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80" firstSheet="2" activeTab="2"/>
  </bookViews>
  <sheets>
    <sheet name="属性表" sheetId="3" state="hidden" r:id="rId1"/>
    <sheet name="属性表 (2)" sheetId="11" state="hidden" r:id="rId2"/>
    <sheet name="preparedfood" sheetId="13" r:id="rId3"/>
    <sheet name="属性表2" sheetId="7" state="hidden" r:id="rId4"/>
    <sheet name="食谱表" sheetId="4" state="hidden" r:id="rId5"/>
    <sheet name="原始数据" sheetId="2" state="hidden" r:id="rId6"/>
    <sheet name="Sheet1" sheetId="1" state="hidden" r:id="rId7"/>
    <sheet name="原始参数" sheetId="6" state="hidden" r:id="rId8"/>
    <sheet name="veggies6" sheetId="14" state="hidden" r:id="rId9"/>
    <sheet name="veggies (4)" sheetId="19" state="hidden" r:id="rId10"/>
    <sheet name="veggies" sheetId="20" r:id="rId11"/>
    <sheet name="veggies (2)" sheetId="18" state="hidden" r:id="rId12"/>
    <sheet name="veggies (3)" sheetId="17" state="hidden" r:id="rId13"/>
    <sheet name="参数" sheetId="5" r:id="rId14"/>
    <sheet name="Sheet3" sheetId="8" r:id="rId15"/>
    <sheet name="Sheet4" sheetId="9" r:id="rId16"/>
    <sheet name="Sheet5" sheetId="10" r:id="rId17"/>
    <sheet name="Sheet2" sheetId="30" r:id="rId18"/>
    <sheet name="Sheet7" sheetId="31" r:id="rId19"/>
    <sheet name="veggies.V" sheetId="15" state="hidden" r:id="rId20"/>
    <sheet name="meat_ori" sheetId="21" state="hidden" r:id="rId21"/>
    <sheet name="meat_ori (2)" sheetId="23" state="hidden" r:id="rId22"/>
    <sheet name="meat_ori (4)" sheetId="26" state="hidden" r:id="rId23"/>
    <sheet name="meat_ori (3)" sheetId="24" state="hidden" r:id="rId24"/>
    <sheet name="Sheet6" sheetId="22" state="hidden" r:id="rId25"/>
    <sheet name="Sheet9" sheetId="28" state="hidden" r:id="rId26"/>
    <sheet name="Sheet10" sheetId="29" state="hidden" r:id="rId27"/>
    <sheet name="列表属性表" sheetId="12" state="hidden" r:id="rId28"/>
  </sheets>
  <definedNames>
    <definedName name="_xlnm._FilterDatabase" localSheetId="0" hidden="1">属性表!$A$1:$I$403</definedName>
    <definedName name="_xlnm._FilterDatabase" localSheetId="1" hidden="1">'属性表 (2)'!$A$1:$I$403</definedName>
    <definedName name="_xlnm._FilterDatabase" localSheetId="2" hidden="1">preparedfood!$A$1:$H$110</definedName>
    <definedName name="_xlnm._FilterDatabase" localSheetId="3" hidden="1">属性表2!$A$1:$I$403</definedName>
    <definedName name="_xlnm._FilterDatabase" localSheetId="4" hidden="1">食谱表!$A$1:$A$1074</definedName>
    <definedName name="_xlnm._FilterDatabase" localSheetId="5" hidden="1">原始数据!$A$1:$A$1074</definedName>
    <definedName name="_xlnm._FilterDatabase" localSheetId="6" hidden="1">Sheet1!$A$1:$C$1074</definedName>
    <definedName name="_xlnm._FilterDatabase" localSheetId="8" hidden="1">veggies6!$A$1:$P$41</definedName>
    <definedName name="_xlnm._FilterDatabase" localSheetId="9" hidden="1">'veggies (4)'!$A$1:$P$43</definedName>
    <definedName name="_xlnm._FilterDatabase" localSheetId="10" hidden="1">veggies!$A$1:$I$42</definedName>
    <definedName name="_xlnm._FilterDatabase" localSheetId="11" hidden="1">'veggies (2)'!$A$1:$H$45</definedName>
    <definedName name="_xlnm._FilterDatabase" localSheetId="12" hidden="1">'veggies (3)'!$A$1:$H$45</definedName>
    <definedName name="_xlnm._FilterDatabase" localSheetId="20" hidden="1">meat_ori!$B$1:$B$516</definedName>
    <definedName name="_xlnm._FilterDatabase" localSheetId="21" hidden="1">'meat_ori (2)'!$A$1:$M$212</definedName>
    <definedName name="_xlnm._FilterDatabase" localSheetId="22" hidden="1">'meat_ori (4)'!$A$1:$M$212</definedName>
    <definedName name="_xlnm._FilterDatabase" localSheetId="23" hidden="1">'meat_ori (3)'!$A$1:$B$212</definedName>
    <definedName name="_xlnm._FilterDatabase" localSheetId="26" hidden="1">Sheet10!$B$1:$M$212</definedName>
  </definedNames>
  <calcPr calcId="144525"/>
</workbook>
</file>

<file path=xl/sharedStrings.xml><?xml version="1.0" encoding="utf-8"?>
<sst xmlns="http://schemas.openxmlformats.org/spreadsheetml/2006/main" count="14328" uniqueCount="2128">
  <si>
    <t xml:space="preserve">  NULL</t>
  </si>
  <si>
    <t>  butterflymuffin</t>
  </si>
  <si>
    <t xml:space="preserve"> </t>
  </si>
  <si>
    <t>return (names.butterflywings or names.moonbutterflywings) and not tags.meat and tags.veggie and tags.veggie &gt;= 0.5</t>
  </si>
  <si>
    <t>    foodtype</t>
  </si>
  <si>
    <t>FOODTYPE.VEGGIE</t>
  </si>
  <si>
    <t>    health</t>
  </si>
  <si>
    <t>TUNING.HEALING_MED</t>
  </si>
  <si>
    <t>    hunger</t>
  </si>
  <si>
    <t>TUNING.CALORIES_LARGE</t>
  </si>
  <si>
    <t>    perishtime</t>
  </si>
  <si>
    <t>TUNING.PERISH_SLOW</t>
  </si>
  <si>
    <t>    sanity</t>
  </si>
  <si>
    <t>TUNING.SANITY_TINY</t>
  </si>
  <si>
    <t>  frogglebunwich</t>
  </si>
  <si>
    <t>return (names.froglegs or names.froglegs_cooked) and tags.veggie and tags.veggie &gt;= 0.5</t>
  </si>
  <si>
    <t>FOODTYPE.MEAT</t>
  </si>
  <si>
    <t>  taffy</t>
  </si>
  <si>
    <t>return tags.sweetener and tags.sweetener &gt;= 3 and not tags.meat</t>
  </si>
  <si>
    <t>FOODTYPE.GOODIES</t>
  </si>
  <si>
    <t>TUNING.HEALING_SMALL</t>
  </si>
  <si>
    <t>TUNING.CALORIES_SMALL</t>
  </si>
  <si>
    <t>*</t>
  </si>
  <si>
    <t>TUNING.SANITY_MED</t>
  </si>
  <si>
    <t>  pumpkincookie</t>
  </si>
  <si>
    <t>return (names.pumpkin or names.pumpkin_cooked) and tags.sweetener and tags.sweetener &gt;= 2</t>
  </si>
  <si>
    <t>TUNING.PERISH_MED</t>
  </si>
  <si>
    <t>  stuffedeggplant</t>
  </si>
  <si>
    <t>return (names.eggplant or names.eggplant_cooked) and tags.veggie and tags.veggie &gt; 1</t>
  </si>
  <si>
    <t>  fishsticks</t>
  </si>
  <si>
    <t>return tags.fish and names.twigs and (tags.inedible and tags.inedible &lt;= 1)</t>
  </si>
  <si>
    <t>TUNING.HEALING_LARGE</t>
  </si>
  <si>
    <t>  honeynuggets</t>
  </si>
  <si>
    <t> return names.honey and tags.meat and tags.meat &lt;= 1.5 and not tags.inedible</t>
  </si>
  <si>
    <t>return names.honey and tags.meat and tags.meat &lt;= 1.5 and not tags.inedible</t>
  </si>
  <si>
    <t>  honeyham</t>
  </si>
  <si>
    <t> return names.honey and tags.meat and tags.meat &gt; 1.5 and not tags.inedible</t>
  </si>
  <si>
    <t>TUNING.HEALING_MEDLARGE</t>
  </si>
  <si>
    <t>TUNING.CALORIES_HUGE</t>
  </si>
  <si>
    <t>return names.honey and tags.meat and tags.meat &gt; 1.5 and not tags.inedible</t>
  </si>
  <si>
    <t>  dragonpie</t>
  </si>
  <si>
    <t> return (names.dragonfruit or names.dragonfruit_cooked) and not tags.meat</t>
  </si>
  <si>
    <t>return (names.dragonfruit or names.dragonfruit_cooked) and not tags.meat</t>
  </si>
  <si>
    <t>  kabobs</t>
  </si>
  <si>
    <t>return tags.meat and names.twigs and (not tags.monster or tags.monster &lt;= 1) and (tags.inedible and tags.inedible &lt;= 1)</t>
  </si>
  <si>
    <t>  mandrakesoup</t>
  </si>
  <si>
    <t>return names.mandrake</t>
  </si>
  <si>
    <t>TUNING.HEALING_SUPERHUGE</t>
  </si>
  <si>
    <t>TUNING.CALORIES_SUPERHUGE</t>
  </si>
  <si>
    <t>TUNING.PERISH_FAST</t>
  </si>
  <si>
    <t>  baconeggs</t>
  </si>
  <si>
    <t>return tags.egg and tags.egg &gt; 1 and tags.meat and tags.meat &gt; 1 and not tags.veggie</t>
  </si>
  <si>
    <t>TUNING.PERISH_PRESERVED</t>
  </si>
  <si>
    <t>  meatballs</t>
  </si>
  <si>
    <t>return tags.meat and not tags.inedible</t>
  </si>
  <si>
    <t>  bonestew</t>
  </si>
  <si>
    <t>return tags.meat and tags.meat &gt;= 3 and not tags.inedible</t>
  </si>
  <si>
    <t>  perogies</t>
  </si>
  <si>
    <t>return tags.egg and tags.meat and tags.veggie and tags.veggie &gt;= 0.5 and not tags.inedible</t>
  </si>
  <si>
    <t>  turkeydinner</t>
  </si>
  <si>
    <t>return names.drumstick and names.drumstick &gt; 1 and tags.meat and tags.meat &gt; 1 and ((tags.veggie and tags.veggie &gt;= 0.5) or tags.fruit)</t>
  </si>
  <si>
    <t>  ratatouille</t>
  </si>
  <si>
    <t>return not tags.meat and tags.veggie and tags.veggie &gt;= 0.5 and not tags.inedible</t>
  </si>
  <si>
    <t>TUNING.CALORIES_MED</t>
  </si>
  <si>
    <t>  jammypreserves</t>
  </si>
  <si>
    <t>return tags.fruit and not tags.meat and not tags.veggie and not tags.inedible</t>
  </si>
  <si>
    <t>  fruitmedley</t>
  </si>
  <si>
    <t>return tags.fruit and tags.fruit &gt;= 3 and not tags.meat and not tags.veggie</t>
  </si>
  <si>
    <t>  fishtacos</t>
  </si>
  <si>
    <t>return tags.fish and (names.corn or names.corn_cooked or names.oceanfish_small_5_inv or names.oceanfish_medium_5_inv)</t>
  </si>
  <si>
    <t>  waffles</t>
  </si>
  <si>
    <t>return names.butter and (names.berries or names.berries_cooked or names.berries_juicy or names.berries_juicy_cooked) and tags.egg</t>
  </si>
  <si>
    <t>TUNING.HEALING_HUGE</t>
  </si>
  <si>
    <t>  monsterlasagna</t>
  </si>
  <si>
    <t>return tags.monster and tags.monster &gt;= 2 and not tags.inedible</t>
  </si>
  <si>
    <t>FOODTYPE.MONSTER</t>
  </si>
  <si>
    <t>TUNING.SANITY_MEDLARGE</t>
  </si>
  <si>
    <t>return names.twigs and names.honey and (names.corn or names.corn_cooked or names.oceanfish_small_5_inv or names.oceanfish_medium_5_inv)</t>
  </si>
  <si>
    <t>  powcake</t>
  </si>
  <si>
    <t>return (names.cutlichen or names.kelp or names.kelp_cooked or names.kelp_dried) and (names.eel or names.eel_cooked or names.pondeel)</t>
  </si>
  <si>
    <t>  unagi</t>
  </si>
  <si>
    <t>TUNING.CALORIES_MEDSMALL</t>
  </si>
  <si>
    <t>return true</t>
  </si>
  <si>
    <t>  wetgoop</t>
  </si>
  <si>
    <t>nil</t>
  </si>
  <si>
    <t>return names.cactus_flower and tags.veggie and tags.veggie &gt;= 2 and not tags.meat and not tags.inedible and not tags.egg and not tags.sweetener and not tags.fruit</t>
  </si>
  <si>
    <t>  flowersalad</t>
  </si>
  <si>
    <t>return tags.frozen and tags.dairy and tags.sweetener and not tags.meat and not tags.veggie and not tags.inedible and not tags.egg</t>
  </si>
  <si>
    <t>  icecream</t>
  </si>
  <si>
    <t>TUNING.PERISH_SUPERFAST</t>
  </si>
  <si>
    <t>TUNING.SANITY_HUGE</t>
  </si>
  <si>
    <t>return names.watermelon and tags.frozen and names.twigs and not tags.meat and not tags.veggie and not tags.egg</t>
  </si>
  <si>
    <t>  watermelonicle</t>
  </si>
  <si>
    <t>return (names.acorn or names.acorn_cooked) and tags.seed and tags.seed &gt;= 1 and (names.berries or names.berries_cooked or names.berries_juicy or names.berries_juicy_cooked) and tags.fruit and tags.fruit &gt;= 1 and not tags.meat and not tags.veggie and not tags.egg and not tags.dairy</t>
  </si>
  <si>
    <t>  trailmix</t>
  </si>
  <si>
    <t>return tags.meat and tags.veggie and tags.meat &gt;= 1.5 and tags.veggie &gt;= 1.5</t>
  </si>
  <si>
    <t>  hotchili</t>
  </si>
  <si>
    <t>return names.mole and (names.rock_avocado_fruit_ripe or names.cactus_meat) and not tags.fruit</t>
  </si>
  <si>
    <t>  guacamole</t>
  </si>
  <si>
    <t>return names.royal_jelly and not tags.inedible and not tags.monster</t>
  </si>
  <si>
    <t>  jellybean</t>
  </si>
  <si>
    <t>TUNING.JELLYBEAN_TICK_VALUE</t>
  </si>
  <si>
    <t>nil --notperishable</t>
  </si>
  <si>
    <t>return (names.potato or names.potato_cooked) and names.twigs and (not tags.monster or tags.monster &lt;= 1) and not tags.meat and (tags.inedible and tags.inedible &lt;= 2)</t>
  </si>
  <si>
    <t>  potatotornado</t>
  </si>
  <si>
    <t>return ((names.potato and names.potato &gt; 1) or (names.potato_cooked and names.potato_cooked &gt; 1) or (names.potato and names.potato_cooked)) and (names.garlic or names.garlic_cooked) and not tags.meat and not tags.inedible</t>
  </si>
  <si>
    <t>  mashedpotatoes</t>
  </si>
  <si>
    <t>TUNING.SANITY_LARGE</t>
  </si>
  <si>
    <t>return (names.asparagus or names.asparagus_cooked) and tags.veggie and tags.veggie &gt; 2 and not tags.meat and not tags.inedible</t>
  </si>
  <si>
    <t>  asparagussoup</t>
  </si>
  <si>
    <t>return (names.asparagus or names.asparagus_cooked or names.tomato or names.tomato_cooked) and tags.veggie and tags.veggie &gt; 2 and tags.frozen and not tags.meat and not tags.inedible and not tags.egg</t>
  </si>
  <si>
    <t>  vegstinger</t>
  </si>
  <si>
    <t>return (names.cave_banana or names.cave_banana_cooked) and tags.frozen and names.twigs and not tags.meat and not tags.fish</t>
  </si>
  <si>
    <t>  bananapop</t>
  </si>
  <si>
    <t>return (names.cave_banana or names.cave_banana_cooked) and (tags.frozen and tags.frozen &gt;= 1) and not tags.meat and not tags.fish</t>
  </si>
  <si>
    <t>  frozenbananadaiquiri</t>
  </si>
  <si>
    <t>return ((names.cave_banana or 0) + (names.cave_banana_cooked or 0) &gt;= 2) and not tags.meat and not tags.fish and not tags.monster</t>
  </si>
  <si>
    <t>  bananajuice</t>
  </si>
  <si>
    <t>TUNING.HEALING_MEDSMALL</t>
  </si>
  <si>
    <t>return tags.fish and tags.fish &gt;= 2 and tags.frozen and not tags.inedible and not tags.egg</t>
  </si>
  <si>
    <t>  ceviche</t>
  </si>
  <si>
    <t>return (names.tomato or names.tomato_cooked) and (names.onion or names.onion_cooked) and not tags.meat and not tags.inedible and not tags.egg</t>
  </si>
  <si>
    <t>  salsa</t>
  </si>
  <si>
    <t>return (names.pepper or names.pepper_cooked) and tags.meat and tags.meat &lt;= 1.5 and not tags.inedible</t>
  </si>
  <si>
    <t>  pepperpopper</t>
  </si>
  <si>
    <t>return ((names.kelp or 0) + (names.kelp_cooked or 0) + (names.kelp_dried or 0)) == 2 and (tags.fish and tags.fish &gt;= 1)</t>
  </si>
  <si>
    <t>  californiaroll</t>
  </si>
  <si>
    <t>TUNING.SANITY_SMALL</t>
  </si>
  <si>
    <t>return tags.fish and tags.fish &gt; 2</t>
  </si>
  <si>
    <t>  seafoodgumbo</t>
  </si>
  <si>
    <t>return tags.meat and tags.meat &gt;= 2.5 and tags.fish and tags.fish &gt;= 1.5 and not tags.frozen</t>
  </si>
  <si>
    <t>  surfnturf</t>
  </si>
  <si>
    <t>return names.wobster_sheller_land and tags.frozen</t>
  </si>
  <si>
    <t>  lobsterbisque</t>
  </si>
  <si>
    <t>        test = function(cooker, names, tags)</t>
  </si>
  <si>
    <t>  lobsterdinner</t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</si>
  <si>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)</t>
    </r>
  </si>
  <si>
    <t>  barnaclepita</t>
  </si>
  <si>
    <t>  barnaclesushi</t>
  </si>
  <si>
    <t>  barnaclinguine</t>
  </si>
  <si>
    <t>/</t>
  </si>
  <si>
    <t>  barnaclestuffedfishhead</t>
  </si>
  <si>
    <t>  leafloaf</t>
  </si>
  <si>
    <t>  leafymeatburger</t>
  </si>
  <si>
    <t>  leafymeatsouffle</t>
  </si>
  <si>
    <t>  meatysalad</t>
  </si>
  <si>
    <t>  shroomcake</t>
  </si>
  <si>
    <t>return names.forgetmelots and tags.sweetener and tags.frozen and not tags.monster and not tags.veggie and not tags.meat and not tags.fish and not tags.egg and not tags.fat and not tags.dairy and not tags.inedible</t>
  </si>
  <si>
    <t>  sweettea</t>
  </si>
  <si>
    <r>
      <rPr>
        <sz val="12"/>
        <color rgb="FF000000"/>
        <rFont val="Consolas"/>
        <charset val="134"/>
      </rPr>
      <t xml:space="preserve">    </t>
    </r>
    <r>
      <rPr>
        <sz val="12"/>
        <color rgb="FF000000"/>
        <rFont val="Consolas"/>
        <charset val="134"/>
      </rPr>
      <t>foodtype</t>
    </r>
  </si>
  <si>
    <t>\--FOODTYPE.GOODIES</t>
  </si>
  <si>
    <t>  koalefig_trunk</t>
  </si>
  <si>
    <t>return (names.trunk_summer or names.trunk_cooked or names.trunk_winter) and (names.fig or names.fig_cooked)</t>
  </si>
  <si>
    <t>+</t>
  </si>
  <si>
    <t>  figatoni</t>
  </si>
  <si>
    <t>return (names.fig or names.fig_cooked) and tags.veggie and tags.veggie &gt;= 2  and not tags.meat</t>
  </si>
  <si>
    <t>  figkabab</t>
  </si>
  <si>
    <t>return (names.fig or names.fig_cooked) and names.twigs and tags.meat and tags.meat &gt;= 1 and (not tags.monster or tags.monster &lt;= 1)</t>
  </si>
  <si>
    <t>  frognewton</t>
  </si>
  <si>
    <t>return (names.fig or names.fig_cooked) and (names.froglegs or names.froglegs_cooked)</t>
  </si>
  <si>
    <t>  bunnystew</t>
  </si>
  <si>
    <t>  justeggs</t>
  </si>
  <si>
    <t>return tags.egg and tags.egg &gt;= 3</t>
  </si>
  <si>
    <t>  veggieomlet</t>
  </si>
  <si>
    <t>return tags.egg and tags.egg &gt;= 1 and tags.veggie and tags.veggie &gt;= 1 and not tags.meat and not tags.dairy</t>
  </si>
  <si>
    <t>  talleggs</t>
  </si>
  <si>
    <t>return names.tallbirdegg and tags.veggie and tags.veggie &gt;= 1</t>
  </si>
  <si>
    <t>  beefalofeed</t>
  </si>
  <si>
    <t>return tags.inedible and not tags.monster and not tags.meat and not tags.fish and not tags.egg and not tags.fat and not tags.dairy and not tags.magic</t>
  </si>
  <si>
    <t>FOODTYPE.ROUGHAGE</t>
  </si>
  <si>
    <t>FOODTYPE.WOOD</t>
  </si>
  <si>
    <t>TUNING.CALORIES_MOREHUGE</t>
  </si>
  <si>
    <t>  beefalotreat</t>
  </si>
  <si>
    <t>return tags.inedible and tags.seed and names.forgetmelots and not tags.monster and not tags.meat and not tags.fish and not tags.egg and not tags.fat and not tags.dairy and not tags.magic</t>
  </si>
  <si>
    <t>TUNING.HEALING_MOREHUGE</t>
  </si>
  <si>
    <t>foodtype</t>
  </si>
  <si>
    <t>health</t>
  </si>
  <si>
    <t>hunger</t>
  </si>
  <si>
    <t>sanity</t>
  </si>
  <si>
    <t>perishtime</t>
  </si>
  <si>
    <t>vegstinger</t>
  </si>
  <si>
    <t>S</t>
  </si>
  <si>
    <t>pumpkin</t>
  </si>
  <si>
    <t>20||10</t>
  </si>
  <si>
    <t>pumpkin_ripe</t>
  </si>
  <si>
    <t>durian</t>
  </si>
  <si>
    <t>durian_ripe</t>
  </si>
  <si>
    <t>corn</t>
  </si>
  <si>
    <t>lobsterdinner</t>
  </si>
  <si>
    <t>t</t>
  </si>
  <si>
    <t>eggplant</t>
  </si>
  <si>
    <t>eggplant_ripe</t>
  </si>
  <si>
    <t>potato_ripe</t>
  </si>
  <si>
    <t>asparagus_ripe</t>
  </si>
  <si>
    <t>berries_juicy_ripe</t>
  </si>
  <si>
    <t>fig_ripe</t>
  </si>
  <si>
    <t>cactus_meat</t>
  </si>
  <si>
    <t>leafymeatsouffle</t>
  </si>
  <si>
    <t>icecream</t>
  </si>
  <si>
    <t>mashedpotatoes</t>
  </si>
  <si>
    <t>surfnturf</t>
  </si>
  <si>
    <t>leafymeatburger</t>
  </si>
  <si>
    <t>bananajuice</t>
  </si>
  <si>
    <t>salsa</t>
  </si>
  <si>
    <t>potato</t>
  </si>
  <si>
    <t>rock_avocado_fruit_ripe</t>
  </si>
  <si>
    <t>cave_banana</t>
  </si>
  <si>
    <t>cave_banana_ripe</t>
  </si>
  <si>
    <t>carrot</t>
  </si>
  <si>
    <t>carrot_ripe</t>
  </si>
  <si>
    <t>corn_ripe</t>
  </si>
  <si>
    <t>pomegranate_ripe</t>
  </si>
  <si>
    <t>dragonfruit_ripe</t>
  </si>
  <si>
    <t>tomato</t>
  </si>
  <si>
    <t>tomato_ripe</t>
  </si>
  <si>
    <t>asparagus</t>
  </si>
  <si>
    <t>berries_ripe</t>
  </si>
  <si>
    <t>berries_juicy</t>
  </si>
  <si>
    <t>fig</t>
  </si>
  <si>
    <t>watermelon</t>
  </si>
  <si>
    <t>watermelon_ripe</t>
  </si>
  <si>
    <t>cactus_meat_ripe</t>
  </si>
  <si>
    <t>pepper</t>
  </si>
  <si>
    <t>onion</t>
  </si>
  <si>
    <t>garlic</t>
  </si>
  <si>
    <t>pepper_ripe</t>
  </si>
  <si>
    <t>kelp</t>
  </si>
  <si>
    <t>onion_ripe</t>
  </si>
  <si>
    <t>garlic_ripe</t>
  </si>
  <si>
    <t>kelp_ripe</t>
  </si>
  <si>
    <t>bananapop</t>
  </si>
  <si>
    <t>barnaclinguine</t>
  </si>
  <si>
    <t>seafoodgumbo</t>
  </si>
  <si>
    <t>watermelonicle</t>
  </si>
  <si>
    <t>figatoni</t>
  </si>
  <si>
    <t>pumpkincookie</t>
  </si>
  <si>
    <t>potatotornado</t>
  </si>
  <si>
    <t>taffy</t>
  </si>
  <si>
    <t>shroomcake</t>
  </si>
  <si>
    <r>
      <rPr>
        <sz val="12"/>
        <color theme="1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moon_cap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red_cap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blue_cap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green_cap</t>
    </r>
  </si>
  <si>
    <t>figkabab</t>
  </si>
  <si>
    <t>frozenbananadaiquiri</t>
  </si>
  <si>
    <t>koalefig_trunk</t>
  </si>
  <si>
    <t>californiaroll</t>
  </si>
  <si>
    <t>lobsterbisque</t>
  </si>
  <si>
    <t>frognewton</t>
  </si>
  <si>
    <t>mandrakesoup</t>
  </si>
  <si>
    <t>bonestew</t>
  </si>
  <si>
    <t>talleggs</t>
  </si>
  <si>
    <t>honeyham</t>
  </si>
  <si>
    <t>dragonpie</t>
  </si>
  <si>
    <t>baconeggs</t>
  </si>
  <si>
    <t>turkeydinner</t>
  </si>
  <si>
    <t>meatysalad</t>
  </si>
  <si>
    <t>meatballs</t>
  </si>
  <si>
    <t>justeggs</t>
  </si>
  <si>
    <t>butterflymuffin</t>
  </si>
  <si>
    <t>frogglebunwich</t>
  </si>
  <si>
    <t>stuffedeggplant</t>
  </si>
  <si>
    <t>fishsticks</t>
  </si>
  <si>
    <t>honeynuggets</t>
  </si>
  <si>
    <t>kabobs</t>
  </si>
  <si>
    <t>perogies</t>
  </si>
  <si>
    <t>jammypreserves</t>
  </si>
  <si>
    <t>fishtacos</t>
  </si>
  <si>
    <t>pomegranate</t>
  </si>
  <si>
    <t>dragonfruit</t>
  </si>
  <si>
    <t>waffles</t>
  </si>
  <si>
    <t>barnaclepita</t>
  </si>
  <si>
    <t>barnaclesushi</t>
  </si>
  <si>
    <t>leafloaf</t>
  </si>
  <si>
    <t>bunnystew</t>
  </si>
  <si>
    <t>veggieomlet</t>
  </si>
  <si>
    <t>ratatouille</t>
  </si>
  <si>
    <t>fruitmedley</t>
  </si>
  <si>
    <t>ceviche</t>
  </si>
  <si>
    <t>unagi</t>
  </si>
  <si>
    <t>asparagussoup</t>
  </si>
  <si>
    <t>berries</t>
  </si>
  <si>
    <t>flowersalad</t>
  </si>
  <si>
    <t>trailmix</t>
  </si>
  <si>
    <t>jellybean</t>
  </si>
  <si>
    <t>kelp_dry</t>
  </si>
  <si>
    <t>sweettea</t>
  </si>
  <si>
    <t>beefalofeed</t>
  </si>
  <si>
    <t>barnaclestuffedfishhead</t>
  </si>
  <si>
    <t>hotchili</t>
  </si>
  <si>
    <t>guacamole</t>
  </si>
  <si>
    <t>beefalotreat</t>
  </si>
  <si>
    <t>powcake</t>
  </si>
  <si>
    <t>wetgoop</t>
  </si>
  <si>
    <t>pepperpopper</t>
  </si>
  <si>
    <t>monsterlasagna</t>
  </si>
  <si>
    <r>
      <rPr>
        <sz val="11.5"/>
        <color rgb="FFABB2BF"/>
        <rFont val="Consolas"/>
        <charset val="134"/>
      </rPr>
      <t xml:space="preserve">        </t>
    </r>
    <r>
      <rPr>
        <sz val="11.5"/>
        <color rgb="FF61AFEF"/>
        <rFont val="Consolas"/>
        <charset val="134"/>
      </rPr>
      <t>test</t>
    </r>
    <r>
      <rPr>
        <sz val="11.5"/>
        <color rgb="FFABB2BF"/>
        <rFont val="Consolas"/>
        <charset val="134"/>
      </rPr>
      <t xml:space="preserve"> = </t>
    </r>
    <r>
      <rPr>
        <sz val="11.5"/>
        <color rgb="FFC678DD"/>
        <rFont val="Consolas"/>
        <charset val="134"/>
      </rPr>
      <t>function</t>
    </r>
    <r>
      <rPr>
        <sz val="11.5"/>
        <color rgb="FFABB2BF"/>
        <rFont val="Consolas"/>
        <charset val="134"/>
      </rPr>
      <t>(</t>
    </r>
    <r>
      <rPr>
        <i/>
        <sz val="11.5"/>
        <color rgb="FFE06C75"/>
        <rFont val="Consolas"/>
        <charset val="134"/>
      </rPr>
      <t>cooker</t>
    </r>
    <r>
      <rPr>
        <sz val="11.5"/>
        <color rgb="FFABB2BF"/>
        <rFont val="Consolas"/>
        <charset val="134"/>
      </rPr>
      <t xml:space="preserve">,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 xml:space="preserve">,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 xml:space="preserve">) </t>
    </r>
    <r>
      <rPr>
        <sz val="11.5"/>
        <color rgb="FFC678DD"/>
        <rFont val="Consolas"/>
        <charset val="134"/>
      </rPr>
      <t>return</t>
    </r>
    <r>
      <rPr>
        <sz val="11.5"/>
        <color rgb="FFABB2BF"/>
        <rFont val="Consolas"/>
        <charset val="134"/>
      </rPr>
      <t xml:space="preserve"> (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butterflywings</t>
    </r>
    <r>
      <rPr>
        <sz val="11.5"/>
        <color rgb="FFABB2BF"/>
        <rFont val="Consolas"/>
        <charset val="134"/>
      </rPr>
      <t xml:space="preserve"> or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moonbutterflywings</t>
    </r>
    <r>
      <rPr>
        <sz val="11.5"/>
        <color rgb="FFABB2BF"/>
        <rFont val="Consolas"/>
        <charset val="134"/>
      </rPr>
      <t xml:space="preserve">) and not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meat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veggie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veggie</t>
    </r>
    <r>
      <rPr>
        <sz val="11.5"/>
        <color rgb="FFABB2BF"/>
        <rFont val="Consolas"/>
        <charset val="134"/>
      </rPr>
      <t xml:space="preserve"> &gt;= </t>
    </r>
    <r>
      <rPr>
        <sz val="11.5"/>
        <color rgb="FFD19A66"/>
        <rFont val="Consolas"/>
        <charset val="134"/>
      </rPr>
      <t>0.5</t>
    </r>
    <r>
      <rPr>
        <sz val="11.5"/>
        <color rgb="FFABB2BF"/>
        <rFont val="Consolas"/>
        <charset val="134"/>
      </rPr>
      <t xml:space="preserve"> </t>
    </r>
    <r>
      <rPr>
        <sz val="11.5"/>
        <color rgb="FFC678DD"/>
        <rFont val="Consolas"/>
        <charset val="134"/>
      </rPr>
      <t>end</t>
    </r>
    <r>
      <rPr>
        <sz val="11.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</si>
  <si>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froglegs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froglegs_cooked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0.5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</si>
  <si>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</si>
  <si>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pumpkin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pumpkin_cooked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</si>
  <si>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eggplant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eggplant_cooked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</si>
  <si>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5"/>
        <color rgb="FFABB2BF"/>
        <rFont val="Consolas"/>
        <charset val="134"/>
      </rPr>
      <t xml:space="preserve">        </t>
    </r>
    <r>
      <rPr>
        <sz val="11.5"/>
        <color rgb="FF61AFEF"/>
        <rFont val="Consolas"/>
        <charset val="134"/>
      </rPr>
      <t>test</t>
    </r>
    <r>
      <rPr>
        <sz val="11.5"/>
        <color rgb="FFABB2BF"/>
        <rFont val="Consolas"/>
        <charset val="134"/>
      </rPr>
      <t xml:space="preserve"> = </t>
    </r>
    <r>
      <rPr>
        <sz val="11.5"/>
        <color rgb="FFC678DD"/>
        <rFont val="Consolas"/>
        <charset val="134"/>
      </rPr>
      <t>function</t>
    </r>
    <r>
      <rPr>
        <sz val="11.5"/>
        <color rgb="FFABB2BF"/>
        <rFont val="Consolas"/>
        <charset val="134"/>
      </rPr>
      <t>(</t>
    </r>
    <r>
      <rPr>
        <i/>
        <sz val="11.5"/>
        <color rgb="FFE06C75"/>
        <rFont val="Consolas"/>
        <charset val="134"/>
      </rPr>
      <t>cooker</t>
    </r>
    <r>
      <rPr>
        <sz val="11.5"/>
        <color rgb="FFABB2BF"/>
        <rFont val="Consolas"/>
        <charset val="134"/>
      </rPr>
      <t xml:space="preserve">,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 xml:space="preserve">,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 xml:space="preserve">) </t>
    </r>
    <r>
      <rPr>
        <sz val="11.5"/>
        <color rgb="FFC678DD"/>
        <rFont val="Consolas"/>
        <charset val="134"/>
      </rPr>
      <t>return</t>
    </r>
    <r>
      <rPr>
        <sz val="11.5"/>
        <color rgb="FFABB2BF"/>
        <rFont val="Consolas"/>
        <charset val="134"/>
      </rPr>
      <t xml:space="preserve">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fish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twigs</t>
    </r>
    <r>
      <rPr>
        <sz val="11.5"/>
        <color rgb="FFABB2BF"/>
        <rFont val="Consolas"/>
        <charset val="134"/>
      </rPr>
      <t xml:space="preserve"> and (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inedible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inedible</t>
    </r>
    <r>
      <rPr>
        <sz val="11.5"/>
        <color rgb="FFABB2BF"/>
        <rFont val="Consolas"/>
        <charset val="134"/>
      </rPr>
      <t xml:space="preserve"> &lt;= </t>
    </r>
    <r>
      <rPr>
        <sz val="11.5"/>
        <color rgb="FFD19A66"/>
        <rFont val="Consolas"/>
        <charset val="134"/>
      </rPr>
      <t>1</t>
    </r>
    <r>
      <rPr>
        <sz val="11.5"/>
        <color rgb="FFABB2BF"/>
        <rFont val="Consolas"/>
        <charset val="134"/>
      </rPr>
      <t xml:space="preserve">) </t>
    </r>
    <r>
      <rPr>
        <sz val="11.5"/>
        <color rgb="FFC678DD"/>
        <rFont val="Consolas"/>
        <charset val="134"/>
      </rPr>
      <t>end</t>
    </r>
    <r>
      <rPr>
        <sz val="11.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</si>
  <si>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)  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honey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1.5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</si>
  <si>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)  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honey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1.5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</si>
  <si>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)  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dragonfruit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dragonfruit_cooked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</si>
  <si>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twigs</t>
    </r>
    <r>
      <rPr>
        <sz val="11.25"/>
        <color rgb="FFABB2BF"/>
        <rFont val="Consolas"/>
        <charset val="134"/>
      </rPr>
      <t xml:space="preserve"> and (not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)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</si>
  <si>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mandrake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</si>
  <si>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</si>
  <si>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</si>
  <si>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</si>
  <si>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0.5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</si>
  <si>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drumstick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drumstick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((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0.5</t>
    </r>
    <r>
      <rPr>
        <sz val="11.25"/>
        <color rgb="FFABB2BF"/>
        <rFont val="Consolas"/>
        <charset val="134"/>
      </rPr>
      <t xml:space="preserve">) or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</si>
  <si>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0.5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</si>
  <si>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</si>
  <si>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</si>
  <si>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corn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corn_cooked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oceanfish_small_5_inv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oceanfish_medium_5_inv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</si>
  <si>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butter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berries_juicy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berries_juicy_cooked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</si>
  <si>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</si>
  <si>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t>    secondaryfoodtype</t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</si>
  <si>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twigs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honey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corn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corn_cooked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oceanfish_small_5_inv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oceanfish_medium_5_inv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</si>
  <si>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cutlichen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kelp_dried</t>
    </r>
    <r>
      <rPr>
        <sz val="11.25"/>
        <color rgb="FFABB2BF"/>
        <rFont val="Consolas"/>
        <charset val="134"/>
      </rPr>
      <t>)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eel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eel_cooked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pondeel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</si>
  <si>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</si>
  <si>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cactus_flower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</si>
  <si>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dairy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</si>
  <si>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watermelon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twigs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</si>
  <si>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acorn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acorn_cooked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seed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seed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berries_juicy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berries_juicy_cooked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dairy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</si>
  <si>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1.5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1.5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</si>
  <si>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mole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rock_avocado_fruit_ripe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cactus_meat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fruit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</si>
  <si>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royal_jelly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</si>
  <si>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twigs</t>
    </r>
    <r>
      <rPr>
        <sz val="11.25"/>
        <color rgb="FFABB2BF"/>
        <rFont val="Consolas"/>
        <charset val="134"/>
      </rPr>
      <t xml:space="preserve"> and (not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</si>
  <si>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) or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potato_cooked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potato_cooked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) or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potato_cooked</t>
    </r>
    <r>
      <rPr>
        <sz val="11.25"/>
        <color rgb="FFABB2BF"/>
        <rFont val="Consolas"/>
        <charset val="134"/>
      </rPr>
      <t>))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garlic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garlic_cooked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</si>
  <si>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asparagus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asparagus_cooked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</si>
  <si>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asparagus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asparagus_cooked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tomato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tomato_cooked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</si>
  <si>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cave_banana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cave_banana_cooked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twigs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</si>
  <si>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cave_banana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cave_banana_cooked</t>
    </r>
    <r>
      <rPr>
        <sz val="11.25"/>
        <color rgb="FFABB2BF"/>
        <rFont val="Consolas"/>
        <charset val="134"/>
      </rPr>
      <t>)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</si>
  <si>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cave_banana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) +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cave_banana_cooked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)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</si>
  <si>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</si>
  <si>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tomato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tomato_cooked</t>
    </r>
    <r>
      <rPr>
        <sz val="11.25"/>
        <color rgb="FFABB2BF"/>
        <rFont val="Consolas"/>
        <charset val="134"/>
      </rPr>
      <t>)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onion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onion_cooked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</si>
  <si>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pepper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pepper_cooked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1.5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</si>
  <si>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) +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kelp_cooked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) +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kelp_dried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)) ==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</si>
  <si>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&gt;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</si>
  <si>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2.5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1.5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</si>
  <si>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wobster_sheller_land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</si>
  <si>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5"/>
        <color rgb="FFC678DD"/>
        <rFont val="Consolas"/>
        <charset val="134"/>
      </rPr>
      <t>return</t>
    </r>
    <r>
      <rPr>
        <sz val="11.5"/>
        <color rgb="FFABB2BF"/>
        <rFont val="Consolas"/>
        <charset val="134"/>
      </rPr>
      <t xml:space="preserve">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wobster_sheller_land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butter and (tags.meat and tags.meat &gt;= 1.0) and (tags.fish and tags.fish &gt;= 1.0) and not tags.frozen</t>
    </r>
  </si>
  <si>
    <t>return ((names.plantmeat or 0) + (names.plantmeat_cooked or 0) &gt;= 2 ) and tags.sweetener and tags.sweetener &gt;= 2</t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</si>
  <si>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forgetmelots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dairy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</si>
  <si>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trunk_summer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trunk_cooked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trunk_winter</t>
    </r>
    <r>
      <rPr>
        <sz val="11.25"/>
        <color rgb="FFABB2BF"/>
        <rFont val="Consolas"/>
        <charset val="134"/>
      </rPr>
      <t>)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fig_cooked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</si>
  <si>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 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</si>
  <si>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fig_cooked</t>
    </r>
    <r>
      <rPr>
        <sz val="11.25"/>
        <color rgb="FFABB2BF"/>
        <rFont val="Consolas"/>
        <charset val="134"/>
      </rPr>
      <t xml:space="preserve">)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twigs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(not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</si>
  <si>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fig_cooked</t>
    </r>
    <r>
      <rPr>
        <sz val="11.25"/>
        <color rgb="FFABB2BF"/>
        <rFont val="Consolas"/>
        <charset val="134"/>
      </rPr>
      <t>)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froglegs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froglegs_cooked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</si>
  <si>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</si>
  <si>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dairy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</si>
  <si>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tallbirdegg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</si>
  <si>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dairy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magic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</si>
  <si>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seed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forgetmelots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fat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dairy</t>
    </r>
    <r>
      <rPr>
        <sz val="11.25"/>
        <color rgb="FFABB2BF"/>
        <rFont val="Consolas"/>
        <charset val="134"/>
      </rPr>
      <t xml:space="preserve">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magic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</si>
  <si>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foods</t>
    </r>
    <r>
      <rPr>
        <sz val="11.25"/>
        <color rgb="FFABB2BF"/>
        <rFont val="Consolas"/>
        <charset val="134"/>
      </rPr>
      <t xml:space="preserve"> =</t>
    </r>
  </si>
  <si>
    <t>{</t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</si>
  <si>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butterflymuffin</t>
    </r>
    <r>
      <rPr>
        <sz val="11.25"/>
        <color rgb="FFABB2BF"/>
        <rFont val="Consolas"/>
        <charset val="134"/>
      </rPr>
      <t xml:space="preserve"> =</t>
    </r>
  </si>
  <si>
    <t>    {</t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</si>
  <si>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butterflywings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moonbutterflywings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0.5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</si>
  <si>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</si>
  <si>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weight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</si>
  <si>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</si>
  <si>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</si>
  <si>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CALORIES_LARGE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</si>
  <si>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perishtime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PERISH_SLOW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</si>
  <si>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</si>
  <si>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</si>
  <si>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</si>
  <si>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"butterflywings"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"carrot"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"berries"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</si>
  <si>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t>    },</t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</si>
  <si>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frogglebunwich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</si>
  <si>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</si>
  <si>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potlevel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"high"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</si>
  <si>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0.55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</si>
  <si>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"froglegs"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"red_cap"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"carrot"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</si>
  <si>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taffy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</si>
  <si>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10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</si>
  <si>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GOODIES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</si>
  <si>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</si>
  <si>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</si>
  <si>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</si>
  <si>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"honeyed"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</si>
  <si>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</si>
  <si>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"honey"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"berries"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</si>
  <si>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pumpkincookie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</si>
  <si>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</si>
  <si>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perishtime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</si>
  <si>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</si>
  <si>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"pumpkin"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"honey"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"berries"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</si>
  <si>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stuffedeggplant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</si>
  <si>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</si>
  <si>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temperature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HOT_FOOD_BONUS_TEMP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</si>
  <si>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temperatureduration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FOOD_TEMP_BRIEF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</si>
  <si>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</si>
  <si>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"eggplant"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"potato"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"onion"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"garlic"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</si>
  <si>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fishsticks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</si>
  <si>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test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cooker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twigs</t>
    </r>
    <r>
      <rPr>
        <sz val="11.25"/>
        <color rgb="FFABB2BF"/>
        <rFont val="Consolas"/>
        <charset val="134"/>
      </rPr>
      <t xml:space="preserve">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 xml:space="preserve"> &lt;=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</si>
  <si>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HEALING_LARGE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</si>
  <si>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potlevel</t>
    </r>
    <r>
      <rPr>
        <sz val="11.25"/>
        <color rgb="FFABB2BF"/>
        <rFont val="Consolas"/>
        <charset val="134"/>
      </rPr>
      <t xml:space="preserve"> =  </t>
    </r>
    <r>
      <rPr>
        <sz val="11.25"/>
        <color rgb="FF98C379"/>
        <rFont val="Consolas"/>
        <charset val="134"/>
      </rPr>
      <t>"high"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</si>
  <si>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</si>
  <si>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</si>
  <si>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"twigs"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</si>
  <si>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honeynuggets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</si>
  <si>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</si>
  <si>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</si>
  <si>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"honey"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"smallmeat"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</si>
  <si>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honeyham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</si>
  <si>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HEALING_MEDLARGE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</si>
  <si>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CALORIES_HUGE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</si>
  <si>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temperatureduration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FOOD_TEMP_AVERAGE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</si>
  <si>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"honey"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</si>
  <si>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dragonpie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</si>
  <si>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</si>
  <si>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"dragonfruit"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"potato"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 {</t>
    </r>
    <r>
      <rPr>
        <sz val="11.25"/>
        <color rgb="FF98C379"/>
        <rFont val="Consolas"/>
        <charset val="134"/>
      </rPr>
      <t>"pepper"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</si>
  <si>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kabobs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</si>
  <si>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</si>
  <si>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temperatureduration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FOOD_TEMP_LONG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</si>
  <si>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"onion"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"eggplant"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 {</t>
    </r>
    <r>
      <rPr>
        <sz val="11.25"/>
        <color rgb="FF98C379"/>
        <rFont val="Consolas"/>
        <charset val="134"/>
      </rPr>
      <t>"twigs"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</si>
  <si>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mandrakesoup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</si>
  <si>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HEALING_SUPERHUGE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</si>
  <si>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CALORIES_SUPERHUGE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</si>
  <si>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perishtime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</si>
  <si>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</si>
  <si>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potlevel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"low"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</si>
  <si>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baconeggs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</si>
  <si>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perishtime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PERISH_PRESERVED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</si>
  <si>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meatballs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</si>
  <si>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</si>
  <si>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</si>
  <si>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.75,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</si>
  <si>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bonestew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</si>
  <si>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</si>
  <si>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4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</si>
  <si>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CALORIES_LARGE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4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</si>
  <si>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</si>
  <si>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perogies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</si>
  <si>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</si>
  <si>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turkeydinner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</si>
  <si>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</si>
  <si>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"drumstick"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"berries"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</si>
  <si>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ratatouille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</si>
  <si>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</si>
  <si>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0.68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</si>
  <si>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jammypreserves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</si>
  <si>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</si>
  <si>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.5,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</si>
  <si>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fruitmedley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</si>
  <si>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temperature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COLD_FOOD_BONUS_TEMP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</si>
  <si>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</si>
  <si>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fishtacos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</si>
  <si>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"corn"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"onion"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</si>
  <si>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waffles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</si>
  <si>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HEALING_HUGE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</si>
  <si>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monsterlasagna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</si>
  <si>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secondaryfoodtype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</si>
  <si>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</si>
  <si>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SANITY_MEDLARGE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</si>
  <si>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"monstermeat"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</si>
  <si>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0.58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</si>
  <si>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powcake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</si>
  <si>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</si>
  <si>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perishtime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9000000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</si>
  <si>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</si>
  <si>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0.5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</si>
  <si>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"honeyed"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"donotautopick"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</si>
  <si>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"honey"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"corn"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"twigs"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</si>
  <si>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unagi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</si>
  <si>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20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</si>
  <si>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</si>
  <si>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0.67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</si>
  <si>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wetgoop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</si>
  <si>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D19A66"/>
        <rFont val="Consolas"/>
        <charset val="134"/>
      </rPr>
      <t>10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</si>
  <si>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>=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</si>
  <si>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>=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</si>
  <si>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.25,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</si>
  <si>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wet_prefix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STRINGS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WET_PREFIX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WETGOOP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</si>
  <si>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flowersalad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</si>
  <si>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</si>
  <si>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icecream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</si>
  <si>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perishtime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PERISH_SUPERFAST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</si>
  <si>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SANITY_HUGE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</si>
  <si>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watermelonicle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</si>
  <si>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SANITY_MEDLARGE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</si>
  <si>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0.82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</si>
  <si>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trailmix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</si>
  <si>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</si>
  <si>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"acorn_cooked"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"berries"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</si>
  <si>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hotchili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</si>
  <si>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"tomato"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"pepper"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</si>
  <si>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guacamole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</si>
  <si>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</si>
  <si>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"mole"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"rock_avocado_fruit_ripe"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"corn"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</si>
  <si>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jellybean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</si>
  <si>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12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</si>
  <si>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JELLYBEAN_TICK_VALUE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</si>
  <si>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perishtime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7F848E"/>
        <rFont val="Consolas"/>
        <charset val="134"/>
      </rPr>
      <t>-- not perishable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</si>
  <si>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cooktime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2.5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</si>
  <si>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stacksize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</si>
  <si>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prefabs</t>
    </r>
    <r>
      <rPr>
        <sz val="11.25"/>
        <color rgb="FFABB2BF"/>
        <rFont val="Consolas"/>
        <charset val="134"/>
      </rPr>
      <t xml:space="preserve"> = { </t>
    </r>
    <r>
      <rPr>
        <sz val="11.25"/>
        <color rgb="FF98C379"/>
        <rFont val="Consolas"/>
        <charset val="134"/>
      </rPr>
      <t xml:space="preserve">"healthregenbuff" 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</si>
  <si>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oneat_desc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STRINGS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UI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COOKBOOK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FOOD_EFFECTS_HEALTH_REGEN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</si>
  <si>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oneatenfn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eater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</si>
  <si>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    </t>
    </r>
    <r>
      <rPr>
        <i/>
        <sz val="11.25"/>
        <color rgb="FFE06C75"/>
        <rFont val="Consolas"/>
        <charset val="134"/>
      </rPr>
      <t>eater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AddDebuff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"healthregenbuff"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"healthregenbuff"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</si>
  <si>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</si>
  <si>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i/>
        <sz val="11.25"/>
        <color rgb="FF7F848E"/>
        <rFont val="Consolas"/>
        <charset val="134"/>
      </rPr>
      <t>--new!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</si>
  <si>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potatotornado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</si>
  <si>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</si>
  <si>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mashedpotatoes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</si>
  <si>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SANITY_LARGE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</si>
  <si>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>, {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</si>
  <si>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asparagussoup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</si>
  <si>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>, {</t>
    </r>
    <r>
      <rPr>
        <sz val="11.25"/>
        <color rgb="FFD19A66"/>
        <rFont val="Consolas"/>
        <charset val="134"/>
      </rPr>
      <t>0.75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0.75</t>
    </r>
    <r>
      <rPr>
        <sz val="11.25"/>
        <color rgb="FFABB2BF"/>
        <rFont val="Consolas"/>
        <charset val="134"/>
      </rPr>
      <t>}},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</si>
  <si>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"asparagus"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"potato"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"onion"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</si>
  <si>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vegstinger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</si>
  <si>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15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</si>
  <si>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</si>
  <si>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bananapop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</si>
  <si>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0.95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</si>
  <si>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"cave_banana"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"ice"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"twigs"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</si>
  <si>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frozenbananadaiquiri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</si>
  <si>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"cook_pot_food9"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</si>
  <si>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bananajuice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</si>
  <si>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"cook_pot_food10"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</si>
  <si>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</si>
  <si>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0.55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</si>
  <si>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ceviche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</si>
  <si>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>, {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>}},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</si>
  <si>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salsa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</si>
  <si>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pepperpopper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</si>
  <si>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</si>
  <si>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i/>
        <sz val="11.25"/>
        <color rgb="FF7F848E"/>
        <rFont val="Consolas"/>
        <charset val="134"/>
      </rPr>
      <t>--floater = nil,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</si>
  <si>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"pepper"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"smallmeat"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"potato"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</si>
  <si>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californiaroll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</si>
  <si>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</si>
  <si>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"cook_pot_food2"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</si>
  <si>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"kelp"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</si>
  <si>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seafoodgumbo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</si>
  <si>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surfnturf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</si>
  <si>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30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</si>
  <si>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lobsterbisque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</si>
  <si>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"cook_pot_food3"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</si>
  <si>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lobsterdinner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</si>
  <si>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wobster_sheller_land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butter</t>
    </r>
  </si>
  <si>
    <r>
      <rPr>
        <sz val="11.25"/>
        <color rgb="FFABB2BF"/>
        <rFont val="Consolas"/>
        <charset val="134"/>
      </rPr>
      <t>                   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1.0</t>
    </r>
    <r>
      <rPr>
        <sz val="11.25"/>
        <color rgb="FFABB2BF"/>
        <rFont val="Consolas"/>
        <charset val="134"/>
      </rPr>
      <t>)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1.0</t>
    </r>
    <r>
      <rPr>
        <sz val="11.25"/>
        <color rgb="FFABB2BF"/>
        <rFont val="Consolas"/>
        <charset val="134"/>
      </rPr>
      <t xml:space="preserve">) and 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</si>
  <si>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25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</si>
  <si>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barnaclepita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</si>
  <si>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barnacle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barnacle_cooked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</si>
  <si>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           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0.5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</si>
  <si>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"cook_pot_food5"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</si>
  <si>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barnaclesushi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</si>
  <si>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>                   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kelp_cooked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</si>
  <si>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           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egg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</si>
  <si>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"kelp"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"bird_egg"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</si>
  <si>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barnaclinguine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</si>
  <si>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barnacle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) +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barnacle_cooked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)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)</t>
    </r>
  </si>
  <si>
    <r>
      <rPr>
        <sz val="11.25"/>
        <color rgb="FFABB2BF"/>
        <rFont val="Consolas"/>
        <charset val="134"/>
      </rPr>
      <t xml:space="preserve">                   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</si>
  <si>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>/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</si>
  <si>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CALORIES_LARGE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</si>
  <si>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</si>
  <si>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barnaclestuffedfishhead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</si>
  <si>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       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fish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1.25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</si>
  <si>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26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</si>
  <si>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"potato"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</si>
  <si>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leafloaf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</si>
  <si>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plantmeat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) +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plantmeat_cooked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)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 xml:space="preserve"> )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</si>
  <si>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"cook_pot_food4"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</si>
  <si>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leafymeatburger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</si>
  <si>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plantmeat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plantmeat_cooked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</si>
  <si>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>                    and (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onion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onion_cooked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</si>
  <si>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leafymeatsouffle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</si>
  <si>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       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sweetener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</si>
  <si>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50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</si>
  <si>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meatysalad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</si>
  <si>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       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veggie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3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</si>
  <si>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"plantmeat"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"tomato"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"carrot"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</si>
  <si>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shroomcake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</si>
  <si>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moon_cap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red_cap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blue_cap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names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green_cap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</si>
  <si>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"cook_pot_food6"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</si>
  <si>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1.0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</si>
  <si>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prefabs</t>
    </r>
    <r>
      <rPr>
        <sz val="11.25"/>
        <color rgb="FFABB2BF"/>
        <rFont val="Consolas"/>
        <charset val="134"/>
      </rPr>
      <t xml:space="preserve"> = { </t>
    </r>
    <r>
      <rPr>
        <sz val="11.25"/>
        <color rgb="FF98C379"/>
        <rFont val="Consolas"/>
        <charset val="134"/>
      </rPr>
      <t xml:space="preserve">"buff_sleepresistance" 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</si>
  <si>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oneat_desc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STRINGS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UI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COOKBOOK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FOOD_EFFECTS_SLEEP_RESISTANCE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</si>
  <si>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if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eater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grogginess</t>
    </r>
    <r>
      <rPr>
        <sz val="11.25"/>
        <color rgb="FFABB2BF"/>
        <rFont val="Consolas"/>
        <charset val="134"/>
      </rPr>
      <t xml:space="preserve"> ~=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 and</t>
    </r>
  </si>
  <si>
    <r>
      <rPr>
        <sz val="11.25"/>
        <color rgb="FFABB2BF"/>
        <rFont val="Consolas"/>
        <charset val="134"/>
      </rPr>
      <t>            not (</t>
    </r>
    <r>
      <rPr>
        <i/>
        <sz val="11.25"/>
        <color rgb="FFE06C75"/>
        <rFont val="Consolas"/>
        <charset val="134"/>
      </rPr>
      <t>eater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~=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eater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IsDead</t>
    </r>
    <r>
      <rPr>
        <sz val="11.25"/>
        <color rgb="FFABB2BF"/>
        <rFont val="Consolas"/>
        <charset val="134"/>
      </rPr>
      <t>()) and</t>
    </r>
  </si>
  <si>
    <r>
      <rPr>
        <sz val="11.25"/>
        <color rgb="FFABB2BF"/>
        <rFont val="Consolas"/>
        <charset val="134"/>
      </rPr>
      <t xml:space="preserve">            not </t>
    </r>
    <r>
      <rPr>
        <i/>
        <sz val="11.25"/>
        <color rgb="FFE06C75"/>
        <rFont val="Consolas"/>
        <charset val="134"/>
      </rPr>
      <t>eater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HasTag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"playerghost"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then</t>
    </r>
  </si>
  <si>
    <r>
      <rPr>
        <sz val="11.25"/>
        <color rgb="FFABB2BF"/>
        <rFont val="Consolas"/>
        <charset val="134"/>
      </rPr>
      <t xml:space="preserve">                </t>
    </r>
    <r>
      <rPr>
        <i/>
        <sz val="11.25"/>
        <color rgb="FFE06C75"/>
        <rFont val="Consolas"/>
        <charset val="134"/>
      </rPr>
      <t>eater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grogginess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ResetGrogginess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</si>
  <si>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end</t>
    </r>
  </si>
  <si>
    <r>
      <rPr>
        <sz val="11.25"/>
        <color rgb="FFABB2BF"/>
        <rFont val="Consolas"/>
        <charset val="134"/>
      </rPr>
      <t xml:space="preserve">            </t>
    </r>
    <r>
      <rPr>
        <i/>
        <sz val="11.25"/>
        <color rgb="FFE06C75"/>
        <rFont val="Consolas"/>
        <charset val="134"/>
      </rPr>
      <t>eater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AddDebuff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"shroomsleepresist"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"buff_sleepresistance"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</si>
  <si>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sweettea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</si>
  <si>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"cook_pot_food7"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</si>
  <si>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i/>
        <sz val="11.25"/>
        <color rgb="FF7F848E"/>
        <rFont val="Consolas"/>
        <charset val="134"/>
      </rPr>
      <t>--foodtype = FOODTYPE.GOODIES,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</si>
  <si>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</si>
  <si>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prefabs</t>
    </r>
    <r>
      <rPr>
        <sz val="11.25"/>
        <color rgb="FFABB2BF"/>
        <rFont val="Consolas"/>
        <charset val="134"/>
      </rPr>
      <t xml:space="preserve"> = { </t>
    </r>
    <r>
      <rPr>
        <sz val="11.25"/>
        <color rgb="FF98C379"/>
        <rFont val="Consolas"/>
        <charset val="134"/>
      </rPr>
      <t xml:space="preserve">"sweettea_buff" 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</si>
  <si>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oneat_desc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STRINGS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UI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COOKBOOK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FOOD_EFFECTS_HOT_SANITY_REGEN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</si>
  <si>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</t>
    </r>
    <r>
      <rPr>
        <i/>
        <sz val="11.25"/>
        <color rgb="FFE06C75"/>
        <rFont val="Consolas"/>
        <charset val="134"/>
      </rPr>
      <t>eater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AddDebuff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"sweettea_buff"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"sweettea_buff"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</si>
  <si>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"forgetmelots"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"honey"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"ice"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</si>
  <si>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koalefig_trunk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</si>
  <si>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40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</si>
  <si>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"cook_pot_food8"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</si>
  <si>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HEALING_HUGE</t>
    </r>
    <r>
      <rPr>
        <sz val="11.25"/>
        <color rgb="FFABB2BF"/>
        <rFont val="Consolas"/>
        <charset val="134"/>
      </rPr>
      <t xml:space="preserve">,                                   </t>
    </r>
    <r>
      <rPr>
        <i/>
        <sz val="11.25"/>
        <color rgb="FF7F848E"/>
        <rFont val="Consolas"/>
        <charset val="134"/>
      </rPr>
      <t>-- 40 + 1 = 60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</si>
  <si>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CALORIES_LARGE</t>
    </r>
    <r>
      <rPr>
        <sz val="11.25"/>
        <color rgb="FFABB2BF"/>
        <rFont val="Consolas"/>
        <charset val="134"/>
      </rPr>
      <t xml:space="preserve"> +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CALORIES_MEDSMALL</t>
    </r>
    <r>
      <rPr>
        <sz val="11.25"/>
        <color rgb="FFABB2BF"/>
        <rFont val="Consolas"/>
        <charset val="134"/>
      </rPr>
      <t>,      </t>
    </r>
    <r>
      <rPr>
        <i/>
        <sz val="11.25"/>
        <color rgb="FF7F848E"/>
        <rFont val="Consolas"/>
        <charset val="134"/>
      </rPr>
      <t>-- 12.5 +37.5 = 56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</si>
  <si>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                                    </t>
    </r>
    <r>
      <rPr>
        <i/>
        <sz val="11.25"/>
        <color rgb="FF7F848E"/>
        <rFont val="Consolas"/>
        <charset val="134"/>
      </rPr>
      <t>-- 0 + 0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</si>
  <si>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figatoni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</si>
  <si>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CALORIES_LARGE</t>
    </r>
    <r>
      <rPr>
        <sz val="11.25"/>
        <color rgb="FFABB2BF"/>
        <rFont val="Consolas"/>
        <charset val="134"/>
      </rPr>
      <t xml:space="preserve"> +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</si>
  <si>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figkabab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</si>
  <si>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"fig"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"twigs"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"smallmeat"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</si>
  <si>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frognewton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</si>
  <si>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bunnystew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</si>
  <si>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  <r>
      <rPr>
        <sz val="11.25"/>
        <color rgb="FFABB2BF"/>
        <rFont val="Consolas"/>
        <charset val="134"/>
      </rPr>
      <t xml:space="preserve"> &lt;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</si>
  <si>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>                and (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frozen</t>
    </r>
    <r>
      <rPr>
        <sz val="11.25"/>
        <color rgb="FFABB2BF"/>
        <rFont val="Consolas"/>
        <charset val="134"/>
      </rPr>
      <t xml:space="preserve"> &gt;=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</si>
  <si>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        and (not </t>
    </r>
    <r>
      <rPr>
        <i/>
        <sz val="11.25"/>
        <color rgb="FFE06C75"/>
        <rFont val="Consolas"/>
        <charset val="134"/>
      </rPr>
      <t>tags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inedible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</si>
  <si>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"smallmeat"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"ice"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"tomato"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</si>
  <si>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justeggs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</si>
  <si>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overridebuild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"cook_pot_food11"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</si>
  <si>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4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</si>
  <si>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floater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</si>
  <si>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veggieomlet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</si>
  <si>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talleggs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</si>
  <si>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beefalofeed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</si>
  <si>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i/>
        <sz val="11.25"/>
        <color rgb="FF7F848E"/>
        <rFont val="Consolas"/>
        <charset val="134"/>
      </rPr>
      <t>-- basic beefalo food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</si>
  <si>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D19A66"/>
        <rFont val="Consolas"/>
        <charset val="134"/>
      </rPr>
      <t>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</si>
  <si>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ROUGHAGE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</si>
  <si>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secondaryfoodtype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WOOD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</si>
  <si>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HEALING_MEDLARGE</t>
    </r>
    <r>
      <rPr>
        <sz val="11.25"/>
        <color rgb="FFABB2BF"/>
        <rFont val="Consolas"/>
        <charset val="134"/>
      </rPr>
      <t>/</t>
    </r>
    <r>
      <rPr>
        <sz val="11.25"/>
        <color rgb="FFD19A66"/>
        <rFont val="Consolas"/>
        <charset val="134"/>
      </rPr>
      <t>2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</si>
  <si>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CALORIES_MOREHUGE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</si>
  <si>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oneat_desc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STRINGS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UI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COOKBOOK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FOOD_EFFECTS_BEEFALO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</si>
  <si>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OnPutInInventory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owner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if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owner</t>
    </r>
    <r>
      <rPr>
        <sz val="11.25"/>
        <color rgb="FFABB2BF"/>
        <rFont val="Consolas"/>
        <charset val="134"/>
      </rPr>
      <t xml:space="preserve"> ~=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 and </t>
    </r>
    <r>
      <rPr>
        <i/>
        <sz val="11.25"/>
        <color rgb="FFE06C75"/>
        <rFont val="Consolas"/>
        <charset val="134"/>
      </rPr>
      <t>owner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IsValid</t>
    </r>
    <r>
      <rPr>
        <sz val="11.25"/>
        <color rgb="FFABB2BF"/>
        <rFont val="Consolas"/>
        <charset val="134"/>
      </rPr>
      <t xml:space="preserve">() </t>
    </r>
    <r>
      <rPr>
        <sz val="11.25"/>
        <color rgb="FFC678DD"/>
        <rFont val="Consolas"/>
        <charset val="134"/>
      </rPr>
      <t>then</t>
    </r>
    <r>
      <rPr>
        <sz val="11.25"/>
        <color rgb="FFABB2BF"/>
        <rFont val="Consolas"/>
        <charset val="134"/>
      </rPr>
      <t xml:space="preserve"> </t>
    </r>
    <r>
      <rPr>
        <i/>
        <sz val="11.25"/>
        <color rgb="FFE06C75"/>
        <rFont val="Consolas"/>
        <charset val="134"/>
      </rPr>
      <t>owner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PushEvent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"learncookbookstats"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food_basename</t>
    </r>
    <r>
      <rPr>
        <sz val="11.25"/>
        <color rgb="FFABB2BF"/>
        <rFont val="Consolas"/>
        <charset val="134"/>
      </rPr>
      <t xml:space="preserve"> or </t>
    </r>
    <r>
      <rPr>
        <i/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prefab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</si>
  <si>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card_def</t>
    </r>
    <r>
      <rPr>
        <sz val="11.25"/>
        <color rgb="FFABB2BF"/>
        <rFont val="Consolas"/>
        <charset val="134"/>
      </rPr>
      <t xml:space="preserve"> = {</t>
    </r>
    <r>
      <rPr>
        <sz val="11.25"/>
        <color rgb="FFE06C75"/>
        <rFont val="Consolas"/>
        <charset val="134"/>
      </rPr>
      <t>ingredients</t>
    </r>
    <r>
      <rPr>
        <sz val="11.25"/>
        <color rgb="FFABB2BF"/>
        <rFont val="Consolas"/>
        <charset val="134"/>
      </rPr>
      <t xml:space="preserve"> = {{</t>
    </r>
    <r>
      <rPr>
        <sz val="11.25"/>
        <color rgb="FF98C379"/>
        <rFont val="Consolas"/>
        <charset val="134"/>
      </rPr>
      <t>"twigs"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3</t>
    </r>
    <r>
      <rPr>
        <sz val="11.25"/>
        <color rgb="FFABB2BF"/>
        <rFont val="Consolas"/>
        <charset val="134"/>
      </rPr>
      <t>}, {</t>
    </r>
    <r>
      <rPr>
        <sz val="11.25"/>
        <color rgb="FF98C379"/>
        <rFont val="Consolas"/>
        <charset val="134"/>
      </rPr>
      <t>"acorn"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1</t>
    </r>
    <r>
      <rPr>
        <sz val="11.25"/>
        <color rgb="FFABB2BF"/>
        <rFont val="Consolas"/>
        <charset val="134"/>
      </rPr>
      <t>}} },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</si>
  <si>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beefalotreat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</si>
  <si>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    </t>
    </r>
    <r>
      <rPr>
        <i/>
        <sz val="11.25"/>
        <color rgb="FF7F848E"/>
        <rFont val="Consolas"/>
        <charset val="134"/>
      </rPr>
      <t>-- good beefalo food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</si>
  <si>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D19A66"/>
        <rFont val="Consolas"/>
        <charset val="134"/>
      </rPr>
      <t>4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</si>
  <si>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HEALING_MOREHUGE</t>
    </r>
    <r>
      <rPr>
        <sz val="11.25"/>
        <color rgb="FFABB2BF"/>
        <rFont val="Consolas"/>
        <charset val="134"/>
      </rPr>
      <t>,</t>
    </r>
  </si>
  <si>
    <t>}</t>
  </si>
  <si>
    <r>
      <rPr>
        <sz val="11.25"/>
        <color rgb="FFC678DD"/>
        <rFont val="Consolas"/>
        <charset val="134"/>
      </rPr>
      <t>for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k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v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in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56B6C2"/>
        <rFont val="Consolas"/>
        <charset val="134"/>
      </rPr>
      <t>pairs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foods</t>
    </r>
    <r>
      <rPr>
        <sz val="11.25"/>
        <color rgb="FFABB2BF"/>
        <rFont val="Consolas"/>
        <charset val="134"/>
      </rPr>
      <t xml:space="preserve">) </t>
    </r>
    <r>
      <rPr>
        <sz val="11.25"/>
        <color rgb="FFC678DD"/>
        <rFont val="Consolas"/>
        <charset val="134"/>
      </rPr>
      <t>do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</si>
  <si>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v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name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k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</si>
  <si>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v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weight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v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weight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1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</si>
  <si>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v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v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priority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D19A66"/>
        <rFont val="Consolas"/>
        <charset val="134"/>
      </rPr>
      <t>0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</si>
  <si>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v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cookbook_category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"cookpot"</t>
    </r>
  </si>
  <si>
    <t>end</t>
  </si>
  <si>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foods</t>
    </r>
  </si>
  <si>
    <r>
      <rPr>
        <sz val="11.5"/>
        <color rgb="FFABB2BF"/>
        <rFont val="Consolas"/>
        <charset val="134"/>
      </rPr>
      <t xml:space="preserve">            </t>
    </r>
    <r>
      <rPr>
        <sz val="11.5"/>
        <color rgb="FFC678DD"/>
        <rFont val="Consolas"/>
        <charset val="134"/>
      </rPr>
      <t>return</t>
    </r>
    <r>
      <rPr>
        <sz val="11.5"/>
        <color rgb="FFABB2BF"/>
        <rFont val="Consolas"/>
        <charset val="134"/>
      </rPr>
      <t xml:space="preserve">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wobster_sheller_land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butter and (tags.meat and tags.meat &gt;= 1.0) and (tags.fish and tags.fish &gt;= 1.0) and not tags.frozen</t>
    </r>
  </si>
  <si>
    <r>
      <rPr>
        <sz val="11.5"/>
        <color rgb="FFABB2BF"/>
        <rFont val="Consolas"/>
        <charset val="134"/>
      </rPr>
      <t>                    and (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meat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meat</t>
    </r>
    <r>
      <rPr>
        <sz val="11.5"/>
        <color rgb="FFABB2BF"/>
        <rFont val="Consolas"/>
        <charset val="134"/>
      </rPr>
      <t xml:space="preserve"> &gt;= </t>
    </r>
    <r>
      <rPr>
        <sz val="11.5"/>
        <color rgb="FFD19A66"/>
        <rFont val="Consolas"/>
        <charset val="134"/>
      </rPr>
      <t>1.0</t>
    </r>
    <r>
      <rPr>
        <sz val="11.5"/>
        <color rgb="FFABB2BF"/>
        <rFont val="Consolas"/>
        <charset val="134"/>
      </rPr>
      <t>) and (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fish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fish</t>
    </r>
    <r>
      <rPr>
        <sz val="11.5"/>
        <color rgb="FFABB2BF"/>
        <rFont val="Consolas"/>
        <charset val="134"/>
      </rPr>
      <t xml:space="preserve"> &gt;= </t>
    </r>
    <r>
      <rPr>
        <sz val="11.5"/>
        <color rgb="FFD19A66"/>
        <rFont val="Consolas"/>
        <charset val="134"/>
      </rPr>
      <t>1.0</t>
    </r>
    <r>
      <rPr>
        <sz val="11.5"/>
        <color rgb="FFABB2BF"/>
        <rFont val="Consolas"/>
        <charset val="134"/>
      </rPr>
      <t xml:space="preserve">) and not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frozen</t>
    </r>
  </si>
  <si>
    <r>
      <rPr>
        <sz val="11.5"/>
        <color rgb="FFABB2BF"/>
        <rFont val="Consolas"/>
        <charset val="134"/>
      </rPr>
      <t xml:space="preserve">    </t>
    </r>
    <r>
      <rPr>
        <sz val="11.5"/>
        <color rgb="FFE06C75"/>
        <rFont val="Consolas"/>
        <charset val="134"/>
      </rPr>
      <t>leafymeatburger</t>
    </r>
    <r>
      <rPr>
        <sz val="11.5"/>
        <color rgb="FFABB2BF"/>
        <rFont val="Consolas"/>
        <charset val="134"/>
      </rPr>
      <t xml:space="preserve"> =</t>
    </r>
  </si>
  <si>
    <r>
      <rPr>
        <sz val="11.5"/>
        <color rgb="FFABB2BF"/>
        <rFont val="Consolas"/>
        <charset val="134"/>
      </rPr>
      <t xml:space="preserve">            </t>
    </r>
    <r>
      <rPr>
        <sz val="11.5"/>
        <color rgb="FFC678DD"/>
        <rFont val="Consolas"/>
        <charset val="134"/>
      </rPr>
      <t>return</t>
    </r>
    <r>
      <rPr>
        <sz val="11.5"/>
        <color rgb="FFABB2BF"/>
        <rFont val="Consolas"/>
        <charset val="134"/>
      </rPr>
      <t xml:space="preserve"> ((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plantmeat</t>
    </r>
    <r>
      <rPr>
        <sz val="11.5"/>
        <color rgb="FFABB2BF"/>
        <rFont val="Consolas"/>
        <charset val="134"/>
      </rPr>
      <t xml:space="preserve"> or </t>
    </r>
    <r>
      <rPr>
        <sz val="11.5"/>
        <color rgb="FFD19A66"/>
        <rFont val="Consolas"/>
        <charset val="134"/>
      </rPr>
      <t>0</t>
    </r>
    <r>
      <rPr>
        <sz val="11.5"/>
        <color rgb="FFABB2BF"/>
        <rFont val="Consolas"/>
        <charset val="134"/>
      </rPr>
      <t>) + (</t>
    </r>
    <r>
      <rPr>
        <i/>
        <sz val="11.5"/>
        <color rgb="FFE06C75"/>
        <rFont val="Consolas"/>
        <charset val="134"/>
      </rPr>
      <t>names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plantmeat_cooked</t>
    </r>
    <r>
      <rPr>
        <sz val="11.5"/>
        <color rgb="FFABB2BF"/>
        <rFont val="Consolas"/>
        <charset val="134"/>
      </rPr>
      <t xml:space="preserve"> or </t>
    </r>
    <r>
      <rPr>
        <sz val="11.5"/>
        <color rgb="FFD19A66"/>
        <rFont val="Consolas"/>
        <charset val="134"/>
      </rPr>
      <t>0</t>
    </r>
    <r>
      <rPr>
        <sz val="11.5"/>
        <color rgb="FFABB2BF"/>
        <rFont val="Consolas"/>
        <charset val="134"/>
      </rPr>
      <t xml:space="preserve">) &gt;= </t>
    </r>
    <r>
      <rPr>
        <sz val="11.5"/>
        <color rgb="FFD19A66"/>
        <rFont val="Consolas"/>
        <charset val="134"/>
      </rPr>
      <t>2</t>
    </r>
    <r>
      <rPr>
        <sz val="11.5"/>
        <color rgb="FFABB2BF"/>
        <rFont val="Consolas"/>
        <charset val="134"/>
      </rPr>
      <t xml:space="preserve"> ) and tags.sweetener and tags.sweetener &gt;= 2</t>
    </r>
  </si>
  <si>
    <r>
      <rPr>
        <sz val="11.5"/>
        <color rgb="FFABB2BF"/>
        <rFont val="Consolas"/>
        <charset val="134"/>
      </rPr>
      <t xml:space="preserve">                    and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sweetener</t>
    </r>
    <r>
      <rPr>
        <sz val="11.5"/>
        <color rgb="FFABB2BF"/>
        <rFont val="Consolas"/>
        <charset val="134"/>
      </rPr>
      <t xml:space="preserve"> and </t>
    </r>
    <r>
      <rPr>
        <i/>
        <sz val="11.5"/>
        <color rgb="FFE06C75"/>
        <rFont val="Consolas"/>
        <charset val="134"/>
      </rPr>
      <t>tags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sweetener</t>
    </r>
    <r>
      <rPr>
        <sz val="11.5"/>
        <color rgb="FFABB2BF"/>
        <rFont val="Consolas"/>
        <charset val="134"/>
      </rPr>
      <t xml:space="preserve"> &gt;= </t>
    </r>
    <r>
      <rPr>
        <sz val="11.5"/>
        <color rgb="FFD19A66"/>
        <rFont val="Consolas"/>
        <charset val="134"/>
      </rPr>
      <t>2</t>
    </r>
  </si>
  <si>
    <t xml:space="preserve">local foods </t>
  </si>
  <si>
    <t xml:space="preserve">    butterflymuffin </t>
  </si>
  <si>
    <t xml:space="preserve">        priority </t>
  </si>
  <si>
    <t xml:space="preserve">        weight </t>
  </si>
  <si>
    <t xml:space="preserve">        foodtype </t>
  </si>
  <si>
    <t xml:space="preserve"> FOODTYPE.VEGGIE</t>
  </si>
  <si>
    <t xml:space="preserve">        health </t>
  </si>
  <si>
    <t xml:space="preserve"> TUNING.HEALING_MED</t>
  </si>
  <si>
    <t xml:space="preserve">        hunger </t>
  </si>
  <si>
    <t xml:space="preserve"> TUNING.CALORIES_LARGE</t>
  </si>
  <si>
    <t xml:space="preserve">        perishtime </t>
  </si>
  <si>
    <t xml:space="preserve"> TUNING.PERISH_SLOW</t>
  </si>
  <si>
    <t xml:space="preserve">        sanity </t>
  </si>
  <si>
    <t xml:space="preserve"> TUNING.SANITY_TINY</t>
  </si>
  <si>
    <t xml:space="preserve">        cooktime </t>
  </si>
  <si>
    <t xml:space="preserve">        floater </t>
  </si>
  <si>
    <t xml:space="preserve"> {"small" 0.05 0.7}</t>
  </si>
  <si>
    <t xml:space="preserve">        card_def </t>
  </si>
  <si>
    <t xml:space="preserve"> {ingredients </t>
  </si>
  <si>
    <t xml:space="preserve"> {{"butterflywings" 1} {"carrot" 2} {"berries" 1}} }</t>
  </si>
  <si>
    <t>    }</t>
  </si>
  <si>
    <t xml:space="preserve">    frogglebunwich </t>
  </si>
  <si>
    <t xml:space="preserve"> FOODTYPE.MEAT</t>
  </si>
  <si>
    <t xml:space="preserve">        potlevel </t>
  </si>
  <si>
    <t xml:space="preserve"> "high"</t>
  </si>
  <si>
    <t xml:space="preserve"> {"med" nil 0.55}</t>
  </si>
  <si>
    <t xml:space="preserve"> {{"froglegs" 1} {"red_cap" 2} {"carrot" 1}} }</t>
  </si>
  <si>
    <t xml:space="preserve">    taffy </t>
  </si>
  <si>
    <t xml:space="preserve"> FOODTYPE.GOODIES</t>
  </si>
  <si>
    <t xml:space="preserve"> -TUNING.HEALING_SMALL</t>
  </si>
  <si>
    <t xml:space="preserve"> TUNING.CALORIES_SMALL*2</t>
  </si>
  <si>
    <t xml:space="preserve"> TUNING.SANITY_MED</t>
  </si>
  <si>
    <t xml:space="preserve">        tags </t>
  </si>
  <si>
    <t xml:space="preserve"> {"honeyed"}</t>
  </si>
  <si>
    <t xml:space="preserve"> {"med" nil 0.6}</t>
  </si>
  <si>
    <t xml:space="preserve"> {{"honey" 3} {"berries" 1}} }</t>
  </si>
  <si>
    <t xml:space="preserve">    pumpkincookie </t>
  </si>
  <si>
    <t xml:space="preserve"> TUNING.PERISH_MED</t>
  </si>
  <si>
    <t xml:space="preserve"> {"med" nil 0.65}</t>
  </si>
  <si>
    <t xml:space="preserve"> {{"pumpkin" 1} {"honey" 2} {"berries" 1}} }</t>
  </si>
  <si>
    <t xml:space="preserve">    stuffedeggplant </t>
  </si>
  <si>
    <t xml:space="preserve"> TUNING.HEALING_SMALL</t>
  </si>
  <si>
    <t xml:space="preserve">        temperature </t>
  </si>
  <si>
    <t xml:space="preserve"> TUNING.HOT_FOOD_BONUS_TEMP</t>
  </si>
  <si>
    <t xml:space="preserve">        temperatureduration </t>
  </si>
  <si>
    <t xml:space="preserve"> TUNING.FOOD_TEMP_BRIEF</t>
  </si>
  <si>
    <t xml:space="preserve"> {"small" nil 0.8}</t>
  </si>
  <si>
    <t xml:space="preserve"> {{"eggplant" 1} {"potato" 1} {"onion" 1} {"garlic" 1}} }</t>
  </si>
  <si>
    <t xml:space="preserve">    fishsticks </t>
  </si>
  <si>
    <t xml:space="preserve"> TUNING.HEALING_LARGE</t>
  </si>
  <si>
    <t xml:space="preserve">  "high"</t>
  </si>
  <si>
    <t xml:space="preserve"> {"catfood"}</t>
  </si>
  <si>
    <t xml:space="preserve"> {"small" nil nil}</t>
  </si>
  <si>
    <t xml:space="preserve"> {{"fishmeat_small" 3} {"twigs" 1}} }</t>
  </si>
  <si>
    <t xml:space="preserve">    honeynuggets </t>
  </si>
  <si>
    <t xml:space="preserve"> {"med" nil 0.7}</t>
  </si>
  <si>
    <t xml:space="preserve"> {{"honey" 2} {"smallmeat" 2}} }</t>
  </si>
  <si>
    <t xml:space="preserve">    honeyham </t>
  </si>
  <si>
    <t xml:space="preserve"> TUNING.HEALING_MEDLARGE</t>
  </si>
  <si>
    <t xml:space="preserve"> TUNING.CALORIES_HUGE</t>
  </si>
  <si>
    <t xml:space="preserve"> TUNING.FOOD_TEMP_AVERAGE</t>
  </si>
  <si>
    <t xml:space="preserve"> {{"honey" 2} {"meat" 2}} }</t>
  </si>
  <si>
    <t xml:space="preserve">    dragonpie </t>
  </si>
  <si>
    <t xml:space="preserve"> {"med" nil 0.8}</t>
  </si>
  <si>
    <t xml:space="preserve"> {{"dragonfruit" 2} {"potato" 1}  {"pepper" 1}} }</t>
  </si>
  <si>
    <t xml:space="preserve">    kabobs </t>
  </si>
  <si>
    <t xml:space="preserve"> TUNING.FOOD_TEMP_LONG</t>
  </si>
  <si>
    <t xml:space="preserve"> {{"meat" 1} {"onion" 1} {"eggplant" 1}  {"twigs" 1}} }</t>
  </si>
  <si>
    <t xml:space="preserve">    mandrakesoup </t>
  </si>
  <si>
    <t xml:space="preserve"> TUNING.HEALING_SUPERHUGE</t>
  </si>
  <si>
    <t xml:space="preserve"> TUNING.CALORIES_SUPERHUGE</t>
  </si>
  <si>
    <t xml:space="preserve"> TUNING.PERISH_FAST</t>
  </si>
  <si>
    <t xml:space="preserve"> "low"</t>
  </si>
  <si>
    <t xml:space="preserve">    baconeggs </t>
  </si>
  <si>
    <t xml:space="preserve"> TUNING.PERISH_PRESERVED</t>
  </si>
  <si>
    <t xml:space="preserve">    meatballs </t>
  </si>
  <si>
    <t xml:space="preserve"> TUNING.CALORIES_SMALL*5</t>
  </si>
  <si>
    <t xml:space="preserve">    bonestew </t>
  </si>
  <si>
    <t xml:space="preserve"> TUNING.HEALING_SMALL*4</t>
  </si>
  <si>
    <t xml:space="preserve"> TUNING.CALORIES_LARGE*4</t>
  </si>
  <si>
    <t xml:space="preserve"> {"small" 0.1 0.8}</t>
  </si>
  <si>
    <t xml:space="preserve">    perogies </t>
  </si>
  <si>
    <t xml:space="preserve">    turkeydinner </t>
  </si>
  <si>
    <t xml:space="preserve"> {"med" nil 0.75}</t>
  </si>
  <si>
    <t xml:space="preserve"> {{"drumstick" 2} {"meat" 1} {"berries" 1}} }</t>
  </si>
  <si>
    <t xml:space="preserve">    ratatouille </t>
  </si>
  <si>
    <t xml:space="preserve"> TUNING.CALORIES_MED</t>
  </si>
  <si>
    <t xml:space="preserve"> {"med" nil 0.68}</t>
  </si>
  <si>
    <t xml:space="preserve">    jammypreserves </t>
  </si>
  <si>
    <t xml:space="preserve"> TUNING.CALORIES_SMALL*3</t>
  </si>
  <si>
    <t xml:space="preserve">    fruitmedley </t>
  </si>
  <si>
    <t xml:space="preserve"> TUNING.COLD_FOOD_BONUS_TEMP</t>
  </si>
  <si>
    <t xml:space="preserve"> {"small" nil 0.6}</t>
  </si>
  <si>
    <t xml:space="preserve">    fishtacos </t>
  </si>
  <si>
    <t xml:space="preserve"> {{"fishmeat_small" 2} {"corn" 1} {"onion" 1}} }</t>
  </si>
  <si>
    <t xml:space="preserve">    waffles </t>
  </si>
  <si>
    <t xml:space="preserve"> TUNING.HEALING_HUGE</t>
  </si>
  <si>
    <t xml:space="preserve">    monsterlasagna </t>
  </si>
  <si>
    <t xml:space="preserve">        secondaryfoodtype </t>
  </si>
  <si>
    <t xml:space="preserve"> FOODTYPE.MONSTER</t>
  </si>
  <si>
    <t xml:space="preserve"> -TUNING.HEALING_MED</t>
  </si>
  <si>
    <t xml:space="preserve"> -TUNING.SANITY_MEDLARGE</t>
  </si>
  <si>
    <t xml:space="preserve"> {"monstermeat"}</t>
  </si>
  <si>
    <t xml:space="preserve"> {"med" nil 0.58}</t>
  </si>
  <si>
    <t xml:space="preserve">    powcake </t>
  </si>
  <si>
    <t xml:space="preserve"> {"honeyed" "donotautopick"}</t>
  </si>
  <si>
    <t xml:space="preserve"> {{"honey" 1} {"corn" 1} {"twigs" 2}} }</t>
  </si>
  <si>
    <t xml:space="preserve">    unagi </t>
  </si>
  <si>
    <t xml:space="preserve"> TUNING.CALORIES_MEDSMALL</t>
  </si>
  <si>
    <t xml:space="preserve"> {"med" nil 0.67}</t>
  </si>
  <si>
    <t xml:space="preserve">    wetgoop </t>
  </si>
  <si>
    <t>        health</t>
  </si>
  <si>
    <t>        hunger</t>
  </si>
  <si>
    <t xml:space="preserve">        wet_prefix </t>
  </si>
  <si>
    <t xml:space="preserve"> STRINGS.WET_PREFIX.WETGOOP</t>
  </si>
  <si>
    <t xml:space="preserve">    flowersalad </t>
  </si>
  <si>
    <t xml:space="preserve"> TUNING.CALORIES_SMALL</t>
  </si>
  <si>
    <t xml:space="preserve">    icecream </t>
  </si>
  <si>
    <t xml:space="preserve"> TUNING.PERISH_SUPERFAST</t>
  </si>
  <si>
    <t xml:space="preserve"> TUNING.SANITY_HUGE</t>
  </si>
  <si>
    <t xml:space="preserve">    watermelonicle </t>
  </si>
  <si>
    <t xml:space="preserve"> TUNING.SANITY_MEDLARGE</t>
  </si>
  <si>
    <t xml:space="preserve"> {"small" 0.1 0.82}</t>
  </si>
  <si>
    <t xml:space="preserve">    trailmix </t>
  </si>
  <si>
    <t xml:space="preserve"> {"small" 0.05 nil}</t>
  </si>
  <si>
    <t xml:space="preserve"> {{"acorn_cooked" 2} {"berries" 2}} }</t>
  </si>
  <si>
    <t xml:space="preserve">    hotchili </t>
  </si>
  <si>
    <t xml:space="preserve"> {{"meat" 2} {"tomato" 1} {"pepper" 1}} }</t>
  </si>
  <si>
    <t xml:space="preserve">    guacamole </t>
  </si>
  <si>
    <t xml:space="preserve"> {"small" nil 0.85}</t>
  </si>
  <si>
    <t xml:space="preserve"> {{"mole" 1} {"rock_avocado_fruit_ripe" 2} {"corn" 1}} }</t>
  </si>
  <si>
    <t xml:space="preserve">    jellybean </t>
  </si>
  <si>
    <t xml:space="preserve"> TUNING.JELLYBEAN_TICK_VALUE</t>
  </si>
  <si>
    <t xml:space="preserve"> nil -- not perishable</t>
  </si>
  <si>
    <t xml:space="preserve">        stacksize </t>
  </si>
  <si>
    <t xml:space="preserve">        prefabs </t>
  </si>
  <si>
    <t xml:space="preserve"> { "healthregenbuff" }</t>
  </si>
  <si>
    <t xml:space="preserve">        oneat_desc </t>
  </si>
  <si>
    <t xml:space="preserve"> STRINGS.UI.COOKBOOK.FOOD_EFFECTS_HEALTH_REGEN</t>
  </si>
  <si>
    <t xml:space="preserve">        oneatenfn </t>
  </si>
  <si>
    <t xml:space="preserve"> function(inst eater)</t>
  </si>
  <si>
    <t>            eater:AddDebuff("healthregenbuff" "healthregenbuff")</t>
  </si>
  <si>
    <t>        end</t>
  </si>
  <si>
    <t>    --new!</t>
  </si>
  <si>
    <t xml:space="preserve">    potatotornado </t>
  </si>
  <si>
    <t xml:space="preserve"> {nil 0.05}</t>
  </si>
  <si>
    <t xml:space="preserve">    mashedpotatoes </t>
  </si>
  <si>
    <t xml:space="preserve"> TUNING.SANITY_LARGE</t>
  </si>
  <si>
    <t xml:space="preserve"> {nil 0.1 {0.7 0.6 0.7}}</t>
  </si>
  <si>
    <t xml:space="preserve">    asparagussoup </t>
  </si>
  <si>
    <t xml:space="preserve"> {nil 0.05 {0.75 0.65 0.75}}</t>
  </si>
  <si>
    <t xml:space="preserve"> {{"asparagus" 2} {"potato" 1} {"onion" 1}} }</t>
  </si>
  <si>
    <t xml:space="preserve">    vegstinger </t>
  </si>
  <si>
    <t xml:space="preserve"> {nil 0.1 0.6}</t>
  </si>
  <si>
    <t xml:space="preserve">    bananapop </t>
  </si>
  <si>
    <t xml:space="preserve"> {nil 0.05 0.95}</t>
  </si>
  <si>
    <t xml:space="preserve"> {{"cave_banana" 1} {"ice" 2} {"twigs" 1}} }</t>
  </si>
  <si>
    <t xml:space="preserve">    frozenbananadaiquiri </t>
  </si>
  <si>
    <t xml:space="preserve">        overridebuild </t>
  </si>
  <si>
    <t xml:space="preserve"> "cook_pot_food9"</t>
  </si>
  <si>
    <t xml:space="preserve">    bananajuice </t>
  </si>
  <si>
    <t xml:space="preserve"> "cook_pot_food10"</t>
  </si>
  <si>
    <t xml:space="preserve"> TUNING.HEALING_MEDSMALL</t>
  </si>
  <si>
    <t xml:space="preserve"> {"med" 0.05 0.55}</t>
  </si>
  <si>
    <t xml:space="preserve">    ceviche </t>
  </si>
  <si>
    <t xml:space="preserve"> {"med" 0.05 {0.65 0.6 0.65}}</t>
  </si>
  <si>
    <t xml:space="preserve">    salsa </t>
  </si>
  <si>
    <t xml:space="preserve">    pepperpopper </t>
  </si>
  <si>
    <t xml:space="preserve"> -TUNING.SANITY_TINY</t>
  </si>
  <si>
    <t xml:space="preserve">        --floater </t>
  </si>
  <si>
    <t xml:space="preserve"> nil</t>
  </si>
  <si>
    <t xml:space="preserve"> {{"pepper" 1} {"smallmeat" 2} {"potato" 1}} }</t>
  </si>
  <si>
    <t xml:space="preserve">    californiaroll </t>
  </si>
  <si>
    <t xml:space="preserve"> TUNING.SANITY_SMALL</t>
  </si>
  <si>
    <t xml:space="preserve"> "cook_pot_food2"</t>
  </si>
  <si>
    <t xml:space="preserve"> {{"kelp" 2} {"fishmeat_small" 2}} }</t>
  </si>
  <si>
    <t xml:space="preserve">    seafoodgumbo </t>
  </si>
  <si>
    <t xml:space="preserve">    surfnturf </t>
  </si>
  <si>
    <t xml:space="preserve">    lobsterbisque </t>
  </si>
  <si>
    <t xml:space="preserve"> "cook_pot_food3"</t>
  </si>
  <si>
    <t xml:space="preserve">    lobsterdinner </t>
  </si>
  <si>
    <t>            return names.wobster_sheller_land and names.butter</t>
  </si>
  <si>
    <t>                    and (tags.meat and tags.meat &gt;</t>
  </si>
  <si>
    <t xml:space="preserve"> 1.0) and (tags.fish and tags.fish &gt;</t>
  </si>
  <si>
    <t xml:space="preserve"> 1.0) and not tags.frozen</t>
  </si>
  <si>
    <t xml:space="preserve">    barnaclepita </t>
  </si>
  <si>
    <t>            return (names.barnacle or names.barnacle_cooked)</t>
  </si>
  <si>
    <t>                    and tags.veggie and tags.veggie &gt;</t>
  </si>
  <si>
    <t xml:space="preserve"> "cook_pot_food5"</t>
  </si>
  <si>
    <t xml:space="preserve">    barnaclesushi </t>
  </si>
  <si>
    <t>                    and (names.kelp or names.kelp_cooked)</t>
  </si>
  <si>
    <t>                    and tags.egg and tags.egg &gt;</t>
  </si>
  <si>
    <t xml:space="preserve"> {{"barnacle" 1} {"kelp" 2} {"bird_egg" 1}} }</t>
  </si>
  <si>
    <t xml:space="preserve">    barnaclinguine </t>
  </si>
  <si>
    <t>            return ((names.barnacle or 0) + (names.barnacle_cooked or 0) &gt;</t>
  </si>
  <si>
    <t xml:space="preserve"> 2 )</t>
  </si>
  <si>
    <t xml:space="preserve"> TUNING.HEALING_MED/2</t>
  </si>
  <si>
    <t xml:space="preserve"> TUNING.CALORIES_LARGE*2</t>
  </si>
  <si>
    <t xml:space="preserve">    barnaclestuffedfishhead </t>
  </si>
  <si>
    <t>                    and tags.fish and tags.fish &gt;</t>
  </si>
  <si>
    <t xml:space="preserve"> {{"barnacle" 1} {"fishmeat_small" 2} {"potato" 1}} }</t>
  </si>
  <si>
    <t xml:space="preserve">    leafloaf </t>
  </si>
  <si>
    <t>            return ((names.plantmeat or 0) + (names.plantmeat_cooked or 0) &gt;</t>
  </si>
  <si>
    <t xml:space="preserve"> "cook_pot_food4"</t>
  </si>
  <si>
    <t xml:space="preserve">    leafymeatburger </t>
  </si>
  <si>
    <t>            return (names.plantmeat or names.plantmeat_cooked)</t>
  </si>
  <si>
    <t>                    and (names.onion or names.onion_cooked)</t>
  </si>
  <si>
    <t xml:space="preserve">    leafymeatsouffle </t>
  </si>
  <si>
    <t>                    and tags.sweetener and tags.sweetener &gt;</t>
  </si>
  <si>
    <t xml:space="preserve">    meatysalad </t>
  </si>
  <si>
    <t xml:space="preserve"> {{"plantmeat" 1} {"tomato" 2} {"carrot" 1}} }</t>
  </si>
  <si>
    <t xml:space="preserve">    shroomcake </t>
  </si>
  <si>
    <t>            return names.moon_cap and names.red_cap and names.blue_cap and names.green_cap</t>
  </si>
  <si>
    <t xml:space="preserve"> "cook_pot_food6"</t>
  </si>
  <si>
    <t xml:space="preserve"> {"med" 0.05 1.0}</t>
  </si>
  <si>
    <t xml:space="preserve"> { "buff_sleepresistance" }</t>
  </si>
  <si>
    <t xml:space="preserve"> STRINGS.UI.COOKBOOK.FOOD_EFFECTS_SLEEP_RESISTANCE</t>
  </si>
  <si>
    <t>            if eater.components.grogginess ~</t>
  </si>
  <si>
    <t xml:space="preserve"> nil and</t>
  </si>
  <si>
    <t>            not (eater.components.health ~</t>
  </si>
  <si>
    <t xml:space="preserve"> nil and eater.components.health:IsDead()) and</t>
  </si>
  <si>
    <t>            not eater:HasTag("playerghost") then</t>
  </si>
  <si>
    <t>                eater.components.grogginess:ResetGrogginess()</t>
  </si>
  <si>
    <t>            end</t>
  </si>
  <si>
    <t>            eater:AddDebuff("shroomsleepresist" "buff_sleepresistance")</t>
  </si>
  <si>
    <t xml:space="preserve">    sweettea </t>
  </si>
  <si>
    <t xml:space="preserve"> "cook_pot_food7"</t>
  </si>
  <si>
    <t xml:space="preserve">        --foodtype </t>
  </si>
  <si>
    <t xml:space="preserve"> {"med" 0.05 0.65}</t>
  </si>
  <si>
    <t xml:space="preserve"> { "sweettea_buff" }</t>
  </si>
  <si>
    <t xml:space="preserve"> STRINGS.UI.COOKBOOK.FOOD_EFFECTS_HOT_SANITY_REGEN</t>
  </si>
  <si>
    <t>            eater:AddDebuff("sweettea_buff" "sweettea_buff")</t>
  </si>
  <si>
    <t xml:space="preserve"> {{"forgetmelots" 1} {"honey" 1} {"ice" 2}} }</t>
  </si>
  <si>
    <t xml:space="preserve">    koalefig_trunk </t>
  </si>
  <si>
    <t xml:space="preserve"> "cook_pot_food8"</t>
  </si>
  <si>
    <t xml:space="preserve"> TUNING.HEALING_HUGE                                   -- 40 + 1 </t>
  </si>
  <si>
    <t xml:space="preserve"> TUNING.CALORIES_LARGE + TUNING.CALORIES_MEDSMALL      -- 12.5 +37.5 </t>
  </si>
  <si>
    <t xml:space="preserve"> 0                                     -- 0 + 0</t>
  </si>
  <si>
    <t xml:space="preserve">    figatoni </t>
  </si>
  <si>
    <t xml:space="preserve"> TUNING.CALORIES_LARGE + TUNING.CALORIES_MEDSMALL</t>
  </si>
  <si>
    <t xml:space="preserve">    figkabab </t>
  </si>
  <si>
    <t xml:space="preserve"> {{"fig" 1} {"twigs" 1} {"smallmeat" 2}} }</t>
  </si>
  <si>
    <t xml:space="preserve">    frognewton </t>
  </si>
  <si>
    <t xml:space="preserve">    bunnystew </t>
  </si>
  <si>
    <t>            return (tags.meat and tags.meat &lt; 1)</t>
  </si>
  <si>
    <t>                and (tags.frozen and tags.frozen &gt;</t>
  </si>
  <si>
    <t xml:space="preserve"> 2)</t>
  </si>
  <si>
    <t>                and (not tags.inedible)</t>
  </si>
  <si>
    <t xml:space="preserve"> {{"smallmeat" 1} {"ice" 2} {"tomato" 1}} }</t>
  </si>
  <si>
    <t xml:space="preserve">    justeggs </t>
  </si>
  <si>
    <t xml:space="preserve"> "cook_pot_food11"</t>
  </si>
  <si>
    <t xml:space="preserve"> TUNING.CALORIES_SMALL*4</t>
  </si>
  <si>
    <t xml:space="preserve"> {"med" nil 0.85}</t>
  </si>
  <si>
    <t xml:space="preserve">    veggieomlet </t>
  </si>
  <si>
    <t xml:space="preserve">    talleggs </t>
  </si>
  <si>
    <t xml:space="preserve">    beefalofeed </t>
  </si>
  <si>
    <t>        -- basic beefalo food</t>
  </si>
  <si>
    <t xml:space="preserve"> FOODTYPE.ROUGHAGE</t>
  </si>
  <si>
    <t xml:space="preserve"> FOODTYPE.WOOD</t>
  </si>
  <si>
    <t xml:space="preserve"> TUNING.HEALING_MEDLARGE/2</t>
  </si>
  <si>
    <t xml:space="preserve"> TUNING.CALORIES_MOREHUGE</t>
  </si>
  <si>
    <t xml:space="preserve"> STRINGS.UI.COOKBOOK.FOOD_EFFECTS_BEEFALO</t>
  </si>
  <si>
    <t xml:space="preserve">        OnPutInInventory </t>
  </si>
  <si>
    <t xml:space="preserve"> function(inst owner) if owner ~</t>
  </si>
  <si>
    <t xml:space="preserve"> nil and owner:IsValid() then owner:PushEvent("learncookbookstats" inst.food_basename or inst.prefab) end end</t>
  </si>
  <si>
    <t xml:space="preserve"> {{"twigs" 3} {"acorn" 1}} }</t>
  </si>
  <si>
    <t xml:space="preserve">    beefalotreat </t>
  </si>
  <si>
    <t>        -- good beefalo food</t>
  </si>
  <si>
    <t xml:space="preserve"> TUNING.HEALING_MOREHUGE</t>
  </si>
  <si>
    <t>for k v in pairs(foods) do</t>
  </si>
  <si>
    <t xml:space="preserve">    v.name </t>
  </si>
  <si>
    <t xml:space="preserve"> k</t>
  </si>
  <si>
    <t xml:space="preserve">    v.weight </t>
  </si>
  <si>
    <t xml:space="preserve"> v.weight or 1</t>
  </si>
  <si>
    <t xml:space="preserve">    v.priority </t>
  </si>
  <si>
    <t xml:space="preserve"> v.priority or 0</t>
  </si>
  <si>
    <t xml:space="preserve">    v.cookbook_category </t>
  </si>
  <si>
    <t xml:space="preserve"> "cookpot"</t>
  </si>
  <si>
    <t>return foods</t>
  </si>
  <si>
    <t>total_day_time</t>
  </si>
  <si>
    <t>perish_warp</t>
  </si>
  <si>
    <t xml:space="preserve">HEALING_TINY </t>
  </si>
  <si>
    <t xml:space="preserve">HEALING_SMALL </t>
  </si>
  <si>
    <t xml:space="preserve">HEALING_MEDSMALL </t>
  </si>
  <si>
    <t xml:space="preserve">HEALING_MED </t>
  </si>
  <si>
    <t xml:space="preserve">HEALING_MEDLARGE </t>
  </si>
  <si>
    <t xml:space="preserve">HEALING_LARGE </t>
  </si>
  <si>
    <t xml:space="preserve">HEALING_HUGE </t>
  </si>
  <si>
    <t xml:space="preserve">HEALING_MOREHUGE </t>
  </si>
  <si>
    <t xml:space="preserve">HEALING_SUPERHUGE </t>
  </si>
  <si>
    <t xml:space="preserve">SANITY_SUPERTINY </t>
  </si>
  <si>
    <t xml:space="preserve">SANITY_TINY </t>
  </si>
  <si>
    <t xml:space="preserve">SANITY_SMALL </t>
  </si>
  <si>
    <t xml:space="preserve">SANITY_MED </t>
  </si>
  <si>
    <t xml:space="preserve">SANITY_MEDLARGE </t>
  </si>
  <si>
    <t xml:space="preserve">SANITY_LARGE </t>
  </si>
  <si>
    <t xml:space="preserve">SANITY_HUGE </t>
  </si>
  <si>
    <t xml:space="preserve">PERISH_ONE_DAY </t>
  </si>
  <si>
    <t>1*total_day_time*perish_warp</t>
  </si>
  <si>
    <t xml:space="preserve">PERISH_TWO_DAY </t>
  </si>
  <si>
    <t xml:space="preserve"> 2*total_day_time*perish_warp</t>
  </si>
  <si>
    <t xml:space="preserve">PERISH_SUPERFAST </t>
  </si>
  <si>
    <t xml:space="preserve"> 3*total_day_time*perish_warp</t>
  </si>
  <si>
    <t xml:space="preserve">PERISH_FAST </t>
  </si>
  <si>
    <t xml:space="preserve"> 6*total_day_time*perish_warp</t>
  </si>
  <si>
    <t xml:space="preserve">PERISH_FASTISH </t>
  </si>
  <si>
    <t xml:space="preserve"> 8*total_day_time*perish_warp</t>
  </si>
  <si>
    <t xml:space="preserve">PERISH_MED </t>
  </si>
  <si>
    <t xml:space="preserve"> 10*total_day_time*perish_warp</t>
  </si>
  <si>
    <t xml:space="preserve">PERISH_SLOW </t>
  </si>
  <si>
    <t xml:space="preserve"> 15*total_day_time*perish_warp</t>
  </si>
  <si>
    <t xml:space="preserve">PERISH_PRESERVED </t>
  </si>
  <si>
    <t xml:space="preserve"> 20*total_day_time*perish_warp</t>
  </si>
  <si>
    <t xml:space="preserve">PERISH_SUPERSLOW </t>
  </si>
  <si>
    <t xml:space="preserve"> 40*total_day_time*perish_warp</t>
  </si>
  <si>
    <t xml:space="preserve">CALORIES_TINY </t>
  </si>
  <si>
    <t xml:space="preserve"> calories_per_day/8</t>
  </si>
  <si>
    <t xml:space="preserve">CALORIES_SMALL </t>
  </si>
  <si>
    <t xml:space="preserve"> calories_per_day/6</t>
  </si>
  <si>
    <t xml:space="preserve">CALORIES_MEDSMALL </t>
  </si>
  <si>
    <t xml:space="preserve"> calories_per_day/4</t>
  </si>
  <si>
    <t xml:space="preserve">CALORIES_MED </t>
  </si>
  <si>
    <t xml:space="preserve"> calories_per_day/3</t>
  </si>
  <si>
    <t xml:space="preserve">CALORIES_LARGE </t>
  </si>
  <si>
    <t xml:space="preserve"> calories_per_day/2</t>
  </si>
  <si>
    <t xml:space="preserve">CALORIES_HUGE </t>
  </si>
  <si>
    <t xml:space="preserve"> calories_per_day</t>
  </si>
  <si>
    <t xml:space="preserve">CALORIES_MOREHUGE </t>
  </si>
  <si>
    <t xml:space="preserve"> calories_per_day*4/3</t>
  </si>
  <si>
    <t xml:space="preserve">CALORIES_SUPERHUGE </t>
  </si>
  <si>
    <t xml:space="preserve"> calories_per_day*2</t>
  </si>
  <si>
    <t>Raw</t>
  </si>
  <si>
    <t>Ripe</t>
  </si>
  <si>
    <t>MakeVegStats(0</t>
  </si>
  <si>
    <t>10</t>
  </si>
  <si>
    <t>6</t>
  </si>
  <si>
    <t>MakeVegStats(COMMON</t>
  </si>
  <si>
    <t>15</t>
  </si>
  <si>
    <t>MakeVegStats(UNCOMMON</t>
  </si>
  <si>
    <t>IsSpecialEventActive(SPECIAL_EVENTS.HALLOWED_NIGHTS)andTUNING.PERISH_PRESERVEDorTUNING.PERISH_MED</t>
  </si>
  <si>
    <t>MakeVegStats(RARE</t>
  </si>
  <si>
    <t>3</t>
  </si>
  <si>
    <t>single_use=true</t>
  </si>
  <si>
    <t>build="oceanfishing_lure_mis",symbol="hook_berries"}),</t>
  </si>
  <si>
    <t>symbol="hook_berries"}),</t>
  </si>
  <si>
    <t>2</t>
  </si>
  <si>
    <t>1</t>
  </si>
  <si>
    <t>build="oceanfishing_lure_mis",symbol="hook_juiceberries"}),</t>
  </si>
  <si>
    <t>symbol="hook_juiceberries"}),</t>
  </si>
  <si>
    <t>build="oceanfishing_lure_mis",symbol="hook_fig"}),</t>
  </si>
  <si>
    <t>symbol="hook_fig"}),</t>
  </si>
  <si>
    <t>20</t>
  </si>
  <si>
    <t>TUNING.DRY_SUPERFAST</t>
  </si>
  <si>
    <t>TUNING.OCEANFISHING_LURE.BERRY</t>
  </si>
  <si>
    <t>lure_data</t>
  </si>
  <si>
    <t>TUNING.HEALING_TINY</t>
  </si>
  <si>
    <t>0)</t>
  </si>
  <si>
    <t>-TUNING.HEALING_SMALL</t>
  </si>
  <si>
    <t>-TUNING.SANITY_TINY</t>
  </si>
  <si>
    <t>TUNING.CALORIES_TINY</t>
  </si>
  <si>
    <t>TUNING.SANITY_TINY*1.5</t>
  </si>
  <si>
    <t>-TUNING.SANITY_SMALL</t>
  </si>
  <si>
    <t>-TUNING.HEALING_MED</t>
  </si>
  <si>
    <t>-TUNING.SANITY_MED</t>
  </si>
  <si>
    <t>TUNING.PERISH_TWO_DAY</t>
  </si>
  <si>
    <t>TUNING.PERISH_ONE_DAY</t>
  </si>
  <si>
    <t>-TUNING.HEALING_TINY</t>
  </si>
  <si>
    <t>"meat_rack_food_tot",hunger=TUNING.CALORIES_TINY,health=TUNING.HEALING_TINY,sanity=TUNING.SANITY_SMALL,perish=TUNING.PERISH_PRESERVED,time=TUNING.DRY_SUPERFAST}),</t>
  </si>
  <si>
    <t>dry_kelp</t>
  </si>
  <si>
    <t xml:space="preserve"> MakeVegStats(0</t>
  </si>
  <si>
    <t xml:space="preserve">cave_banana </t>
  </si>
  <si>
    <t xml:space="preserve"> MakeVegStats(COMMON</t>
  </si>
  <si>
    <t xml:space="preserve">carrot </t>
  </si>
  <si>
    <t xml:space="preserve">corn </t>
  </si>
  <si>
    <t xml:space="preserve"> 0)</t>
  </si>
  <si>
    <t xml:space="preserve"> MakeVegStats(UNCOMMON</t>
  </si>
  <si>
    <t xml:space="preserve">pumpkin </t>
  </si>
  <si>
    <t>IsSpecialEventActive(SPECIAL_EVENTS.HALLOWED_NIGHTS) and TUNING.PERISH_PRESERVED or TUNING.PERISH_MED</t>
  </si>
  <si>
    <t xml:space="preserve">eggplant </t>
  </si>
  <si>
    <t xml:space="preserve"> MakeVegStats(RARE</t>
  </si>
  <si>
    <t xml:space="preserve">durian </t>
  </si>
  <si>
    <t xml:space="preserve">pomegranate </t>
  </si>
  <si>
    <t xml:space="preserve">dragonfruit </t>
  </si>
  <si>
    <t xml:space="preserve">cactus_meat </t>
  </si>
  <si>
    <t xml:space="preserve"> TUNING.HEALING_TINY</t>
  </si>
  <si>
    <t xml:space="preserve"> TUNING.SANITY_MED)</t>
  </si>
  <si>
    <t xml:space="preserve">watermelon </t>
  </si>
  <si>
    <t xml:space="preserve"> TUNING.SANITY_TINY*1.5</t>
  </si>
  <si>
    <t xml:space="preserve">tomato </t>
  </si>
  <si>
    <t xml:space="preserve">potato </t>
  </si>
  <si>
    <t xml:space="preserve">asparagus </t>
  </si>
  <si>
    <t xml:space="preserve">onion </t>
  </si>
  <si>
    <t xml:space="preserve"> TUNING.CALORIES_TINY</t>
  </si>
  <si>
    <t xml:space="preserve"> -TUNING.SANITY_SMALL</t>
  </si>
  <si>
    <t xml:space="preserve">garlic </t>
  </si>
  <si>
    <t xml:space="preserve">pepper </t>
  </si>
  <si>
    <t xml:space="preserve"> -TUNING.SANITY_MED</t>
  </si>
  <si>
    <t xml:space="preserve">berries </t>
  </si>
  <si>
    <t xml:space="preserve"> TUNING.OCEANFISHING_LURE.BERRY</t>
  </si>
  <si>
    <t xml:space="preserve">{lure_data </t>
  </si>
  <si>
    <t xml:space="preserve"> single_use = true</t>
  </si>
  <si>
    <t xml:space="preserve"> build = "oceanfishing_lure_mis", symbol = "hook_berries"}),</t>
  </si>
  <si>
    <t xml:space="preserve"> symbol = "hook_berries"}),</t>
  </si>
  <si>
    <t xml:space="preserve">berries_juicy </t>
  </si>
  <si>
    <t xml:space="preserve"> build = "oceanfishing_lure_mis", symbol = "hook_juiceberries"}),</t>
  </si>
  <si>
    <t xml:space="preserve"> symbol = "hook_juiceberries"}),</t>
  </si>
  <si>
    <t xml:space="preserve">fig </t>
  </si>
  <si>
    <t xml:space="preserve"> build = "oceanfishing_lure_mis", symbol = "hook_fig"}),</t>
  </si>
  <si>
    <t xml:space="preserve"> symbol = "hook_fig"}),</t>
  </si>
  <si>
    <t xml:space="preserve">kelp </t>
  </si>
  <si>
    <t xml:space="preserve"> "meat_rack_food_tot", hunger = TUNING.CALORIES_TINY, health = TUNING.HEALING_TINY, sanity = TUNING.SANITY_SMALL, perish = TUNING.PERISH_PRESERVED, time = TUNING.DRY_SUPERFAST }),</t>
  </si>
  <si>
    <t xml:space="preserve">{ build </t>
  </si>
  <si>
    <t xml:space="preserve"> hunger = TUNING.CALORIES_TINY</t>
  </si>
  <si>
    <t xml:space="preserve"> health = TUNING.HEALING_TINY</t>
  </si>
  <si>
    <t xml:space="preserve"> sanity = TUNING.SANITY_SMALL</t>
  </si>
  <si>
    <t xml:space="preserve"> perish = TUNING.PERISH_PRESERVED</t>
  </si>
  <si>
    <t xml:space="preserve"> time = TUNING.DRY_SUPERFAST })</t>
  </si>
  <si>
    <t>calories_per_day</t>
  </si>
  <si>
    <t>TUNING.SANITY_SUPERTINY</t>
  </si>
  <si>
    <t>TUNING.PERISH_FASTISH</t>
  </si>
  <si>
    <t>8</t>
  </si>
  <si>
    <t>TUNING.PERISH_SUPERSLOW</t>
  </si>
  <si>
    <t>40</t>
  </si>
  <si>
    <t>HYPERLINK("[饥荒.xlsx]属性表 (2)!B1",属性表 (2)!$C$1)</t>
  </si>
  <si>
    <t>警告！</t>
  </si>
  <si>
    <t>HYPERLINK("[饥荒.xlsx]属性表 (2)!B2",属性表 (2)!$C$2)</t>
  </si>
  <si>
    <t>HYPERLINK("[饥荒.xlsx]属性表 (2)!B3",属性表 (2)!$C$3)</t>
  </si>
  <si>
    <t>HYPERLINK("[饥荒.xlsx]属性表 (2)!B4",属性表 (2)!$C$4)</t>
  </si>
  <si>
    <t>HYPERLINK("[饥荒.xlsx]属性表 (2)!B5",属性表 (2)!$C$5)</t>
  </si>
  <si>
    <t>HYPERLINK("[饥荒.xlsx]属性表 (2)!B6",属性表 (2)!$C$6)</t>
  </si>
  <si>
    <t>HYPERLINK("[饥荒.xlsx]属性表 (2)!B7",属性表 (2)!$C$7)</t>
  </si>
  <si>
    <t>HYPERLINK("[饥荒.xlsx]属性表 (2)!B8",属性表 (2)!$C$8)</t>
  </si>
  <si>
    <t>HYPERLINK("[饥荒.xlsx]属性表 (2)!B9",属性表 (2)!$C$9)</t>
  </si>
  <si>
    <t>HYPERLINK("[饥荒.xlsx]属性表 (2)!B10",属性表 (2)!$C$10)</t>
  </si>
  <si>
    <t>HYPERLINK("[饥荒.xlsx]属性表 (2)!B11",属性表 (2)!$C$11)</t>
  </si>
  <si>
    <t>HYPERLINK("[饥荒.xlsx]属性表 (2)!B12",属性表 (2)!$C$12)</t>
  </si>
  <si>
    <t>初始平原</t>
  </si>
  <si>
    <t>HYPERLINK("[饥荒.xlsx]属性表 (2)!B13",属性表 (2)!$C$13)</t>
  </si>
  <si>
    <t>HYPERLINK("[饥荒.xlsx]属性表 (2)!B14",属性表 (2)!$C$14)</t>
  </si>
  <si>
    <t>HYPERLINK("[饥荒.xlsx]属性表 (2)!B15",属性表 (2)!$C$15)</t>
  </si>
  <si>
    <t>HYPERLINK("[饥荒.xlsx]属性表 (2)!B16",属性表 (2)!$C$16)</t>
  </si>
  <si>
    <t>小果冻怪</t>
  </si>
  <si>
    <t>HYPERLINK("[饥荒.xlsx]属性表 (2)!B17",属性表 (2)!$C$17)</t>
  </si>
  <si>
    <t>HYPERLINK("[饥荒.xlsx]属性表 (2)!B18",属性表 (2)!$C$18)</t>
  </si>
  <si>
    <t>HYPERLINK("[饥荒.xlsx]属性表 (2)!B19",属性表 (2)!$C$19)</t>
  </si>
  <si>
    <t>HYPERLINK("[饥荒.xlsx]属性表 (2)!B20",属性表 (2)!$C$20)</t>
  </si>
  <si>
    <t>HYPERLINK("[饥荒.xlsx]属性表 (2)!B21",属性表 (2)!$C$21)</t>
  </si>
  <si>
    <t>HYPERLINK("[饥荒.xlsx]属性表 (2)!B22",属性表 (2)!$C$22)</t>
  </si>
  <si>
    <t>HYPERLINK("[饥荒.xlsx]属性表 (2)!B23",属性表 (2)!$C$23)</t>
  </si>
  <si>
    <t>HYPERLINK("[饥荒.xlsx]属性表 (2)!B24",属性表 (2)!$C$24)</t>
  </si>
  <si>
    <t>HYPERLINK("[饥荒.xlsx]属性表 (2)!B25",属性表 (2)!$C$25)</t>
  </si>
  <si>
    <t>バッタ系</t>
  </si>
  <si>
    <t>HYPERLINK("[饥荒.xlsx]属性表 (2)!B26",属性表 (2)!$C$26)</t>
  </si>
  <si>
    <t>HYPERLINK("[饥荒.xlsx]属性表 (2)!B27",属性表 (2)!$C$27)</t>
  </si>
  <si>
    <t>HYPERLINK("[饥荒.xlsx]属性表 (2)!B28",属性表 (2)!$C$28)</t>
  </si>
  <si>
    <t>HYPERLINK("[饥荒.xlsx]属性表 (2)!B29",属性表 (2)!$C$29)</t>
  </si>
  <si>
    <t>HYPERLINK("[饥荒.xlsx]属性表 (2)!B30",属性表 (2)!$C$30)</t>
  </si>
  <si>
    <t>HYPERLINK("[饥荒.xlsx]属性表 (2)!B31",属性表 (2)!$C$31)</t>
  </si>
  <si>
    <t>HYPERLINK("[饥荒.xlsx]属性表 (2)!B32",属性表 (2)!$C$32)</t>
  </si>
  <si>
    <t>HYPERLINK("[饥荒.xlsx]属性表 (2)!B33",属性表 (2)!$C$33)</t>
  </si>
  <si>
    <t>HYPERLINK("[饥荒.xlsx]属性表 (2)!B34",属性表 (2)!$C$34)</t>
  </si>
  <si>
    <t>HYPERLINK("[饥荒.xlsx]属性表 (2)!B35",属性表 (2)!$C$35)</t>
  </si>
  <si>
    <t>HYPERLINK("[饥荒.xlsx]属性表 (2)!B36",属性表 (2)!$C$36)</t>
  </si>
  <si>
    <t>HYPERLINK("[饥荒.xlsx]属性表 (2)!B37",属性表 (2)!$C$37)</t>
  </si>
  <si>
    <t>HYPERLINK("[饥荒.xlsx]属性表 (2)!B38",属性表 (2)!$C$38)</t>
  </si>
  <si>
    <t>HYPERLINK("[饥荒.xlsx]属性表 (2)!B39",属性表 (2)!$C$39)</t>
  </si>
  <si>
    <t>HYPERLINK("[饥荒.xlsx]属性表 (2)!B40",属性表 (2)!$C$40)</t>
  </si>
  <si>
    <t>HYPERLINK("[饥荒.xlsx]属性表 (2)!B41",属性表 (2)!$C$41)</t>
  </si>
  <si>
    <t>HYPERLINK("[饥荒.xlsx]属性表 (2)!B42",属性表 (2)!$C$42)</t>
  </si>
  <si>
    <t>秘宝洞窟　上级</t>
  </si>
  <si>
    <t>HYPERLINK("[饥荒.xlsx]属性表 (2)!B43",属性表 (2)!$C$43)</t>
  </si>
  <si>
    <t>HYPERLINK("[饥荒.xlsx]属性表 (2)!B44",属性表 (2)!$C$44)</t>
  </si>
  <si>
    <t>HYPERLINK("[饥荒.xlsx]属性表 (2)!B45",属性表 (2)!$C$45)</t>
  </si>
  <si>
    <t>熊熊燃烧的大火山</t>
  </si>
  <si>
    <t>HYPERLINK("[饥荒.xlsx]属性表 (2)!B46",属性表 (2)!$C$46)</t>
  </si>
  <si>
    <t>水色之塔　―达―</t>
  </si>
  <si>
    <t>HYPERLINK("[饥荒.xlsx]属性表 (2)!B47",属性表 (2)!$C$47)</t>
  </si>
  <si>
    <t>HYPERLINK("[饥荒.xlsx]属性表 (2)!B48",属性表 (2)!$C$48)</t>
  </si>
  <si>
    <t>HYPERLINK("[饥荒.xlsx]属性表 (2)!B49",属性表 (2)!$C$49)</t>
  </si>
  <si>
    <t>HYPERLINK("[饥荒.xlsx]属性表 (2)!B50",属性表 (2)!$C$50)</t>
  </si>
  <si>
    <t>HYPERLINK("[饥荒.xlsx]属性表 (2)!B51",属性表 (2)!$C$51)</t>
  </si>
  <si>
    <t>HYPERLINK("[饥荒.xlsx]属性表 (2)!B52",属性表 (2)!$C$52)</t>
  </si>
  <si>
    <t>HYPERLINK("[饥荒.xlsx]属性表 (2)!B53",属性表 (2)!$C$53)</t>
  </si>
  <si>
    <t>HYPERLINK("[饥荒.xlsx]属性表 (2)!B54",属性表 (2)!$C$54)</t>
  </si>
  <si>
    <t>HYPERLINK("[饥荒.xlsx]属性表 (2)!B55",属性表 (2)!$C$55)</t>
  </si>
  <si>
    <t>HYPERLINK("[饥荒.xlsx]属性表 (2)!B56",属性表 (2)!$C$56)</t>
  </si>
  <si>
    <t>HYPERLINK("[饥荒.xlsx]属性表 (2)!B57",属性表 (2)!$C$57)</t>
  </si>
  <si>
    <t>HYPERLINK("[饥荒.xlsx]属性表 (2)!B58",属性表 (2)!$C$58)</t>
  </si>
  <si>
    <t>HYPERLINK("[饥荒.xlsx]属性表 (2)!B59",属性表 (2)!$C$59)</t>
  </si>
  <si>
    <t>HYPERLINK("[饥荒.xlsx]属性表 (2)!B60",属性表 (2)!$C$60)</t>
  </si>
  <si>
    <t>HYPERLINK("[饥荒.xlsx]属性表 (2)!B61",属性表 (2)!$C$61)</t>
  </si>
  <si>
    <t>HYPERLINK("[饥荒.xlsx]属性表 (2)!B62",属性表 (2)!$C$62)</t>
  </si>
  <si>
    <t>HYPERLINK("[饥荒.xlsx]属性表 (2)!B63",属性表 (2)!$C$63)</t>
  </si>
  <si>
    <t>HYPERLINK("[饥荒.xlsx]属性表 (2)!B64",属性表 (2)!$C$64)</t>
  </si>
  <si>
    <t>HYPERLINK("[饥荒.xlsx]属性表 (2)!B65",属性表 (2)!$C$65)</t>
  </si>
  <si>
    <t>HYPERLINK("[饥荒.xlsx]属性表 (2)!B66",属性表 (2)!$C$66)</t>
  </si>
  <si>
    <t>HYPERLINK("[饥荒.xlsx]属性表 (2)!B67",属性表 (2)!$C$67)</t>
  </si>
  <si>
    <t>HYPERLINK("[饥荒.xlsx]属性表 (2)!B68",属性表 (2)!$C$68)</t>
  </si>
  <si>
    <t>HYPERLINK("[饥荒.xlsx]属性表 (2)!B69",属性表 (2)!$C$69)</t>
  </si>
  <si>
    <t>HYPERLINK("[饥荒.xlsx]属性表 (2)!B70",属性表 (2)!$C$70)</t>
  </si>
  <si>
    <t>HYPERLINK("[饥荒.xlsx]属性表 (2)!B71",属性表 (2)!$C$71)</t>
  </si>
  <si>
    <t>HYPERLINK("[饥荒.xlsx]属性表 (2)!B72",属性表 (2)!$C$72)</t>
  </si>
  <si>
    <t>HYPERLINK("[饥荒.xlsx]属性表 (2)!B73",属性表 (2)!$C$73)</t>
  </si>
  <si>
    <t>HYPERLINK("[饥荒.xlsx]属性表 (2)!B74",属性表 (2)!$C$74)</t>
  </si>
  <si>
    <t>HYPERLINK("[饥荒.xlsx]属性表 (2)!B75",属性表 (2)!$C$75)</t>
  </si>
  <si>
    <t>HYPERLINK("[饥荒.xlsx]属性表 (2)!B76",属性表 (2)!$C$76)</t>
  </si>
  <si>
    <t>HYPERLINK("[饥荒.xlsx]属性表 (2)!B77",属性表 (2)!$C$77)</t>
  </si>
  <si>
    <t>HYPERLINK("[饥荒.xlsx]属性表 (2)!B78",属性表 (2)!$C$78)</t>
  </si>
  <si>
    <t>HYPERLINK("[饥荒.xlsx]属性表 (2)!B79",属性表 (2)!$C$79)</t>
  </si>
  <si>
    <t>HYPERLINK("[饥荒.xlsx]属性表 (2)!B80",属性表 (2)!$C$80)</t>
  </si>
  <si>
    <t>HYPERLINK("[饥荒.xlsx]属性表 (2)!B81",属性表 (2)!$C$81)</t>
  </si>
  <si>
    <t>HYPERLINK("[饥荒.xlsx]属性表 (2)!B82",属性表 (2)!$C$82)</t>
  </si>
  <si>
    <t>HYPERLINK("[饥荒.xlsx]属性表 (2)!B83",属性表 (2)!$C$83)</t>
  </si>
  <si>
    <t>HYPERLINK("[饥荒.xlsx]属性表 (2)!B84",属性表 (2)!$C$84)</t>
  </si>
  <si>
    <t>HYPERLINK("[饥荒.xlsx]属性表 (2)!B85",属性表 (2)!$C$85)</t>
  </si>
  <si>
    <t>HYPERLINK("[饥荒.xlsx]属性表 (2)!B86",属性表 (2)!$C$86)</t>
  </si>
  <si>
    <t>HYPERLINK("[饥荒.xlsx]属性表 (2)!B87",属性表 (2)!$C$87)</t>
  </si>
  <si>
    <t>HYPERLINK("[饥荒.xlsx]属性表 (2)!B88",属性表 (2)!$C$88)</t>
  </si>
  <si>
    <t>HYPERLINK("[饥荒.xlsx]属性表 (2)!B89",属性表 (2)!$C$89)</t>
  </si>
  <si>
    <t>HYPERLINK("[饥荒.xlsx]属性表 (2)!B90",属性表 (2)!$C$90)</t>
  </si>
  <si>
    <t>HYPERLINK("[饥荒.xlsx]属性表 (2)!B91",属性表 (2)!$C$91)</t>
  </si>
  <si>
    <t>HYPERLINK("[饥荒.xlsx]属性表 (2)!B92",属性表 (2)!$C$92)</t>
  </si>
  <si>
    <t>HYPERLINK("[饥荒.xlsx]属性表 (2)!B93",属性表 (2)!$C$93)</t>
  </si>
  <si>
    <t>HYPERLINK("[饥荒.xlsx]属性表 (2)!B94",属性表 (2)!$C$94)</t>
  </si>
  <si>
    <t>HYPERLINK("[饥荒.xlsx]属性表 (2)!B95",属性表 (2)!$C$95)</t>
  </si>
  <si>
    <t>HYPERLINK("[饥荒.xlsx]属性表 (2)!B96",属性表 (2)!$C$96)</t>
  </si>
  <si>
    <t>键</t>
  </si>
  <si>
    <t>黑幕</t>
  </si>
  <si>
    <t>贤者</t>
  </si>
  <si>
    <t>科学家</t>
  </si>
  <si>
    <t>统御全能</t>
  </si>
  <si>
    <t>宅女</t>
  </si>
  <si>
    <t>狙撃手</t>
  </si>
  <si>
    <t>永生</t>
  </si>
  <si>
    <t>管家</t>
  </si>
  <si>
    <t>麻将</t>
  </si>
  <si>
    <t>家政全能</t>
  </si>
  <si>
    <t>后宫王</t>
  </si>
  <si>
    <t>德鲁伊</t>
  </si>
  <si>
    <t>神户小鸟</t>
  </si>
  <si>
    <t>智慧强化</t>
  </si>
  <si>
    <t>骑士</t>
  </si>
  <si>
    <t>教师</t>
  </si>
  <si>
    <t>游魂</t>
  </si>
  <si>
    <t>记者</t>
  </si>
  <si>
    <t>歌姬</t>
  </si>
  <si>
    <t>吸血鬼</t>
  </si>
  <si>
    <t>FC</t>
  </si>
  <si>
    <t>魔剑士</t>
  </si>
  <si>
    <t>武勇强化</t>
  </si>
  <si>
    <t>恋崎桃</t>
  </si>
  <si>
    <t>莉姿夏尔蒂</t>
  </si>
  <si>
    <t>统御强化</t>
  </si>
  <si>
    <t>智慧全能</t>
  </si>
  <si>
    <t>妖精</t>
  </si>
  <si>
    <t>剃切绘里奈</t>
  </si>
  <si>
    <t>艺术家</t>
  </si>
  <si>
    <t>玉置亚子</t>
  </si>
  <si>
    <t>均衡</t>
  </si>
  <si>
    <t>白箱</t>
  </si>
  <si>
    <t>伊莉丝</t>
  </si>
  <si>
    <t>刺客</t>
  </si>
  <si>
    <t>魔女</t>
  </si>
  <si>
    <t>武勇全能</t>
  </si>
  <si>
    <t>战法师</t>
  </si>
  <si>
    <t>魔法少女</t>
  </si>
  <si>
    <t>剑豪</t>
  </si>
  <si>
    <t>茵蒂克丝</t>
  </si>
  <si>
    <t>萝球</t>
  </si>
  <si>
    <t>中二</t>
  </si>
  <si>
    <t>爱因哈特</t>
  </si>
  <si>
    <t>凉风青叶</t>
  </si>
  <si>
    <t>人偶</t>
  </si>
  <si>
    <t>嘉依卡</t>
  </si>
  <si>
    <t>仓科明日香</t>
  </si>
  <si>
    <t>吸血忍者</t>
  </si>
  <si>
    <t>史黛拉</t>
  </si>
  <si>
    <t>裘可拉</t>
  </si>
  <si>
    <t>傲娇</t>
  </si>
  <si>
    <t>土间埋</t>
  </si>
  <si>
    <t>战场原黑仪</t>
  </si>
  <si>
    <t>战士</t>
  </si>
  <si>
    <t>家政强化</t>
  </si>
  <si>
    <t>HYPERLINK("[饥荒.xlsx]属性表2!C8</t>
  </si>
  <si>
    <t>",属性表2!$C$8)</t>
  </si>
  <si>
    <t>HYPERLINK("[饥荒.xlsx]属性表2!C14</t>
  </si>
  <si>
    <t>",属性表2!$C$14)</t>
  </si>
  <si>
    <t>HYPERLINK("[饥荒.xlsx]属性表2!C20</t>
  </si>
  <si>
    <t>",属性表2!$C$20)</t>
  </si>
  <si>
    <t>HYPERLINK("[饥荒.xlsx]属性表2!C26</t>
  </si>
  <si>
    <t>",属性表2!$C$26)</t>
  </si>
  <si>
    <t>HYPERLINK("[饥荒.xlsx]属性表2!C32</t>
  </si>
  <si>
    <t>",属性表2!$C$32)</t>
  </si>
  <si>
    <t>HYPERLINK("[饥荒.xlsx]属性表2!C38</t>
  </si>
  <si>
    <t>",属性表2!$C$38)</t>
  </si>
  <si>
    <t>HYPERLINK("[饥荒.xlsx]属性表2!C44</t>
  </si>
  <si>
    <t>",属性表2!$C$44)</t>
  </si>
  <si>
    <t>HYPERLINK("[饥荒.xlsx]属性表2!C50</t>
  </si>
  <si>
    <t>",属性表2!$C$50)</t>
  </si>
  <si>
    <t>HYPERLINK("[饥荒.xlsx]属性表2!C56</t>
  </si>
  <si>
    <t>",属性表2!$C$56)</t>
  </si>
  <si>
    <t>HYPERLINK("[饥荒.xlsx]属性表2!C62</t>
  </si>
  <si>
    <t>",属性表2!$C$62)</t>
  </si>
  <si>
    <t>HYPERLINK("[饥荒.xlsx]属性表2!C68</t>
  </si>
  <si>
    <t>",属性表2!$C$68)</t>
  </si>
  <si>
    <t>HYPERLINK("[饥荒.xlsx]属性表2!C74</t>
  </si>
  <si>
    <t>",属性表2!$C$74)</t>
  </si>
  <si>
    <t>HYPERLINK("[饥荒.xlsx]属性表2!C80</t>
  </si>
  <si>
    <t>",属性表2!$C$80)</t>
  </si>
  <si>
    <t>HYPERLINK("[饥荒.xlsx]属性表2!C86</t>
  </si>
  <si>
    <t>",属性表2!$C$86)</t>
  </si>
  <si>
    <t>HYPERLINK("[饥荒.xlsx]属性表2!C92</t>
  </si>
  <si>
    <t>",属性表2!$C$92)</t>
  </si>
  <si>
    <t>HYPERLINK("[饥荒.xlsx]属性表2!C98</t>
  </si>
  <si>
    <t>",属性表2!$C$98)</t>
  </si>
  <si>
    <t>HYPERLINK("[饥荒.xlsx]属性表2!C104</t>
  </si>
  <si>
    <t>",属性表2!$C$104)</t>
  </si>
  <si>
    <t>HYPERLINK("[饥荒.xlsx]属性表2!C110</t>
  </si>
  <si>
    <t>",属性表2!$C$110)</t>
  </si>
  <si>
    <t>HYPERLINK("[饥荒.xlsx]属性表2!C116</t>
  </si>
  <si>
    <t>",属性表2!$C$116)</t>
  </si>
  <si>
    <t>HYPERLINK("[饥荒.xlsx]属性表2!C122</t>
  </si>
  <si>
    <t>",属性表2!$C$122)</t>
  </si>
  <si>
    <t>HYPERLINK("[饥荒.xlsx]属性表2!C128</t>
  </si>
  <si>
    <t>",属性表2!$C$128)</t>
  </si>
  <si>
    <t>HYPERLINK("[饥荒.xlsx]属性表2!C134</t>
  </si>
  <si>
    <t>",属性表2!$C$134)</t>
  </si>
  <si>
    <t>HYPERLINK("[饥荒.xlsx]属性表2!C140</t>
  </si>
  <si>
    <t>",属性表2!$C$140)</t>
  </si>
  <si>
    <t>HYPERLINK("[饥荒.xlsx]属性表2!C146</t>
  </si>
  <si>
    <t>",属性表2!$C$146)</t>
  </si>
  <si>
    <t>HYPERLINK("[饥荒.xlsx]属性表2!C152</t>
  </si>
  <si>
    <t>",属性表2!$C$152)</t>
  </si>
  <si>
    <t>HYPERLINK("[饥荒.xlsx]属性表2!C158</t>
  </si>
  <si>
    <t>",属性表2!$C$158)</t>
  </si>
  <si>
    <t>HYPERLINK("[饥荒.xlsx]属性表2!C164</t>
  </si>
  <si>
    <t>",属性表2!$C$164)</t>
  </si>
  <si>
    <t>HYPERLINK("[饥荒.xlsx]属性表2!C170</t>
  </si>
  <si>
    <t>",属性表2!$C$170)</t>
  </si>
  <si>
    <t>HYPERLINK("[饥荒.xlsx]属性表2!C176</t>
  </si>
  <si>
    <t>",属性表2!$C$176)</t>
  </si>
  <si>
    <t>HYPERLINK("[饥荒.xlsx]属性表2!C182</t>
  </si>
  <si>
    <t>",属性表2!$C$182)</t>
  </si>
  <si>
    <t>HYPERLINK("[饥荒.xlsx]属性表2!C188</t>
  </si>
  <si>
    <t>",属性表2!$C$188)</t>
  </si>
  <si>
    <t>HYPERLINK("[饥荒.xlsx]属性表2!C194</t>
  </si>
  <si>
    <t>",属性表2!$C$194)</t>
  </si>
  <si>
    <t>HYPERLINK("[饥荒.xlsx]属性表2!C200</t>
  </si>
  <si>
    <t>",属性表2!$C$200)</t>
  </si>
  <si>
    <t>HYPERLINK("[饥荒.xlsx]属性表2!C206</t>
  </si>
  <si>
    <t>",属性表2!$C$206)</t>
  </si>
  <si>
    <t>HYPERLINK("[饥荒.xlsx]属性表2!C212</t>
  </si>
  <si>
    <t>",属性表2!$C$212)</t>
  </si>
  <si>
    <t>HYPERLINK("[饥荒.xlsx]属性表2!C218</t>
  </si>
  <si>
    <t>",属性表2!$C$218)</t>
  </si>
  <si>
    <t>HYPERLINK("[饥荒.xlsx]属性表2!C224</t>
  </si>
  <si>
    <t>",属性表2!$C$224)</t>
  </si>
  <si>
    <t>HYPERLINK("[饥荒.xlsx]属性表2!C230</t>
  </si>
  <si>
    <t>",属性表2!$C$230)</t>
  </si>
  <si>
    <t>HYPERLINK("[饥荒.xlsx]属性表2!C236</t>
  </si>
  <si>
    <t>",属性表2!$C$236)</t>
  </si>
  <si>
    <t>HYPERLINK("[饥荒.xlsx]属性表2!C242</t>
  </si>
  <si>
    <t>",属性表2!$C$242)</t>
  </si>
  <si>
    <t>HYPERLINK("[饥荒.xlsx]属性表2!C248</t>
  </si>
  <si>
    <t>",属性表2!$C$248)</t>
  </si>
  <si>
    <t>HYPERLINK("[饥荒.xlsx]属性表2!C254</t>
  </si>
  <si>
    <t>",属性表2!$C$254)</t>
  </si>
  <si>
    <t>HYPERLINK("[饥荒.xlsx]属性表2!C260</t>
  </si>
  <si>
    <t>",属性表2!$C$260)</t>
  </si>
  <si>
    <t>HYPERLINK("[饥荒.xlsx]属性表2!C266</t>
  </si>
  <si>
    <t>",属性表2!$C$266)</t>
  </si>
  <si>
    <t>HYPERLINK("[饥荒.xlsx]属性表2!C272</t>
  </si>
  <si>
    <t>",属性表2!$C$272)</t>
  </si>
  <si>
    <t>HYPERLINK("[饥荒.xlsx]属性表2!C278</t>
  </si>
  <si>
    <t>",属性表2!$C$278)</t>
  </si>
  <si>
    <t>HYPERLINK("[饥荒.xlsx]属性表2!C284</t>
  </si>
  <si>
    <t>",属性表2!$C$284)</t>
  </si>
  <si>
    <t>HYPERLINK("[饥荒.xlsx]属性表2!C290</t>
  </si>
  <si>
    <t>",属性表2!$C$290)</t>
  </si>
  <si>
    <t>HYPERLINK("[饥荒.xlsx]属性表2!C296</t>
  </si>
  <si>
    <t>",属性表2!$C$296)</t>
  </si>
  <si>
    <t>HYPERLINK("[饥荒.xlsx]属性表2!C302</t>
  </si>
  <si>
    <t>",属性表2!$C$302)</t>
  </si>
  <si>
    <t>HYPERLINK("[饥荒.xlsx]属性表2!C308</t>
  </si>
  <si>
    <t>",属性表2!$C$308)</t>
  </si>
  <si>
    <t>HYPERLINK("[饥荒.xlsx]属性表2!C314</t>
  </si>
  <si>
    <t>",属性表2!$C$314)</t>
  </si>
  <si>
    <t>HYPERLINK("[饥荒.xlsx]属性表2!C320</t>
  </si>
  <si>
    <t>",属性表2!$C$320)</t>
  </si>
  <si>
    <t>HYPERLINK("[饥荒.xlsx]属性表2!C326</t>
  </si>
  <si>
    <t>",属性表2!$C$326)</t>
  </si>
  <si>
    <t>HYPERLINK("[饥荒.xlsx]属性表2!C332</t>
  </si>
  <si>
    <t>",属性表2!$C$332)</t>
  </si>
  <si>
    <t>HYPERLINK("[饥荒.xlsx]属性表2!C338</t>
  </si>
  <si>
    <t>",属性表2!$C$338)</t>
  </si>
  <si>
    <t>HYPERLINK("[饥荒.xlsx]属性表2!C344</t>
  </si>
  <si>
    <t>",属性表2!$C$344)</t>
  </si>
  <si>
    <t>HYPERLINK("[饥荒.xlsx]属性表2!C350</t>
  </si>
  <si>
    <t>",属性表2!$C$350)</t>
  </si>
  <si>
    <t>HYPERLINK("[饥荒.xlsx]属性表2!C356</t>
  </si>
  <si>
    <t>",属性表2!$C$356)</t>
  </si>
  <si>
    <t>HYPERLINK("[饥荒.xlsx]属性表2!C362</t>
  </si>
  <si>
    <t>",属性表2!$C$362)</t>
  </si>
  <si>
    <t>HYPERLINK("[饥荒.xlsx]属性表2!C368</t>
  </si>
  <si>
    <t>",属性表2!$C$368)</t>
  </si>
  <si>
    <t>HYPERLINK("[饥荒.xlsx]属性表2!C374</t>
  </si>
  <si>
    <t>",属性表2!$C$374)</t>
  </si>
  <si>
    <t>HYPERLINK("[饥荒.xlsx]属性表2!C380</t>
  </si>
  <si>
    <t>",属性表2!$C$380)</t>
  </si>
  <si>
    <t>HYPERLINK("[饥荒.xlsx]属性表2!C386</t>
  </si>
  <si>
    <t>",属性表2!$C$386)</t>
  </si>
  <si>
    <t>HYPERLINK("[饥荒.xlsx]属性表2!C392</t>
  </si>
  <si>
    <t>",属性表2!$C$392)</t>
  </si>
  <si>
    <t>HYPERLINK("[饥荒.xlsx]属性表2!C398</t>
  </si>
  <si>
    <t>",属性表2!$C$398)</t>
  </si>
  <si>
    <t>HYPERLINK("[饥荒.xlsx]属性表2!C404</t>
  </si>
  <si>
    <t>",属性表2!$C$404)</t>
  </si>
  <si>
    <t>HYPERLINK("[饥荒.xlsx]属性表2!C410</t>
  </si>
  <si>
    <t>",属性表2!$C$410)</t>
  </si>
  <si>
    <t>HYPERLINK("[饥荒.xlsx]属性表2!C416</t>
  </si>
  <si>
    <t>",属性表2!$C$416)</t>
  </si>
  <si>
    <t>HYPERLINK("[饥荒.xlsx]属性表2!C422</t>
  </si>
  <si>
    <t>",属性表2!$C$422)</t>
  </si>
  <si>
    <t>HYPERLINK("[饥荒.xlsx]属性表2!C428</t>
  </si>
  <si>
    <t>",属性表2!$C$428)</t>
  </si>
  <si>
    <t>HYPERLINK("[饥荒.xlsx]属性表2!C434</t>
  </si>
  <si>
    <t>",属性表2!$C$434)</t>
  </si>
  <si>
    <t>HYPERLINK("[饥荒.xlsx]属性表2!C440</t>
  </si>
  <si>
    <t>",属性表2!$C$440)</t>
  </si>
  <si>
    <t>HYPERLINK("[饥荒.xlsx]属性表2!C446</t>
  </si>
  <si>
    <t>",属性表2!$C$446)</t>
  </si>
  <si>
    <t>HYPERLINK("[饥荒.xlsx]属性表2!C452</t>
  </si>
  <si>
    <t>",属性表2!$C$452)</t>
  </si>
  <si>
    <t>HYPERLINK("[饥荒.xlsx]属性表2!C458</t>
  </si>
  <si>
    <t>",属性表2!$C$458)</t>
  </si>
  <si>
    <t>HYPERLINK("[饥荒.xlsx]属性表2!C464</t>
  </si>
  <si>
    <t>",属性表2!$C$464)</t>
  </si>
  <si>
    <t>HYPERLINK("[饥荒.xlsx]属性表2!C470</t>
  </si>
  <si>
    <t>",属性表2!$C$470)</t>
  </si>
  <si>
    <t>HYPERLINK("[饥荒.xlsx]属性表2!C476</t>
  </si>
  <si>
    <t>",属性表2!$C$476)</t>
  </si>
  <si>
    <t>HYPERLINK("[饥荒.xlsx]属性表2!C482</t>
  </si>
  <si>
    <t>",属性表2!$C$482)</t>
  </si>
  <si>
    <t>HYPERLINK("[饥荒.xlsx]属性表2!C488</t>
  </si>
  <si>
    <t>",属性表2!$C$488)</t>
  </si>
  <si>
    <t>HYPERLINK("[饥荒.xlsx]属性表2!C494</t>
  </si>
  <si>
    <t>",属性表2!$C$494)</t>
  </si>
  <si>
    <t>HYPERLINK("[饥荒.xlsx]属性表2!C500</t>
  </si>
  <si>
    <t>",属性表2!$C$500)</t>
  </si>
  <si>
    <t>HYPERLINK("[饥荒.xlsx]属性表2!C506</t>
  </si>
  <si>
    <t>",属性表2!$C$506)</t>
  </si>
  <si>
    <t>HYPERLINK("[饥荒.xlsx]属性表2!C512</t>
  </si>
  <si>
    <t>",属性表2!$C$512)</t>
  </si>
  <si>
    <t>HYPERLINK("[饥荒.xlsx]属性表2!C518</t>
  </si>
  <si>
    <t>",属性表2!$C$518)</t>
  </si>
  <si>
    <t>HYPERLINK("[饥荒.xlsx]属性表2!C524</t>
  </si>
  <si>
    <t>",属性表2!$C$524)</t>
  </si>
  <si>
    <t>HYPERLINK("[饥荒.xlsx]属性表2!C530</t>
  </si>
  <si>
    <t>",属性表2!$C$530)</t>
  </si>
  <si>
    <t>HYPERLINK("[饥荒.xlsx]属性表2!C536</t>
  </si>
  <si>
    <t>",属性表2!$C$536)</t>
  </si>
  <si>
    <t>HYPERLINK("[饥荒.xlsx]属性表2!C542</t>
  </si>
  <si>
    <t>",属性表2!$C$542)</t>
  </si>
  <si>
    <t>HYPERLINK("[饥荒.xlsx]属性表2!C548</t>
  </si>
  <si>
    <t>",属性表2!$C$548)</t>
  </si>
  <si>
    <t>HYPERLINK("[饥荒.xlsx]属性表2!C554</t>
  </si>
  <si>
    <t>",属性表2!$C$554)</t>
  </si>
  <si>
    <t>HYPERLINK("[饥荒.xlsx]属性表2!C560</t>
  </si>
  <si>
    <t>",属性表2!$C$560)</t>
  </si>
  <si>
    <t>HYPERLINK("[饥荒.xlsx]属性表2!C566</t>
  </si>
  <si>
    <t>",属性表2!$C$566)</t>
  </si>
  <si>
    <t>HYPERLINK("[饥荒.xlsx]属性表2!C572</t>
  </si>
  <si>
    <t>",属性表2!$C$572)</t>
  </si>
  <si>
    <t>[00</t>
  </si>
  <si>
    <t>53]</t>
  </si>
  <si>
    <t xml:space="preserve"> local static_tags =</t>
  </si>
  <si>
    <t xml:space="preserve"> {</t>
  </si>
  <si>
    <t xml:space="preserve">     </t>
  </si>
  <si>
    <t xml:space="preserve">     {</t>
  </si>
  <si>
    <t xml:space="preserve">         { name = "</t>
  </si>
  <si>
    <t xml:space="preserve">, cal = 	18.75	},	
[00:00:53]:         { name = </t>
  </si>
  <si>
    <t>monstermeat</t>
  </si>
  <si>
    <t>durian_cooked</t>
  </si>
  <si>
    <t xml:space="preserve">, cal = 	25	},	
[00:00:53]:         { name = </t>
  </si>
  <si>
    <t xml:space="preserve">, cal = 	25	},	
[00:00:53]:     },	
[00:00:53]:     	frozen	 = 	
[00:00:53]:     {	
[00:00:53]:         { name = </t>
  </si>
  <si>
    <t>ice</t>
  </si>
  <si>
    <t xml:space="preserve">, cal = 	2.34375	},	
[00:00:53]:         { name = </t>
  </si>
  <si>
    <t>oceanfish_medium_8_inv</t>
  </si>
  <si>
    <t xml:space="preserve">, cal = 	25	},	
[00:00:53]:     },	
[00:00:53]:     	sweetener	 = 	
[00:00:53]:     {	
[00:00:53]:         { name = </t>
  </si>
  <si>
    <t>honey</t>
  </si>
  <si>
    <t xml:space="preserve">, cal = 	9.375	},	
[00:00:53]:         { name = </t>
  </si>
  <si>
    <t>royal_jelly</t>
  </si>
  <si>
    <t xml:space="preserve">, cal = 	12.5	},	
[00:00:53]:         { name = </t>
  </si>
  <si>
    <t>honeycomb</t>
  </si>
  <si>
    <t xml:space="preserve">, cal = 	nil	},	
[00:00:53]:     },	
[00:00:53]:     	magic	 = 	
[00:00:53]:     {	
[00:00:53]:         { name = </t>
  </si>
  <si>
    <t>mandrake</t>
  </si>
  <si>
    <t xml:space="preserve">, cal = 	75	},	
[00:00:53]:         { name = </t>
  </si>
  <si>
    <t>cookedmandrake</t>
  </si>
  <si>
    <t xml:space="preserve">, cal = 	150	},	
[00:00:53]:         { name = </t>
  </si>
  <si>
    <t>nightmarefuel</t>
  </si>
  <si>
    <t xml:space="preserve">, cal = 	nil	},	
[00:00:53]:     },	
[00:00:53]:     	dairy	 = 	
[00:00:53]:     {	
[00:00:53]:         { name = </t>
  </si>
  <si>
    <t>milkywhites</t>
  </si>
  <si>
    <t>goatmilk</t>
  </si>
  <si>
    <t>butter</t>
  </si>
  <si>
    <t xml:space="preserve">, cal = 	25	},	
[00:00:53]:     },	
[00:00:53]:     	veggie	 = 	
[00:00:53]:     {	
[00:00:53]:         { name = </t>
  </si>
  <si>
    <t>onion_cooked</t>
  </si>
  <si>
    <t>garlic_cooked</t>
  </si>
  <si>
    <t>pepper_cooked</t>
  </si>
  <si>
    <t>kelp_cooked</t>
  </si>
  <si>
    <t>kelp_dried</t>
  </si>
  <si>
    <t>oceanfish_small_5_inv</t>
  </si>
  <si>
    <t>green_cap_cooked</t>
  </si>
  <si>
    <t>red_cap_cooked</t>
  </si>
  <si>
    <t>green_cap</t>
  </si>
  <si>
    <t>cactus_meat_cooked</t>
  </si>
  <si>
    <t>red_cap</t>
  </si>
  <si>
    <t>blue_cap</t>
  </si>
  <si>
    <t>moon_cap_cooked</t>
  </si>
  <si>
    <t>moon_cap</t>
  </si>
  <si>
    <t>blue_cap_cooked</t>
  </si>
  <si>
    <t>potato_cooked</t>
  </si>
  <si>
    <t>cutlichen</t>
  </si>
  <si>
    <t>cutlichen_cooked</t>
  </si>
  <si>
    <t>rock_avocado_fruit_ripe_cooked</t>
  </si>
  <si>
    <t>carrot_cooked</t>
  </si>
  <si>
    <t>cactus_flower</t>
  </si>
  <si>
    <t>tomato_cooked</t>
  </si>
  <si>
    <t>asparagus_cooked</t>
  </si>
  <si>
    <t>corn_cooked</t>
  </si>
  <si>
    <t>oceanfish_medium_5_inv</t>
  </si>
  <si>
    <t>eggplant_cooked</t>
  </si>
  <si>
    <t xml:space="preserve">, cal = 	37.5	},	
[00:00:53]:         { name = </t>
  </si>
  <si>
    <t>pumpkin_cooked</t>
  </si>
  <si>
    <t xml:space="preserve">, cal = 	150	},	
[00:00:53]:     },	
[00:00:53]:     	fish	 = 	
[00:00:53]:     {	
[00:00:53]:         { name = </t>
  </si>
  <si>
    <t>eel</t>
  </si>
  <si>
    <t>pondeel</t>
  </si>
  <si>
    <t>pondeel_cooked</t>
  </si>
  <si>
    <t>eel_cooked</t>
  </si>
  <si>
    <t>oceanfish_small_7_inv</t>
  </si>
  <si>
    <t>barnacle</t>
  </si>
  <si>
    <t>oceanfish_small_4_inv</t>
  </si>
  <si>
    <t>oceanfish_small_2_inv</t>
  </si>
  <si>
    <t>oceanfish_small_1_inv</t>
  </si>
  <si>
    <t>oceanfish_small_9_inv</t>
  </si>
  <si>
    <t>oceanfish_small_8_inv</t>
  </si>
  <si>
    <t>oceanfish_small_3_inv</t>
  </si>
  <si>
    <t>oceanfish_small_6_inv</t>
  </si>
  <si>
    <t>barnacle_cooked</t>
  </si>
  <si>
    <t>fish_cooked</t>
  </si>
  <si>
    <t>fish</t>
  </si>
  <si>
    <t>fishmeat_small</t>
  </si>
  <si>
    <t>pondfish</t>
  </si>
  <si>
    <t>fishmeat_small_cooked</t>
  </si>
  <si>
    <t>oceanfish_medium_2_inv</t>
  </si>
  <si>
    <t>oceanfish_medium_1_inv</t>
  </si>
  <si>
    <t>oceanfish_medium_4_inv</t>
  </si>
  <si>
    <t>oceanfish_medium_3_inv</t>
  </si>
  <si>
    <t>fishmeat_cooked</t>
  </si>
  <si>
    <t>oceanfish_medium_6_inv</t>
  </si>
  <si>
    <t>oceanfish_medium_9_inv</t>
  </si>
  <si>
    <t>fishmeat</t>
  </si>
  <si>
    <t>oceanfish_medium_7_inv</t>
  </si>
  <si>
    <t>wobster_sheller_land</t>
  </si>
  <si>
    <t xml:space="preserve">, cal = 	nil	},	
[00:00:53]:     },	
[00:00:53]:     	decoration	 = 	
[00:00:53]:     {	
[00:00:53]:         { name = </t>
  </si>
  <si>
    <t>forgetmelots</t>
  </si>
  <si>
    <t xml:space="preserve">, cal = 	0	},	
[00:00:53]:         { name = </t>
  </si>
  <si>
    <t>refined_dust</t>
  </si>
  <si>
    <t xml:space="preserve">, cal = 	1	},	
[00:00:53]:         { name = </t>
  </si>
  <si>
    <t>moonbutterflywings</t>
  </si>
  <si>
    <t>butterflywings</t>
  </si>
  <si>
    <t xml:space="preserve">, cal = 	9.375	},	
[00:00:53]:     },	
[00:00:53]:     	fruit	 = 	
[00:00:53]:     {	
[00:00:53]:         { name = </t>
  </si>
  <si>
    <t>berries_cooked</t>
  </si>
  <si>
    <t>dragonfruit_cooked</t>
  </si>
  <si>
    <t>pomegranate_cooked</t>
  </si>
  <si>
    <t>berries_juicy_cooked</t>
  </si>
  <si>
    <t>fig_cooked</t>
  </si>
  <si>
    <t>wormlight_lesser</t>
  </si>
  <si>
    <t>cave_banana_cooked</t>
  </si>
  <si>
    <t>watermelon_cooked</t>
  </si>
  <si>
    <t>wormlight</t>
  </si>
  <si>
    <t xml:space="preserve">, cal = 	25	},	
[00:00:53]:     },	
[00:00:53]:     	seed	 = 	
[00:00:53]:     {	
[00:00:53]:         { name = </t>
  </si>
  <si>
    <t>acorn</t>
  </si>
  <si>
    <t>acorn_cooked</t>
  </si>
  <si>
    <t xml:space="preserve">, cal = 	9.375	},	
[00:00:53]:     },	
[00:00:53]:     	egg	 = 	
[00:00:53]:     {	
[00:00:53]:         { name = </t>
  </si>
  <si>
    <t>bird_egg_cooked</t>
  </si>
  <si>
    <t>bird_egg</t>
  </si>
  <si>
    <t>tallbirdegg_cooked</t>
  </si>
  <si>
    <t>tallbirdegg</t>
  </si>
  <si>
    <t xml:space="preserve">, cal = 	25	},	
[00:00:53]:     },	
[00:00:53]:     	inedible	 = 	
[00:00:53]:     {	
[00:00:53]:         { name = </t>
  </si>
  <si>
    <t>twigs</t>
  </si>
  <si>
    <t xml:space="preserve">, cal = 	nil	},	
[00:00:53]:         { name = </t>
  </si>
  <si>
    <t>lightninggoathorn</t>
  </si>
  <si>
    <t>boneshard</t>
  </si>
  <si>
    <t xml:space="preserve">, cal = 	nil	},	
[00:00:53]:     },	
[00:00:53]:     	meat	 = 	
[00:00:53]:     {	
[00:00:53]:         { name = </t>
  </si>
  <si>
    <t>batnose_dried</t>
  </si>
  <si>
    <t>drumstick</t>
  </si>
  <si>
    <t>drumstick_cooked</t>
  </si>
  <si>
    <t>batnose_cooked</t>
  </si>
  <si>
    <t>plantmeat</t>
  </si>
  <si>
    <t>froglegs</t>
  </si>
  <si>
    <t>batwing</t>
  </si>
  <si>
    <t>froglegs_cooked</t>
  </si>
  <si>
    <t>smallmeat</t>
  </si>
  <si>
    <t>batnose</t>
  </si>
  <si>
    <t>smallmeat_dried</t>
  </si>
  <si>
    <t>batwing_cooked</t>
  </si>
  <si>
    <t>cookedsmallmeat</t>
  </si>
  <si>
    <t>plantmeat_cooked</t>
  </si>
  <si>
    <t>cookedmonstermeat</t>
  </si>
  <si>
    <t>monstermeat_dried</t>
  </si>
  <si>
    <t>meat</t>
  </si>
  <si>
    <t>meat_dried</t>
  </si>
  <si>
    <t>cookedmeat</t>
  </si>
  <si>
    <t>trunk_winter</t>
  </si>
  <si>
    <t>trunk_summer</t>
  </si>
  <si>
    <t>trunk_cooked</t>
  </si>
  <si>
    <t>mole</t>
  </si>
  <si>
    <t xml:space="preserve">, cal = 	nil	},	
[00:00:53]:     },	
[00:00:53]:     	fat	 = 	
[00:00:53]:     {	
[00:00:53]:         { name = </t>
  </si>
  <si>
    <t xml:space="preserve">, cal = 	25	},	
[00:00:53]:     },	
[00:00:53]: },	
</t>
  </si>
  <si>
    <t>=0</t>
  </si>
  <si>
    <t>,</t>
  </si>
  <si>
    <r>
      <rPr>
        <sz val="11.5"/>
        <color rgb="FFABB2BF"/>
        <rFont val="Consolas"/>
        <charset val="134"/>
      </rPr>
      <t xml:space="preserve">    </t>
    </r>
    <r>
      <rPr>
        <sz val="11.5"/>
        <color rgb="FFE06C75"/>
        <rFont val="Consolas"/>
        <charset val="134"/>
      </rPr>
      <t>cave_banana</t>
    </r>
    <r>
      <rPr>
        <sz val="11.5"/>
        <color rgb="FFABB2BF"/>
        <rFont val="Consolas"/>
        <charset val="134"/>
      </rPr>
      <t xml:space="preserve"> = </t>
    </r>
    <r>
      <rPr>
        <sz val="11.5"/>
        <color rgb="FF61AFEF"/>
        <rFont val="Consolas"/>
        <charset val="134"/>
      </rPr>
      <t>MakeVegStats</t>
    </r>
    <r>
      <rPr>
        <sz val="11.5"/>
        <color rgb="FFABB2BF"/>
        <rFont val="Consolas"/>
        <charset val="134"/>
      </rPr>
      <t>(</t>
    </r>
    <r>
      <rPr>
        <sz val="11.5"/>
        <color rgb="FFD19A66"/>
        <rFont val="Consolas"/>
        <charset val="134"/>
      </rPr>
      <t>0</t>
    </r>
    <r>
      <rPr>
        <sz val="11.5"/>
        <color rgb="FFABB2BF"/>
        <rFont val="Consolas"/>
        <charset val="134"/>
      </rPr>
      <t xml:space="preserve">,   </t>
    </r>
    <r>
      <rPr>
        <sz val="11.5"/>
        <color rgb="FFE06C75"/>
        <rFont val="Consolas"/>
        <charset val="134"/>
      </rPr>
      <t>TUNING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CALORIES_SMALL</t>
    </r>
    <r>
      <rPr>
        <sz val="11.5"/>
        <color rgb="FFABB2BF"/>
        <rFont val="Consolas"/>
        <charset val="134"/>
      </rPr>
      <t>,  </t>
    </r>
    <r>
      <rPr>
        <sz val="11.5"/>
        <color rgb="FFE06C75"/>
        <rFont val="Consolas"/>
        <charset val="134"/>
      </rPr>
      <t>TUNING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HEALING_TINY</t>
    </r>
    <r>
      <rPr>
        <sz val="11.5"/>
        <color rgb="FFABB2BF"/>
        <rFont val="Consolas"/>
        <charset val="134"/>
      </rPr>
      <t>,    </t>
    </r>
    <r>
      <rPr>
        <sz val="11.5"/>
        <color rgb="FFE06C75"/>
        <rFont val="Consolas"/>
        <charset val="134"/>
      </rPr>
      <t>TUNING</t>
    </r>
    <r>
      <rPr>
        <sz val="11.5"/>
        <color rgb="FFABB2BF"/>
        <rFont val="Consolas"/>
        <charset val="134"/>
      </rPr>
      <t>.</t>
    </r>
    <r>
      <rPr>
        <sz val="11.5"/>
        <color rgb="FFE06C75"/>
        <rFont val="Consolas"/>
        <charset val="134"/>
      </rPr>
      <t>PERISH_MED</t>
    </r>
    <r>
      <rPr>
        <sz val="11.5"/>
        <color rgb="FFABB2BF"/>
        <rFont val="Consolas"/>
        <charset val="134"/>
      </rPr>
      <t xml:space="preserve">, </t>
    </r>
    <r>
      <rPr>
        <sz val="11.5"/>
        <color rgb="FFD19A66"/>
        <rFont val="Consolas"/>
        <charset val="134"/>
      </rPr>
      <t>0</t>
    </r>
    <r>
      <rPr>
        <sz val="11.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</si>
  <si>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</si>
  <si>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0.9</t>
    </r>
    <r>
      <rPr>
        <sz val="11.25"/>
        <color rgb="FFABB2BF"/>
        <rFont val="Consolas"/>
        <charset val="134"/>
      </rPr>
      <t>},  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0.75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</si>
  <si>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carrot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COMMON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</si>
  <si>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},    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</si>
  <si>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                           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</si>
  <si>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E06C75"/>
        <rFont val="Consolas"/>
        <charset val="134"/>
      </rPr>
      <t>prefab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"carrat"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</si>
  <si>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corn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COMMON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</si>
  <si>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PERISH_SLOW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</si>
  <si>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pumpkin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UNCOMMON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CALORIES_LARGE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      </t>
    </r>
    <r>
      <rPr>
        <sz val="11.25"/>
        <color rgb="FF61AFEF"/>
        <rFont val="Consolas"/>
        <charset val="134"/>
      </rPr>
      <t>IsSpecialEventActive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SPECIAL_EVENTS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HALLOWED_NIGHTS</t>
    </r>
    <r>
      <rPr>
        <sz val="11.25"/>
        <color rgb="FFABB2BF"/>
        <rFont val="Consolas"/>
        <charset val="134"/>
      </rPr>
      <t xml:space="preserve">) and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PERISH_PRESERVED</t>
    </r>
    <r>
      <rPr>
        <sz val="11.25"/>
        <color rgb="FFABB2BF"/>
        <rFont val="Consolas"/>
        <charset val="134"/>
      </rPr>
      <t xml:space="preserve"> or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</si>
  <si>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CALORIES_LARGE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HEALING_MEDSMALL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</si>
  <si>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   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,    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</si>
  <si>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eggplant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UNCOMMON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HEALING_MEDSMALL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</si>
  <si>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 xml:space="preserve">,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</si>
  <si>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durian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RARE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>,    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</si>
  <si>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>,    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                  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</si>
  <si>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  <r>
      <rPr>
        <sz val="11.25"/>
        <color rgb="FFABB2BF"/>
        <rFont val="Consolas"/>
        <charset val="134"/>
      </rPr>
      <t>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</si>
  <si>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pomegranate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RARE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</si>
  <si>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PERISH_SUPERFAST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</si>
  <si>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   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},    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</si>
  <si>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dragonfruit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RARE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</si>
  <si>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    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},    {</t>
    </r>
    <r>
      <rPr>
        <sz val="11.25"/>
        <color rgb="FF98C379"/>
        <rFont val="Consolas"/>
        <charset val="134"/>
      </rPr>
      <t>"small"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</si>
  <si>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                               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</si>
  <si>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    {</t>
    </r>
    <r>
      <rPr>
        <sz val="11.25"/>
        <color rgb="FFE06C75"/>
        <rFont val="Consolas"/>
        <charset val="134"/>
      </rPr>
      <t>prefab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"fruitdragon"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61AFEF"/>
        <rFont val="Consolas"/>
        <charset val="134"/>
      </rPr>
      <t>onmutatefn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>(</t>
    </r>
    <r>
      <rPr>
        <i/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, </t>
    </r>
    <r>
      <rPr>
        <i/>
        <sz val="11.25"/>
        <color rgb="FFE06C75"/>
        <rFont val="Consolas"/>
        <charset val="134"/>
      </rPr>
      <t>new_inst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</si>
  <si>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                                    </t>
    </r>
    <r>
      <rPr>
        <i/>
        <sz val="11.25"/>
        <color rgb="FFE06C75"/>
        <rFont val="Consolas"/>
        <charset val="134"/>
      </rPr>
      <t>new_inst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MakeRipe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</si>
  <si>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                                </t>
    </r>
    <r>
      <rPr>
        <sz val="11.25"/>
        <color rgb="FFC678DD"/>
        <rFont val="Consolas"/>
        <charset val="134"/>
      </rPr>
      <t>end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</si>
  <si>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berries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</si>
  <si>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PERISH_SUPERFAST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</si>
  <si>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},      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</si>
  <si>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                       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</si>
  <si>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</si>
  <si>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{</t>
    </r>
    <r>
      <rPr>
        <sz val="11.25"/>
        <color rgb="FFE06C75"/>
        <rFont val="Consolas"/>
        <charset val="134"/>
      </rPr>
      <t>lure_data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OCEANFISHING_LURE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single_use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"oceanfishing_lure_mis"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symbol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"hook_berries"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</si>
  <si>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berries_juicy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PERISH_TWO_DAY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</si>
  <si>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PERISH_ONE_DAY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</si>
  <si>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 xml:space="preserve">},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</si>
  <si>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</si>
  <si>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</si>
  <si>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E06C75"/>
        <rFont val="Consolas"/>
        <charset val="134"/>
      </rPr>
      <t>lure_data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OCEANFISHING_LURE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single_use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"oceanfishing_lure_mis"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symbol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"hook_juiceberries"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</si>
  <si>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fig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</si>
  <si>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CALORIES_MEDSMALL</t>
    </r>
    <r>
      <rPr>
        <sz val="11.25"/>
        <color rgb="FFABB2BF"/>
        <rFont val="Consolas"/>
        <charset val="134"/>
      </rPr>
      <t>,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>,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PERISH_SUPERFAST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</si>
  <si>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},      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</si>
  <si>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E06C75"/>
        <rFont val="Consolas"/>
        <charset val="134"/>
      </rPr>
      <t>lure_data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OCEANFISHING_LURE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BERRY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single_use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"oceanfishing_lure_mis"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symbol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"hook_fig"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</si>
  <si>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cactus_meat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</si>
  <si>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SANITY_MED</t>
    </r>
    <r>
      <rPr>
        <sz val="11.25"/>
        <color rgb="FFABB2BF"/>
        <rFont val="Consolas"/>
        <charset val="134"/>
      </rPr>
      <t>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</si>
  <si>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watermelon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UNCOMMON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</si>
  <si>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PERISH_SUPERFAST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*</t>
    </r>
    <r>
      <rPr>
        <sz val="11.25"/>
        <color rgb="FFD19A66"/>
        <rFont val="Consolas"/>
        <charset val="134"/>
      </rPr>
      <t>1.5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</si>
  <si>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</si>
  <si>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kelp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>,  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 xml:space="preserve">,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</si>
  <si>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>,  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                  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</si>
  <si>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},      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>},</t>
    </r>
  </si>
  <si>
    <r>
      <rPr>
        <sz val="11.25"/>
        <color rgb="FFABB2BF"/>
        <rFont val="Consolas"/>
        <charset val="134"/>
      </rPr>
      <t xml:space="preserve">                       { </t>
    </r>
    <r>
      <rPr>
        <sz val="11.25"/>
        <color rgb="FFE06C75"/>
        <rFont val="Consolas"/>
        <charset val="134"/>
      </rPr>
      <t>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"meat_rack_food_tot"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hunger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health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sanity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perish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PERISH_PRESERVED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DRY_SUPERFAST</t>
    </r>
    <r>
      <rPr>
        <sz val="11.25"/>
        <color rgb="FFABB2BF"/>
        <rFont val="Consolas"/>
        <charset val="134"/>
      </rPr>
      <t xml:space="preserve"> 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</si>
  <si>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tomato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COMMON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</si>
  <si>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</si>
  <si>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0.75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</si>
  <si>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potato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COMMON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</si>
  <si>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</si>
  <si>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0.65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</si>
  <si>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asparagus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UNCOMMON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</si>
  <si>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PERISH_SUPERFAST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</si>
  <si>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 {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</si>
  <si>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onion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RARE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PERISH_SLOW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</si>
  <si>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</si>
  <si>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{</t>
    </r>
    <r>
      <rPr>
        <sz val="11.25"/>
        <color rgb="FF98C379"/>
        <rFont val="Consolas"/>
        <charset val="134"/>
      </rPr>
      <t>"large"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0.45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</si>
  <si>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garlic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RARE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PERISH_SLOW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</si>
  <si>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0.775</t>
    </r>
    <r>
      <rPr>
        <sz val="11.25"/>
        <color rgb="FFABB2BF"/>
        <rFont val="Consolas"/>
        <charset val="134"/>
      </rPr>
      <t>}),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</si>
  <si>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pepper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MakeVegStats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RARE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PERISH_SLOW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</si>
  <si>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                               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CALORIES_TINY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PERISH_SLOW</t>
    </r>
    <r>
      <rPr>
        <sz val="11.25"/>
        <color rgb="FFABB2BF"/>
        <rFont val="Consolas"/>
        <charset val="134"/>
      </rPr>
      <t>,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</si>
  <si>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>                                    {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0.75</t>
    </r>
    <r>
      <rPr>
        <sz val="11.25"/>
        <color rgb="FFABB2BF"/>
        <rFont val="Consolas"/>
        <charset val="134"/>
      </rPr>
      <t>}),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</si>
  <si>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humanmeat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</si>
  <si>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"meat_human"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"meat_human"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"humanmeat_dried"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DRY_FAST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"humanmeat_cooked"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</si>
  <si>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if</t>
    </r>
    <r>
      <rPr>
        <sz val="11.25"/>
        <color rgb="FFABB2BF"/>
        <rFont val="Consolas"/>
        <charset val="134"/>
      </rPr>
      <t xml:space="preserve"> not </t>
    </r>
    <r>
      <rPr>
        <sz val="11.25"/>
        <color rgb="FFE06C75"/>
        <rFont val="Consolas"/>
        <charset val="134"/>
      </rPr>
      <t>TheWorld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ismastersim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then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</si>
  <si>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</si>
  <si>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end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</si>
  <si>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healthvalue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</si>
  <si>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hungervalue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</si>
  <si>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sanityvalue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SANITY_LARGE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</si>
  <si>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perishable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SetPerishTime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PERISH_FAST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</si>
  <si>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tradable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goldvalue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</si>
  <si>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SetVerticalOffset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0.1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</si>
  <si>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AddComponent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"selfstacker"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</si>
  <si>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return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</si>
  <si>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humanmeat_cooked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</si>
  <si>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"meat_human"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"meat_human"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</si>
  <si>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healthvalue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</si>
  <si>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hungervalue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</si>
  <si>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perishable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SetPerishTime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PERISH_SLOW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</si>
  <si>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humanmeat_dried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</si>
  <si>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"idle_dried_human"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</si>
  <si>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sanityvalue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SANITY_MED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</si>
  <si>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perishable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SetPerishTime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PERISH_PRESERVED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</si>
  <si>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monster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</si>
  <si>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"monstermeat"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"meat_monster"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"idle"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 xml:space="preserve">"monstermeat"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"monstermeat_dried"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DRY_FAST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"cookedmonstermeat"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</si>
  <si>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secondaryfoodtype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MONSTER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</si>
  <si>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.components.</t>
    </r>
    <r>
      <rPr>
        <sz val="11.25"/>
        <color rgb="FFE5C07B"/>
        <rFont val="Consolas"/>
        <charset val="134"/>
      </rPr>
      <t>floater</t>
    </r>
    <r>
      <rPr>
        <sz val="11.25"/>
        <color rgb="FFABB2BF"/>
        <rFont val="Consolas"/>
        <charset val="134"/>
      </rPr>
      <t>:</t>
    </r>
    <r>
      <rPr>
        <sz val="11.25"/>
        <color rgb="FF61AFEF"/>
        <rFont val="Consolas"/>
        <charset val="134"/>
      </rPr>
      <t>SetVerticalOffset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</si>
  <si>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5C07B"/>
        <rFont val="Consolas"/>
        <charset val="134"/>
      </rPr>
      <t>inst</t>
    </r>
    <r>
      <rPr>
        <sz val="11.25"/>
        <color rgb="FFABB2BF"/>
        <rFont val="Consolas"/>
        <charset val="134"/>
      </rPr>
      <t>:</t>
    </r>
    <r>
      <rPr>
        <sz val="11.25"/>
        <color rgb="FF61AFEF"/>
        <rFont val="Consolas"/>
        <charset val="134"/>
      </rPr>
      <t>AddComponent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"selfstacker"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</si>
  <si>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cookedmonster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</si>
  <si>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"monstermeat"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"meat_monster"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 xml:space="preserve">"monstermeat"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</si>
  <si>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if</t>
    </r>
    <r>
      <rPr>
        <sz val="11.25"/>
        <color rgb="FFABB2BF"/>
        <rFont val="Consolas"/>
        <charset val="134"/>
      </rPr>
      <t xml:space="preserve"> not </t>
    </r>
    <r>
      <rPr>
        <sz val="11.25"/>
        <color rgb="FFE06C75"/>
        <rFont val="Consolas"/>
        <charset val="134"/>
      </rPr>
      <t>TheWorld</t>
    </r>
    <r>
      <rPr>
        <sz val="11.25"/>
        <color rgb="FFABB2BF"/>
        <rFont val="Consolas"/>
        <charset val="134"/>
      </rPr>
      <t xml:space="preserve">.ismastersim </t>
    </r>
    <r>
      <rPr>
        <sz val="11.25"/>
        <color rgb="FFC678DD"/>
        <rFont val="Consolas"/>
        <charset val="134"/>
      </rPr>
      <t>then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</si>
  <si>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.components.tradable.goldvalue = </t>
    </r>
    <r>
      <rPr>
        <sz val="11.25"/>
        <color rgb="FFD19A66"/>
        <rFont val="Consolas"/>
        <charset val="134"/>
      </rPr>
      <t>0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</si>
  <si>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.components.edible.secondaryfoodtype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.MONSTER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</si>
  <si>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.components.edible.healthvalue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.HEALING_SMALL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</si>
  <si>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.components.edible.hungervalue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.CALORIES_MEDSMALL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</si>
  <si>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.components.edible.sanityvalue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.SANITY_SMALL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</si>
  <si>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SetVerticalOffset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0.05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</si>
  <si>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driedmonster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</si>
  <si>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"idle_dried_monster"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 xml:space="preserve">"monstermeat"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isdried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 xml:space="preserve"> 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</si>
  <si>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sanityvalue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SANITY_TINY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</si>
  <si>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</si>
  <si>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</si>
  <si>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</si>
  <si>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hungervalue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CALORIES_MED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</si>
  <si>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</si>
  <si>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perishable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SetPerishTime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PERISH_MED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</si>
  <si>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61AFEF"/>
        <rFont val="Consolas"/>
        <charset val="134"/>
      </rPr>
      <t>AddMonsterMeatChange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"cookedmonstermeat"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</si>
  <si>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if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TheNet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GetServerGameMode</t>
    </r>
    <r>
      <rPr>
        <sz val="11.25"/>
        <color rgb="FFABB2BF"/>
        <rFont val="Consolas"/>
        <charset val="134"/>
      </rPr>
      <t xml:space="preserve">() == </t>
    </r>
    <r>
      <rPr>
        <sz val="11.25"/>
        <color rgb="FF98C379"/>
        <rFont val="Consolas"/>
        <charset val="134"/>
      </rPr>
      <t xml:space="preserve">"quagmire" </t>
    </r>
    <r>
      <rPr>
        <sz val="11.25"/>
        <color rgb="FFC678DD"/>
        <rFont val="Consolas"/>
        <charset val="134"/>
      </rPr>
      <t>then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</si>
  <si>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event_server_data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"quagmire"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"prefabs/meats"</t>
    </r>
    <r>
      <rPr>
        <sz val="11.25"/>
        <color rgb="FFABB2BF"/>
        <rFont val="Consolas"/>
        <charset val="134"/>
      </rPr>
      <t>).</t>
    </r>
    <r>
      <rPr>
        <sz val="11.25"/>
        <color rgb="FF61AFEF"/>
        <rFont val="Consolas"/>
        <charset val="134"/>
      </rPr>
      <t>master_postinit_cooked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</si>
  <si>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driedmeat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</si>
  <si>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"idle_dried_large"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E06C75"/>
        <rFont val="Consolas"/>
        <charset val="134"/>
      </rPr>
      <t>isdried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 xml:space="preserve"> 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</si>
  <si>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</si>
  <si>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SANITY_MED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</si>
  <si>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61AFEF"/>
        <rFont val="Consolas"/>
        <charset val="134"/>
      </rPr>
      <t>AddMonsterMeatChange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"monstermeat_dried"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</si>
  <si>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raw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</si>
  <si>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"rawmeat"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DRY_MED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"cookedmeat"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</si>
  <si>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HEALING_TINY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</si>
  <si>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sanityvalue</t>
    </r>
    <r>
      <rPr>
        <sz val="11.25"/>
        <color rgb="FFABB2BF"/>
        <rFont val="Consolas"/>
        <charset val="134"/>
      </rPr>
      <t xml:space="preserve"> = -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</si>
  <si>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61AFEF"/>
        <rFont val="Consolas"/>
        <charset val="134"/>
      </rPr>
      <t>AddMonsterMeatChange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"monstermeat"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</si>
  <si>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    </t>
    </r>
    <r>
      <rPr>
        <sz val="11.25"/>
        <color rgb="FF61AFEF"/>
        <rFont val="Consolas"/>
        <charset val="134"/>
      </rPr>
      <t>event_server_data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"quagmire"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"prefabs/meats"</t>
    </r>
    <r>
      <rPr>
        <sz val="11.25"/>
        <color rgb="FFABB2BF"/>
        <rFont val="Consolas"/>
        <charset val="134"/>
      </rPr>
      <t>).</t>
    </r>
    <r>
      <rPr>
        <sz val="11.25"/>
        <color rgb="FF61AFEF"/>
        <rFont val="Consolas"/>
        <charset val="134"/>
      </rPr>
      <t>master_postinit_raw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</si>
  <si>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smallmeat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</si>
  <si>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"rawmeat"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"smallmeat_dried"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DRY_FAST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"cookedsmallmeat"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</si>
  <si>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0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</si>
  <si>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stackable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maxsize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STACK_SIZE_SMALLITEM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</si>
  <si>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SetScale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0.9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</si>
  <si>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cookedsmallmeat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</si>
  <si>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</si>
  <si>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driedsmallmeat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</si>
  <si>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"idle_dried_small"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E06C75"/>
        <rFont val="Consolas"/>
        <charset val="134"/>
      </rPr>
      <t>isdried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true</t>
    </r>
    <r>
      <rPr>
        <sz val="11.25"/>
        <color rgb="FFABB2BF"/>
        <rFont val="Consolas"/>
        <charset val="134"/>
      </rPr>
      <t xml:space="preserve"> 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</si>
  <si>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healthvalue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HEALING_MEDSMALL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</si>
  <si>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sanityvalue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SANITY_SMALL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</si>
  <si>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drumstick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</si>
  <si>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"drumstick"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"drumstick"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>"drumstick"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"rawmeat"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"smallmeat_dried"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DRY_FAST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"drumstick_cooked"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</si>
  <si>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SetVerticalOffset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0.2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</si>
  <si>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drumstick_cooked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</si>
  <si>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"drumstick"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"drumstick"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 xml:space="preserve">"drumstick"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</si>
  <si>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SetVerticalOffset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0.15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</si>
  <si>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SetScale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0.85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</si>
  <si>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fishmeat_small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</si>
  <si>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>"fishmeat"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"catfood"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"smallmeat_dried"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"meat_rack_food_tot"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dried_build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DRY_FAST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"fishmeat_small_cooked"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</si>
  <si>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perishable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SetPerishTime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PERISH_SUPERFAST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</si>
  <si>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perishable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onperishreplacement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"spoiled_fish_small"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</si>
  <si>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fishmeat_small_cooked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</si>
  <si>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"fishmeat_small"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 xml:space="preserve">"fishmeat"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</si>
  <si>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SetScale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0.75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</si>
  <si>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fishmeat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</si>
  <si>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"fishmeat"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"fishmeat"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>"fishmeat"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"rawmeat"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"meat_rack_food_tot"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dried_build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DRY_FAST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"fishmeat_cooked"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</si>
  <si>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perishable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onperishreplacement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"spoiled_fish"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</si>
  <si>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fishmeat_cooked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</si>
  <si>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"fishmeat"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"fishmeat"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 xml:space="preserve">"fishmeat" </t>
    </r>
    <r>
      <rPr>
        <sz val="11.25"/>
        <color rgb="FFABB2BF"/>
        <rFont val="Consolas"/>
        <charset val="134"/>
      </rPr>
      <t>})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</si>
  <si>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batwing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</si>
  <si>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"batwing"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"batwing"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>"batwing"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"rawmeat" </t>
    </r>
    <r>
      <rPr>
        <sz val="11.25"/>
        <color rgb="FFABB2BF"/>
        <rFont val="Consolas"/>
        <charset val="134"/>
      </rPr>
      <t xml:space="preserve">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"smallmeat_dried"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DRY_MED</t>
    </r>
    <r>
      <rPr>
        <sz val="11.25"/>
        <color rgb="FFABB2BF"/>
        <rFont val="Consolas"/>
        <charset val="134"/>
      </rPr>
      <t xml:space="preserve"> },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"batwing_cooked"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</si>
  <si>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SetSize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"med"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</si>
  <si>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SetVerticalOffset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0.02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</si>
  <si>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SetScale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0.8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</si>
  <si>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batwing_cooked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</si>
  <si>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"batwing"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"batwing"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 xml:space="preserve">"batwing" </t>
    </r>
    <r>
      <rPr>
        <sz val="11.25"/>
        <color rgb="FFABB2BF"/>
        <rFont val="Consolas"/>
        <charset val="134"/>
      </rPr>
      <t>})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</si>
  <si>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plantmeat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</si>
  <si>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"plant_meat"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"plant_meat"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>, {</t>
    </r>
    <r>
      <rPr>
        <sz val="11.25"/>
        <color rgb="FF98C379"/>
        <rFont val="Consolas"/>
        <charset val="134"/>
      </rPr>
      <t>"lureplant_bait"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"rawmeat"</t>
    </r>
    <r>
      <rPr>
        <sz val="11.25"/>
        <color rgb="FFABB2BF"/>
        <rFont val="Consolas"/>
        <charset val="134"/>
      </rPr>
      <t xml:space="preserve">},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"plantmeat_cooked" </t>
    </r>
    <r>
      <rPr>
        <sz val="11.25"/>
        <color rgb="FFABB2BF"/>
        <rFont val="Consolas"/>
        <charset val="134"/>
      </rPr>
      <t>})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</si>
  <si>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plantmeat_cooked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</si>
  <si>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"plant_meat"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"plant_meat"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</si>
  <si>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quagmire_smallmeat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</si>
  <si>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"quagmire_meat_small"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"quagmire_meat_small"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"rawmeat" </t>
    </r>
    <r>
      <rPr>
        <sz val="11.25"/>
        <color rgb="FFABB2BF"/>
        <rFont val="Consolas"/>
        <charset val="134"/>
      </rPr>
      <t xml:space="preserve">},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"quagmire_cookedsmallmeat"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</si>
  <si>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61AFEF"/>
        <rFont val="Consolas"/>
        <charset val="134"/>
      </rPr>
      <t>event_server_data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"quagmire"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"prefabs/meats"</t>
    </r>
    <r>
      <rPr>
        <sz val="11.25"/>
        <color rgb="FFABB2BF"/>
        <rFont val="Consolas"/>
        <charset val="134"/>
      </rPr>
      <t>).</t>
    </r>
    <r>
      <rPr>
        <sz val="11.25"/>
        <color rgb="FF61AFEF"/>
        <rFont val="Consolas"/>
        <charset val="134"/>
      </rPr>
      <t>master_postinit_smallmeat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</si>
  <si>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quagmire_cookedsmallmeat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</si>
  <si>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"quagmire_meat_small"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"quagmire_meat_small"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</si>
  <si>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61AFEF"/>
        <rFont val="Consolas"/>
        <charset val="134"/>
      </rPr>
      <t>event_server_data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"quagmire"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"prefabs/meats"</t>
    </r>
    <r>
      <rPr>
        <sz val="11.25"/>
        <color rgb="FFABB2BF"/>
        <rFont val="Consolas"/>
        <charset val="134"/>
      </rPr>
      <t>).</t>
    </r>
    <r>
      <rPr>
        <sz val="11.25"/>
        <color rgb="FF61AFEF"/>
        <rFont val="Consolas"/>
        <charset val="134"/>
      </rPr>
      <t>master_postinit_cookedsmallmeat</t>
    </r>
    <r>
      <rPr>
        <sz val="11.25"/>
        <color rgb="FFABB2BF"/>
        <rFont val="Consolas"/>
        <charset val="134"/>
      </rPr>
      <t>(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</si>
  <si>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barnacle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</si>
  <si>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>, {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"rawmeat"</t>
    </r>
    <r>
      <rPr>
        <sz val="11.25"/>
        <color rgb="FFABB2BF"/>
        <rFont val="Consolas"/>
        <charset val="134"/>
      </rPr>
      <t xml:space="preserve">}, </t>
    </r>
    <r>
      <rPr>
        <sz val="11.25"/>
        <color rgb="FFD19A66"/>
        <rFont val="Consolas"/>
        <charset val="134"/>
      </rPr>
      <t>nil</t>
    </r>
    <r>
      <rPr>
        <sz val="11.25"/>
        <color rgb="FFABB2BF"/>
        <rFont val="Consolas"/>
        <charset val="134"/>
      </rPr>
      <t xml:space="preserve">,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"barnacle_cooked" </t>
    </r>
    <r>
      <rPr>
        <sz val="11.25"/>
        <color rgb="FFABB2BF"/>
        <rFont val="Consolas"/>
        <charset val="134"/>
      </rPr>
      <t>})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</si>
  <si>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ismeat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D19A66"/>
        <rFont val="Consolas"/>
        <charset val="134"/>
      </rPr>
      <t>true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</si>
  <si>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edible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FOODTYPE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MEAT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</si>
  <si>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barnacle_cooked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</si>
  <si>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>, {</t>
    </r>
    <r>
      <rPr>
        <sz val="11.25"/>
        <color rgb="FF98C379"/>
        <rFont val="Consolas"/>
        <charset val="134"/>
      </rPr>
      <t>"barnacle"</t>
    </r>
    <r>
      <rPr>
        <sz val="11.25"/>
        <color rgb="FFABB2BF"/>
        <rFont val="Consolas"/>
        <charset val="134"/>
      </rPr>
      <t>})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</si>
  <si>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BATNOSE_TAGS</t>
    </r>
    <r>
      <rPr>
        <sz val="11.25"/>
        <color rgb="FFABB2BF"/>
        <rFont val="Consolas"/>
        <charset val="134"/>
      </rPr>
      <t xml:space="preserve"> = { </t>
    </r>
    <r>
      <rPr>
        <sz val="11.25"/>
        <color rgb="FF98C379"/>
        <rFont val="Consolas"/>
        <charset val="134"/>
      </rPr>
      <t>"catfood"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 xml:space="preserve">"rawmeat" </t>
    </r>
    <r>
      <rPr>
        <sz val="11.25"/>
        <color rgb="FFABB2BF"/>
        <rFont val="Consolas"/>
        <charset val="134"/>
      </rPr>
      <t>}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</si>
  <si>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BATNOSE_DRYABLE_DATA</t>
    </r>
    <r>
      <rPr>
        <sz val="11.25"/>
        <color rgb="FFABB2BF"/>
        <rFont val="Consolas"/>
        <charset val="134"/>
      </rPr>
      <t xml:space="preserve"> =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</si>
  <si>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"smallmeat_dried"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</si>
  <si>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time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E06C75"/>
        <rFont val="Consolas"/>
        <charset val="134"/>
      </rPr>
      <t>TUNING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DRY_MED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</si>
  <si>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"meat_rack_food_tot"</t>
    </r>
    <r>
      <rPr>
        <sz val="11.25"/>
        <color rgb="FFABB2BF"/>
        <rFont val="Consolas"/>
        <charset val="134"/>
      </rPr>
      <t>,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</si>
  <si>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dried_build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>"meat_rack_food"</t>
    </r>
    <r>
      <rPr>
        <sz val="11.25"/>
        <color rgb="FFABB2BF"/>
        <rFont val="Consolas"/>
        <charset val="134"/>
      </rPr>
      <t>,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</si>
  <si>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BATNOSE_COOKABLE_DATA</t>
    </r>
    <r>
      <rPr>
        <sz val="11.25"/>
        <color rgb="FFABB2BF"/>
        <rFont val="Consolas"/>
        <charset val="134"/>
      </rPr>
      <t xml:space="preserve"> = { </t>
    </r>
    <r>
      <rPr>
        <sz val="11.25"/>
        <color rgb="FFE06C75"/>
        <rFont val="Consolas"/>
        <charset val="134"/>
      </rPr>
      <t>product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98C379"/>
        <rFont val="Consolas"/>
        <charset val="134"/>
      </rPr>
      <t xml:space="preserve">"batnose_cooked" </t>
    </r>
    <r>
      <rPr>
        <sz val="11.25"/>
        <color rgb="FFABB2BF"/>
        <rFont val="Consolas"/>
        <charset val="134"/>
      </rPr>
      <t>}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</si>
  <si>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batnose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</si>
  <si>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"batnose"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"batnose"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"raw"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BATNOSE_TAGS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BATNOSE_DRYABLE_DATA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E06C75"/>
        <rFont val="Consolas"/>
        <charset val="134"/>
      </rPr>
      <t>BATNOSE_COOKABLE_DATA</t>
    </r>
    <r>
      <rPr>
        <sz val="11.25"/>
        <color rgb="FFABB2BF"/>
        <rFont val="Consolas"/>
        <charset val="134"/>
      </rPr>
      <t>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</si>
  <si>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components</t>
    </r>
    <r>
      <rPr>
        <sz val="11.25"/>
        <color rgb="FFABB2BF"/>
        <rFont val="Consolas"/>
        <charset val="134"/>
      </rPr>
      <t>.</t>
    </r>
    <r>
      <rPr>
        <sz val="11.25"/>
        <color rgb="FFE06C75"/>
        <rFont val="Consolas"/>
        <charset val="134"/>
      </rPr>
      <t>floater</t>
    </r>
    <r>
      <rPr>
        <sz val="11.25"/>
        <color rgb="FFE5C07B"/>
        <rFont val="Consolas"/>
        <charset val="134"/>
      </rPr>
      <t>:</t>
    </r>
    <r>
      <rPr>
        <sz val="11.25"/>
        <color rgb="FF61AFEF"/>
        <rFont val="Consolas"/>
        <charset val="134"/>
      </rPr>
      <t>SetScale</t>
    </r>
    <r>
      <rPr>
        <sz val="11.25"/>
        <color rgb="FFABB2BF"/>
        <rFont val="Consolas"/>
        <charset val="134"/>
      </rPr>
      <t>(</t>
    </r>
    <r>
      <rPr>
        <sz val="11.25"/>
        <color rgb="FFD19A66"/>
        <rFont val="Consolas"/>
        <charset val="134"/>
      </rPr>
      <t>0.7</t>
    </r>
    <r>
      <rPr>
        <sz val="11.25"/>
        <color rgb="FFABB2BF"/>
        <rFont val="Consolas"/>
        <charset val="134"/>
      </rPr>
      <t>)</t>
    </r>
  </si>
  <si>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C678DD"/>
        <rFont val="Consolas"/>
        <charset val="134"/>
      </rPr>
      <t>function</t>
    </r>
    <r>
      <rPr>
        <sz val="11.25"/>
        <color rgb="FFABB2BF"/>
        <rFont val="Consolas"/>
        <charset val="134"/>
      </rPr>
      <t xml:space="preserve"> </t>
    </r>
    <r>
      <rPr>
        <sz val="11.25"/>
        <color rgb="FF61AFEF"/>
        <rFont val="Consolas"/>
        <charset val="134"/>
      </rPr>
      <t>batnose_cooked</t>
    </r>
    <r>
      <rPr>
        <sz val="11.25"/>
        <color rgb="FFABB2BF"/>
        <rFont val="Consolas"/>
        <charset val="134"/>
      </rPr>
      <t>()</t>
    </r>
  </si>
  <si>
    <r>
      <rPr>
        <sz val="11.25"/>
        <color rgb="FFABB2BF"/>
        <rFont val="Consolas"/>
        <charset val="134"/>
      </rPr>
      <t xml:space="preserve">    </t>
    </r>
    <r>
      <rPr>
        <sz val="11.25"/>
        <color rgb="FFC678DD"/>
        <rFont val="Consolas"/>
        <charset val="134"/>
      </rPr>
      <t>local</t>
    </r>
    <r>
      <rPr>
        <sz val="11.25"/>
        <color rgb="FFABB2BF"/>
        <rFont val="Consolas"/>
        <charset val="134"/>
      </rPr>
      <t xml:space="preserve"> </t>
    </r>
    <r>
      <rPr>
        <sz val="11.25"/>
        <color rgb="FFE06C75"/>
        <rFont val="Consolas"/>
        <charset val="134"/>
      </rPr>
      <t>inst</t>
    </r>
    <r>
      <rPr>
        <sz val="11.25"/>
        <color rgb="FFABB2BF"/>
        <rFont val="Consolas"/>
        <charset val="134"/>
      </rPr>
      <t xml:space="preserve"> = </t>
    </r>
    <r>
      <rPr>
        <sz val="11.25"/>
        <color rgb="FF61AFEF"/>
        <rFont val="Consolas"/>
        <charset val="134"/>
      </rPr>
      <t>common</t>
    </r>
    <r>
      <rPr>
        <sz val="11.25"/>
        <color rgb="FFABB2BF"/>
        <rFont val="Consolas"/>
        <charset val="134"/>
      </rPr>
      <t>(</t>
    </r>
    <r>
      <rPr>
        <sz val="11.25"/>
        <color rgb="FF98C379"/>
        <rFont val="Consolas"/>
        <charset val="134"/>
      </rPr>
      <t>"batnose"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"batnose"</t>
    </r>
    <r>
      <rPr>
        <sz val="11.25"/>
        <color rgb="FFABB2BF"/>
        <rFont val="Consolas"/>
        <charset val="134"/>
      </rPr>
      <t xml:space="preserve">, </t>
    </r>
    <r>
      <rPr>
        <sz val="11.25"/>
        <color rgb="FF98C379"/>
        <rFont val="Consolas"/>
        <charset val="134"/>
      </rPr>
      <t>"cooked"</t>
    </r>
    <r>
      <rPr>
        <sz val="11.25"/>
        <color rgb="FFABB2BF"/>
        <rFont val="Consolas"/>
        <charset val="134"/>
      </rPr>
      <t>)</t>
    </r>
  </si>
  <si>
    <t>localfunctionhumanmeat</t>
  </si>
  <si>
    <t>-1</t>
  </si>
  <si>
    <t>  localinst=common"meat_human","meat_human","raw",nil,{product="humanmeat_dried",time=TUNING.DRY_FAST},{product="humanmeat_cooked"}</t>
  </si>
  <si>
    <t>-TUNING.SANITY_LARGE</t>
  </si>
  <si>
    <t>  inst.components.tradable.goldvalue=0</t>
  </si>
  <si>
    <t>  inst.components.floater:SetVerticalOffset0.1</t>
  </si>
  <si>
    <t>  inst:AddComponent"selfstacker"</t>
  </si>
  <si>
    <t>localfunctionhumanmeat_cooked</t>
  </si>
  <si>
    <t>  localinst=common"meat_human","meat_human","cooked"</t>
  </si>
  <si>
    <t>localfunctionhumanmeat_dried</t>
  </si>
  <si>
    <t>  localinst=common"meat_rack_food","meat_rack_food","idle_dried_human"</t>
  </si>
  <si>
    <t>localfunctionmonster</t>
  </si>
  <si>
    <t>  localinst=common"monstermeat","meat_monster","idle",{"monstermeat"},{product="monstermeat_dried",time=TUNING.DRY_FAST},{product="cookedmonstermeat"}</t>
  </si>
  <si>
    <t>  inst.components.edible.secondaryfoodtype=FOODTYPE.MONSTER</t>
  </si>
  <si>
    <t>  inst.components.floater:SetVerticalOffset0.05</t>
  </si>
  <si>
    <t>localfunctioncookedmonster</t>
  </si>
  <si>
    <t>  localinst=common"monstermeat","meat_monster","cooked",{"monstermeat"}</t>
  </si>
  <si>
    <t>localfunctiondriedmonster</t>
  </si>
  <si>
    <t>  localinst=common"meat_rack_food","meat_rack_food","idle_dried_monster",{"monstermeat"},{isdried=true}</t>
  </si>
  <si>
    <t>localfunctioncookedmeat</t>
  </si>
  <si>
    <t>  localinst=common"meat","meat","cooked"</t>
  </si>
  <si>
    <t>0</t>
  </si>
  <si>
    <t>  AddMonsterMeatChangeinst,"cookedmonstermeat"</t>
  </si>
  <si>
    <t>  ifTheNet:GetServerGameMode=="quagmire"then</t>
  </si>
  <si>
    <t>    event_server_data"quagmire","prefabs/meats".master_postinit_cookedinst</t>
  </si>
  <si>
    <t>localfunctiondriedmeat</t>
  </si>
  <si>
    <t>  localinst=common"meat_rack_food","meat_rack_food","idle_dried_large",nil,{isdried=true}</t>
  </si>
  <si>
    <t>  AddMonsterMeatChangeinst,"monstermeat_dried"</t>
  </si>
  <si>
    <t>localfunctionrawmeat</t>
  </si>
  <si>
    <t>  localinst=common"meat","meat","raw",{"catfood","rawmeat"},{product="meat_dried",time=TUNING.DRY_MED},{product="cookedmeat"}</t>
  </si>
  <si>
    <t>  AddMonsterMeatChangeinst,"monstermeat"</t>
  </si>
  <si>
    <t>    event_server_data"quagmire","prefabs/meats".master_postinit_rawinst</t>
  </si>
  <si>
    <t>localfunctionsmallmeat</t>
  </si>
  <si>
    <t>  localinst=common"meat_small","meat_small","raw",{"catfood","rawmeat"},{product="smallmeat_dried",time=TUNING.DRY_FAST},{product="cookedsmallmeat"}</t>
  </si>
  <si>
    <t>  inst.components.stackable.maxsize=TUNING.STACK_SIZE_SMALLITEM</t>
  </si>
  <si>
    <t>  inst.components.floater:SetScale0.9</t>
  </si>
  <si>
    <t>localfunctioncookedsmallmeat</t>
  </si>
  <si>
    <t>  localinst=common"meat_small","meat_small","cooked"</t>
  </si>
  <si>
    <t>localfunctiondriedsmallmeat</t>
  </si>
  <si>
    <t>  localinst=common"meat_rack_food","meat_rack_food","idle_dried_small",nil,{isdried=true}</t>
  </si>
  <si>
    <t>localfunctiondrumstick</t>
  </si>
  <si>
    <t>  localinst=common"drumstick","drumstick","raw",{"drumstick","catfood","rawmeat"},{product="smallmeat_dried",time=TUNING.DRY_FAST},{product="drumstick_cooked"}</t>
  </si>
  <si>
    <t>  inst.components.floater:SetVerticalOffset0.2</t>
  </si>
  <si>
    <t>localfunctiondrumstick_cooked</t>
  </si>
  <si>
    <t>  localinst=common"drumstick","drumstick","cooked",{"drumstick"}</t>
  </si>
  <si>
    <t>  inst.components.floater:SetVerticalOffset0.15</t>
  </si>
  <si>
    <t>  inst.components.floater:SetScale0.85</t>
  </si>
  <si>
    <t>localfunctionfishmeat_small</t>
  </si>
  <si>
    <t>  localinst=common"fishmeat_small","fishmeat_small","raw",{"fishmeat","catfood"},{product="smallmeat_dried",build="meat_rack_food_tot",dried_build="meat_rack_food",time=TUNING.DRY_FAST},{product="fishmeat_small_cooked"}</t>
  </si>
  <si>
    <t>  inst.components.perishable.onperishreplacement="spoiled_fish_small"</t>
  </si>
  <si>
    <t>localfunctionfishmeat_small_cooked</t>
  </si>
  <si>
    <t>  localinst=common"fishmeat_small","fishmeat_small","cooked",{"fishmeat"}</t>
  </si>
  <si>
    <t>  inst.components.floater:SetScale0.75</t>
  </si>
  <si>
    <t>localfunctionfishmeat</t>
  </si>
  <si>
    <t>  localinst=common"fishmeat","fishmeat","raw",{"fishmeat","catfood","rawmeat"},{product="meat_dried",build="meat_rack_food_tot",dried_build="meat_rack_food",time=TUNING.DRY_FAST},{product="fishmeat_cooked"}</t>
  </si>
  <si>
    <t>  inst.components.perishable.onperishreplacement="spoiled_fish"</t>
  </si>
  <si>
    <t>localfunctionfishmeat_cooked</t>
  </si>
  <si>
    <t>  localinst=common"fishmeat","fishmeat","cooked",{"fishmeat"}</t>
  </si>
  <si>
    <t>localfunctionbatwing</t>
  </si>
  <si>
    <t>  localinst=common"batwing","batwing","raw",{"batwing","catfood","rawmeat"},{product="smallmeat_dried",time=TUNING.DRY_MED},{product="batwing_cooked"}</t>
  </si>
  <si>
    <t>  inst.components.floater:SetSize"med"</t>
  </si>
  <si>
    <t>  inst.components.floater:SetVerticalOffset0.02</t>
  </si>
  <si>
    <t>  inst.components.floater:SetScale0.8</t>
  </si>
  <si>
    <t>localfunctionbatwing_cooked</t>
  </si>
  <si>
    <t>  localinst=common"batwing","batwing","cooked",{"batwing"}</t>
  </si>
  <si>
    <t>localfunctionplantmeat</t>
  </si>
  <si>
    <t>  localinst=common"plant_meat","plant_meat","raw",{"lureplant_bait","rawmeat"},nil,{product="plantmeat_cooked"}</t>
  </si>
  <si>
    <t>localfunctionplantmeat_cooked</t>
  </si>
  <si>
    <t>  localinst=common"plant_meat","plant_meat","cooked"</t>
  </si>
  <si>
    <t>localfunctionquagmire_smallmeat</t>
  </si>
  <si>
    <t>  localinst=common"quagmire_meat_small","quagmire_meat_small","raw",{"catfood","rawmeat"},nil,{product="quagmire_cookedsmallmeat"}</t>
  </si>
  <si>
    <t>  event_server_data"quagmire","prefabs/meats".master_postinit_smallmeatinst</t>
  </si>
  <si>
    <t>localfunctionquagmire_cookedsmallmeat</t>
  </si>
  <si>
    <t>  localinst=common"quagmire_meat_small","quagmire_meat_small","cooked"</t>
  </si>
  <si>
    <t>  event_server_data"quagmire","prefabs/meats".master_postinit_cookedsmallmeatinst</t>
  </si>
  <si>
    <t>localfunctionbarnacle</t>
  </si>
  <si>
    <t>  localinst=common"barnacle","barnacle","raw",{"barnacle","rawmeat"},nil,{product="barnacle_cooked"}</t>
  </si>
  <si>
    <t>  inst.components.edible.ismeat=true</t>
  </si>
  <si>
    <t>  inst.components.edible.foodtype=FOODTYPE.MEAT</t>
  </si>
  <si>
    <t>localfunctionbarnacle_cooked</t>
  </si>
  <si>
    <t>  localinst=common"barnacle","barnacle","cooked",{"barnacle"}</t>
  </si>
  <si>
    <t>localBATNOSE_TAGS={"catfood","rawmeat"}</t>
  </si>
  <si>
    <t>localBATNOSE_DRYABLE_DATA=</t>
  </si>
  <si>
    <t>  product="smallmeat_dried",</t>
  </si>
  <si>
    <t>  time=TUNING.DRY_MED,</t>
  </si>
  <si>
    <t>  build="meat_rack_food_tot",</t>
  </si>
  <si>
    <t>  dried_build="meat_rack_food",</t>
  </si>
  <si>
    <t>localBATNOSE_COOKABLE_DATA={product="batnose_cooked"}</t>
  </si>
  <si>
    <t>localfunctionbatnose</t>
  </si>
  <si>
    <t>  localinst=common"batnose","batnose","raw",BATNOSE_TAGS,BATNOSE_DRYABLE_DATA,BATNOSE_COOKABLE_DATA</t>
  </si>
  <si>
    <t>  inst.components.floater:SetScale0.7</t>
  </si>
  <si>
    <t>localfunctionbatnose_cooked</t>
  </si>
  <si>
    <t>  localinst=common"batnose","batnose","cooked"</t>
  </si>
  <si>
    <t>local function humanmeat</t>
  </si>
  <si>
    <t>N</t>
  </si>
  <si>
    <t>    local inst = common"meat_human", "meat_human", "raw", nil, { product = "humanmeat_dried", time = TUNING.DRY_FAST }, { product = "humanmeat_cooked" }</t>
  </si>
  <si>
    <t>    inst.components.floater:SetVerticalOffset0.1</t>
  </si>
  <si>
    <t>    inst:AddComponent"selfstacker"</t>
  </si>
  <si>
    <t>local function humanmeat_cooked</t>
  </si>
  <si>
    <t>    local inst = common"meat_human", "meat_human", "cooked"</t>
  </si>
  <si>
    <t>local function humanmeat_dried</t>
  </si>
  <si>
    <t>    local inst = common"meat_rack_food", "meat_rack_food", "idle_dried_human"</t>
  </si>
  <si>
    <t>local function monster</t>
  </si>
  <si>
    <t>    local inst = common"monstermeat", "meat_monster", "idle", { "monstermeat" }, { product = "monstermeat_dried", time = TUNING.DRY_FAST }, { product = "cookedmonstermeat" }</t>
  </si>
  <si>
    <t>    inst.components.floater:SetVerticalOffset0.05</t>
  </si>
  <si>
    <t>local function cookedmonster</t>
  </si>
  <si>
    <t>    local inst = common"monstermeat", "meat_monster", "cooked", { "monstermeat" }</t>
  </si>
  <si>
    <t>local function driedmonster</t>
  </si>
  <si>
    <t>    local inst = common"meat_rack_food", "meat_rack_food", "idle_dried_monster", { "monstermeat" }, { isdried = true }</t>
  </si>
  <si>
    <t>local function cookedmeat</t>
  </si>
  <si>
    <t>    local inst = common"meat", "meat", "cooked"</t>
  </si>
  <si>
    <t>    AddMonsterMeatChangeinst, "cookedmonstermeat"</t>
  </si>
  <si>
    <t>    if TheNet:GetServerGameMode == "quagmire" then</t>
  </si>
  <si>
    <t>        event_server_data"quagmire", "prefabs/meats".master_postinit_cookedinst</t>
  </si>
  <si>
    <t>local function driedmeat</t>
  </si>
  <si>
    <t>    local inst = common"meat_rack_food", "meat_rack_food", "idle_dried_large", nil, { isdried = true }</t>
  </si>
  <si>
    <t>    AddMonsterMeatChangeinst, "monstermeat_dried"</t>
  </si>
  <si>
    <t>local function rawmeat</t>
  </si>
  <si>
    <t>    local inst = common"meat", "meat", "raw", { "catfood", "rawmeat" }, { product = "meat_dried", time = TUNING.DRY_MED }, { product = "cookedmeat" }</t>
  </si>
  <si>
    <t>    AddMonsterMeatChangeinst, "monstermeat"</t>
  </si>
  <si>
    <t>        event_server_data"quagmire", "prefabs/meats".master_postinit_rawinst</t>
  </si>
  <si>
    <t>local function smallmeat</t>
  </si>
  <si>
    <t>    local inst = common"meat_small", "meat_small", "raw", { "catfood", "rawmeat" }, { product = "smallmeat_dried", time = TUNING.DRY_FAST }, { product = "cookedsmallmeat" }</t>
  </si>
  <si>
    <t>    inst.components.floater:SetScale0.9</t>
  </si>
  <si>
    <t>local function cookedsmallmeat</t>
  </si>
  <si>
    <t>    local inst = common"meat_small", "meat_small", "cooked"</t>
  </si>
  <si>
    <t>local function driedsmallmeat</t>
  </si>
  <si>
    <t>    local inst = common"meat_rack_food", "meat_rack_food", "idle_dried_small", nil, { isdried = true }</t>
  </si>
  <si>
    <t>local function drumstick</t>
  </si>
  <si>
    <t>    local inst = common"drumstick", "drumstick", "raw", { "drumstick", "catfood", "rawmeat" }, { product = "smallmeat_dried", time = TUNING.DRY_FAST }, { product = "drumstick_cooked" }</t>
  </si>
  <si>
    <t>    inst.components.floater:SetVerticalOffset0.2</t>
  </si>
  <si>
    <t>local function drumstick_cooked</t>
  </si>
  <si>
    <t>    local inst = common"drumstick", "drumstick", "cooked", { "drumstick" }</t>
  </si>
  <si>
    <t>    inst.components.floater:SetVerticalOffset0.15</t>
  </si>
  <si>
    <t>    inst.components.floater:SetScale0.85</t>
  </si>
  <si>
    <t>local function fishmeat_small</t>
  </si>
  <si>
    <t>    local inst = common"fishmeat_small", "fishmeat_small", "raw", { "fishmeat", "catfood" }, { product = "smallmeat_dried", build = "meat_rack_food_tot", dried_build = "meat_rack_food", time = TUNING.DRY_FAST }, { product = "fishmeat_small_cooked" }</t>
  </si>
  <si>
    <t>local function fishmeat_small_cooked</t>
  </si>
  <si>
    <t>    local inst = common"fishmeat_small", "fishmeat_small", "cooked", { "fishmeat" }</t>
  </si>
  <si>
    <t>    inst.components.floater:SetScale0.75</t>
  </si>
  <si>
    <t>local function fishmeat</t>
  </si>
  <si>
    <t>    local inst = common"fishmeat", "fishmeat", "raw", { "fishmeat", "catfood", "rawmeat" }, { product = "meat_dried", build = "meat_rack_food_tot", dried_build = "meat_rack_food", time = TUNING.DRY_FAST }, { product = "fishmeat_cooked" }</t>
  </si>
  <si>
    <t>local function fishmeat_cooked</t>
  </si>
  <si>
    <t>    local inst = common"fishmeat", "fishmeat", "cooked", { "fishmeat" }</t>
  </si>
  <si>
    <t>local function batwing</t>
  </si>
  <si>
    <t>    local inst = common"batwing", "batwing", "raw", { "batwing", "catfood", "rawmeat" }, { product = "smallmeat_dried", time = TUNING.DRY_MED }, { product = "batwing_cooked" }</t>
  </si>
  <si>
    <t>    inst.components.floater:SetSize"med"</t>
  </si>
  <si>
    <t>    inst.components.floater:SetVerticalOffset0.02</t>
  </si>
  <si>
    <t>    inst.components.floater:SetScale0.8</t>
  </si>
  <si>
    <t>local function batwing_cooked</t>
  </si>
  <si>
    <t>    local inst = common"batwing", "batwing", "cooked", { "batwing" }</t>
  </si>
  <si>
    <t>local function plantmeat</t>
  </si>
  <si>
    <t>    local inst = common"plant_meat", "plant_meat", "raw", {"lureplant_bait", "rawmeat"}, nil, { product = "plantmeat_cooked" }</t>
  </si>
  <si>
    <t>local function plantmeat_cooked</t>
  </si>
  <si>
    <t>    local inst = common"plant_meat", "plant_meat", "cooked"</t>
  </si>
  <si>
    <t>local function quagmire_smallmeat</t>
  </si>
  <si>
    <t>    local inst = common"quagmire_meat_small", "quagmire_meat_small", "raw", { "catfood", "rawmeat" }, nil, { product = "quagmire_cookedsmallmeat" }</t>
  </si>
  <si>
    <t>    event_server_data"quagmire", "prefabs/meats".master_postinit_smallmeatinst</t>
  </si>
  <si>
    <t>local function quagmire_cookedsmallmeat</t>
  </si>
  <si>
    <t>    local inst = common"quagmire_meat_small", "quagmire_meat_small", "cooked"</t>
  </si>
  <si>
    <t>    event_server_data"quagmire", "prefabs/meats".master_postinit_cookedsmallmeatinst</t>
  </si>
  <si>
    <t>local function barnacle</t>
  </si>
  <si>
    <t>    local inst = common"barnacle", "barnacle", "raw", {"barnacle", "rawmeat"}, nil, { product = "barnacle_cooked" }</t>
  </si>
  <si>
    <t>local function barnacle_cooked</t>
  </si>
  <si>
    <t>    local inst = common"barnacle", "barnacle", "cooked", {"barnacle"}</t>
  </si>
  <si>
    <t>local function batnose</t>
  </si>
  <si>
    <t>    local inst = common"batnose", "batnose", "raw", BATNOSE_TAGS, BATNOSE_DRYABLE_DATA, BATNOSE_COOKABLE_DATA</t>
  </si>
  <si>
    <t>    inst.components.floater:SetScale0.7</t>
  </si>
  <si>
    <t>local function batnose_cooked</t>
  </si>
  <si>
    <t>    local inst = common"batnose", "batnose", "cooked"</t>
  </si>
  <si>
    <t>local function cooked</t>
  </si>
  <si>
    <t>local function raw</t>
  </si>
  <si>
    <t>-1.0</t>
  </si>
  <si>
    <t>4</t>
  </si>
  <si>
    <t>5</t>
  </si>
  <si>
    <t>7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</si>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</sst>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47">
    <font>
      <sz val="16"/>
      <color theme="1"/>
      <name val="华文仿宋"/>
      <charset val="134"/>
    </font>
    <font>
      <sz val="12"/>
      <color theme="1"/>
      <name val="Consolas"/>
      <charset val="134"/>
    </font>
    <font>
      <sz val="11.25"/>
      <color rgb="FFC678DD"/>
      <name val="Consolas"/>
      <charset val="134"/>
    </font>
    <font>
      <sz val="12"/>
      <name val="Consolas"/>
      <charset val="134"/>
    </font>
    <font>
      <sz val="12"/>
      <color rgb="FF000000"/>
      <name val="Consolas"/>
      <charset val="134"/>
    </font>
    <font>
      <sz val="11.25"/>
      <color rgb="FFABB2BF"/>
      <name val="Consolas"/>
      <charset val="134"/>
    </font>
    <font>
      <sz val="11.5"/>
      <color rgb="FFABB2BF"/>
      <name val="Consolas"/>
      <charset val="134"/>
    </font>
    <font>
      <sz val="16"/>
      <name val="华文仿宋"/>
      <charset val="134"/>
    </font>
    <font>
      <sz val="16"/>
      <color theme="1"/>
      <name val="宋体"/>
      <charset val="134"/>
      <scheme val="minor"/>
    </font>
    <font>
      <u/>
      <sz val="16"/>
      <color theme="10"/>
      <name val="华文仿宋"/>
      <charset val="134"/>
    </font>
    <font>
      <sz val="14"/>
      <name val="Consolas"/>
      <charset val="134"/>
    </font>
    <font>
      <sz val="14"/>
      <color theme="1"/>
      <name val="Consolas"/>
      <charset val="134"/>
    </font>
    <font>
      <i/>
      <sz val="12"/>
      <color theme="9" tint="-0.25"/>
      <name val="Consolas"/>
      <charset val="134"/>
    </font>
    <font>
      <sz val="11.5"/>
      <color rgb="FFC678DD"/>
      <name val="Consolas"/>
      <charset val="134"/>
    </font>
    <font>
      <sz val="11.25"/>
      <color theme="5" tint="-0.25"/>
      <name val="Consolas"/>
      <charset val="134"/>
    </font>
    <font>
      <sz val="12"/>
      <color theme="1"/>
      <name val="Consolas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.25"/>
      <color rgb="FFE06C75"/>
      <name val="Consolas"/>
      <charset val="134"/>
    </font>
    <font>
      <sz val="11.25"/>
      <color rgb="FFD19A66"/>
      <name val="Consolas"/>
      <charset val="134"/>
    </font>
    <font>
      <sz val="11.25"/>
      <color rgb="FF98C379"/>
      <name val="Consolas"/>
      <charset val="134"/>
    </font>
    <font>
      <sz val="11.25"/>
      <color rgb="FF61AFEF"/>
      <name val="Consolas"/>
      <charset val="134"/>
    </font>
    <font>
      <sz val="11.25"/>
      <color rgb="FFE5C07B"/>
      <name val="Consolas"/>
      <charset val="134"/>
    </font>
    <font>
      <sz val="11.5"/>
      <color rgb="FFE06C75"/>
      <name val="Consolas"/>
      <charset val="134"/>
    </font>
    <font>
      <sz val="11.5"/>
      <color rgb="FF61AFEF"/>
      <name val="Consolas"/>
      <charset val="134"/>
    </font>
    <font>
      <sz val="11.5"/>
      <color rgb="FFD19A66"/>
      <name val="Consolas"/>
      <charset val="134"/>
    </font>
    <font>
      <i/>
      <sz val="11.25"/>
      <color rgb="FFE06C75"/>
      <name val="Consolas"/>
      <charset val="134"/>
    </font>
    <font>
      <i/>
      <sz val="11.25"/>
      <color rgb="FF7F848E"/>
      <name val="Consolas"/>
      <charset val="134"/>
    </font>
    <font>
      <i/>
      <sz val="11.5"/>
      <color rgb="FFE06C75"/>
      <name val="Consolas"/>
      <charset val="134"/>
    </font>
    <font>
      <sz val="11.25"/>
      <color rgb="FF56B6C2"/>
      <name val="Consolas"/>
      <charset val="134"/>
    </font>
  </fonts>
  <fills count="42">
    <fill>
      <patternFill patternType="none"/>
    </fill>
    <fill>
      <patternFill patternType="gray125"/>
    </fill>
    <fill>
      <patternFill patternType="solid">
        <fgColor rgb="FF282C3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 style="medium">
        <color theme="0" tint="-0.14996795556505"/>
      </right>
      <top style="thin">
        <color rgb="FFCCCCCC"/>
      </top>
      <bottom style="thin">
        <color rgb="FFCCCCCC"/>
      </bottom>
      <diagonal/>
    </border>
    <border>
      <left style="medium">
        <color theme="0" tint="-0.14996795556505"/>
      </left>
      <right style="medium">
        <color theme="0" tint="-0.14996795556505"/>
      </right>
      <top/>
      <bottom style="thin">
        <color rgb="FFCCCCCC"/>
      </bottom>
      <diagonal/>
    </border>
    <border>
      <left style="medium">
        <color theme="0" tint="-0.14996795556505"/>
      </left>
      <right style="medium">
        <color theme="0" tint="-0.14996795556505"/>
      </right>
      <top style="thin">
        <color rgb="FFCCCCCC"/>
      </top>
      <bottom style="thin">
        <color rgb="FFCCCCCC"/>
      </bottom>
      <diagonal/>
    </border>
    <border>
      <left style="medium">
        <color theme="0" tint="-0.14996795556505"/>
      </left>
      <right style="medium">
        <color theme="0" tint="-0.14996795556505"/>
      </right>
      <top style="thin">
        <color rgb="FFCCCCCC"/>
      </top>
      <bottom style="thick">
        <color rgb="FFCCCCCC"/>
      </bottom>
      <diagonal/>
    </border>
    <border>
      <left style="medium">
        <color theme="0" tint="-0.14996795556505"/>
      </left>
      <right style="medium">
        <color theme="0" tint="-0.14996795556505"/>
      </right>
      <top style="thin">
        <color rgb="FFCCCCCC"/>
      </top>
      <bottom style="thick">
        <color theme="0" tint="-0.14996795556505"/>
      </bottom>
      <diagonal/>
    </border>
    <border>
      <left style="medium">
        <color theme="0" tint="-0.14996795556505"/>
      </left>
      <right style="medium">
        <color theme="0" tint="-0.14996795556505"/>
      </right>
      <top style="thick">
        <color auto="1"/>
      </top>
      <bottom style="thin">
        <color rgb="FFCCCCCC"/>
      </bottom>
      <diagonal/>
    </border>
    <border>
      <left style="thick">
        <color theme="2" tint="-0.1"/>
      </left>
      <right style="thin">
        <color theme="2" tint="-0.1"/>
      </right>
      <top style="thick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ck">
        <color theme="2" tint="-0.1"/>
      </right>
      <top style="thick">
        <color theme="2" tint="-0.1"/>
      </top>
      <bottom style="thin">
        <color theme="2" tint="-0.1"/>
      </bottom>
      <diagonal/>
    </border>
    <border>
      <left style="thick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ck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ck">
        <color theme="2" tint="-0.1"/>
      </left>
      <right style="thin">
        <color theme="2" tint="-0.1"/>
      </right>
      <top style="thin">
        <color theme="2" tint="-0.1"/>
      </top>
      <bottom style="thick">
        <color theme="2" tint="-0.1"/>
      </bottom>
      <diagonal/>
    </border>
    <border>
      <left style="thin">
        <color theme="2" tint="-0.1"/>
      </left>
      <right style="thick">
        <color theme="2" tint="-0.1"/>
      </right>
      <top style="thin">
        <color theme="2" tint="-0.1"/>
      </top>
      <bottom style="thick">
        <color theme="2" tint="-0.1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20" borderId="19" applyNumberFormat="0" applyAlignment="0" applyProtection="0">
      <alignment vertical="center"/>
    </xf>
    <xf numFmtId="0" fontId="29" fillId="20" borderId="15" applyNumberFormat="0" applyAlignment="0" applyProtection="0">
      <alignment vertical="center"/>
    </xf>
    <xf numFmtId="0" fontId="30" fillId="21" borderId="2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49" fontId="5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0" applyFont="1" applyFill="1">
      <alignment vertical="center"/>
    </xf>
    <xf numFmtId="0" fontId="7" fillId="0" borderId="2" xfId="1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2" xfId="10" applyFont="1" applyFill="1" applyBorder="1">
      <alignment vertical="center"/>
    </xf>
    <xf numFmtId="0" fontId="1" fillId="0" borderId="0" xfId="0" applyFont="1">
      <alignment vertical="center"/>
    </xf>
    <xf numFmtId="0" fontId="0" fillId="4" borderId="3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3" fillId="6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9" borderId="10" xfId="0" applyFont="1" applyFill="1" applyBorder="1" applyAlignment="1">
      <alignment vertical="center" wrapText="1"/>
    </xf>
    <xf numFmtId="176" fontId="3" fillId="0" borderId="11" xfId="0" applyNumberFormat="1" applyFont="1" applyBorder="1" applyAlignment="1">
      <alignment vertical="center"/>
    </xf>
    <xf numFmtId="0" fontId="3" fillId="9" borderId="12" xfId="0" applyFont="1" applyFill="1" applyBorder="1" applyAlignment="1">
      <alignment vertical="center" wrapText="1"/>
    </xf>
    <xf numFmtId="176" fontId="3" fillId="0" borderId="13" xfId="0" applyNumberFormat="1" applyFont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" fillId="10" borderId="1" xfId="0" applyFont="1" applyFill="1" applyBorder="1" applyAlignment="1">
      <alignment horizontal="right" vertical="center"/>
    </xf>
    <xf numFmtId="0" fontId="1" fillId="10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13" fillId="0" borderId="0" xfId="0" applyFont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1" fillId="7" borderId="0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1" fillId="0" borderId="0" xfId="0" applyNumberFormat="1" applyFont="1">
      <alignment vertical="center"/>
    </xf>
    <xf numFmtId="0" fontId="15" fillId="0" borderId="0" xfId="10" applyNumberFormat="1" applyFont="1">
      <alignment vertical="center"/>
    </xf>
    <xf numFmtId="0" fontId="1" fillId="7" borderId="1" xfId="0" applyNumberFormat="1" applyFont="1" applyFill="1" applyBorder="1" applyAlignment="1" quotePrefix="1">
      <alignment horizontal="left" vertical="center"/>
    </xf>
    <xf numFmtId="0" fontId="1" fillId="0" borderId="1" xfId="0" applyNumberFormat="1" applyFont="1" applyBorder="1" applyAlignment="1" quotePrefix="1">
      <alignment horizontal="left" vertical="center"/>
    </xf>
    <xf numFmtId="0" fontId="1" fillId="3" borderId="1" xfId="0" applyNumberFormat="1" applyFont="1" applyFill="1" applyBorder="1" applyAlignment="1" quotePrefix="1">
      <alignment horizontal="left" vertical="center"/>
    </xf>
    <xf numFmtId="0" fontId="1" fillId="7" borderId="0" xfId="0" applyNumberFormat="1" applyFont="1" applyFill="1" applyBorder="1" applyAlignment="1" quotePrefix="1">
      <alignment horizontal="left" vertical="center"/>
    </xf>
    <xf numFmtId="0" fontId="1" fillId="0" borderId="0" xfId="0" applyNumberFormat="1" applyFont="1" applyBorder="1" applyAlignment="1" quotePrefix="1">
      <alignment horizontal="left" vertical="center"/>
    </xf>
    <xf numFmtId="0" fontId="1" fillId="3" borderId="0" xfId="0" applyNumberFormat="1" applyFont="1" applyFill="1" applyBorder="1" applyAlignment="1" quotePrefix="1">
      <alignment horizontal="left" vertical="center"/>
    </xf>
    <xf numFmtId="0" fontId="3" fillId="0" borderId="0" xfId="0" applyNumberFormat="1" applyFont="1" applyAlignment="1" quotePrefix="1">
      <alignment horizontal="left" vertical="center"/>
    </xf>
    <xf numFmtId="0" fontId="3" fillId="0" borderId="0" xfId="0" applyFont="1" applyAlignment="1" quotePrefix="1">
      <alignment horizontal="left" vertical="center"/>
    </xf>
    <xf numFmtId="0" fontId="0" fillId="0" borderId="0" xfId="0" applyAlignment="1" quotePrefix="1">
      <alignment horizontal="left" vertical="center"/>
    </xf>
    <xf numFmtId="176" fontId="3" fillId="0" borderId="11" xfId="0" applyNumberFormat="1" applyFont="1" applyBorder="1" applyAlignment="1" quotePrefix="1">
      <alignment vertical="center"/>
    </xf>
    <xf numFmtId="176" fontId="3" fillId="0" borderId="13" xfId="0" applyNumberFormat="1" applyFont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67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3"/>
  <sheetViews>
    <sheetView workbookViewId="0">
      <pane xSplit="7" ySplit="1" topLeftCell="H141" activePane="bottomRight" state="frozen"/>
      <selection/>
      <selection pane="topRight"/>
      <selection pane="bottomLeft"/>
      <selection pane="bottomRight" activeCell="H148" sqref="H148"/>
    </sheetView>
  </sheetViews>
  <sheetFormatPr defaultColWidth="55.3" defaultRowHeight="22.5"/>
  <cols>
    <col min="1" max="1" width="3.8" style="70" customWidth="1"/>
    <col min="2" max="2" width="26.3" style="32" customWidth="1"/>
    <col min="3" max="3" width="16.6" style="4" customWidth="1"/>
    <col min="4" max="4" width="3.1" hidden="1" customWidth="1"/>
    <col min="5" max="5" width="45.5" style="4" hidden="1" customWidth="1"/>
    <col min="6" max="6" width="3.1" style="4" hidden="1" customWidth="1"/>
    <col min="7" max="7" width="3" style="4" hidden="1" customWidth="1"/>
    <col min="8" max="8" width="16.2" style="15" customWidth="1"/>
    <col min="9" max="9" width="24.4" style="91" customWidth="1"/>
    <col min="10" max="16384" width="55.3" style="32" customWidth="1"/>
  </cols>
  <sheetData>
    <row r="1" spans="3:3">
      <c r="C1" s="4" t="s">
        <v>0</v>
      </c>
    </row>
    <row r="2" spans="1:8">
      <c r="A2" s="72">
        <v>0</v>
      </c>
      <c r="B2" s="32" t="s">
        <v>1</v>
      </c>
      <c r="C2" s="73" t="s">
        <v>1</v>
      </c>
      <c r="E2" s="74" t="s">
        <v>2</v>
      </c>
      <c r="F2" s="74"/>
      <c r="G2" s="74"/>
      <c r="H2" s="92" t="s">
        <v>3</v>
      </c>
    </row>
    <row r="3" spans="1:8">
      <c r="A3" s="72">
        <v>1</v>
      </c>
      <c r="B3" s="95" t="str">
        <f>HYPERLINK("[饥荒.xlsx]属性表2!C2",属性表2!$C$2)</f>
        <v>  butterflymuffin</v>
      </c>
      <c r="C3" s="2" t="s">
        <v>4</v>
      </c>
      <c r="D3">
        <v>1</v>
      </c>
      <c r="E3" s="2" t="s">
        <v>5</v>
      </c>
      <c r="F3" s="2"/>
      <c r="G3" s="2"/>
      <c r="H3" s="75" t="str">
        <f>IFERROR(VLOOKUP(E3,参数!$A$5:$B$41,2,FALSE),E3)</f>
        <v>FOODTYPE.VEGGIE</v>
      </c>
    </row>
    <row r="4" spans="1:9">
      <c r="A4" s="72">
        <v>2</v>
      </c>
      <c r="B4" s="95" t="str">
        <f>HYPERLINK("[饥荒.xlsx]属性表2!C2",属性表2!$C$2)</f>
        <v>  butterflymuffin</v>
      </c>
      <c r="C4" s="2" t="s">
        <v>6</v>
      </c>
      <c r="D4">
        <v>1</v>
      </c>
      <c r="E4" s="2" t="s">
        <v>7</v>
      </c>
      <c r="F4" s="2"/>
      <c r="G4" s="2"/>
      <c r="H4" s="76">
        <f>IFERROR(VLOOKUP(E4,参数!$A$5:$B$41,2,FALSE),E4)</f>
        <v>20</v>
      </c>
      <c r="I4" s="91" t="s">
        <v>3</v>
      </c>
    </row>
    <row r="5" spans="1:9">
      <c r="A5" s="72">
        <v>3</v>
      </c>
      <c r="B5" s="95" t="str">
        <f>HYPERLINK("[饥荒.xlsx]属性表2!C2",属性表2!$C$2)</f>
        <v>  butterflymuffin</v>
      </c>
      <c r="C5" s="2" t="s">
        <v>8</v>
      </c>
      <c r="D5">
        <v>1</v>
      </c>
      <c r="E5" s="2" t="s">
        <v>9</v>
      </c>
      <c r="F5" s="2"/>
      <c r="G5" s="2"/>
      <c r="H5" s="76">
        <f>IFERROR(VLOOKUP(E5,参数!$A$5:$B$41,2,FALSE),E5)</f>
        <v>37.5</v>
      </c>
      <c r="I5" s="91" t="s">
        <v>3</v>
      </c>
    </row>
    <row r="6" spans="1:9">
      <c r="A6" s="72">
        <v>4</v>
      </c>
      <c r="B6" s="95" t="str">
        <f>HYPERLINK("[饥荒.xlsx]属性表2!C2",属性表2!$C$2)</f>
        <v>  butterflymuffin</v>
      </c>
      <c r="C6" s="2" t="s">
        <v>10</v>
      </c>
      <c r="D6">
        <v>1</v>
      </c>
      <c r="E6" s="2" t="s">
        <v>11</v>
      </c>
      <c r="F6" s="2"/>
      <c r="G6" s="2"/>
      <c r="H6" s="97" t="str">
        <f>IFERROR(VLOOKUP(E6,参数!$A$5:$B$41,2,FALSE),E6)</f>
        <v>15</v>
      </c>
      <c r="I6" s="91" t="s">
        <v>3</v>
      </c>
    </row>
    <row r="7" spans="1:9">
      <c r="A7" s="72">
        <v>5</v>
      </c>
      <c r="B7" s="95" t="str">
        <f>HYPERLINK("[饥荒.xlsx]属性表2!C2",属性表2!$C$2)</f>
        <v>  butterflymuffin</v>
      </c>
      <c r="C7" s="2" t="s">
        <v>12</v>
      </c>
      <c r="D7">
        <v>1</v>
      </c>
      <c r="E7" s="2" t="s">
        <v>13</v>
      </c>
      <c r="F7" s="2"/>
      <c r="G7" s="2"/>
      <c r="H7" s="75">
        <f>IFERROR(VLOOKUP(E7,参数!$A$5:$B$41,2,FALSE),E7)</f>
        <v>5</v>
      </c>
      <c r="I7" s="91" t="s">
        <v>3</v>
      </c>
    </row>
    <row r="8" spans="1:8">
      <c r="A8" s="72">
        <v>6</v>
      </c>
      <c r="B8" s="32" t="s">
        <v>14</v>
      </c>
      <c r="C8" s="73" t="s">
        <v>14</v>
      </c>
      <c r="E8" s="74" t="s">
        <v>2</v>
      </c>
      <c r="F8" s="74"/>
      <c r="G8" s="74"/>
      <c r="H8" s="93" t="s">
        <v>15</v>
      </c>
    </row>
    <row r="9" spans="1:9">
      <c r="A9" s="72">
        <v>7</v>
      </c>
      <c r="B9" s="95" t="str">
        <f>HYPERLINK("[饥荒.xlsx]属性表2!C8",属性表2!$C$8)</f>
        <v>  frogglebunwich</v>
      </c>
      <c r="C9" s="2" t="s">
        <v>4</v>
      </c>
      <c r="D9">
        <v>1</v>
      </c>
      <c r="E9" s="2" t="s">
        <v>16</v>
      </c>
      <c r="F9" s="2"/>
      <c r="G9" s="2"/>
      <c r="H9" s="75" t="str">
        <f>IFERROR(VLOOKUP(E9,参数!$A$5:$B$41,2,FALSE),E9)</f>
        <v>FOODTYPE.MEAT</v>
      </c>
      <c r="I9" s="91" t="s">
        <v>15</v>
      </c>
    </row>
    <row r="10" spans="1:9">
      <c r="A10" s="72">
        <v>8</v>
      </c>
      <c r="B10" s="95" t="str">
        <f>HYPERLINK("[饥荒.xlsx]属性表2!C8",属性表2!$C$8)</f>
        <v>  frogglebunwich</v>
      </c>
      <c r="C10" s="2" t="s">
        <v>6</v>
      </c>
      <c r="D10">
        <v>1</v>
      </c>
      <c r="E10" s="2" t="s">
        <v>7</v>
      </c>
      <c r="F10" s="2"/>
      <c r="G10" s="2"/>
      <c r="H10" s="76">
        <f>IFERROR(VLOOKUP(E10,参数!$A$5:$B$41,2,FALSE),E10)</f>
        <v>20</v>
      </c>
      <c r="I10" s="91" t="s">
        <v>15</v>
      </c>
    </row>
    <row r="11" spans="1:9">
      <c r="A11" s="72">
        <v>9</v>
      </c>
      <c r="B11" s="95" t="str">
        <f>HYPERLINK("[饥荒.xlsx]属性表2!C8",属性表2!$C$8)</f>
        <v>  frogglebunwich</v>
      </c>
      <c r="C11" s="2" t="s">
        <v>8</v>
      </c>
      <c r="D11">
        <v>1</v>
      </c>
      <c r="E11" s="2" t="s">
        <v>9</v>
      </c>
      <c r="F11" s="2"/>
      <c r="G11" s="2"/>
      <c r="H11" s="76">
        <f>IFERROR(VLOOKUP(E11,参数!$A$5:$B$41,2,FALSE),E11)</f>
        <v>37.5</v>
      </c>
      <c r="I11" s="91" t="s">
        <v>15</v>
      </c>
    </row>
    <row r="12" spans="1:9">
      <c r="A12" s="72">
        <v>10</v>
      </c>
      <c r="B12" s="95" t="str">
        <f>HYPERLINK("[饥荒.xlsx]属性表2!C8",属性表2!$C$8)</f>
        <v>  frogglebunwich</v>
      </c>
      <c r="C12" s="2" t="s">
        <v>10</v>
      </c>
      <c r="D12">
        <v>1</v>
      </c>
      <c r="E12" s="2" t="s">
        <v>11</v>
      </c>
      <c r="F12" s="2"/>
      <c r="G12" s="2"/>
      <c r="H12" s="97" t="str">
        <f>IFERROR(VLOOKUP(E12,参数!$A$5:$B$41,2,FALSE),E12)</f>
        <v>15</v>
      </c>
      <c r="I12" s="91" t="s">
        <v>15</v>
      </c>
    </row>
    <row r="13" spans="1:9">
      <c r="A13" s="72">
        <v>11</v>
      </c>
      <c r="B13" s="95" t="str">
        <f>HYPERLINK("[饥荒.xlsx]属性表2!C8",属性表2!$C$8)</f>
        <v>  frogglebunwich</v>
      </c>
      <c r="C13" s="2" t="s">
        <v>12</v>
      </c>
      <c r="D13">
        <v>1</v>
      </c>
      <c r="E13" s="2" t="s">
        <v>13</v>
      </c>
      <c r="F13" s="2"/>
      <c r="G13" s="2"/>
      <c r="H13" s="75">
        <f>IFERROR(VLOOKUP(E13,参数!$A$5:$B$41,2,FALSE),E13)</f>
        <v>5</v>
      </c>
      <c r="I13" s="91" t="s">
        <v>15</v>
      </c>
    </row>
    <row r="14" spans="1:8">
      <c r="A14" s="72">
        <v>12</v>
      </c>
      <c r="B14" s="32" t="s">
        <v>17</v>
      </c>
      <c r="C14" s="73" t="s">
        <v>17</v>
      </c>
      <c r="E14" s="74" t="s">
        <v>2</v>
      </c>
      <c r="F14" s="74"/>
      <c r="G14" s="74"/>
      <c r="H14" s="93" t="s">
        <v>18</v>
      </c>
    </row>
    <row r="15" spans="1:9">
      <c r="A15" s="72">
        <v>13</v>
      </c>
      <c r="B15" s="95" t="str">
        <f>HYPERLINK("[饥荒.xlsx]属性表2!C14",属性表2!$C$14)</f>
        <v>  taffy</v>
      </c>
      <c r="C15" s="2" t="s">
        <v>4</v>
      </c>
      <c r="D15">
        <v>1</v>
      </c>
      <c r="E15" s="2" t="s">
        <v>19</v>
      </c>
      <c r="F15" s="2"/>
      <c r="G15" s="2"/>
      <c r="H15" s="75" t="str">
        <f>IFERROR(VLOOKUP(E15,参数!$A$5:$B$41,2,FALSE),E15)</f>
        <v>FOODTYPE.GOODIES</v>
      </c>
      <c r="I15" s="91" t="s">
        <v>18</v>
      </c>
    </row>
    <row r="16" spans="1:9">
      <c r="A16" s="72">
        <v>14</v>
      </c>
      <c r="B16" s="95" t="str">
        <f>HYPERLINK("[饥荒.xlsx]属性表2!C14",属性表2!$C$14)</f>
        <v>  taffy</v>
      </c>
      <c r="C16" s="2" t="s">
        <v>6</v>
      </c>
      <c r="D16">
        <v>-1</v>
      </c>
      <c r="E16" s="77" t="s">
        <v>20</v>
      </c>
      <c r="F16" s="77"/>
      <c r="G16" s="77"/>
      <c r="H16" s="75">
        <f>IFERROR(VLOOKUP(E16,参数!$A$5:$B$41,2,FALSE)*D16,E16)</f>
        <v>-3</v>
      </c>
      <c r="I16" s="91" t="s">
        <v>18</v>
      </c>
    </row>
    <row r="17" spans="1:9">
      <c r="A17" s="72">
        <v>15</v>
      </c>
      <c r="B17" s="95" t="str">
        <f>HYPERLINK("[饥荒.xlsx]属性表2!C14",属性表2!$C$14)</f>
        <v>  taffy</v>
      </c>
      <c r="C17" s="2" t="s">
        <v>8</v>
      </c>
      <c r="D17">
        <v>1</v>
      </c>
      <c r="E17" s="2" t="s">
        <v>21</v>
      </c>
      <c r="F17" s="2" t="s">
        <v>22</v>
      </c>
      <c r="G17" s="2">
        <v>2</v>
      </c>
      <c r="H17" s="75">
        <f>IFERROR(VLOOKUP(E17,参数!$A$5:$B$41,2,FALSE)*2,E17)</f>
        <v>25</v>
      </c>
      <c r="I17" s="91" t="s">
        <v>18</v>
      </c>
    </row>
    <row r="18" spans="1:9">
      <c r="A18" s="72">
        <v>16</v>
      </c>
      <c r="B18" s="95" t="str">
        <f>HYPERLINK("[饥荒.xlsx]属性表2!C14",属性表2!$C$14)</f>
        <v>  taffy</v>
      </c>
      <c r="C18" s="2" t="s">
        <v>10</v>
      </c>
      <c r="D18">
        <v>1</v>
      </c>
      <c r="E18" s="2" t="s">
        <v>11</v>
      </c>
      <c r="F18" s="2"/>
      <c r="G18" s="2"/>
      <c r="H18" s="97" t="str">
        <f>IFERROR(VLOOKUP(E18,参数!$A$5:$B$41,2,FALSE),E18)</f>
        <v>15</v>
      </c>
      <c r="I18" s="91" t="s">
        <v>18</v>
      </c>
    </row>
    <row r="19" spans="1:9">
      <c r="A19" s="72">
        <v>17</v>
      </c>
      <c r="B19" s="95" t="str">
        <f>HYPERLINK("[饥荒.xlsx]属性表2!C14",属性表2!$C$14)</f>
        <v>  taffy</v>
      </c>
      <c r="C19" s="2" t="s">
        <v>12</v>
      </c>
      <c r="D19">
        <v>1</v>
      </c>
      <c r="E19" s="2" t="s">
        <v>23</v>
      </c>
      <c r="F19" s="2"/>
      <c r="G19" s="2"/>
      <c r="H19" s="75">
        <f>IFERROR(VLOOKUP(E19,参数!$A$5:$B$41,2,FALSE),E19)</f>
        <v>15</v>
      </c>
      <c r="I19" s="91" t="s">
        <v>18</v>
      </c>
    </row>
    <row r="20" spans="1:8">
      <c r="A20" s="72">
        <v>18</v>
      </c>
      <c r="B20" s="32" t="s">
        <v>24</v>
      </c>
      <c r="C20" s="73" t="s">
        <v>24</v>
      </c>
      <c r="E20" s="74" t="s">
        <v>2</v>
      </c>
      <c r="F20" s="74"/>
      <c r="G20" s="74"/>
      <c r="H20" s="93" t="s">
        <v>25</v>
      </c>
    </row>
    <row r="21" spans="1:9">
      <c r="A21" s="72">
        <v>19</v>
      </c>
      <c r="B21" s="95" t="str">
        <f>HYPERLINK("[饥荒.xlsx]属性表2!C20",属性表2!$C$20)</f>
        <v>  pumpkincookie</v>
      </c>
      <c r="C21" s="2" t="s">
        <v>4</v>
      </c>
      <c r="D21">
        <v>1</v>
      </c>
      <c r="E21" s="2" t="s">
        <v>5</v>
      </c>
      <c r="F21" s="2"/>
      <c r="G21" s="2"/>
      <c r="H21" s="75" t="str">
        <f>IFERROR(VLOOKUP(E21,参数!$A$5:$B$41,2,FALSE),E21)</f>
        <v>FOODTYPE.VEGGIE</v>
      </c>
      <c r="I21" s="91" t="s">
        <v>25</v>
      </c>
    </row>
    <row r="22" spans="1:9">
      <c r="A22" s="72">
        <v>20</v>
      </c>
      <c r="B22" s="95" t="str">
        <f>HYPERLINK("[饥荒.xlsx]属性表2!C20",属性表2!$C$20)</f>
        <v>  pumpkincookie</v>
      </c>
      <c r="C22" s="2" t="s">
        <v>6</v>
      </c>
      <c r="D22">
        <v>1</v>
      </c>
      <c r="E22" s="2">
        <v>0</v>
      </c>
      <c r="F22" s="2"/>
      <c r="G22" s="2"/>
      <c r="H22" s="75">
        <f>IFERROR(VLOOKUP(E22,参数!$A$5:$B$41,2,FALSE),E22)</f>
        <v>0</v>
      </c>
      <c r="I22" s="91" t="s">
        <v>25</v>
      </c>
    </row>
    <row r="23" spans="1:9">
      <c r="A23" s="72">
        <v>21</v>
      </c>
      <c r="B23" s="95" t="str">
        <f>HYPERLINK("[饥荒.xlsx]属性表2!C20",属性表2!$C$20)</f>
        <v>  pumpkincookie</v>
      </c>
      <c r="C23" s="2" t="s">
        <v>8</v>
      </c>
      <c r="D23">
        <v>1</v>
      </c>
      <c r="E23" s="2" t="s">
        <v>9</v>
      </c>
      <c r="F23" s="2"/>
      <c r="G23" s="2"/>
      <c r="H23" s="76">
        <f>IFERROR(VLOOKUP(E23,参数!$A$5:$B$41,2,FALSE),E23)</f>
        <v>37.5</v>
      </c>
      <c r="I23" s="91" t="s">
        <v>25</v>
      </c>
    </row>
    <row r="24" spans="1:9">
      <c r="A24" s="72">
        <v>22</v>
      </c>
      <c r="B24" s="95" t="str">
        <f>HYPERLINK("[饥荒.xlsx]属性表2!C20",属性表2!$C$20)</f>
        <v>  pumpkincookie</v>
      </c>
      <c r="C24" s="2" t="s">
        <v>10</v>
      </c>
      <c r="D24">
        <v>1</v>
      </c>
      <c r="E24" s="2" t="s">
        <v>26</v>
      </c>
      <c r="F24" s="2"/>
      <c r="G24" s="2"/>
      <c r="H24" s="98" t="str">
        <f>IFERROR(VLOOKUP(E24,参数!$A$5:$B$41,2,FALSE),E24)</f>
        <v>10</v>
      </c>
      <c r="I24" s="91" t="s">
        <v>25</v>
      </c>
    </row>
    <row r="25" spans="1:9">
      <c r="A25" s="72">
        <v>23</v>
      </c>
      <c r="B25" s="95" t="str">
        <f>HYPERLINK("[饥荒.xlsx]属性表2!C20",属性表2!$C$20)</f>
        <v>  pumpkincookie</v>
      </c>
      <c r="C25" s="2" t="s">
        <v>12</v>
      </c>
      <c r="D25">
        <v>1</v>
      </c>
      <c r="E25" s="2" t="s">
        <v>23</v>
      </c>
      <c r="F25" s="2"/>
      <c r="G25" s="2"/>
      <c r="H25" s="75">
        <f>IFERROR(VLOOKUP(E25,参数!$A$5:$B$41,2,FALSE),E25)</f>
        <v>15</v>
      </c>
      <c r="I25" s="91" t="s">
        <v>25</v>
      </c>
    </row>
    <row r="26" spans="1:8">
      <c r="A26" s="72">
        <v>24</v>
      </c>
      <c r="B26" s="32" t="s">
        <v>27</v>
      </c>
      <c r="C26" s="73" t="s">
        <v>27</v>
      </c>
      <c r="E26" s="74" t="s">
        <v>2</v>
      </c>
      <c r="F26" s="74"/>
      <c r="G26" s="74"/>
      <c r="H26" s="22" t="s">
        <v>28</v>
      </c>
    </row>
    <row r="27" spans="1:9">
      <c r="A27" s="72">
        <v>25</v>
      </c>
      <c r="B27" s="95" t="str">
        <f>HYPERLINK("[饥荒.xlsx]属性表2!C26",属性表2!$C$26)</f>
        <v>  stuffedeggplant</v>
      </c>
      <c r="C27" s="2" t="s">
        <v>4</v>
      </c>
      <c r="D27">
        <v>1</v>
      </c>
      <c r="E27" s="2" t="s">
        <v>5</v>
      </c>
      <c r="F27" s="2"/>
      <c r="G27" s="2"/>
      <c r="H27" s="75" t="str">
        <f>IFERROR(VLOOKUP(E27,参数!$A$5:$B$41,2,FALSE),E27)</f>
        <v>FOODTYPE.VEGGIE</v>
      </c>
      <c r="I27" s="91" t="s">
        <v>28</v>
      </c>
    </row>
    <row r="28" spans="1:9">
      <c r="A28" s="72">
        <v>26</v>
      </c>
      <c r="B28" s="95" t="str">
        <f>HYPERLINK("[饥荒.xlsx]属性表2!C26",属性表2!$C$26)</f>
        <v>  stuffedeggplant</v>
      </c>
      <c r="C28" s="2" t="s">
        <v>6</v>
      </c>
      <c r="D28">
        <v>1</v>
      </c>
      <c r="E28" s="2" t="s">
        <v>20</v>
      </c>
      <c r="F28" s="2"/>
      <c r="G28" s="2"/>
      <c r="H28" s="75">
        <f>IFERROR(VLOOKUP(E28,参数!$A$5:$B$41,2,FALSE),E28)</f>
        <v>3</v>
      </c>
      <c r="I28" s="91" t="s">
        <v>28</v>
      </c>
    </row>
    <row r="29" spans="1:9">
      <c r="A29" s="72">
        <v>27</v>
      </c>
      <c r="B29" s="95" t="str">
        <f>HYPERLINK("[饥荒.xlsx]属性表2!C26",属性表2!$C$26)</f>
        <v>  stuffedeggplant</v>
      </c>
      <c r="C29" s="2" t="s">
        <v>8</v>
      </c>
      <c r="D29">
        <v>1</v>
      </c>
      <c r="E29" s="2" t="s">
        <v>9</v>
      </c>
      <c r="F29" s="2"/>
      <c r="G29" s="2"/>
      <c r="H29" s="76">
        <f>IFERROR(VLOOKUP(E29,参数!$A$5:$B$41,2,FALSE),E29)</f>
        <v>37.5</v>
      </c>
      <c r="I29" s="91" t="s">
        <v>28</v>
      </c>
    </row>
    <row r="30" spans="1:9">
      <c r="A30" s="72">
        <v>28</v>
      </c>
      <c r="B30" s="95" t="str">
        <f>HYPERLINK("[饥荒.xlsx]属性表2!C26",属性表2!$C$26)</f>
        <v>  stuffedeggplant</v>
      </c>
      <c r="C30" s="2" t="s">
        <v>10</v>
      </c>
      <c r="D30">
        <v>1</v>
      </c>
      <c r="E30" s="2" t="s">
        <v>11</v>
      </c>
      <c r="F30" s="2"/>
      <c r="G30" s="2"/>
      <c r="H30" s="97" t="str">
        <f>IFERROR(VLOOKUP(E30,参数!$A$5:$B$41,2,FALSE),E30)</f>
        <v>15</v>
      </c>
      <c r="I30" s="91" t="s">
        <v>28</v>
      </c>
    </row>
    <row r="31" spans="1:9">
      <c r="A31" s="72">
        <v>29</v>
      </c>
      <c r="B31" s="95" t="str">
        <f>HYPERLINK("[饥荒.xlsx]属性表2!C26",属性表2!$C$26)</f>
        <v>  stuffedeggplant</v>
      </c>
      <c r="C31" s="2" t="s">
        <v>12</v>
      </c>
      <c r="D31">
        <v>1</v>
      </c>
      <c r="E31" s="2" t="s">
        <v>13</v>
      </c>
      <c r="F31" s="2"/>
      <c r="G31" s="2"/>
      <c r="H31" s="75">
        <f>IFERROR(VLOOKUP(E31,参数!$A$5:$B$41,2,FALSE),E31)</f>
        <v>5</v>
      </c>
      <c r="I31" s="91" t="s">
        <v>28</v>
      </c>
    </row>
    <row r="32" spans="1:8">
      <c r="A32" s="72">
        <v>30</v>
      </c>
      <c r="B32" s="32" t="s">
        <v>29</v>
      </c>
      <c r="C32" s="73" t="s">
        <v>29</v>
      </c>
      <c r="E32" s="74" t="s">
        <v>2</v>
      </c>
      <c r="F32" s="74"/>
      <c r="G32" s="74"/>
      <c r="H32" s="93" t="s">
        <v>30</v>
      </c>
    </row>
    <row r="33" spans="1:9">
      <c r="A33" s="72">
        <v>31</v>
      </c>
      <c r="B33" s="95" t="str">
        <f>HYPERLINK("[饥荒.xlsx]属性表2!C32",属性表2!$C$32)</f>
        <v>  fishsticks</v>
      </c>
      <c r="C33" s="2" t="s">
        <v>4</v>
      </c>
      <c r="D33">
        <v>1</v>
      </c>
      <c r="E33" s="2" t="s">
        <v>16</v>
      </c>
      <c r="F33" s="2"/>
      <c r="G33" s="2"/>
      <c r="H33" s="75" t="str">
        <f>IFERROR(VLOOKUP(E33,参数!$A$5:$B$41,2,FALSE),E33)</f>
        <v>FOODTYPE.MEAT</v>
      </c>
      <c r="I33" s="91" t="s">
        <v>30</v>
      </c>
    </row>
    <row r="34" spans="1:9">
      <c r="A34" s="72">
        <v>32</v>
      </c>
      <c r="B34" s="95" t="str">
        <f>HYPERLINK("[饥荒.xlsx]属性表2!C32",属性表2!$C$32)</f>
        <v>  fishsticks</v>
      </c>
      <c r="C34" s="2" t="s">
        <v>6</v>
      </c>
      <c r="D34">
        <v>1</v>
      </c>
      <c r="E34" s="2" t="s">
        <v>31</v>
      </c>
      <c r="F34" s="2"/>
      <c r="G34" s="2"/>
      <c r="H34" s="78">
        <f>IFERROR(VLOOKUP(E34,参数!$A$5:$B$41,2,FALSE),E34)</f>
        <v>40</v>
      </c>
      <c r="I34" s="91" t="s">
        <v>30</v>
      </c>
    </row>
    <row r="35" spans="1:9">
      <c r="A35" s="72">
        <v>33</v>
      </c>
      <c r="B35" s="95" t="str">
        <f>HYPERLINK("[饥荒.xlsx]属性表2!C32",属性表2!$C$32)</f>
        <v>  fishsticks</v>
      </c>
      <c r="C35" s="2" t="s">
        <v>8</v>
      </c>
      <c r="D35">
        <v>1</v>
      </c>
      <c r="E35" s="2" t="s">
        <v>9</v>
      </c>
      <c r="F35" s="2"/>
      <c r="G35" s="2"/>
      <c r="H35" s="76">
        <f>IFERROR(VLOOKUP(E35,参数!$A$5:$B$41,2,FALSE),E35)</f>
        <v>37.5</v>
      </c>
      <c r="I35" s="91" t="s">
        <v>30</v>
      </c>
    </row>
    <row r="36" spans="1:9">
      <c r="A36" s="72">
        <v>34</v>
      </c>
      <c r="B36" s="95" t="str">
        <f>HYPERLINK("[饥荒.xlsx]属性表2!C32",属性表2!$C$32)</f>
        <v>  fishsticks</v>
      </c>
      <c r="C36" s="2" t="s">
        <v>10</v>
      </c>
      <c r="D36">
        <v>1</v>
      </c>
      <c r="E36" s="2" t="s">
        <v>26</v>
      </c>
      <c r="F36" s="2"/>
      <c r="G36" s="2"/>
      <c r="H36" s="98" t="str">
        <f>IFERROR(VLOOKUP(E36,参数!$A$5:$B$41,2,FALSE),E36)</f>
        <v>10</v>
      </c>
      <c r="I36" s="91" t="s">
        <v>30</v>
      </c>
    </row>
    <row r="37" spans="1:9">
      <c r="A37" s="72">
        <v>35</v>
      </c>
      <c r="B37" s="95" t="str">
        <f>HYPERLINK("[饥荒.xlsx]属性表2!C32",属性表2!$C$32)</f>
        <v>  fishsticks</v>
      </c>
      <c r="C37" s="2" t="s">
        <v>12</v>
      </c>
      <c r="D37">
        <v>1</v>
      </c>
      <c r="E37" s="2" t="s">
        <v>13</v>
      </c>
      <c r="F37" s="2"/>
      <c r="G37" s="2"/>
      <c r="H37" s="75">
        <f>IFERROR(VLOOKUP(E37,参数!$A$5:$B$41,2,FALSE),E37)</f>
        <v>5</v>
      </c>
      <c r="I37" s="91" t="s">
        <v>30</v>
      </c>
    </row>
    <row r="38" spans="1:9">
      <c r="A38" s="72">
        <v>36</v>
      </c>
      <c r="B38" s="32" t="s">
        <v>32</v>
      </c>
      <c r="C38" s="73" t="s">
        <v>32</v>
      </c>
      <c r="E38" s="74" t="s">
        <v>2</v>
      </c>
      <c r="F38" s="74"/>
      <c r="G38" s="74"/>
      <c r="H38" s="93" t="s">
        <v>33</v>
      </c>
      <c r="I38" s="91" t="s">
        <v>33</v>
      </c>
    </row>
    <row r="39" spans="1:9">
      <c r="A39" s="72">
        <v>37</v>
      </c>
      <c r="B39" s="95" t="str">
        <f>HYPERLINK("[饥荒.xlsx]属性表2!C38",属性表2!$C$38)</f>
        <v>  honeynuggets</v>
      </c>
      <c r="C39" s="2" t="s">
        <v>4</v>
      </c>
      <c r="D39">
        <v>1</v>
      </c>
      <c r="E39" s="2" t="s">
        <v>16</v>
      </c>
      <c r="F39" s="2"/>
      <c r="G39" s="2"/>
      <c r="H39" s="75" t="str">
        <f>IFERROR(VLOOKUP(E39,参数!$A$5:$B$41,2,FALSE),E39)</f>
        <v>FOODTYPE.MEAT</v>
      </c>
      <c r="I39" s="91" t="s">
        <v>33</v>
      </c>
    </row>
    <row r="40" spans="1:9">
      <c r="A40" s="72">
        <v>38</v>
      </c>
      <c r="B40" s="95" t="str">
        <f>HYPERLINK("[饥荒.xlsx]属性表2!C38",属性表2!$C$38)</f>
        <v>  honeynuggets</v>
      </c>
      <c r="C40" s="2" t="s">
        <v>6</v>
      </c>
      <c r="D40">
        <v>1</v>
      </c>
      <c r="E40" s="2" t="s">
        <v>7</v>
      </c>
      <c r="F40" s="2"/>
      <c r="G40" s="2"/>
      <c r="H40" s="76">
        <f>IFERROR(VLOOKUP(E40,参数!$A$5:$B$41,2,FALSE),E40)</f>
        <v>20</v>
      </c>
      <c r="I40" s="91" t="s">
        <v>33</v>
      </c>
    </row>
    <row r="41" spans="1:9">
      <c r="A41" s="72">
        <v>39</v>
      </c>
      <c r="B41" s="95" t="str">
        <f>HYPERLINK("[饥荒.xlsx]属性表2!C38",属性表2!$C$38)</f>
        <v>  honeynuggets</v>
      </c>
      <c r="C41" s="2" t="s">
        <v>8</v>
      </c>
      <c r="D41">
        <v>1</v>
      </c>
      <c r="E41" s="2" t="s">
        <v>9</v>
      </c>
      <c r="F41" s="2"/>
      <c r="G41" s="2"/>
      <c r="H41" s="76">
        <f>IFERROR(VLOOKUP(E41,参数!$A$5:$B$41,2,FALSE),E41)</f>
        <v>37.5</v>
      </c>
      <c r="I41" s="91" t="s">
        <v>34</v>
      </c>
    </row>
    <row r="42" spans="1:9">
      <c r="A42" s="72">
        <v>40</v>
      </c>
      <c r="B42" s="95" t="str">
        <f>HYPERLINK("[饥荒.xlsx]属性表2!C38",属性表2!$C$38)</f>
        <v>  honeynuggets</v>
      </c>
      <c r="C42" s="2" t="s">
        <v>10</v>
      </c>
      <c r="D42">
        <v>1</v>
      </c>
      <c r="E42" s="2" t="s">
        <v>11</v>
      </c>
      <c r="F42" s="2"/>
      <c r="G42" s="2"/>
      <c r="H42" s="97" t="str">
        <f>IFERROR(VLOOKUP(E42,参数!$A$5:$B$41,2,FALSE),E42)</f>
        <v>15</v>
      </c>
      <c r="I42" s="91" t="s">
        <v>33</v>
      </c>
    </row>
    <row r="43" spans="1:9">
      <c r="A43" s="72">
        <v>41</v>
      </c>
      <c r="B43" s="95" t="str">
        <f>HYPERLINK("[饥荒.xlsx]属性表2!C38",属性表2!$C$38)</f>
        <v>  honeynuggets</v>
      </c>
      <c r="C43" s="2" t="s">
        <v>12</v>
      </c>
      <c r="D43">
        <v>1</v>
      </c>
      <c r="E43" s="2" t="s">
        <v>13</v>
      </c>
      <c r="F43" s="2"/>
      <c r="G43" s="2"/>
      <c r="H43" s="75">
        <f>IFERROR(VLOOKUP(E43,参数!$A$5:$B$41,2,FALSE),E43)</f>
        <v>5</v>
      </c>
      <c r="I43" s="91" t="s">
        <v>33</v>
      </c>
    </row>
    <row r="44" spans="1:9">
      <c r="A44" s="72">
        <v>42</v>
      </c>
      <c r="B44" s="32" t="s">
        <v>35</v>
      </c>
      <c r="C44" s="73" t="s">
        <v>35</v>
      </c>
      <c r="E44" s="74" t="s">
        <v>2</v>
      </c>
      <c r="F44" s="74"/>
      <c r="G44" s="74"/>
      <c r="H44" s="93" t="s">
        <v>36</v>
      </c>
      <c r="I44" s="91" t="s">
        <v>36</v>
      </c>
    </row>
    <row r="45" spans="1:9">
      <c r="A45" s="72">
        <v>43</v>
      </c>
      <c r="B45" s="95" t="str">
        <f>HYPERLINK("[饥荒.xlsx]属性表2!C44",属性表2!$C$44)</f>
        <v>  honeyham</v>
      </c>
      <c r="C45" s="2" t="s">
        <v>4</v>
      </c>
      <c r="D45">
        <v>1</v>
      </c>
      <c r="E45" s="2" t="s">
        <v>16</v>
      </c>
      <c r="F45" s="2"/>
      <c r="G45" s="2"/>
      <c r="H45" s="75" t="str">
        <f>IFERROR(VLOOKUP(E45,参数!$A$5:$B$41,2,FALSE),E45)</f>
        <v>FOODTYPE.MEAT</v>
      </c>
      <c r="I45" s="91" t="s">
        <v>36</v>
      </c>
    </row>
    <row r="46" spans="1:9">
      <c r="A46" s="72">
        <v>44</v>
      </c>
      <c r="B46" s="95" t="str">
        <f>HYPERLINK("[饥荒.xlsx]属性表2!C44",属性表2!$C$44)</f>
        <v>  honeyham</v>
      </c>
      <c r="C46" s="2" t="s">
        <v>6</v>
      </c>
      <c r="D46">
        <v>1</v>
      </c>
      <c r="E46" s="2" t="s">
        <v>37</v>
      </c>
      <c r="F46" s="2"/>
      <c r="G46" s="2"/>
      <c r="H46" s="76">
        <f>IFERROR(VLOOKUP(E46,参数!$A$5:$B$41,2,FALSE),E46)</f>
        <v>30</v>
      </c>
      <c r="I46" s="91" t="s">
        <v>36</v>
      </c>
    </row>
    <row r="47" spans="1:9">
      <c r="A47" s="72">
        <v>45</v>
      </c>
      <c r="B47" s="95" t="str">
        <f>HYPERLINK("[饥荒.xlsx]属性表2!C44",属性表2!$C$44)</f>
        <v>  honeyham</v>
      </c>
      <c r="C47" s="2" t="s">
        <v>8</v>
      </c>
      <c r="D47">
        <v>1</v>
      </c>
      <c r="E47" s="2" t="s">
        <v>38</v>
      </c>
      <c r="F47" s="2"/>
      <c r="G47" s="2"/>
      <c r="H47" s="78">
        <f>IFERROR(VLOOKUP(E47,参数!$A$5:$B$41,2,FALSE),E47)</f>
        <v>75</v>
      </c>
      <c r="I47" s="91" t="s">
        <v>39</v>
      </c>
    </row>
    <row r="48" spans="1:9">
      <c r="A48" s="72">
        <v>46</v>
      </c>
      <c r="B48" s="95" t="str">
        <f>HYPERLINK("[饥荒.xlsx]属性表2!C44",属性表2!$C$44)</f>
        <v>  honeyham</v>
      </c>
      <c r="C48" s="2" t="s">
        <v>10</v>
      </c>
      <c r="D48">
        <v>1</v>
      </c>
      <c r="E48" s="2" t="s">
        <v>11</v>
      </c>
      <c r="F48" s="2"/>
      <c r="G48" s="2"/>
      <c r="H48" s="97" t="str">
        <f>IFERROR(VLOOKUP(E48,参数!$A$5:$B$41,2,FALSE),E48)</f>
        <v>15</v>
      </c>
      <c r="I48" s="91" t="s">
        <v>36</v>
      </c>
    </row>
    <row r="49" spans="1:9">
      <c r="A49" s="72">
        <v>47</v>
      </c>
      <c r="B49" s="95" t="str">
        <f>HYPERLINK("[饥荒.xlsx]属性表2!C44",属性表2!$C$44)</f>
        <v>  honeyham</v>
      </c>
      <c r="C49" s="2" t="s">
        <v>12</v>
      </c>
      <c r="D49">
        <v>1</v>
      </c>
      <c r="E49" s="2" t="s">
        <v>13</v>
      </c>
      <c r="F49" s="2"/>
      <c r="G49" s="2"/>
      <c r="H49" s="75">
        <f>IFERROR(VLOOKUP(E49,参数!$A$5:$B$41,2,FALSE),E49)</f>
        <v>5</v>
      </c>
      <c r="I49" s="91" t="s">
        <v>36</v>
      </c>
    </row>
    <row r="50" spans="1:9">
      <c r="A50" s="72">
        <v>48</v>
      </c>
      <c r="B50" s="32" t="s">
        <v>40</v>
      </c>
      <c r="C50" s="73" t="s">
        <v>40</v>
      </c>
      <c r="E50" s="74" t="s">
        <v>2</v>
      </c>
      <c r="F50" s="74"/>
      <c r="G50" s="74"/>
      <c r="H50" s="93" t="s">
        <v>41</v>
      </c>
      <c r="I50" s="91" t="s">
        <v>41</v>
      </c>
    </row>
    <row r="51" spans="1:9">
      <c r="A51" s="72">
        <v>49</v>
      </c>
      <c r="B51" s="95" t="str">
        <f>HYPERLINK("[饥荒.xlsx]属性表2!C50",属性表2!$C$50)</f>
        <v>  dragonpie</v>
      </c>
      <c r="C51" s="2" t="s">
        <v>4</v>
      </c>
      <c r="D51">
        <v>1</v>
      </c>
      <c r="E51" s="2" t="s">
        <v>5</v>
      </c>
      <c r="F51" s="2"/>
      <c r="G51" s="2"/>
      <c r="H51" s="75" t="str">
        <f>IFERROR(VLOOKUP(E51,参数!$A$5:$B$41,2,FALSE),E51)</f>
        <v>FOODTYPE.VEGGIE</v>
      </c>
      <c r="I51" s="91" t="s">
        <v>41</v>
      </c>
    </row>
    <row r="52" spans="1:9">
      <c r="A52" s="72">
        <v>50</v>
      </c>
      <c r="B52" s="95" t="str">
        <f>HYPERLINK("[饥荒.xlsx]属性表2!C50",属性表2!$C$50)</f>
        <v>  dragonpie</v>
      </c>
      <c r="C52" s="2" t="s">
        <v>6</v>
      </c>
      <c r="D52">
        <v>1</v>
      </c>
      <c r="E52" s="2" t="s">
        <v>31</v>
      </c>
      <c r="F52" s="2"/>
      <c r="G52" s="2"/>
      <c r="H52" s="78">
        <f>IFERROR(VLOOKUP(E52,参数!$A$5:$B$41,2,FALSE),E52)</f>
        <v>40</v>
      </c>
      <c r="I52" s="91" t="s">
        <v>41</v>
      </c>
    </row>
    <row r="53" spans="1:9">
      <c r="A53" s="72">
        <v>51</v>
      </c>
      <c r="B53" s="95" t="str">
        <f>HYPERLINK("[饥荒.xlsx]属性表2!C50",属性表2!$C$50)</f>
        <v>  dragonpie</v>
      </c>
      <c r="C53" s="2" t="s">
        <v>8</v>
      </c>
      <c r="D53">
        <v>1</v>
      </c>
      <c r="E53" s="2" t="s">
        <v>38</v>
      </c>
      <c r="F53" s="2"/>
      <c r="G53" s="2"/>
      <c r="H53" s="78">
        <f>IFERROR(VLOOKUP(E53,参数!$A$5:$B$41,2,FALSE),E53)</f>
        <v>75</v>
      </c>
      <c r="I53" s="91" t="s">
        <v>42</v>
      </c>
    </row>
    <row r="54" spans="1:9">
      <c r="A54" s="72">
        <v>52</v>
      </c>
      <c r="B54" s="95" t="str">
        <f>HYPERLINK("[饥荒.xlsx]属性表2!C50",属性表2!$C$50)</f>
        <v>  dragonpie</v>
      </c>
      <c r="C54" s="2" t="s">
        <v>10</v>
      </c>
      <c r="D54">
        <v>1</v>
      </c>
      <c r="E54" s="2" t="s">
        <v>11</v>
      </c>
      <c r="F54" s="2"/>
      <c r="G54" s="2"/>
      <c r="H54" s="97" t="str">
        <f>IFERROR(VLOOKUP(E54,参数!$A$5:$B$41,2,FALSE),E54)</f>
        <v>15</v>
      </c>
      <c r="I54" s="91" t="s">
        <v>41</v>
      </c>
    </row>
    <row r="55" spans="1:9">
      <c r="A55" s="72">
        <v>53</v>
      </c>
      <c r="B55" s="95" t="str">
        <f>HYPERLINK("[饥荒.xlsx]属性表2!C50",属性表2!$C$50)</f>
        <v>  dragonpie</v>
      </c>
      <c r="C55" s="2" t="s">
        <v>12</v>
      </c>
      <c r="D55">
        <v>1</v>
      </c>
      <c r="E55" s="2" t="s">
        <v>13</v>
      </c>
      <c r="F55" s="2"/>
      <c r="G55" s="2"/>
      <c r="H55" s="75">
        <f>IFERROR(VLOOKUP(E55,参数!$A$5:$B$41,2,FALSE),E55)</f>
        <v>5</v>
      </c>
      <c r="I55" s="91" t="s">
        <v>41</v>
      </c>
    </row>
    <row r="56" spans="1:8">
      <c r="A56" s="72">
        <v>54</v>
      </c>
      <c r="B56" s="32" t="s">
        <v>43</v>
      </c>
      <c r="C56" s="73" t="s">
        <v>43</v>
      </c>
      <c r="E56" s="74" t="s">
        <v>2</v>
      </c>
      <c r="F56" s="74"/>
      <c r="G56" s="74"/>
      <c r="H56" s="93" t="s">
        <v>44</v>
      </c>
    </row>
    <row r="57" spans="1:9">
      <c r="A57" s="72">
        <v>55</v>
      </c>
      <c r="B57" s="95" t="str">
        <f>HYPERLINK("[饥荒.xlsx]属性表2!C56",属性表2!$C$56)</f>
        <v>  kabobs</v>
      </c>
      <c r="C57" s="2" t="s">
        <v>4</v>
      </c>
      <c r="D57">
        <v>1</v>
      </c>
      <c r="E57" s="2" t="s">
        <v>16</v>
      </c>
      <c r="F57" s="2"/>
      <c r="G57" s="2"/>
      <c r="H57" s="75" t="str">
        <f>IFERROR(VLOOKUP(E57,参数!$A$5:$B$41,2,FALSE),E57)</f>
        <v>FOODTYPE.MEAT</v>
      </c>
      <c r="I57" s="91" t="s">
        <v>44</v>
      </c>
    </row>
    <row r="58" spans="1:9">
      <c r="A58" s="72">
        <v>56</v>
      </c>
      <c r="B58" s="95" t="str">
        <f>HYPERLINK("[饥荒.xlsx]属性表2!C56",属性表2!$C$56)</f>
        <v>  kabobs</v>
      </c>
      <c r="C58" s="2" t="s">
        <v>6</v>
      </c>
      <c r="D58">
        <v>1</v>
      </c>
      <c r="E58" s="2" t="s">
        <v>20</v>
      </c>
      <c r="F58" s="2"/>
      <c r="G58" s="2"/>
      <c r="H58" s="75">
        <f>IFERROR(VLOOKUP(E58,参数!$A$5:$B$41,2,FALSE),E58)</f>
        <v>3</v>
      </c>
      <c r="I58" s="91" t="s">
        <v>44</v>
      </c>
    </row>
    <row r="59" spans="1:9">
      <c r="A59" s="72">
        <v>57</v>
      </c>
      <c r="B59" s="95" t="str">
        <f>HYPERLINK("[饥荒.xlsx]属性表2!C56",属性表2!$C$56)</f>
        <v>  kabobs</v>
      </c>
      <c r="C59" s="2" t="s">
        <v>8</v>
      </c>
      <c r="D59">
        <v>1</v>
      </c>
      <c r="E59" s="2" t="s">
        <v>9</v>
      </c>
      <c r="F59" s="2"/>
      <c r="G59" s="2"/>
      <c r="H59" s="76">
        <f>IFERROR(VLOOKUP(E59,参数!$A$5:$B$41,2,FALSE),E59)</f>
        <v>37.5</v>
      </c>
      <c r="I59" s="91" t="s">
        <v>44</v>
      </c>
    </row>
    <row r="60" spans="1:9">
      <c r="A60" s="72">
        <v>58</v>
      </c>
      <c r="B60" s="95" t="str">
        <f>HYPERLINK("[饥荒.xlsx]属性表2!C56",属性表2!$C$56)</f>
        <v>  kabobs</v>
      </c>
      <c r="C60" s="2" t="s">
        <v>10</v>
      </c>
      <c r="D60">
        <v>1</v>
      </c>
      <c r="E60" s="2" t="s">
        <v>11</v>
      </c>
      <c r="F60" s="2"/>
      <c r="G60" s="2"/>
      <c r="H60" s="97" t="str">
        <f>IFERROR(VLOOKUP(E60,参数!$A$5:$B$41,2,FALSE),E60)</f>
        <v>15</v>
      </c>
      <c r="I60" s="91" t="s">
        <v>44</v>
      </c>
    </row>
    <row r="61" spans="1:9">
      <c r="A61" s="72">
        <v>59</v>
      </c>
      <c r="B61" s="95" t="str">
        <f>HYPERLINK("[饥荒.xlsx]属性表2!C56",属性表2!$C$56)</f>
        <v>  kabobs</v>
      </c>
      <c r="C61" s="2" t="s">
        <v>12</v>
      </c>
      <c r="D61">
        <v>1</v>
      </c>
      <c r="E61" s="2" t="s">
        <v>13</v>
      </c>
      <c r="F61" s="2"/>
      <c r="G61" s="2"/>
      <c r="H61" s="75">
        <f>IFERROR(VLOOKUP(E61,参数!$A$5:$B$41,2,FALSE),E61)</f>
        <v>5</v>
      </c>
      <c r="I61" s="91" t="s">
        <v>44</v>
      </c>
    </row>
    <row r="62" spans="1:8">
      <c r="A62" s="72">
        <v>60</v>
      </c>
      <c r="B62" s="32" t="s">
        <v>45</v>
      </c>
      <c r="C62" s="73" t="s">
        <v>45</v>
      </c>
      <c r="E62" s="74" t="s">
        <v>2</v>
      </c>
      <c r="F62" s="74"/>
      <c r="G62" s="74"/>
      <c r="H62" s="93" t="s">
        <v>46</v>
      </c>
    </row>
    <row r="63" spans="1:9">
      <c r="A63" s="72">
        <v>61</v>
      </c>
      <c r="B63" s="95" t="str">
        <f>HYPERLINK("[饥荒.xlsx]属性表2!C62",属性表2!$C$62)</f>
        <v>  mandrakesoup</v>
      </c>
      <c r="C63" s="2" t="s">
        <v>4</v>
      </c>
      <c r="D63">
        <v>1</v>
      </c>
      <c r="E63" s="2" t="s">
        <v>5</v>
      </c>
      <c r="F63" s="2"/>
      <c r="G63" s="2"/>
      <c r="H63" s="75" t="str">
        <f>IFERROR(VLOOKUP(E63,参数!$A$5:$B$41,2,FALSE),E63)</f>
        <v>FOODTYPE.VEGGIE</v>
      </c>
      <c r="I63" s="91" t="s">
        <v>46</v>
      </c>
    </row>
    <row r="64" spans="1:9">
      <c r="A64" s="72">
        <v>62</v>
      </c>
      <c r="B64" s="95" t="str">
        <f>HYPERLINK("[饥荒.xlsx]属性表2!C62",属性表2!$C$62)</f>
        <v>  mandrakesoup</v>
      </c>
      <c r="C64" s="2" t="s">
        <v>6</v>
      </c>
      <c r="D64">
        <v>1</v>
      </c>
      <c r="E64" s="2" t="s">
        <v>47</v>
      </c>
      <c r="F64" s="2"/>
      <c r="G64" s="2"/>
      <c r="H64" s="78">
        <f>IFERROR(VLOOKUP(E64,参数!$A$5:$B$41,2,FALSE),E64)</f>
        <v>100</v>
      </c>
      <c r="I64" s="91" t="s">
        <v>46</v>
      </c>
    </row>
    <row r="65" spans="1:9">
      <c r="A65" s="72">
        <v>63</v>
      </c>
      <c r="B65" s="95" t="str">
        <f>HYPERLINK("[饥荒.xlsx]属性表2!C62",属性表2!$C$62)</f>
        <v>  mandrakesoup</v>
      </c>
      <c r="C65" s="2" t="s">
        <v>8</v>
      </c>
      <c r="D65">
        <v>1</v>
      </c>
      <c r="E65" s="2" t="s">
        <v>48</v>
      </c>
      <c r="F65" s="2"/>
      <c r="G65" s="2"/>
      <c r="H65" s="78">
        <f>IFERROR(VLOOKUP(E65,参数!$A$5:$B$41,2,FALSE),E65)</f>
        <v>150</v>
      </c>
      <c r="I65" s="91" t="s">
        <v>46</v>
      </c>
    </row>
    <row r="66" spans="1:9">
      <c r="A66" s="72">
        <v>64</v>
      </c>
      <c r="B66" s="95" t="str">
        <f>HYPERLINK("[饥荒.xlsx]属性表2!C62",属性表2!$C$62)</f>
        <v>  mandrakesoup</v>
      </c>
      <c r="C66" s="2" t="s">
        <v>10</v>
      </c>
      <c r="D66">
        <v>1</v>
      </c>
      <c r="E66" s="2" t="s">
        <v>49</v>
      </c>
      <c r="F66" s="2"/>
      <c r="G66" s="2"/>
      <c r="H66" s="98" t="str">
        <f>IFERROR(VLOOKUP(E66,参数!$A$5:$B$41,2,FALSE),E66)</f>
        <v>6</v>
      </c>
      <c r="I66" s="91" t="s">
        <v>46</v>
      </c>
    </row>
    <row r="67" spans="1:9">
      <c r="A67" s="72">
        <v>65</v>
      </c>
      <c r="B67" s="95" t="str">
        <f>HYPERLINK("[饥荒.xlsx]属性表2!C62",属性表2!$C$62)</f>
        <v>  mandrakesoup</v>
      </c>
      <c r="C67" s="2" t="s">
        <v>12</v>
      </c>
      <c r="D67">
        <v>1</v>
      </c>
      <c r="E67" s="2" t="s">
        <v>13</v>
      </c>
      <c r="F67" s="2"/>
      <c r="G67" s="2"/>
      <c r="H67" s="75">
        <f>IFERROR(VLOOKUP(E67,参数!$A$5:$B$41,2,FALSE),E67)</f>
        <v>5</v>
      </c>
      <c r="I67" s="91" t="s">
        <v>46</v>
      </c>
    </row>
    <row r="68" spans="1:8">
      <c r="A68" s="72">
        <v>66</v>
      </c>
      <c r="B68" s="32" t="s">
        <v>50</v>
      </c>
      <c r="C68" s="73" t="s">
        <v>50</v>
      </c>
      <c r="E68" s="74" t="s">
        <v>2</v>
      </c>
      <c r="F68" s="74"/>
      <c r="G68" s="74"/>
      <c r="H68" s="93" t="s">
        <v>51</v>
      </c>
    </row>
    <row r="69" spans="1:9">
      <c r="A69" s="72">
        <v>67</v>
      </c>
      <c r="B69" s="95" t="str">
        <f>HYPERLINK("[饥荒.xlsx]属性表2!C68",属性表2!$C$68)</f>
        <v>  baconeggs</v>
      </c>
      <c r="C69" s="2" t="s">
        <v>4</v>
      </c>
      <c r="D69">
        <v>1</v>
      </c>
      <c r="E69" s="2" t="s">
        <v>16</v>
      </c>
      <c r="F69" s="2"/>
      <c r="G69" s="2"/>
      <c r="H69" s="75" t="str">
        <f>IFERROR(VLOOKUP(E69,参数!$A$5:$B$41,2,FALSE),E69)</f>
        <v>FOODTYPE.MEAT</v>
      </c>
      <c r="I69" s="91" t="s">
        <v>51</v>
      </c>
    </row>
    <row r="70" spans="1:9">
      <c r="A70" s="72">
        <v>68</v>
      </c>
      <c r="B70" s="95" t="str">
        <f>HYPERLINK("[饥荒.xlsx]属性表2!C68",属性表2!$C$68)</f>
        <v>  baconeggs</v>
      </c>
      <c r="C70" s="2" t="s">
        <v>6</v>
      </c>
      <c r="D70">
        <v>1</v>
      </c>
      <c r="E70" s="2" t="s">
        <v>7</v>
      </c>
      <c r="F70" s="2"/>
      <c r="G70" s="2"/>
      <c r="H70" s="76">
        <f>IFERROR(VLOOKUP(E70,参数!$A$5:$B$41,2,FALSE),E70)</f>
        <v>20</v>
      </c>
      <c r="I70" s="91" t="s">
        <v>51</v>
      </c>
    </row>
    <row r="71" spans="1:9">
      <c r="A71" s="72">
        <v>69</v>
      </c>
      <c r="B71" s="95" t="str">
        <f>HYPERLINK("[饥荒.xlsx]属性表2!C68",属性表2!$C$68)</f>
        <v>  baconeggs</v>
      </c>
      <c r="C71" s="2" t="s">
        <v>8</v>
      </c>
      <c r="D71">
        <v>1</v>
      </c>
      <c r="E71" s="2" t="s">
        <v>38</v>
      </c>
      <c r="F71" s="2"/>
      <c r="G71" s="2"/>
      <c r="H71" s="78">
        <f>IFERROR(VLOOKUP(E71,参数!$A$5:$B$41,2,FALSE),E71)</f>
        <v>75</v>
      </c>
      <c r="I71" s="91" t="s">
        <v>51</v>
      </c>
    </row>
    <row r="72" spans="1:9">
      <c r="A72" s="72">
        <v>70</v>
      </c>
      <c r="B72" s="95" t="str">
        <f>HYPERLINK("[饥荒.xlsx]属性表2!C68",属性表2!$C$68)</f>
        <v>  baconeggs</v>
      </c>
      <c r="C72" s="2" t="s">
        <v>10</v>
      </c>
      <c r="D72">
        <v>1</v>
      </c>
      <c r="E72" s="2" t="s">
        <v>52</v>
      </c>
      <c r="F72" s="2"/>
      <c r="G72" s="2"/>
      <c r="H72" s="99" t="str">
        <f>IFERROR(VLOOKUP(E72,参数!$A$5:$B$41,2,FALSE),E72)</f>
        <v>20</v>
      </c>
      <c r="I72" s="91" t="s">
        <v>51</v>
      </c>
    </row>
    <row r="73" spans="1:9">
      <c r="A73" s="72">
        <v>71</v>
      </c>
      <c r="B73" s="95" t="str">
        <f>HYPERLINK("[饥荒.xlsx]属性表2!C68",属性表2!$C$68)</f>
        <v>  baconeggs</v>
      </c>
      <c r="C73" s="2" t="s">
        <v>12</v>
      </c>
      <c r="D73">
        <v>1</v>
      </c>
      <c r="E73" s="2" t="s">
        <v>13</v>
      </c>
      <c r="F73" s="2"/>
      <c r="G73" s="2"/>
      <c r="H73" s="75">
        <f>IFERROR(VLOOKUP(E73,参数!$A$5:$B$41,2,FALSE),E73)</f>
        <v>5</v>
      </c>
      <c r="I73" s="91" t="s">
        <v>51</v>
      </c>
    </row>
    <row r="74" spans="1:8">
      <c r="A74" s="72">
        <v>72</v>
      </c>
      <c r="B74" s="32" t="s">
        <v>53</v>
      </c>
      <c r="C74" s="73" t="s">
        <v>53</v>
      </c>
      <c r="E74" s="74" t="s">
        <v>2</v>
      </c>
      <c r="F74" s="74"/>
      <c r="G74" s="74"/>
      <c r="H74" s="93" t="s">
        <v>54</v>
      </c>
    </row>
    <row r="75" spans="1:9">
      <c r="A75" s="72">
        <v>73</v>
      </c>
      <c r="B75" s="95" t="str">
        <f>HYPERLINK("[饥荒.xlsx]属性表2!C74",属性表2!$C$74)</f>
        <v>  meatballs</v>
      </c>
      <c r="C75" s="2" t="s">
        <v>4</v>
      </c>
      <c r="D75">
        <v>1</v>
      </c>
      <c r="E75" s="2" t="s">
        <v>16</v>
      </c>
      <c r="F75" s="2"/>
      <c r="G75" s="2"/>
      <c r="H75" s="75" t="str">
        <f>IFERROR(VLOOKUP(E75,参数!$A$5:$B$41,2,FALSE),E75)</f>
        <v>FOODTYPE.MEAT</v>
      </c>
      <c r="I75" s="91" t="s">
        <v>54</v>
      </c>
    </row>
    <row r="76" spans="1:9">
      <c r="A76" s="72">
        <v>74</v>
      </c>
      <c r="B76" s="95" t="str">
        <f>HYPERLINK("[饥荒.xlsx]属性表2!C74",属性表2!$C$74)</f>
        <v>  meatballs</v>
      </c>
      <c r="C76" s="2" t="s">
        <v>6</v>
      </c>
      <c r="D76">
        <v>1</v>
      </c>
      <c r="E76" s="2" t="s">
        <v>20</v>
      </c>
      <c r="F76" s="2"/>
      <c r="G76" s="2"/>
      <c r="H76" s="75">
        <f>IFERROR(VLOOKUP(E76,参数!$A$5:$B$41,2,FALSE),E76)</f>
        <v>3</v>
      </c>
      <c r="I76" s="91" t="s">
        <v>54</v>
      </c>
    </row>
    <row r="77" spans="1:9">
      <c r="A77" s="72">
        <v>75</v>
      </c>
      <c r="B77" s="95" t="str">
        <f>HYPERLINK("[饥荒.xlsx]属性表2!C74",属性表2!$C$74)</f>
        <v>  meatballs</v>
      </c>
      <c r="C77" s="2" t="s">
        <v>8</v>
      </c>
      <c r="D77">
        <v>1</v>
      </c>
      <c r="E77" s="2" t="s">
        <v>21</v>
      </c>
      <c r="F77" s="2" t="s">
        <v>22</v>
      </c>
      <c r="G77" s="2">
        <v>5</v>
      </c>
      <c r="H77" s="76">
        <f>IFERROR(VLOOKUP(E77,参数!$A$5:$B$41,2,FALSE)*5,E77)</f>
        <v>62.5</v>
      </c>
      <c r="I77" s="91" t="s">
        <v>54</v>
      </c>
    </row>
    <row r="78" spans="1:9">
      <c r="A78" s="72">
        <v>76</v>
      </c>
      <c r="B78" s="95" t="str">
        <f>HYPERLINK("[饥荒.xlsx]属性表2!C74",属性表2!$C$74)</f>
        <v>  meatballs</v>
      </c>
      <c r="C78" s="2" t="s">
        <v>10</v>
      </c>
      <c r="D78">
        <v>1</v>
      </c>
      <c r="E78" s="2" t="s">
        <v>26</v>
      </c>
      <c r="F78" s="2"/>
      <c r="G78" s="2"/>
      <c r="H78" s="98" t="str">
        <f>IFERROR(VLOOKUP(E78,参数!$A$5:$B$41,2,FALSE),E78)</f>
        <v>10</v>
      </c>
      <c r="I78" s="91" t="s">
        <v>54</v>
      </c>
    </row>
    <row r="79" spans="1:9">
      <c r="A79" s="72">
        <v>77</v>
      </c>
      <c r="B79" s="95" t="str">
        <f>HYPERLINK("[饥荒.xlsx]属性表2!C74",属性表2!$C$74)</f>
        <v>  meatballs</v>
      </c>
      <c r="C79" s="2" t="s">
        <v>12</v>
      </c>
      <c r="D79">
        <v>1</v>
      </c>
      <c r="E79" s="2" t="s">
        <v>13</v>
      </c>
      <c r="F79" s="2"/>
      <c r="G79" s="2"/>
      <c r="H79" s="75">
        <f>IFERROR(VLOOKUP(E79,参数!$A$5:$B$41,2,FALSE),E79)</f>
        <v>5</v>
      </c>
      <c r="I79" s="91" t="s">
        <v>54</v>
      </c>
    </row>
    <row r="80" spans="1:8">
      <c r="A80" s="72">
        <v>78</v>
      </c>
      <c r="B80" s="32" t="s">
        <v>55</v>
      </c>
      <c r="C80" s="73" t="s">
        <v>55</v>
      </c>
      <c r="E80" s="74" t="s">
        <v>2</v>
      </c>
      <c r="F80" s="74"/>
      <c r="G80" s="74"/>
      <c r="H80" s="93" t="s">
        <v>56</v>
      </c>
    </row>
    <row r="81" spans="1:9">
      <c r="A81" s="72">
        <v>79</v>
      </c>
      <c r="B81" s="95" t="str">
        <f>HYPERLINK("[饥荒.xlsx]属性表2!C80",属性表2!$C$80)</f>
        <v>  bonestew</v>
      </c>
      <c r="C81" s="2" t="s">
        <v>4</v>
      </c>
      <c r="D81">
        <v>1</v>
      </c>
      <c r="E81" s="2" t="s">
        <v>16</v>
      </c>
      <c r="F81" s="2"/>
      <c r="G81" s="2"/>
      <c r="H81" s="75" t="str">
        <f>IFERROR(VLOOKUP(E81,参数!$A$5:$B$41,2,FALSE),E81)</f>
        <v>FOODTYPE.MEAT</v>
      </c>
      <c r="I81" s="91" t="s">
        <v>56</v>
      </c>
    </row>
    <row r="82" spans="1:9">
      <c r="A82" s="72">
        <v>80</v>
      </c>
      <c r="B82" s="95" t="str">
        <f>HYPERLINK("[饥荒.xlsx]属性表2!C80",属性表2!$C$80)</f>
        <v>  bonestew</v>
      </c>
      <c r="C82" s="2" t="s">
        <v>6</v>
      </c>
      <c r="D82">
        <v>1</v>
      </c>
      <c r="E82" s="2" t="s">
        <v>20</v>
      </c>
      <c r="F82" s="2" t="s">
        <v>22</v>
      </c>
      <c r="G82" s="2">
        <v>4</v>
      </c>
      <c r="H82" s="75">
        <f>IFERROR(VLOOKUP(E82,参数!$A$5:$B$41,2,FALSE)*4,E82)</f>
        <v>12</v>
      </c>
      <c r="I82" s="91" t="s">
        <v>56</v>
      </c>
    </row>
    <row r="83" spans="1:9">
      <c r="A83" s="72">
        <v>81</v>
      </c>
      <c r="B83" s="95" t="str">
        <f>HYPERLINK("[饥荒.xlsx]属性表2!C80",属性表2!$C$80)</f>
        <v>  bonestew</v>
      </c>
      <c r="C83" s="2" t="s">
        <v>8</v>
      </c>
      <c r="D83">
        <v>1</v>
      </c>
      <c r="E83" s="2" t="s">
        <v>9</v>
      </c>
      <c r="F83" s="2" t="s">
        <v>22</v>
      </c>
      <c r="G83" s="2">
        <v>4</v>
      </c>
      <c r="H83" s="78">
        <f>IFERROR(VLOOKUP(E83,参数!$A$5:$B$41,2,FALSE)*4,E83)</f>
        <v>150</v>
      </c>
      <c r="I83" s="91" t="s">
        <v>56</v>
      </c>
    </row>
    <row r="84" spans="1:9">
      <c r="A84" s="72">
        <v>82</v>
      </c>
      <c r="B84" s="95" t="str">
        <f>HYPERLINK("[饥荒.xlsx]属性表2!C80",属性表2!$C$80)</f>
        <v>  bonestew</v>
      </c>
      <c r="C84" s="2" t="s">
        <v>10</v>
      </c>
      <c r="D84">
        <v>1</v>
      </c>
      <c r="E84" s="2" t="s">
        <v>26</v>
      </c>
      <c r="F84" s="2"/>
      <c r="G84" s="2"/>
      <c r="H84" s="98" t="str">
        <f>IFERROR(VLOOKUP(E84,参数!$A$5:$B$41,2,FALSE),E84)</f>
        <v>10</v>
      </c>
      <c r="I84" s="91" t="s">
        <v>56</v>
      </c>
    </row>
    <row r="85" spans="1:9">
      <c r="A85" s="72">
        <v>83</v>
      </c>
      <c r="B85" s="95" t="str">
        <f>HYPERLINK("[饥荒.xlsx]属性表2!C80",属性表2!$C$80)</f>
        <v>  bonestew</v>
      </c>
      <c r="C85" s="2" t="s">
        <v>12</v>
      </c>
      <c r="D85">
        <v>1</v>
      </c>
      <c r="E85" s="2" t="s">
        <v>13</v>
      </c>
      <c r="F85" s="2"/>
      <c r="G85" s="2"/>
      <c r="H85" s="75">
        <f>IFERROR(VLOOKUP(E85,参数!$A$5:$B$41,2,FALSE),E85)</f>
        <v>5</v>
      </c>
      <c r="I85" s="91" t="s">
        <v>56</v>
      </c>
    </row>
    <row r="86" spans="1:8">
      <c r="A86" s="72">
        <v>84</v>
      </c>
      <c r="B86" s="32" t="s">
        <v>57</v>
      </c>
      <c r="C86" s="73" t="s">
        <v>57</v>
      </c>
      <c r="E86" s="74" t="s">
        <v>2</v>
      </c>
      <c r="F86" s="74"/>
      <c r="G86" s="74"/>
      <c r="H86" s="93" t="s">
        <v>58</v>
      </c>
    </row>
    <row r="87" spans="1:9">
      <c r="A87" s="72">
        <v>85</v>
      </c>
      <c r="B87" s="95" t="str">
        <f>HYPERLINK("[饥荒.xlsx]属性表2!C86",属性表2!$C$86)</f>
        <v>  perogies</v>
      </c>
      <c r="C87" s="2" t="s">
        <v>4</v>
      </c>
      <c r="D87">
        <v>1</v>
      </c>
      <c r="E87" s="2" t="s">
        <v>16</v>
      </c>
      <c r="F87" s="2"/>
      <c r="G87" s="2"/>
      <c r="H87" s="75" t="str">
        <f>IFERROR(VLOOKUP(E87,参数!$A$5:$B$41,2,FALSE),E87)</f>
        <v>FOODTYPE.MEAT</v>
      </c>
      <c r="I87" s="91" t="s">
        <v>58</v>
      </c>
    </row>
    <row r="88" spans="1:9">
      <c r="A88" s="72">
        <v>86</v>
      </c>
      <c r="B88" s="95" t="str">
        <f>HYPERLINK("[饥荒.xlsx]属性表2!C86",属性表2!$C$86)</f>
        <v>  perogies</v>
      </c>
      <c r="C88" s="2" t="s">
        <v>6</v>
      </c>
      <c r="D88">
        <v>1</v>
      </c>
      <c r="E88" s="2" t="s">
        <v>31</v>
      </c>
      <c r="F88" s="2"/>
      <c r="G88" s="2"/>
      <c r="H88" s="78">
        <f>IFERROR(VLOOKUP(E88,参数!$A$5:$B$41,2,FALSE),E88)</f>
        <v>40</v>
      </c>
      <c r="I88" s="91" t="s">
        <v>58</v>
      </c>
    </row>
    <row r="89" spans="1:9">
      <c r="A89" s="72">
        <v>87</v>
      </c>
      <c r="B89" s="95" t="str">
        <f>HYPERLINK("[饥荒.xlsx]属性表2!C86",属性表2!$C$86)</f>
        <v>  perogies</v>
      </c>
      <c r="C89" s="2" t="s">
        <v>8</v>
      </c>
      <c r="D89">
        <v>1</v>
      </c>
      <c r="E89" s="2" t="s">
        <v>9</v>
      </c>
      <c r="F89" s="2"/>
      <c r="G89" s="2"/>
      <c r="H89" s="76">
        <f>IFERROR(VLOOKUP(E89,参数!$A$5:$B$41,2,FALSE),E89)</f>
        <v>37.5</v>
      </c>
      <c r="I89" s="91" t="s">
        <v>58</v>
      </c>
    </row>
    <row r="90" spans="1:9">
      <c r="A90" s="72">
        <v>88</v>
      </c>
      <c r="B90" s="95" t="str">
        <f>HYPERLINK("[饥荒.xlsx]属性表2!C86",属性表2!$C$86)</f>
        <v>  perogies</v>
      </c>
      <c r="C90" s="2" t="s">
        <v>10</v>
      </c>
      <c r="D90">
        <v>1</v>
      </c>
      <c r="E90" s="2" t="s">
        <v>52</v>
      </c>
      <c r="F90" s="2"/>
      <c r="G90" s="2"/>
      <c r="H90" s="99" t="str">
        <f>IFERROR(VLOOKUP(E90,参数!$A$5:$B$41,2,FALSE),E90)</f>
        <v>20</v>
      </c>
      <c r="I90" s="91" t="s">
        <v>58</v>
      </c>
    </row>
    <row r="91" spans="1:9">
      <c r="A91" s="72">
        <v>89</v>
      </c>
      <c r="B91" s="95" t="str">
        <f>HYPERLINK("[饥荒.xlsx]属性表2!C86",属性表2!$C$86)</f>
        <v>  perogies</v>
      </c>
      <c r="C91" s="2" t="s">
        <v>12</v>
      </c>
      <c r="D91">
        <v>1</v>
      </c>
      <c r="E91" s="2" t="s">
        <v>13</v>
      </c>
      <c r="F91" s="2"/>
      <c r="G91" s="2"/>
      <c r="H91" s="75">
        <f>IFERROR(VLOOKUP(E91,参数!$A$5:$B$41,2,FALSE),E91)</f>
        <v>5</v>
      </c>
      <c r="I91" s="91" t="s">
        <v>58</v>
      </c>
    </row>
    <row r="92" spans="1:8">
      <c r="A92" s="72">
        <v>90</v>
      </c>
      <c r="B92" s="32" t="s">
        <v>59</v>
      </c>
      <c r="C92" s="73" t="s">
        <v>59</v>
      </c>
      <c r="E92" s="74" t="s">
        <v>2</v>
      </c>
      <c r="F92" s="74"/>
      <c r="G92" s="74"/>
      <c r="H92" s="22" t="s">
        <v>60</v>
      </c>
    </row>
    <row r="93" spans="1:9">
      <c r="A93" s="72">
        <v>91</v>
      </c>
      <c r="B93" s="95" t="str">
        <f>HYPERLINK("[饥荒.xlsx]属性表2!C92",属性表2!$C$92)</f>
        <v>  turkeydinner</v>
      </c>
      <c r="C93" s="2" t="s">
        <v>4</v>
      </c>
      <c r="D93">
        <v>1</v>
      </c>
      <c r="E93" s="2" t="s">
        <v>16</v>
      </c>
      <c r="F93" s="2"/>
      <c r="G93" s="2"/>
      <c r="H93" s="75" t="str">
        <f>IFERROR(VLOOKUP(E93,参数!$A$5:$B$41,2,FALSE),E93)</f>
        <v>FOODTYPE.MEAT</v>
      </c>
      <c r="I93" s="91" t="s">
        <v>60</v>
      </c>
    </row>
    <row r="94" spans="1:9">
      <c r="A94" s="72">
        <v>92</v>
      </c>
      <c r="B94" s="95" t="str">
        <f>HYPERLINK("[饥荒.xlsx]属性表2!C92",属性表2!$C$92)</f>
        <v>  turkeydinner</v>
      </c>
      <c r="C94" s="2" t="s">
        <v>6</v>
      </c>
      <c r="D94">
        <v>1</v>
      </c>
      <c r="E94" s="2" t="s">
        <v>7</v>
      </c>
      <c r="F94" s="2"/>
      <c r="G94" s="2"/>
      <c r="H94" s="76">
        <f>IFERROR(VLOOKUP(E94,参数!$A$5:$B$41,2,FALSE),E94)</f>
        <v>20</v>
      </c>
      <c r="I94" s="91" t="s">
        <v>60</v>
      </c>
    </row>
    <row r="95" spans="1:9">
      <c r="A95" s="72">
        <v>93</v>
      </c>
      <c r="B95" s="95" t="str">
        <f>HYPERLINK("[饥荒.xlsx]属性表2!C92",属性表2!$C$92)</f>
        <v>  turkeydinner</v>
      </c>
      <c r="C95" s="2" t="s">
        <v>8</v>
      </c>
      <c r="D95">
        <v>1</v>
      </c>
      <c r="E95" s="2" t="s">
        <v>38</v>
      </c>
      <c r="F95" s="2"/>
      <c r="G95" s="2"/>
      <c r="H95" s="78">
        <f>IFERROR(VLOOKUP(E95,参数!$A$5:$B$41,2,FALSE),E95)</f>
        <v>75</v>
      </c>
      <c r="I95" s="91" t="s">
        <v>60</v>
      </c>
    </row>
    <row r="96" spans="1:9">
      <c r="A96" s="72">
        <v>94</v>
      </c>
      <c r="B96" s="95" t="str">
        <f>HYPERLINK("[饥荒.xlsx]属性表2!C92",属性表2!$C$92)</f>
        <v>  turkeydinner</v>
      </c>
      <c r="C96" s="2" t="s">
        <v>10</v>
      </c>
      <c r="D96">
        <v>1</v>
      </c>
      <c r="E96" s="2" t="s">
        <v>49</v>
      </c>
      <c r="F96" s="2"/>
      <c r="G96" s="2"/>
      <c r="H96" s="98" t="str">
        <f>IFERROR(VLOOKUP(E96,参数!$A$5:$B$41,2,FALSE),E96)</f>
        <v>6</v>
      </c>
      <c r="I96" s="91" t="s">
        <v>60</v>
      </c>
    </row>
    <row r="97" spans="1:9">
      <c r="A97" s="72">
        <v>95</v>
      </c>
      <c r="B97" s="95" t="str">
        <f>HYPERLINK("[饥荒.xlsx]属性表2!C92",属性表2!$C$92)</f>
        <v>  turkeydinner</v>
      </c>
      <c r="C97" s="2" t="s">
        <v>12</v>
      </c>
      <c r="D97">
        <v>1</v>
      </c>
      <c r="E97" s="2" t="s">
        <v>13</v>
      </c>
      <c r="F97" s="2"/>
      <c r="G97" s="2"/>
      <c r="H97" s="75">
        <f>IFERROR(VLOOKUP(E97,参数!$A$5:$B$41,2,FALSE),E97)</f>
        <v>5</v>
      </c>
      <c r="I97" s="91" t="s">
        <v>60</v>
      </c>
    </row>
    <row r="98" spans="1:8">
      <c r="A98" s="72">
        <v>96</v>
      </c>
      <c r="B98" s="32" t="s">
        <v>61</v>
      </c>
      <c r="C98" s="73" t="s">
        <v>61</v>
      </c>
      <c r="E98" s="74" t="s">
        <v>2</v>
      </c>
      <c r="F98" s="74"/>
      <c r="G98" s="74"/>
      <c r="H98" s="93" t="s">
        <v>62</v>
      </c>
    </row>
    <row r="99" spans="1:9">
      <c r="A99" s="72">
        <v>97</v>
      </c>
      <c r="B99" s="95" t="str">
        <f>HYPERLINK("[饥荒.xlsx]属性表2!C98",属性表2!$C$98)</f>
        <v>  ratatouille</v>
      </c>
      <c r="C99" s="2" t="s">
        <v>4</v>
      </c>
      <c r="D99">
        <v>1</v>
      </c>
      <c r="E99" s="2" t="s">
        <v>5</v>
      </c>
      <c r="F99" s="2"/>
      <c r="G99" s="2"/>
      <c r="H99" s="75" t="str">
        <f>IFERROR(VLOOKUP(E99,参数!$A$5:$B$41,2,FALSE),E99)</f>
        <v>FOODTYPE.VEGGIE</v>
      </c>
      <c r="I99" s="91" t="s">
        <v>62</v>
      </c>
    </row>
    <row r="100" spans="1:9">
      <c r="A100" s="72">
        <v>98</v>
      </c>
      <c r="B100" s="95" t="str">
        <f>HYPERLINK("[饥荒.xlsx]属性表2!C98",属性表2!$C$98)</f>
        <v>  ratatouille</v>
      </c>
      <c r="C100" s="2" t="s">
        <v>6</v>
      </c>
      <c r="D100">
        <v>1</v>
      </c>
      <c r="E100" s="2" t="s">
        <v>20</v>
      </c>
      <c r="F100" s="2"/>
      <c r="G100" s="2"/>
      <c r="H100" s="75">
        <f>IFERROR(VLOOKUP(E100,参数!$A$5:$B$41,2,FALSE),E100)</f>
        <v>3</v>
      </c>
      <c r="I100" s="91" t="s">
        <v>62</v>
      </c>
    </row>
    <row r="101" spans="1:9">
      <c r="A101" s="72">
        <v>99</v>
      </c>
      <c r="B101" s="95" t="str">
        <f>HYPERLINK("[饥荒.xlsx]属性表2!C98",属性表2!$C$98)</f>
        <v>  ratatouille</v>
      </c>
      <c r="C101" s="2" t="s">
        <v>8</v>
      </c>
      <c r="D101">
        <v>1</v>
      </c>
      <c r="E101" s="2" t="s">
        <v>63</v>
      </c>
      <c r="F101" s="2"/>
      <c r="G101" s="2"/>
      <c r="H101" s="75">
        <f>IFERROR(VLOOKUP(E101,参数!$A$5:$B$41,2,FALSE),E101)</f>
        <v>25</v>
      </c>
      <c r="I101" s="91" t="s">
        <v>62</v>
      </c>
    </row>
    <row r="102" spans="1:9">
      <c r="A102" s="72">
        <v>100</v>
      </c>
      <c r="B102" s="95" t="str">
        <f>HYPERLINK("[饥荒.xlsx]属性表2!C98",属性表2!$C$98)</f>
        <v>  ratatouille</v>
      </c>
      <c r="C102" s="2" t="s">
        <v>10</v>
      </c>
      <c r="D102">
        <v>1</v>
      </c>
      <c r="E102" s="2" t="s">
        <v>11</v>
      </c>
      <c r="F102" s="2"/>
      <c r="G102" s="2"/>
      <c r="H102" s="97" t="str">
        <f>IFERROR(VLOOKUP(E102,参数!$A$5:$B$41,2,FALSE),E102)</f>
        <v>15</v>
      </c>
      <c r="I102" s="91" t="s">
        <v>62</v>
      </c>
    </row>
    <row r="103" spans="1:9">
      <c r="A103" s="72">
        <v>101</v>
      </c>
      <c r="B103" s="95" t="str">
        <f>HYPERLINK("[饥荒.xlsx]属性表2!C98",属性表2!$C$98)</f>
        <v>  ratatouille</v>
      </c>
      <c r="C103" s="2" t="s">
        <v>12</v>
      </c>
      <c r="D103">
        <v>1</v>
      </c>
      <c r="E103" s="2" t="s">
        <v>13</v>
      </c>
      <c r="F103" s="2"/>
      <c r="G103" s="2"/>
      <c r="H103" s="75">
        <f>IFERROR(VLOOKUP(E103,参数!$A$5:$B$41,2,FALSE),E103)</f>
        <v>5</v>
      </c>
      <c r="I103" s="91" t="s">
        <v>62</v>
      </c>
    </row>
    <row r="104" spans="1:8">
      <c r="A104" s="72">
        <v>102</v>
      </c>
      <c r="B104" s="32" t="s">
        <v>64</v>
      </c>
      <c r="C104" s="73" t="s">
        <v>64</v>
      </c>
      <c r="E104" s="74" t="s">
        <v>2</v>
      </c>
      <c r="F104" s="74"/>
      <c r="G104" s="74"/>
      <c r="H104" s="93" t="s">
        <v>65</v>
      </c>
    </row>
    <row r="105" spans="1:9">
      <c r="A105" s="72">
        <v>103</v>
      </c>
      <c r="B105" s="95" t="str">
        <f>HYPERLINK("[饥荒.xlsx]属性表2!C104",属性表2!$C$104)</f>
        <v>  jammypreserves</v>
      </c>
      <c r="C105" s="2" t="s">
        <v>4</v>
      </c>
      <c r="D105">
        <v>1</v>
      </c>
      <c r="E105" s="2" t="s">
        <v>5</v>
      </c>
      <c r="F105" s="2"/>
      <c r="G105" s="2"/>
      <c r="H105" s="75" t="str">
        <f>IFERROR(VLOOKUP(E105,参数!$A$5:$B$41,2,FALSE),E105)</f>
        <v>FOODTYPE.VEGGIE</v>
      </c>
      <c r="I105" s="91" t="s">
        <v>65</v>
      </c>
    </row>
    <row r="106" spans="1:9">
      <c r="A106" s="72">
        <v>104</v>
      </c>
      <c r="B106" s="95" t="str">
        <f>HYPERLINK("[饥荒.xlsx]属性表2!C104",属性表2!$C$104)</f>
        <v>  jammypreserves</v>
      </c>
      <c r="C106" s="2" t="s">
        <v>6</v>
      </c>
      <c r="D106">
        <v>1</v>
      </c>
      <c r="E106" s="2" t="s">
        <v>20</v>
      </c>
      <c r="F106" s="2"/>
      <c r="G106" s="2"/>
      <c r="H106" s="75">
        <f>IFERROR(VLOOKUP(E106,参数!$A$5:$B$41,2,FALSE),E106)</f>
        <v>3</v>
      </c>
      <c r="I106" s="91" t="s">
        <v>65</v>
      </c>
    </row>
    <row r="107" spans="1:9">
      <c r="A107" s="72">
        <v>105</v>
      </c>
      <c r="B107" s="95" t="str">
        <f>HYPERLINK("[饥荒.xlsx]属性表2!C104",属性表2!$C$104)</f>
        <v>  jammypreserves</v>
      </c>
      <c r="C107" s="2" t="s">
        <v>8</v>
      </c>
      <c r="D107">
        <v>1</v>
      </c>
      <c r="E107" s="2" t="s">
        <v>21</v>
      </c>
      <c r="F107" s="2" t="s">
        <v>22</v>
      </c>
      <c r="G107" s="2">
        <v>3</v>
      </c>
      <c r="H107" s="76">
        <f>IFERROR(VLOOKUP(E107,参数!$A$5:$B$41,2,FALSE)*3,E107)</f>
        <v>37.5</v>
      </c>
      <c r="I107" s="91" t="s">
        <v>65</v>
      </c>
    </row>
    <row r="108" spans="1:9">
      <c r="A108" s="72">
        <v>106</v>
      </c>
      <c r="B108" s="95" t="str">
        <f>HYPERLINK("[饥荒.xlsx]属性表2!C104",属性表2!$C$104)</f>
        <v>  jammypreserves</v>
      </c>
      <c r="C108" s="2" t="s">
        <v>10</v>
      </c>
      <c r="D108">
        <v>1</v>
      </c>
      <c r="E108" s="2" t="s">
        <v>11</v>
      </c>
      <c r="F108" s="2"/>
      <c r="G108" s="2"/>
      <c r="H108" s="97" t="str">
        <f>IFERROR(VLOOKUP(E108,参数!$A$5:$B$41,2,FALSE),E108)</f>
        <v>15</v>
      </c>
      <c r="I108" s="91" t="s">
        <v>65</v>
      </c>
    </row>
    <row r="109" spans="1:9">
      <c r="A109" s="72">
        <v>107</v>
      </c>
      <c r="B109" s="95" t="str">
        <f>HYPERLINK("[饥荒.xlsx]属性表2!C104",属性表2!$C$104)</f>
        <v>  jammypreserves</v>
      </c>
      <c r="C109" s="2" t="s">
        <v>12</v>
      </c>
      <c r="D109">
        <v>1</v>
      </c>
      <c r="E109" s="2" t="s">
        <v>13</v>
      </c>
      <c r="F109" s="2"/>
      <c r="G109" s="2"/>
      <c r="H109" s="75">
        <f>IFERROR(VLOOKUP(E109,参数!$A$5:$B$41,2,FALSE),E109)</f>
        <v>5</v>
      </c>
      <c r="I109" s="91" t="s">
        <v>65</v>
      </c>
    </row>
    <row r="110" spans="1:8">
      <c r="A110" s="72">
        <v>108</v>
      </c>
      <c r="B110" s="32" t="s">
        <v>66</v>
      </c>
      <c r="C110" s="73" t="s">
        <v>66</v>
      </c>
      <c r="E110" s="74" t="s">
        <v>2</v>
      </c>
      <c r="F110" s="74"/>
      <c r="G110" s="74"/>
      <c r="H110" s="93" t="s">
        <v>67</v>
      </c>
    </row>
    <row r="111" spans="1:9">
      <c r="A111" s="72">
        <v>109</v>
      </c>
      <c r="B111" s="95" t="str">
        <f>HYPERLINK("[饥荒.xlsx]属性表2!C110",属性表2!$C$110)</f>
        <v>  fruitmedley</v>
      </c>
      <c r="C111" s="2" t="s">
        <v>4</v>
      </c>
      <c r="D111">
        <v>1</v>
      </c>
      <c r="E111" s="2" t="s">
        <v>5</v>
      </c>
      <c r="F111" s="2"/>
      <c r="G111" s="2"/>
      <c r="H111" s="75" t="str">
        <f>IFERROR(VLOOKUP(E111,参数!$A$5:$B$41,2,FALSE),E111)</f>
        <v>FOODTYPE.VEGGIE</v>
      </c>
      <c r="I111" s="91" t="s">
        <v>67</v>
      </c>
    </row>
    <row r="112" spans="1:9">
      <c r="A112" s="72">
        <v>110</v>
      </c>
      <c r="B112" s="95" t="str">
        <f>HYPERLINK("[饥荒.xlsx]属性表2!C110",属性表2!$C$110)</f>
        <v>  fruitmedley</v>
      </c>
      <c r="C112" s="2" t="s">
        <v>6</v>
      </c>
      <c r="D112">
        <v>1</v>
      </c>
      <c r="E112" s="2" t="s">
        <v>7</v>
      </c>
      <c r="F112" s="2"/>
      <c r="G112" s="2"/>
      <c r="H112" s="76">
        <f>IFERROR(VLOOKUP(E112,参数!$A$5:$B$41,2,FALSE),E112)</f>
        <v>20</v>
      </c>
      <c r="I112" s="91" t="s">
        <v>67</v>
      </c>
    </row>
    <row r="113" spans="1:9">
      <c r="A113" s="72">
        <v>111</v>
      </c>
      <c r="B113" s="95" t="str">
        <f>HYPERLINK("[饥荒.xlsx]属性表2!C110",属性表2!$C$110)</f>
        <v>  fruitmedley</v>
      </c>
      <c r="C113" s="2" t="s">
        <v>8</v>
      </c>
      <c r="D113">
        <v>1</v>
      </c>
      <c r="E113" s="2" t="s">
        <v>63</v>
      </c>
      <c r="F113" s="2"/>
      <c r="G113" s="2"/>
      <c r="H113" s="75">
        <f>IFERROR(VLOOKUP(E113,参数!$A$5:$B$41,2,FALSE),E113)</f>
        <v>25</v>
      </c>
      <c r="I113" s="91" t="s">
        <v>67</v>
      </c>
    </row>
    <row r="114" spans="1:9">
      <c r="A114" s="72">
        <v>112</v>
      </c>
      <c r="B114" s="95" t="str">
        <f>HYPERLINK("[饥荒.xlsx]属性表2!C110",属性表2!$C$110)</f>
        <v>  fruitmedley</v>
      </c>
      <c r="C114" s="2" t="s">
        <v>10</v>
      </c>
      <c r="D114">
        <v>1</v>
      </c>
      <c r="E114" s="2" t="s">
        <v>49</v>
      </c>
      <c r="F114" s="2"/>
      <c r="G114" s="2"/>
      <c r="H114" s="98" t="str">
        <f>IFERROR(VLOOKUP(E114,参数!$A$5:$B$41,2,FALSE),E114)</f>
        <v>6</v>
      </c>
      <c r="I114" s="91" t="s">
        <v>67</v>
      </c>
    </row>
    <row r="115" spans="1:9">
      <c r="A115" s="72">
        <v>113</v>
      </c>
      <c r="B115" s="95" t="str">
        <f>HYPERLINK("[饥荒.xlsx]属性表2!C110",属性表2!$C$110)</f>
        <v>  fruitmedley</v>
      </c>
      <c r="C115" s="2" t="s">
        <v>12</v>
      </c>
      <c r="D115">
        <v>1</v>
      </c>
      <c r="E115" s="2" t="s">
        <v>13</v>
      </c>
      <c r="F115" s="2"/>
      <c r="G115" s="2"/>
      <c r="H115" s="75">
        <f>IFERROR(VLOOKUP(E115,参数!$A$5:$B$41,2,FALSE),E115)</f>
        <v>5</v>
      </c>
      <c r="I115" s="91" t="s">
        <v>67</v>
      </c>
    </row>
    <row r="116" spans="1:8">
      <c r="A116" s="72">
        <v>114</v>
      </c>
      <c r="B116" s="32" t="s">
        <v>68</v>
      </c>
      <c r="C116" s="73" t="s">
        <v>68</v>
      </c>
      <c r="E116" s="74" t="s">
        <v>2</v>
      </c>
      <c r="F116" s="74"/>
      <c r="G116" s="74"/>
      <c r="H116" s="93" t="s">
        <v>69</v>
      </c>
    </row>
    <row r="117" spans="1:9">
      <c r="A117" s="72">
        <v>115</v>
      </c>
      <c r="B117" s="95" t="str">
        <f>HYPERLINK("[饥荒.xlsx]属性表2!C116",属性表2!$C$116)</f>
        <v>  fishtacos</v>
      </c>
      <c r="C117" s="2" t="s">
        <v>4</v>
      </c>
      <c r="D117">
        <v>1</v>
      </c>
      <c r="E117" s="2" t="s">
        <v>16</v>
      </c>
      <c r="F117" s="2"/>
      <c r="G117" s="2"/>
      <c r="H117" s="75" t="str">
        <f>IFERROR(VLOOKUP(E117,参数!$A$5:$B$41,2,FALSE),E117)</f>
        <v>FOODTYPE.MEAT</v>
      </c>
      <c r="I117" s="91" t="s">
        <v>69</v>
      </c>
    </row>
    <row r="118" spans="1:9">
      <c r="A118" s="72">
        <v>116</v>
      </c>
      <c r="B118" s="95" t="str">
        <f>HYPERLINK("[饥荒.xlsx]属性表2!C116",属性表2!$C$116)</f>
        <v>  fishtacos</v>
      </c>
      <c r="C118" s="2" t="s">
        <v>6</v>
      </c>
      <c r="D118">
        <v>1</v>
      </c>
      <c r="E118" s="2" t="s">
        <v>7</v>
      </c>
      <c r="F118" s="2"/>
      <c r="G118" s="2"/>
      <c r="H118" s="76">
        <f>IFERROR(VLOOKUP(E118,参数!$A$5:$B$41,2,FALSE),E118)</f>
        <v>20</v>
      </c>
      <c r="I118" s="91" t="s">
        <v>69</v>
      </c>
    </row>
    <row r="119" spans="1:9">
      <c r="A119" s="72">
        <v>117</v>
      </c>
      <c r="B119" s="95" t="str">
        <f>HYPERLINK("[饥荒.xlsx]属性表2!C116",属性表2!$C$116)</f>
        <v>  fishtacos</v>
      </c>
      <c r="C119" s="2" t="s">
        <v>8</v>
      </c>
      <c r="D119">
        <v>1</v>
      </c>
      <c r="E119" s="2" t="s">
        <v>9</v>
      </c>
      <c r="F119" s="2"/>
      <c r="G119" s="2"/>
      <c r="H119" s="76">
        <f>IFERROR(VLOOKUP(E119,参数!$A$5:$B$41,2,FALSE),E119)</f>
        <v>37.5</v>
      </c>
      <c r="I119" s="91" t="s">
        <v>69</v>
      </c>
    </row>
    <row r="120" spans="1:9">
      <c r="A120" s="72">
        <v>118</v>
      </c>
      <c r="B120" s="95" t="str">
        <f>HYPERLINK("[饥荒.xlsx]属性表2!C116",属性表2!$C$116)</f>
        <v>  fishtacos</v>
      </c>
      <c r="C120" s="2" t="s">
        <v>10</v>
      </c>
      <c r="D120">
        <v>1</v>
      </c>
      <c r="E120" s="2" t="s">
        <v>49</v>
      </c>
      <c r="F120" s="2"/>
      <c r="G120" s="2"/>
      <c r="H120" s="98" t="str">
        <f>IFERROR(VLOOKUP(E120,参数!$A$5:$B$41,2,FALSE),E120)</f>
        <v>6</v>
      </c>
      <c r="I120" s="91" t="s">
        <v>69</v>
      </c>
    </row>
    <row r="121" spans="1:9">
      <c r="A121" s="72">
        <v>119</v>
      </c>
      <c r="B121" s="95" t="str">
        <f>HYPERLINK("[饥荒.xlsx]属性表2!C116",属性表2!$C$116)</f>
        <v>  fishtacos</v>
      </c>
      <c r="C121" s="2" t="s">
        <v>12</v>
      </c>
      <c r="D121">
        <v>1</v>
      </c>
      <c r="E121" s="2" t="s">
        <v>13</v>
      </c>
      <c r="F121" s="2"/>
      <c r="G121" s="2"/>
      <c r="H121" s="75">
        <f>IFERROR(VLOOKUP(E121,参数!$A$5:$B$41,2,FALSE),E121)</f>
        <v>5</v>
      </c>
      <c r="I121" s="91" t="s">
        <v>69</v>
      </c>
    </row>
    <row r="122" spans="1:8">
      <c r="A122" s="72">
        <v>120</v>
      </c>
      <c r="B122" s="32" t="s">
        <v>70</v>
      </c>
      <c r="C122" s="73" t="s">
        <v>70</v>
      </c>
      <c r="E122" s="74" t="s">
        <v>2</v>
      </c>
      <c r="F122" s="74"/>
      <c r="G122" s="74"/>
      <c r="H122" s="93" t="s">
        <v>71</v>
      </c>
    </row>
    <row r="123" spans="1:9">
      <c r="A123" s="72">
        <v>121</v>
      </c>
      <c r="B123" s="95" t="str">
        <f>HYPERLINK("[饥荒.xlsx]属性表2!C122",属性表2!$C$122)</f>
        <v>  waffles</v>
      </c>
      <c r="C123" s="2" t="s">
        <v>4</v>
      </c>
      <c r="D123">
        <v>1</v>
      </c>
      <c r="E123" s="2" t="s">
        <v>5</v>
      </c>
      <c r="F123" s="2"/>
      <c r="G123" s="2"/>
      <c r="H123" s="75" t="str">
        <f>IFERROR(VLOOKUP(E123,参数!$A$5:$B$41,2,FALSE),E123)</f>
        <v>FOODTYPE.VEGGIE</v>
      </c>
      <c r="I123" s="91" t="s">
        <v>71</v>
      </c>
    </row>
    <row r="124" spans="1:9">
      <c r="A124" s="72">
        <v>122</v>
      </c>
      <c r="B124" s="95" t="str">
        <f>HYPERLINK("[饥荒.xlsx]属性表2!C122",属性表2!$C$122)</f>
        <v>  waffles</v>
      </c>
      <c r="C124" s="2" t="s">
        <v>6</v>
      </c>
      <c r="D124">
        <v>1</v>
      </c>
      <c r="E124" s="2" t="s">
        <v>72</v>
      </c>
      <c r="F124" s="2"/>
      <c r="G124" s="2"/>
      <c r="H124" s="78">
        <f>IFERROR(VLOOKUP(E124,参数!$A$5:$B$41,2,FALSE),E124)</f>
        <v>60</v>
      </c>
      <c r="I124" s="91" t="s">
        <v>71</v>
      </c>
    </row>
    <row r="125" spans="1:9">
      <c r="A125" s="72">
        <v>123</v>
      </c>
      <c r="B125" s="95" t="str">
        <f>HYPERLINK("[饥荒.xlsx]属性表2!C122",属性表2!$C$122)</f>
        <v>  waffles</v>
      </c>
      <c r="C125" s="2" t="s">
        <v>8</v>
      </c>
      <c r="D125">
        <v>1</v>
      </c>
      <c r="E125" s="2" t="s">
        <v>9</v>
      </c>
      <c r="F125" s="2"/>
      <c r="G125" s="2"/>
      <c r="H125" s="76">
        <f>IFERROR(VLOOKUP(E125,参数!$A$5:$B$41,2,FALSE),E125)</f>
        <v>37.5</v>
      </c>
      <c r="I125" s="91" t="s">
        <v>71</v>
      </c>
    </row>
    <row r="126" spans="1:9">
      <c r="A126" s="72">
        <v>124</v>
      </c>
      <c r="B126" s="95" t="str">
        <f>HYPERLINK("[饥荒.xlsx]属性表2!C122",属性表2!$C$122)</f>
        <v>  waffles</v>
      </c>
      <c r="C126" s="2" t="s">
        <v>10</v>
      </c>
      <c r="D126">
        <v>1</v>
      </c>
      <c r="E126" s="2" t="s">
        <v>49</v>
      </c>
      <c r="F126" s="2"/>
      <c r="G126" s="2"/>
      <c r="H126" s="98" t="str">
        <f>IFERROR(VLOOKUP(E126,参数!$A$5:$B$41,2,FALSE),E126)</f>
        <v>6</v>
      </c>
      <c r="I126" s="91" t="s">
        <v>71</v>
      </c>
    </row>
    <row r="127" spans="1:9">
      <c r="A127" s="72">
        <v>125</v>
      </c>
      <c r="B127" s="95" t="str">
        <f>HYPERLINK("[饥荒.xlsx]属性表2!C122",属性表2!$C$122)</f>
        <v>  waffles</v>
      </c>
      <c r="C127" s="2" t="s">
        <v>12</v>
      </c>
      <c r="D127">
        <v>1</v>
      </c>
      <c r="E127" s="2" t="s">
        <v>13</v>
      </c>
      <c r="F127" s="2"/>
      <c r="G127" s="2"/>
      <c r="H127" s="75">
        <f>IFERROR(VLOOKUP(E127,参数!$A$5:$B$41,2,FALSE),E127)</f>
        <v>5</v>
      </c>
      <c r="I127" s="91" t="s">
        <v>71</v>
      </c>
    </row>
    <row r="128" spans="1:8">
      <c r="A128" s="72">
        <v>126</v>
      </c>
      <c r="B128" s="32" t="s">
        <v>73</v>
      </c>
      <c r="C128" s="73" t="s">
        <v>73</v>
      </c>
      <c r="E128" s="74" t="s">
        <v>2</v>
      </c>
      <c r="F128" s="74"/>
      <c r="G128" s="74"/>
      <c r="H128" s="93" t="s">
        <v>74</v>
      </c>
    </row>
    <row r="129" spans="1:14">
      <c r="A129" s="72">
        <v>127</v>
      </c>
      <c r="B129" s="95" t="str">
        <f>HYPERLINK("[饥荒.xlsx]属性表2!C128",属性表2!$C$128)</f>
        <v>  monsterlasagna</v>
      </c>
      <c r="C129" s="2" t="s">
        <v>4</v>
      </c>
      <c r="D129">
        <v>1</v>
      </c>
      <c r="E129" s="2" t="s">
        <v>16</v>
      </c>
      <c r="F129" s="2"/>
      <c r="G129" s="2"/>
      <c r="H129" s="75" t="str">
        <f>IFERROR(VLOOKUP(E129,参数!$A$5:$B$41,2,FALSE),E129)</f>
        <v>FOODTYPE.MEAT</v>
      </c>
      <c r="I129" s="91" t="s">
        <v>74</v>
      </c>
      <c r="J129" s="2" t="s">
        <v>75</v>
      </c>
      <c r="L129" s="2"/>
      <c r="M129" s="2"/>
      <c r="N129" s="75" t="str">
        <f>IFERROR(VLOOKUP(J129,参数!$A$5:$B$41,2,FALSE),J129)</f>
        <v>FOODTYPE.MONSTER</v>
      </c>
    </row>
    <row r="130" spans="1:9">
      <c r="A130" s="72">
        <v>129</v>
      </c>
      <c r="B130" s="95" t="str">
        <f>HYPERLINK("[饥荒.xlsx]属性表2!C128",属性表2!$C$128)</f>
        <v>  monsterlasagna</v>
      </c>
      <c r="C130" s="2" t="s">
        <v>6</v>
      </c>
      <c r="D130">
        <v>-1</v>
      </c>
      <c r="E130" s="77" t="s">
        <v>7</v>
      </c>
      <c r="F130" s="77"/>
      <c r="G130" s="77"/>
      <c r="H130" s="75">
        <f>IFERROR(VLOOKUP(E130,参数!$A$5:$B$41,2,FALSE)*D130,E130)</f>
        <v>-20</v>
      </c>
      <c r="I130" s="91" t="s">
        <v>74</v>
      </c>
    </row>
    <row r="131" spans="1:9">
      <c r="A131" s="72">
        <v>130</v>
      </c>
      <c r="B131" s="95" t="str">
        <f>HYPERLINK("[饥荒.xlsx]属性表2!C128",属性表2!$C$128)</f>
        <v>  monsterlasagna</v>
      </c>
      <c r="C131" s="2" t="s">
        <v>8</v>
      </c>
      <c r="D131">
        <v>1</v>
      </c>
      <c r="E131" s="2" t="s">
        <v>9</v>
      </c>
      <c r="F131" s="2"/>
      <c r="G131" s="2"/>
      <c r="H131" s="76">
        <f>IFERROR(VLOOKUP(E131,参数!$A$5:$B$41,2,FALSE),E131)</f>
        <v>37.5</v>
      </c>
      <c r="I131" s="91" t="s">
        <v>74</v>
      </c>
    </row>
    <row r="132" spans="1:9">
      <c r="A132" s="72">
        <v>131</v>
      </c>
      <c r="B132" s="95" t="str">
        <f>HYPERLINK("[饥荒.xlsx]属性表2!C128",属性表2!$C$128)</f>
        <v>  monsterlasagna</v>
      </c>
      <c r="C132" s="2" t="s">
        <v>10</v>
      </c>
      <c r="D132">
        <v>1</v>
      </c>
      <c r="E132" s="2" t="s">
        <v>49</v>
      </c>
      <c r="F132" s="2"/>
      <c r="G132" s="2"/>
      <c r="H132" s="98" t="str">
        <f>IFERROR(VLOOKUP(E132,参数!$A$5:$B$41,2,FALSE),E132)</f>
        <v>6</v>
      </c>
      <c r="I132" s="91" t="s">
        <v>74</v>
      </c>
    </row>
    <row r="133" spans="1:9">
      <c r="A133" s="72">
        <v>132</v>
      </c>
      <c r="B133" s="95" t="str">
        <f>HYPERLINK("[饥荒.xlsx]属性表2!C128",属性表2!$C$128)</f>
        <v>  monsterlasagna</v>
      </c>
      <c r="C133" s="2" t="s">
        <v>12</v>
      </c>
      <c r="D133">
        <v>-1</v>
      </c>
      <c r="E133" s="77" t="s">
        <v>76</v>
      </c>
      <c r="F133" s="77"/>
      <c r="G133" s="77"/>
      <c r="H133" s="75">
        <f>IFERROR(VLOOKUP(E133,参数!$A$5:$B$41,2,FALSE)*D133,E133)</f>
        <v>-20</v>
      </c>
      <c r="I133" s="91" t="s">
        <v>77</v>
      </c>
    </row>
    <row r="134" spans="1:8">
      <c r="A134" s="72">
        <v>133</v>
      </c>
      <c r="B134" s="32" t="s">
        <v>78</v>
      </c>
      <c r="C134" s="73" t="s">
        <v>78</v>
      </c>
      <c r="E134" s="74" t="s">
        <v>2</v>
      </c>
      <c r="F134" s="74"/>
      <c r="G134" s="74"/>
      <c r="H134" s="22" t="s">
        <v>77</v>
      </c>
    </row>
    <row r="135" spans="1:9">
      <c r="A135" s="72">
        <v>134</v>
      </c>
      <c r="B135" s="95" t="str">
        <f>HYPERLINK("[饥荒.xlsx]属性表2!C134",属性表2!$C$134)</f>
        <v>  powcake</v>
      </c>
      <c r="C135" s="2" t="s">
        <v>4</v>
      </c>
      <c r="D135">
        <v>1</v>
      </c>
      <c r="E135" s="2" t="s">
        <v>5</v>
      </c>
      <c r="F135" s="2"/>
      <c r="G135" s="2"/>
      <c r="H135" s="75" t="str">
        <f>IFERROR(VLOOKUP(E135,参数!$A$5:$B$41,2,FALSE),E135)</f>
        <v>FOODTYPE.VEGGIE</v>
      </c>
      <c r="I135" s="91" t="s">
        <v>77</v>
      </c>
    </row>
    <row r="136" spans="1:9">
      <c r="A136" s="72">
        <v>135</v>
      </c>
      <c r="B136" s="95" t="str">
        <f>HYPERLINK("[饥荒.xlsx]属性表2!C134",属性表2!$C$134)</f>
        <v>  powcake</v>
      </c>
      <c r="C136" s="2" t="s">
        <v>6</v>
      </c>
      <c r="D136">
        <v>-1</v>
      </c>
      <c r="E136" s="77" t="s">
        <v>20</v>
      </c>
      <c r="F136" s="77"/>
      <c r="G136" s="77"/>
      <c r="H136" s="75">
        <f>IFERROR(VLOOKUP(E136,参数!$A$5:$B$41,2,FALSE)*D136,E136)</f>
        <v>-3</v>
      </c>
      <c r="I136" s="91" t="s">
        <v>77</v>
      </c>
    </row>
    <row r="137" spans="1:9">
      <c r="A137" s="72">
        <v>136</v>
      </c>
      <c r="B137" s="95" t="str">
        <f>HYPERLINK("[饥荒.xlsx]属性表2!C134",属性表2!$C$134)</f>
        <v>  powcake</v>
      </c>
      <c r="C137" s="2" t="s">
        <v>8</v>
      </c>
      <c r="D137">
        <v>1</v>
      </c>
      <c r="E137" s="2">
        <v>0</v>
      </c>
      <c r="F137" s="2"/>
      <c r="G137" s="2"/>
      <c r="H137" s="75">
        <f>IFERROR(VLOOKUP(E137,参数!$A$5:$B$41,2,FALSE),E137)</f>
        <v>0</v>
      </c>
      <c r="I137" s="91" t="s">
        <v>77</v>
      </c>
    </row>
    <row r="138" spans="1:9">
      <c r="A138" s="72">
        <v>137</v>
      </c>
      <c r="B138" s="95" t="str">
        <f>HYPERLINK("[饥荒.xlsx]属性表2!C134",属性表2!$C$134)</f>
        <v>  powcake</v>
      </c>
      <c r="C138" s="2" t="s">
        <v>10</v>
      </c>
      <c r="D138">
        <v>1</v>
      </c>
      <c r="E138" s="2">
        <f>9000000/480</f>
        <v>18750</v>
      </c>
      <c r="F138" s="2"/>
      <c r="G138" s="2"/>
      <c r="H138" s="75">
        <f>IFERROR(VLOOKUP(E138,参数!$A$5:$B$41,2,FALSE),E138)</f>
        <v>18750</v>
      </c>
      <c r="I138" s="91" t="s">
        <v>77</v>
      </c>
    </row>
    <row r="139" spans="1:9">
      <c r="A139" s="72">
        <v>138</v>
      </c>
      <c r="B139" s="95" t="str">
        <f>HYPERLINK("[饥荒.xlsx]属性表2!C134",属性表2!$C$134)</f>
        <v>  powcake</v>
      </c>
      <c r="C139" s="2" t="s">
        <v>12</v>
      </c>
      <c r="D139">
        <v>1</v>
      </c>
      <c r="E139" s="2">
        <v>0</v>
      </c>
      <c r="F139" s="2"/>
      <c r="G139" s="2"/>
      <c r="H139" s="75">
        <f>IFERROR(VLOOKUP(E139,参数!$A$5:$B$41,2,FALSE),E139)</f>
        <v>0</v>
      </c>
      <c r="I139" s="91" t="s">
        <v>79</v>
      </c>
    </row>
    <row r="140" spans="1:8">
      <c r="A140" s="72">
        <v>139</v>
      </c>
      <c r="B140" s="32" t="s">
        <v>80</v>
      </c>
      <c r="C140" s="73" t="s">
        <v>80</v>
      </c>
      <c r="E140" s="74" t="s">
        <v>2</v>
      </c>
      <c r="F140" s="74"/>
      <c r="G140" s="74"/>
      <c r="H140" s="93" t="s">
        <v>79</v>
      </c>
    </row>
    <row r="141" spans="1:9">
      <c r="A141" s="72">
        <v>140</v>
      </c>
      <c r="B141" s="95" t="str">
        <f>HYPERLINK("[饥荒.xlsx]属性表2!C140",属性表2!$C$140)</f>
        <v>  unagi</v>
      </c>
      <c r="C141" s="2" t="s">
        <v>4</v>
      </c>
      <c r="D141">
        <v>1</v>
      </c>
      <c r="E141" s="2" t="s">
        <v>16</v>
      </c>
      <c r="F141" s="2"/>
      <c r="G141" s="2"/>
      <c r="H141" s="75" t="str">
        <f>IFERROR(VLOOKUP(E141,参数!$A$5:$B$41,2,FALSE),E141)</f>
        <v>FOODTYPE.MEAT</v>
      </c>
      <c r="I141" s="91" t="s">
        <v>79</v>
      </c>
    </row>
    <row r="142" spans="1:9">
      <c r="A142" s="72">
        <v>141</v>
      </c>
      <c r="B142" s="95" t="str">
        <f>HYPERLINK("[饥荒.xlsx]属性表2!C140",属性表2!$C$140)</f>
        <v>  unagi</v>
      </c>
      <c r="C142" s="2" t="s">
        <v>6</v>
      </c>
      <c r="D142">
        <v>1</v>
      </c>
      <c r="E142" s="2" t="s">
        <v>7</v>
      </c>
      <c r="F142" s="2"/>
      <c r="G142" s="2"/>
      <c r="H142" s="76">
        <f>IFERROR(VLOOKUP(E142,参数!$A$5:$B$41,2,FALSE),E142)</f>
        <v>20</v>
      </c>
      <c r="I142" s="91" t="s">
        <v>79</v>
      </c>
    </row>
    <row r="143" spans="1:9">
      <c r="A143" s="72">
        <v>142</v>
      </c>
      <c r="B143" s="95" t="str">
        <f>HYPERLINK("[饥荒.xlsx]属性表2!C140",属性表2!$C$140)</f>
        <v>  unagi</v>
      </c>
      <c r="C143" s="2" t="s">
        <v>8</v>
      </c>
      <c r="D143">
        <v>1</v>
      </c>
      <c r="E143" s="2" t="s">
        <v>81</v>
      </c>
      <c r="F143" s="2"/>
      <c r="G143" s="2"/>
      <c r="H143" s="75">
        <f>IFERROR(VLOOKUP(E143,参数!$A$5:$B$41,2,FALSE),E143)</f>
        <v>18.75</v>
      </c>
      <c r="I143" s="91" t="s">
        <v>79</v>
      </c>
    </row>
    <row r="144" spans="1:9">
      <c r="A144" s="72">
        <v>143</v>
      </c>
      <c r="B144" s="95" t="str">
        <f>HYPERLINK("[饥荒.xlsx]属性表2!C140",属性表2!$C$140)</f>
        <v>  unagi</v>
      </c>
      <c r="C144" s="2" t="s">
        <v>10</v>
      </c>
      <c r="D144">
        <v>1</v>
      </c>
      <c r="E144" s="2" t="s">
        <v>26</v>
      </c>
      <c r="F144" s="2"/>
      <c r="G144" s="2"/>
      <c r="H144" s="98" t="str">
        <f>IFERROR(VLOOKUP(E144,参数!$A$5:$B$41,2,FALSE),E144)</f>
        <v>10</v>
      </c>
      <c r="I144" s="91" t="s">
        <v>79</v>
      </c>
    </row>
    <row r="145" spans="1:9">
      <c r="A145" s="72">
        <v>144</v>
      </c>
      <c r="B145" s="95" t="str">
        <f>HYPERLINK("[饥荒.xlsx]属性表2!C140",属性表2!$C$140)</f>
        <v>  unagi</v>
      </c>
      <c r="C145" s="2" t="s">
        <v>12</v>
      </c>
      <c r="D145">
        <v>1</v>
      </c>
      <c r="E145" s="2" t="s">
        <v>13</v>
      </c>
      <c r="F145" s="2"/>
      <c r="G145" s="2"/>
      <c r="H145" s="75">
        <f>IFERROR(VLOOKUP(E145,参数!$A$5:$B$41,2,FALSE),E145)</f>
        <v>5</v>
      </c>
      <c r="I145" s="91" t="s">
        <v>82</v>
      </c>
    </row>
    <row r="146" spans="1:8">
      <c r="A146" s="72">
        <v>145</v>
      </c>
      <c r="B146" s="32" t="s">
        <v>83</v>
      </c>
      <c r="C146" s="73" t="s">
        <v>83</v>
      </c>
      <c r="E146" s="74" t="s">
        <v>2</v>
      </c>
      <c r="F146" s="74"/>
      <c r="G146" s="74"/>
      <c r="H146" s="93" t="s">
        <v>82</v>
      </c>
    </row>
    <row r="147" spans="1:9">
      <c r="A147" s="72">
        <v>146</v>
      </c>
      <c r="B147" s="95" t="str">
        <f>HYPERLINK("[饥荒.xlsx]属性表2!C146",属性表2!$C$146)</f>
        <v>  wetgoop</v>
      </c>
      <c r="C147" s="2" t="s">
        <v>4</v>
      </c>
      <c r="E147" s="74"/>
      <c r="F147" s="74"/>
      <c r="G147" s="74"/>
      <c r="H147" s="80" t="s">
        <v>84</v>
      </c>
      <c r="I147" s="91" t="s">
        <v>82</v>
      </c>
    </row>
    <row r="148" spans="1:9">
      <c r="A148" s="72">
        <v>147</v>
      </c>
      <c r="B148" s="95" t="str">
        <f>HYPERLINK("[饥荒.xlsx]属性表2!C146",属性表2!$C$146)</f>
        <v>  wetgoop</v>
      </c>
      <c r="C148" s="2" t="s">
        <v>6</v>
      </c>
      <c r="D148">
        <v>1</v>
      </c>
      <c r="E148" s="2">
        <v>0</v>
      </c>
      <c r="F148" s="2"/>
      <c r="G148" s="2"/>
      <c r="H148" s="75">
        <f>IFERROR(VLOOKUP(E148,参数!$A$5:$B$41,2,FALSE),E148)</f>
        <v>0</v>
      </c>
      <c r="I148" s="91" t="s">
        <v>82</v>
      </c>
    </row>
    <row r="149" spans="1:9">
      <c r="A149" s="72">
        <v>148</v>
      </c>
      <c r="B149" s="95" t="str">
        <f>HYPERLINK("[饥荒.xlsx]属性表2!C146",属性表2!$C$146)</f>
        <v>  wetgoop</v>
      </c>
      <c r="C149" s="2" t="s">
        <v>8</v>
      </c>
      <c r="D149">
        <v>1</v>
      </c>
      <c r="E149" s="2">
        <v>0</v>
      </c>
      <c r="F149" s="2"/>
      <c r="G149" s="2"/>
      <c r="H149" s="75">
        <f>IFERROR(VLOOKUP(E149,参数!$A$5:$B$41,2,FALSE),E149)</f>
        <v>0</v>
      </c>
      <c r="I149" s="91" t="s">
        <v>82</v>
      </c>
    </row>
    <row r="150" spans="1:9">
      <c r="A150" s="72">
        <v>149</v>
      </c>
      <c r="B150" s="95" t="str">
        <f>HYPERLINK("[饥荒.xlsx]属性表2!C146",属性表2!$C$146)</f>
        <v>  wetgoop</v>
      </c>
      <c r="C150" s="2" t="s">
        <v>10</v>
      </c>
      <c r="D150">
        <v>1</v>
      </c>
      <c r="E150" s="2" t="s">
        <v>49</v>
      </c>
      <c r="F150" s="2"/>
      <c r="G150" s="2"/>
      <c r="H150" s="98" t="str">
        <f>IFERROR(VLOOKUP(E150,参数!$A$5:$B$41,2,FALSE),E150)</f>
        <v>6</v>
      </c>
      <c r="I150" s="91" t="s">
        <v>82</v>
      </c>
    </row>
    <row r="151" spans="1:9">
      <c r="A151" s="72">
        <v>150</v>
      </c>
      <c r="B151" s="95" t="str">
        <f>HYPERLINK("[饥荒.xlsx]属性表2!C146",属性表2!$C$146)</f>
        <v>  wetgoop</v>
      </c>
      <c r="C151" s="2" t="s">
        <v>12</v>
      </c>
      <c r="D151">
        <v>1</v>
      </c>
      <c r="E151" s="2">
        <v>0</v>
      </c>
      <c r="F151" s="2"/>
      <c r="G151" s="2"/>
      <c r="H151" s="75">
        <f>IFERROR(VLOOKUP(E151,参数!$A$5:$B$41,2,FALSE),E151)</f>
        <v>0</v>
      </c>
      <c r="I151" s="91" t="s">
        <v>85</v>
      </c>
    </row>
    <row r="152" spans="1:8">
      <c r="A152" s="72">
        <v>151</v>
      </c>
      <c r="B152" s="32" t="s">
        <v>86</v>
      </c>
      <c r="C152" s="73" t="s">
        <v>86</v>
      </c>
      <c r="E152" s="74" t="s">
        <v>2</v>
      </c>
      <c r="F152" s="74"/>
      <c r="G152" s="74"/>
      <c r="H152" s="93" t="s">
        <v>85</v>
      </c>
    </row>
    <row r="153" spans="1:9">
      <c r="A153" s="72">
        <v>152</v>
      </c>
      <c r="B153" s="95" t="str">
        <f>HYPERLINK("[饥荒.xlsx]属性表2!C152",属性表2!$C$152)</f>
        <v>  flowersalad</v>
      </c>
      <c r="C153" s="2" t="s">
        <v>4</v>
      </c>
      <c r="D153">
        <v>1</v>
      </c>
      <c r="E153" s="2" t="s">
        <v>5</v>
      </c>
      <c r="F153" s="2"/>
      <c r="G153" s="2"/>
      <c r="H153" s="75" t="str">
        <f>IFERROR(VLOOKUP(E153,参数!$A$5:$B$41,2,FALSE),E153)</f>
        <v>FOODTYPE.VEGGIE</v>
      </c>
      <c r="I153" s="91" t="s">
        <v>85</v>
      </c>
    </row>
    <row r="154" spans="1:9">
      <c r="A154" s="72">
        <v>153</v>
      </c>
      <c r="B154" s="95" t="str">
        <f>HYPERLINK("[饥荒.xlsx]属性表2!C152",属性表2!$C$152)</f>
        <v>  flowersalad</v>
      </c>
      <c r="C154" s="2" t="s">
        <v>6</v>
      </c>
      <c r="D154">
        <v>1</v>
      </c>
      <c r="E154" s="2" t="s">
        <v>31</v>
      </c>
      <c r="F154" s="2"/>
      <c r="G154" s="2"/>
      <c r="H154" s="78">
        <f>IFERROR(VLOOKUP(E154,参数!$A$5:$B$41,2,FALSE),E154)</f>
        <v>40</v>
      </c>
      <c r="I154" s="91" t="s">
        <v>85</v>
      </c>
    </row>
    <row r="155" spans="1:9">
      <c r="A155" s="72">
        <v>154</v>
      </c>
      <c r="B155" s="95" t="str">
        <f>HYPERLINK("[饥荒.xlsx]属性表2!C152",属性表2!$C$152)</f>
        <v>  flowersalad</v>
      </c>
      <c r="C155" s="2" t="s">
        <v>8</v>
      </c>
      <c r="D155">
        <v>1</v>
      </c>
      <c r="E155" s="2" t="s">
        <v>21</v>
      </c>
      <c r="F155" s="2"/>
      <c r="G155" s="2"/>
      <c r="H155" s="75">
        <f>IFERROR(VLOOKUP(E155,参数!$A$5:$B$41,2,FALSE),E155)</f>
        <v>12.5</v>
      </c>
      <c r="I155" s="91" t="s">
        <v>85</v>
      </c>
    </row>
    <row r="156" spans="1:9">
      <c r="A156" s="72">
        <v>155</v>
      </c>
      <c r="B156" s="95" t="str">
        <f>HYPERLINK("[饥荒.xlsx]属性表2!C152",属性表2!$C$152)</f>
        <v>  flowersalad</v>
      </c>
      <c r="C156" s="2" t="s">
        <v>10</v>
      </c>
      <c r="D156">
        <v>1</v>
      </c>
      <c r="E156" s="2" t="s">
        <v>49</v>
      </c>
      <c r="F156" s="2"/>
      <c r="G156" s="2"/>
      <c r="H156" s="98" t="str">
        <f>IFERROR(VLOOKUP(E156,参数!$A$5:$B$41,2,FALSE),E156)</f>
        <v>6</v>
      </c>
      <c r="I156" s="91" t="s">
        <v>85</v>
      </c>
    </row>
    <row r="157" spans="1:9">
      <c r="A157" s="72">
        <v>156</v>
      </c>
      <c r="B157" s="95" t="str">
        <f>HYPERLINK("[饥荒.xlsx]属性表2!C152",属性表2!$C$152)</f>
        <v>  flowersalad</v>
      </c>
      <c r="C157" s="2" t="s">
        <v>12</v>
      </c>
      <c r="D157">
        <v>1</v>
      </c>
      <c r="E157" s="2" t="s">
        <v>13</v>
      </c>
      <c r="F157" s="2"/>
      <c r="G157" s="2"/>
      <c r="H157" s="75">
        <f>IFERROR(VLOOKUP(E157,参数!$A$5:$B$41,2,FALSE),E157)</f>
        <v>5</v>
      </c>
      <c r="I157" s="91" t="s">
        <v>87</v>
      </c>
    </row>
    <row r="158" spans="1:8">
      <c r="A158" s="72">
        <v>157</v>
      </c>
      <c r="B158" s="32" t="s">
        <v>88</v>
      </c>
      <c r="C158" s="73" t="s">
        <v>88</v>
      </c>
      <c r="E158" s="74" t="s">
        <v>2</v>
      </c>
      <c r="F158" s="74"/>
      <c r="G158" s="74"/>
      <c r="H158" s="93" t="s">
        <v>87</v>
      </c>
    </row>
    <row r="159" spans="1:9">
      <c r="A159" s="72">
        <v>158</v>
      </c>
      <c r="B159" s="95" t="str">
        <f>HYPERLINK("[饥荒.xlsx]属性表2!C158",属性表2!$C$158)</f>
        <v>  icecream</v>
      </c>
      <c r="C159" s="2" t="s">
        <v>4</v>
      </c>
      <c r="D159">
        <v>1</v>
      </c>
      <c r="E159" s="2" t="s">
        <v>19</v>
      </c>
      <c r="F159" s="2"/>
      <c r="G159" s="2"/>
      <c r="H159" s="75" t="str">
        <f>IFERROR(VLOOKUP(E159,参数!$A$5:$B$41,2,FALSE),E159)</f>
        <v>FOODTYPE.GOODIES</v>
      </c>
      <c r="I159" s="91" t="s">
        <v>87</v>
      </c>
    </row>
    <row r="160" spans="1:9">
      <c r="A160" s="72">
        <v>159</v>
      </c>
      <c r="B160" s="95" t="str">
        <f>HYPERLINK("[饥荒.xlsx]属性表2!C158",属性表2!$C$158)</f>
        <v>  icecream</v>
      </c>
      <c r="C160" s="2" t="s">
        <v>6</v>
      </c>
      <c r="D160">
        <v>1</v>
      </c>
      <c r="E160" s="2">
        <v>0</v>
      </c>
      <c r="F160" s="2"/>
      <c r="G160" s="2"/>
      <c r="H160" s="75">
        <f>IFERROR(VLOOKUP(E160,参数!$A$5:$B$41,2,FALSE),E160)</f>
        <v>0</v>
      </c>
      <c r="I160" s="91" t="s">
        <v>87</v>
      </c>
    </row>
    <row r="161" spans="1:9">
      <c r="A161" s="72">
        <v>160</v>
      </c>
      <c r="B161" s="95" t="str">
        <f>HYPERLINK("[饥荒.xlsx]属性表2!C158",属性表2!$C$158)</f>
        <v>  icecream</v>
      </c>
      <c r="C161" s="2" t="s">
        <v>8</v>
      </c>
      <c r="D161">
        <v>1</v>
      </c>
      <c r="E161" s="2" t="s">
        <v>63</v>
      </c>
      <c r="F161" s="2"/>
      <c r="G161" s="2"/>
      <c r="H161" s="75">
        <f>IFERROR(VLOOKUP(E161,参数!$A$5:$B$41,2,FALSE),E161)</f>
        <v>25</v>
      </c>
      <c r="I161" s="91" t="s">
        <v>87</v>
      </c>
    </row>
    <row r="162" spans="1:9">
      <c r="A162" s="72">
        <v>161</v>
      </c>
      <c r="B162" s="95" t="str">
        <f>HYPERLINK("[饥荒.xlsx]属性表2!C158",属性表2!$C$158)</f>
        <v>  icecream</v>
      </c>
      <c r="C162" s="2" t="s">
        <v>10</v>
      </c>
      <c r="D162">
        <v>1</v>
      </c>
      <c r="E162" s="2" t="s">
        <v>89</v>
      </c>
      <c r="F162" s="2"/>
      <c r="G162" s="2"/>
      <c r="H162" s="98" t="str">
        <f>IFERROR(VLOOKUP(E162,参数!$A$5:$B$41,2,FALSE),E162)</f>
        <v>3</v>
      </c>
      <c r="I162" s="91" t="s">
        <v>87</v>
      </c>
    </row>
    <row r="163" spans="1:9">
      <c r="A163" s="72">
        <v>162</v>
      </c>
      <c r="B163" s="95" t="str">
        <f>HYPERLINK("[饥荒.xlsx]属性表2!C158",属性表2!$C$158)</f>
        <v>  icecream</v>
      </c>
      <c r="C163" s="2" t="s">
        <v>12</v>
      </c>
      <c r="D163">
        <v>1</v>
      </c>
      <c r="E163" s="2" t="s">
        <v>90</v>
      </c>
      <c r="F163" s="2"/>
      <c r="G163" s="2"/>
      <c r="H163" s="78">
        <f>IFERROR(VLOOKUP(E163,参数!$A$5:$B$41,2,FALSE),E163)</f>
        <v>50</v>
      </c>
      <c r="I163" s="91" t="s">
        <v>91</v>
      </c>
    </row>
    <row r="164" spans="1:8">
      <c r="A164" s="72">
        <v>163</v>
      </c>
      <c r="B164" s="32" t="s">
        <v>92</v>
      </c>
      <c r="C164" s="73" t="s">
        <v>92</v>
      </c>
      <c r="E164" s="74" t="s">
        <v>2</v>
      </c>
      <c r="F164" s="74"/>
      <c r="G164" s="74"/>
      <c r="H164" s="93" t="s">
        <v>91</v>
      </c>
    </row>
    <row r="165" spans="1:9">
      <c r="A165" s="72">
        <v>164</v>
      </c>
      <c r="B165" s="95" t="str">
        <f>HYPERLINK("[饥荒.xlsx]属性表2!C164",属性表2!$C$164)</f>
        <v>  watermelonicle</v>
      </c>
      <c r="C165" s="2" t="s">
        <v>4</v>
      </c>
      <c r="D165">
        <v>1</v>
      </c>
      <c r="E165" s="2" t="s">
        <v>5</v>
      </c>
      <c r="F165" s="2"/>
      <c r="G165" s="2"/>
      <c r="H165" s="75" t="str">
        <f>IFERROR(VLOOKUP(E165,参数!$A$5:$B$41,2,FALSE),E165)</f>
        <v>FOODTYPE.VEGGIE</v>
      </c>
      <c r="I165" s="91" t="s">
        <v>91</v>
      </c>
    </row>
    <row r="166" spans="1:9">
      <c r="A166" s="72">
        <v>165</v>
      </c>
      <c r="B166" s="95" t="str">
        <f>HYPERLINK("[饥荒.xlsx]属性表2!C164",属性表2!$C$164)</f>
        <v>  watermelonicle</v>
      </c>
      <c r="C166" s="2" t="s">
        <v>6</v>
      </c>
      <c r="D166">
        <v>1</v>
      </c>
      <c r="E166" s="2" t="s">
        <v>20</v>
      </c>
      <c r="F166" s="2"/>
      <c r="G166" s="2"/>
      <c r="H166" s="75">
        <f>IFERROR(VLOOKUP(E166,参数!$A$5:$B$41,2,FALSE),E166)</f>
        <v>3</v>
      </c>
      <c r="I166" s="91" t="s">
        <v>91</v>
      </c>
    </row>
    <row r="167" spans="1:9">
      <c r="A167" s="72">
        <v>166</v>
      </c>
      <c r="B167" s="95" t="str">
        <f>HYPERLINK("[饥荒.xlsx]属性表2!C164",属性表2!$C$164)</f>
        <v>  watermelonicle</v>
      </c>
      <c r="C167" s="2" t="s">
        <v>8</v>
      </c>
      <c r="D167">
        <v>1</v>
      </c>
      <c r="E167" s="2" t="s">
        <v>21</v>
      </c>
      <c r="F167" s="2"/>
      <c r="G167" s="2"/>
      <c r="H167" s="75">
        <f>IFERROR(VLOOKUP(E167,参数!$A$5:$B$41,2,FALSE),E167)</f>
        <v>12.5</v>
      </c>
      <c r="I167" s="91" t="s">
        <v>91</v>
      </c>
    </row>
    <row r="168" spans="1:9">
      <c r="A168" s="72">
        <v>167</v>
      </c>
      <c r="B168" s="95" t="str">
        <f>HYPERLINK("[饥荒.xlsx]属性表2!C164",属性表2!$C$164)</f>
        <v>  watermelonicle</v>
      </c>
      <c r="C168" s="2" t="s">
        <v>10</v>
      </c>
      <c r="D168">
        <v>1</v>
      </c>
      <c r="E168" s="2" t="s">
        <v>89</v>
      </c>
      <c r="F168" s="2"/>
      <c r="G168" s="2"/>
      <c r="H168" s="98" t="str">
        <f>IFERROR(VLOOKUP(E168,参数!$A$5:$B$41,2,FALSE),E168)</f>
        <v>3</v>
      </c>
      <c r="I168" s="91" t="s">
        <v>91</v>
      </c>
    </row>
    <row r="169" spans="1:9">
      <c r="A169" s="72">
        <v>168</v>
      </c>
      <c r="B169" s="95" t="str">
        <f>HYPERLINK("[饥荒.xlsx]属性表2!C164",属性表2!$C$164)</f>
        <v>  watermelonicle</v>
      </c>
      <c r="C169" s="2" t="s">
        <v>12</v>
      </c>
      <c r="D169">
        <v>1</v>
      </c>
      <c r="E169" s="2" t="s">
        <v>76</v>
      </c>
      <c r="F169" s="2"/>
      <c r="G169" s="2"/>
      <c r="H169" s="76">
        <f>IFERROR(VLOOKUP(E169,参数!$A$5:$B$41,2,FALSE),E169)</f>
        <v>20</v>
      </c>
      <c r="I169" s="91" t="s">
        <v>93</v>
      </c>
    </row>
    <row r="170" spans="1:8">
      <c r="A170" s="72">
        <v>169</v>
      </c>
      <c r="B170" s="32" t="s">
        <v>94</v>
      </c>
      <c r="C170" s="73" t="s">
        <v>94</v>
      </c>
      <c r="E170" s="74" t="s">
        <v>2</v>
      </c>
      <c r="F170" s="74"/>
      <c r="G170" s="74"/>
      <c r="H170" s="93" t="s">
        <v>93</v>
      </c>
    </row>
    <row r="171" spans="1:9">
      <c r="A171" s="72">
        <v>170</v>
      </c>
      <c r="B171" s="95" t="str">
        <f>HYPERLINK("[饥荒.xlsx]属性表2!C170",属性表2!$C$170)</f>
        <v>  trailmix</v>
      </c>
      <c r="C171" s="2" t="s">
        <v>4</v>
      </c>
      <c r="D171">
        <v>1</v>
      </c>
      <c r="E171" s="2" t="s">
        <v>5</v>
      </c>
      <c r="F171" s="2"/>
      <c r="G171" s="2"/>
      <c r="H171" s="75" t="str">
        <f>IFERROR(VLOOKUP(E171,参数!$A$5:$B$41,2,FALSE),E171)</f>
        <v>FOODTYPE.VEGGIE</v>
      </c>
      <c r="I171" s="91" t="s">
        <v>93</v>
      </c>
    </row>
    <row r="172" spans="1:9">
      <c r="A172" s="72">
        <v>171</v>
      </c>
      <c r="B172" s="95" t="str">
        <f>HYPERLINK("[饥荒.xlsx]属性表2!C170",属性表2!$C$170)</f>
        <v>  trailmix</v>
      </c>
      <c r="C172" s="2" t="s">
        <v>6</v>
      </c>
      <c r="D172">
        <v>1</v>
      </c>
      <c r="E172" s="2" t="s">
        <v>37</v>
      </c>
      <c r="F172" s="2"/>
      <c r="G172" s="2"/>
      <c r="H172" s="76">
        <f>IFERROR(VLOOKUP(E172,参数!$A$5:$B$41,2,FALSE),E172)</f>
        <v>30</v>
      </c>
      <c r="I172" s="91" t="s">
        <v>93</v>
      </c>
    </row>
    <row r="173" spans="1:9">
      <c r="A173" s="72">
        <v>172</v>
      </c>
      <c r="B173" s="95" t="str">
        <f>HYPERLINK("[饥荒.xlsx]属性表2!C170",属性表2!$C$170)</f>
        <v>  trailmix</v>
      </c>
      <c r="C173" s="2" t="s">
        <v>8</v>
      </c>
      <c r="D173">
        <v>1</v>
      </c>
      <c r="E173" s="2" t="s">
        <v>21</v>
      </c>
      <c r="F173" s="2"/>
      <c r="G173" s="2"/>
      <c r="H173" s="75">
        <f>IFERROR(VLOOKUP(E173,参数!$A$5:$B$41,2,FALSE),E173)</f>
        <v>12.5</v>
      </c>
      <c r="I173" s="91" t="s">
        <v>93</v>
      </c>
    </row>
    <row r="174" spans="1:9">
      <c r="A174" s="72">
        <v>173</v>
      </c>
      <c r="B174" s="95" t="str">
        <f>HYPERLINK("[饥荒.xlsx]属性表2!C170",属性表2!$C$170)</f>
        <v>  trailmix</v>
      </c>
      <c r="C174" s="2" t="s">
        <v>10</v>
      </c>
      <c r="D174">
        <v>1</v>
      </c>
      <c r="E174" s="2" t="s">
        <v>11</v>
      </c>
      <c r="F174" s="2"/>
      <c r="G174" s="2"/>
      <c r="H174" s="97" t="str">
        <f>IFERROR(VLOOKUP(E174,参数!$A$5:$B$41,2,FALSE),E174)</f>
        <v>15</v>
      </c>
      <c r="I174" s="91" t="s">
        <v>93</v>
      </c>
    </row>
    <row r="175" spans="1:9">
      <c r="A175" s="72">
        <v>174</v>
      </c>
      <c r="B175" s="95" t="str">
        <f>HYPERLINK("[饥荒.xlsx]属性表2!C170",属性表2!$C$170)</f>
        <v>  trailmix</v>
      </c>
      <c r="C175" s="2" t="s">
        <v>12</v>
      </c>
      <c r="D175">
        <v>1</v>
      </c>
      <c r="E175" s="2" t="s">
        <v>13</v>
      </c>
      <c r="F175" s="2"/>
      <c r="G175" s="2"/>
      <c r="H175" s="75">
        <f>IFERROR(VLOOKUP(E175,参数!$A$5:$B$41,2,FALSE),E175)</f>
        <v>5</v>
      </c>
      <c r="I175" s="91" t="s">
        <v>95</v>
      </c>
    </row>
    <row r="176" spans="1:8">
      <c r="A176" s="72">
        <v>175</v>
      </c>
      <c r="B176" s="32" t="s">
        <v>96</v>
      </c>
      <c r="C176" s="73" t="s">
        <v>96</v>
      </c>
      <c r="E176" s="74" t="s">
        <v>2</v>
      </c>
      <c r="F176" s="74"/>
      <c r="G176" s="74"/>
      <c r="H176" s="93" t="s">
        <v>95</v>
      </c>
    </row>
    <row r="177" spans="1:9">
      <c r="A177" s="72">
        <v>176</v>
      </c>
      <c r="B177" s="95" t="str">
        <f>HYPERLINK("[饥荒.xlsx]属性表2!C176",属性表2!$C$176)</f>
        <v>  hotchili</v>
      </c>
      <c r="C177" s="2" t="s">
        <v>4</v>
      </c>
      <c r="D177">
        <v>1</v>
      </c>
      <c r="E177" s="2" t="s">
        <v>16</v>
      </c>
      <c r="F177" s="2"/>
      <c r="G177" s="2"/>
      <c r="H177" s="75" t="str">
        <f>IFERROR(VLOOKUP(E177,参数!$A$5:$B$41,2,FALSE),E177)</f>
        <v>FOODTYPE.MEAT</v>
      </c>
      <c r="I177" s="91" t="s">
        <v>95</v>
      </c>
    </row>
    <row r="178" spans="1:9">
      <c r="A178" s="72">
        <v>177</v>
      </c>
      <c r="B178" s="95" t="str">
        <f>HYPERLINK("[饥荒.xlsx]属性表2!C176",属性表2!$C$176)</f>
        <v>  hotchili</v>
      </c>
      <c r="C178" s="2" t="s">
        <v>6</v>
      </c>
      <c r="D178">
        <v>1</v>
      </c>
      <c r="E178" s="2" t="s">
        <v>7</v>
      </c>
      <c r="F178" s="2"/>
      <c r="G178" s="2"/>
      <c r="H178" s="76">
        <f>IFERROR(VLOOKUP(E178,参数!$A$5:$B$41,2,FALSE),E178)</f>
        <v>20</v>
      </c>
      <c r="I178" s="91" t="s">
        <v>95</v>
      </c>
    </row>
    <row r="179" spans="1:9">
      <c r="A179" s="72">
        <v>178</v>
      </c>
      <c r="B179" s="95" t="str">
        <f>HYPERLINK("[饥荒.xlsx]属性表2!C176",属性表2!$C$176)</f>
        <v>  hotchili</v>
      </c>
      <c r="C179" s="2" t="s">
        <v>8</v>
      </c>
      <c r="D179">
        <v>1</v>
      </c>
      <c r="E179" s="2" t="s">
        <v>9</v>
      </c>
      <c r="F179" s="2"/>
      <c r="G179" s="2"/>
      <c r="H179" s="76">
        <f>IFERROR(VLOOKUP(E179,参数!$A$5:$B$41,2,FALSE),E179)</f>
        <v>37.5</v>
      </c>
      <c r="I179" s="91" t="s">
        <v>95</v>
      </c>
    </row>
    <row r="180" spans="1:9">
      <c r="A180" s="72">
        <v>179</v>
      </c>
      <c r="B180" s="95" t="str">
        <f>HYPERLINK("[饥荒.xlsx]属性表2!C176",属性表2!$C$176)</f>
        <v>  hotchili</v>
      </c>
      <c r="C180" s="2" t="s">
        <v>10</v>
      </c>
      <c r="D180">
        <v>1</v>
      </c>
      <c r="E180" s="2" t="s">
        <v>26</v>
      </c>
      <c r="F180" s="2"/>
      <c r="G180" s="2"/>
      <c r="H180" s="98" t="str">
        <f>IFERROR(VLOOKUP(E180,参数!$A$5:$B$41,2,FALSE),E180)</f>
        <v>10</v>
      </c>
      <c r="I180" s="91" t="s">
        <v>95</v>
      </c>
    </row>
    <row r="181" spans="1:9">
      <c r="A181" s="72">
        <v>180</v>
      </c>
      <c r="B181" s="95" t="str">
        <f>HYPERLINK("[饥荒.xlsx]属性表2!C176",属性表2!$C$176)</f>
        <v>  hotchili</v>
      </c>
      <c r="C181" s="2" t="s">
        <v>12</v>
      </c>
      <c r="D181">
        <v>1</v>
      </c>
      <c r="E181" s="2">
        <v>0</v>
      </c>
      <c r="F181" s="2"/>
      <c r="G181" s="2"/>
      <c r="H181" s="75">
        <f>IFERROR(VLOOKUP(E181,参数!$A$5:$B$41,2,FALSE),E181)</f>
        <v>0</v>
      </c>
      <c r="I181" s="91" t="s">
        <v>97</v>
      </c>
    </row>
    <row r="182" spans="1:8">
      <c r="A182" s="72">
        <v>181</v>
      </c>
      <c r="B182" s="32" t="s">
        <v>98</v>
      </c>
      <c r="C182" s="73" t="s">
        <v>98</v>
      </c>
      <c r="E182" s="74" t="s">
        <v>2</v>
      </c>
      <c r="F182" s="74"/>
      <c r="G182" s="74"/>
      <c r="H182" s="93" t="s">
        <v>97</v>
      </c>
    </row>
    <row r="183" spans="1:9">
      <c r="A183" s="72">
        <v>182</v>
      </c>
      <c r="B183" s="95" t="str">
        <f>HYPERLINK("[饥荒.xlsx]属性表2!C182",属性表2!$C$182)</f>
        <v>  guacamole</v>
      </c>
      <c r="C183" s="2" t="s">
        <v>4</v>
      </c>
      <c r="D183">
        <v>1</v>
      </c>
      <c r="E183" s="2" t="s">
        <v>16</v>
      </c>
      <c r="F183" s="2"/>
      <c r="G183" s="2"/>
      <c r="H183" s="75" t="str">
        <f>IFERROR(VLOOKUP(E183,参数!$A$5:$B$41,2,FALSE),E183)</f>
        <v>FOODTYPE.MEAT</v>
      </c>
      <c r="I183" s="91" t="s">
        <v>97</v>
      </c>
    </row>
    <row r="184" spans="1:9">
      <c r="A184" s="72">
        <v>183</v>
      </c>
      <c r="B184" s="95" t="str">
        <f>HYPERLINK("[饥荒.xlsx]属性表2!C182",属性表2!$C$182)</f>
        <v>  guacamole</v>
      </c>
      <c r="C184" s="2" t="s">
        <v>6</v>
      </c>
      <c r="D184">
        <v>1</v>
      </c>
      <c r="E184" s="2" t="s">
        <v>7</v>
      </c>
      <c r="F184" s="2"/>
      <c r="G184" s="2"/>
      <c r="H184" s="76">
        <f>IFERROR(VLOOKUP(E184,参数!$A$5:$B$41,2,FALSE),E184)</f>
        <v>20</v>
      </c>
      <c r="I184" s="91" t="s">
        <v>97</v>
      </c>
    </row>
    <row r="185" spans="1:9">
      <c r="A185" s="72">
        <v>184</v>
      </c>
      <c r="B185" s="95" t="str">
        <f>HYPERLINK("[饥荒.xlsx]属性表2!C182",属性表2!$C$182)</f>
        <v>  guacamole</v>
      </c>
      <c r="C185" s="2" t="s">
        <v>8</v>
      </c>
      <c r="D185">
        <v>1</v>
      </c>
      <c r="E185" s="2" t="s">
        <v>9</v>
      </c>
      <c r="F185" s="2"/>
      <c r="G185" s="2"/>
      <c r="H185" s="76">
        <f>IFERROR(VLOOKUP(E185,参数!$A$5:$B$41,2,FALSE),E185)</f>
        <v>37.5</v>
      </c>
      <c r="I185" s="91" t="s">
        <v>97</v>
      </c>
    </row>
    <row r="186" spans="1:9">
      <c r="A186" s="72">
        <v>185</v>
      </c>
      <c r="B186" s="95" t="str">
        <f>HYPERLINK("[饥荒.xlsx]属性表2!C182",属性表2!$C$182)</f>
        <v>  guacamole</v>
      </c>
      <c r="C186" s="2" t="s">
        <v>10</v>
      </c>
      <c r="D186">
        <v>1</v>
      </c>
      <c r="E186" s="2" t="s">
        <v>26</v>
      </c>
      <c r="F186" s="2"/>
      <c r="G186" s="2"/>
      <c r="H186" s="98" t="str">
        <f>IFERROR(VLOOKUP(E186,参数!$A$5:$B$41,2,FALSE),E186)</f>
        <v>10</v>
      </c>
      <c r="I186" s="91" t="s">
        <v>97</v>
      </c>
    </row>
    <row r="187" spans="1:9">
      <c r="A187" s="72">
        <v>186</v>
      </c>
      <c r="B187" s="95" t="str">
        <f>HYPERLINK("[饥荒.xlsx]属性表2!C182",属性表2!$C$182)</f>
        <v>  guacamole</v>
      </c>
      <c r="C187" s="2" t="s">
        <v>12</v>
      </c>
      <c r="D187">
        <v>1</v>
      </c>
      <c r="E187" s="2">
        <v>0</v>
      </c>
      <c r="F187" s="2"/>
      <c r="G187" s="2"/>
      <c r="H187" s="75">
        <f>IFERROR(VLOOKUP(E187,参数!$A$5:$B$41,2,FALSE),E187)</f>
        <v>0</v>
      </c>
      <c r="I187" s="91" t="s">
        <v>99</v>
      </c>
    </row>
    <row r="188" spans="1:8">
      <c r="A188" s="72">
        <v>187</v>
      </c>
      <c r="B188" s="32" t="s">
        <v>100</v>
      </c>
      <c r="C188" s="73" t="s">
        <v>100</v>
      </c>
      <c r="E188" s="74" t="s">
        <v>2</v>
      </c>
      <c r="F188" s="74"/>
      <c r="G188" s="74"/>
      <c r="H188" s="93" t="s">
        <v>99</v>
      </c>
    </row>
    <row r="189" spans="1:9">
      <c r="A189" s="72">
        <v>188</v>
      </c>
      <c r="B189" s="95" t="str">
        <f>HYPERLINK("[饥荒.xlsx]属性表2!C188",属性表2!$C$188)</f>
        <v>  jellybean</v>
      </c>
      <c r="C189" s="2" t="s">
        <v>4</v>
      </c>
      <c r="D189">
        <v>1</v>
      </c>
      <c r="E189" s="2" t="s">
        <v>19</v>
      </c>
      <c r="F189" s="2"/>
      <c r="G189" s="2"/>
      <c r="H189" s="75" t="str">
        <f>IFERROR(VLOOKUP(E189,参数!$A$5:$B$41,2,FALSE),E189)</f>
        <v>FOODTYPE.GOODIES</v>
      </c>
      <c r="I189" s="91" t="s">
        <v>99</v>
      </c>
    </row>
    <row r="190" spans="1:9">
      <c r="A190" s="72">
        <v>189</v>
      </c>
      <c r="B190" s="95" t="str">
        <f>HYPERLINK("[饥荒.xlsx]属性表2!C188",属性表2!$C$188)</f>
        <v>  jellybean</v>
      </c>
      <c r="C190" s="2" t="s">
        <v>6</v>
      </c>
      <c r="D190">
        <v>1</v>
      </c>
      <c r="E190" s="2" t="s">
        <v>101</v>
      </c>
      <c r="F190" s="2"/>
      <c r="G190" s="2"/>
      <c r="H190" s="75">
        <f>IFERROR(VLOOKUP(E190,参数!$A$5:$B$41,2,FALSE),E190)</f>
        <v>2</v>
      </c>
      <c r="I190" s="91" t="s">
        <v>99</v>
      </c>
    </row>
    <row r="191" spans="1:9">
      <c r="A191" s="72">
        <v>190</v>
      </c>
      <c r="B191" s="95" t="str">
        <f>HYPERLINK("[饥荒.xlsx]属性表2!C188",属性表2!$C$188)</f>
        <v>  jellybean</v>
      </c>
      <c r="C191" s="2" t="s">
        <v>8</v>
      </c>
      <c r="D191">
        <v>1</v>
      </c>
      <c r="E191" s="2">
        <v>0</v>
      </c>
      <c r="F191" s="2"/>
      <c r="G191" s="2"/>
      <c r="H191" s="75">
        <f>IFERROR(VLOOKUP(E191,参数!$A$5:$B$41,2,FALSE),E191)</f>
        <v>0</v>
      </c>
      <c r="I191" s="91" t="s">
        <v>99</v>
      </c>
    </row>
    <row r="192" spans="1:9">
      <c r="A192" s="72">
        <v>191</v>
      </c>
      <c r="B192" s="95" t="str">
        <f>HYPERLINK("[饥荒.xlsx]属性表2!C188",属性表2!$C$188)</f>
        <v>  jellybean</v>
      </c>
      <c r="C192" s="2" t="s">
        <v>10</v>
      </c>
      <c r="D192">
        <v>1</v>
      </c>
      <c r="E192" s="2" t="s">
        <v>102</v>
      </c>
      <c r="F192" s="2"/>
      <c r="G192" s="2"/>
      <c r="H192" s="75" t="str">
        <f>IFERROR(VLOOKUP(E192,参数!$A$5:$B$41,2,FALSE),E192)</f>
        <v>nil --notperishable</v>
      </c>
      <c r="I192" s="91" t="s">
        <v>99</v>
      </c>
    </row>
    <row r="193" spans="1:9">
      <c r="A193" s="72">
        <v>192</v>
      </c>
      <c r="B193" s="95" t="str">
        <f>HYPERLINK("[饥荒.xlsx]属性表2!C188",属性表2!$C$188)</f>
        <v>  jellybean</v>
      </c>
      <c r="C193" s="2" t="s">
        <v>12</v>
      </c>
      <c r="D193">
        <v>1</v>
      </c>
      <c r="E193" s="2" t="s">
        <v>13</v>
      </c>
      <c r="F193" s="2"/>
      <c r="G193" s="2"/>
      <c r="H193" s="75">
        <f>IFERROR(VLOOKUP(E193,参数!$A$5:$B$41,2,FALSE),E193)</f>
        <v>5</v>
      </c>
      <c r="I193" s="91" t="s">
        <v>103</v>
      </c>
    </row>
    <row r="194" spans="1:8">
      <c r="A194" s="72">
        <v>193</v>
      </c>
      <c r="B194" s="32" t="s">
        <v>104</v>
      </c>
      <c r="C194" s="73" t="s">
        <v>104</v>
      </c>
      <c r="E194" s="74" t="s">
        <v>2</v>
      </c>
      <c r="F194" s="74"/>
      <c r="G194" s="74"/>
      <c r="H194" s="93" t="s">
        <v>103</v>
      </c>
    </row>
    <row r="195" spans="1:9">
      <c r="A195" s="72">
        <v>194</v>
      </c>
      <c r="B195" s="95" t="str">
        <f>HYPERLINK("[饥荒.xlsx]属性表2!C194",属性表2!$C$194)</f>
        <v>  potatotornado</v>
      </c>
      <c r="C195" s="2" t="s">
        <v>4</v>
      </c>
      <c r="D195">
        <v>1</v>
      </c>
      <c r="E195" s="2" t="s">
        <v>5</v>
      </c>
      <c r="F195" s="2"/>
      <c r="G195" s="2"/>
      <c r="H195" s="75" t="str">
        <f>IFERROR(VLOOKUP(E195,参数!$A$5:$B$41,2,FALSE),E195)</f>
        <v>FOODTYPE.VEGGIE</v>
      </c>
      <c r="I195" s="91" t="s">
        <v>103</v>
      </c>
    </row>
    <row r="196" spans="1:9">
      <c r="A196" s="72">
        <v>195</v>
      </c>
      <c r="B196" s="95" t="str">
        <f>HYPERLINK("[饥荒.xlsx]属性表2!C194",属性表2!$C$194)</f>
        <v>  potatotornado</v>
      </c>
      <c r="C196" s="2" t="s">
        <v>6</v>
      </c>
      <c r="D196">
        <v>1</v>
      </c>
      <c r="E196" s="2" t="s">
        <v>20</v>
      </c>
      <c r="F196" s="2"/>
      <c r="G196" s="2"/>
      <c r="H196" s="75">
        <f>IFERROR(VLOOKUP(E196,参数!$A$5:$B$41,2,FALSE),E196)</f>
        <v>3</v>
      </c>
      <c r="I196" s="91" t="s">
        <v>103</v>
      </c>
    </row>
    <row r="197" spans="1:9">
      <c r="A197" s="72">
        <v>196</v>
      </c>
      <c r="B197" s="95" t="str">
        <f>HYPERLINK("[饥荒.xlsx]属性表2!C194",属性表2!$C$194)</f>
        <v>  potatotornado</v>
      </c>
      <c r="C197" s="2" t="s">
        <v>8</v>
      </c>
      <c r="D197">
        <v>1</v>
      </c>
      <c r="E197" s="2" t="s">
        <v>9</v>
      </c>
      <c r="F197" s="2"/>
      <c r="G197" s="2"/>
      <c r="H197" s="76">
        <f>IFERROR(VLOOKUP(E197,参数!$A$5:$B$41,2,FALSE),E197)</f>
        <v>37.5</v>
      </c>
      <c r="I197" s="91" t="s">
        <v>103</v>
      </c>
    </row>
    <row r="198" spans="1:9">
      <c r="A198" s="72">
        <v>197</v>
      </c>
      <c r="B198" s="95" t="str">
        <f>HYPERLINK("[饥荒.xlsx]属性表2!C194",属性表2!$C$194)</f>
        <v>  potatotornado</v>
      </c>
      <c r="C198" s="2" t="s">
        <v>10</v>
      </c>
      <c r="D198">
        <v>1</v>
      </c>
      <c r="E198" s="2" t="s">
        <v>26</v>
      </c>
      <c r="F198" s="2"/>
      <c r="G198" s="2"/>
      <c r="H198" s="98" t="str">
        <f>IFERROR(VLOOKUP(E198,参数!$A$5:$B$41,2,FALSE),E198)</f>
        <v>10</v>
      </c>
      <c r="I198" s="91" t="s">
        <v>103</v>
      </c>
    </row>
    <row r="199" spans="1:9">
      <c r="A199" s="72">
        <v>198</v>
      </c>
      <c r="B199" s="95" t="str">
        <f>HYPERLINK("[饥荒.xlsx]属性表2!C194",属性表2!$C$194)</f>
        <v>  potatotornado</v>
      </c>
      <c r="C199" s="2" t="s">
        <v>12</v>
      </c>
      <c r="D199">
        <v>1</v>
      </c>
      <c r="E199" s="2" t="s">
        <v>23</v>
      </c>
      <c r="F199" s="2"/>
      <c r="G199" s="2"/>
      <c r="H199" s="75">
        <f>IFERROR(VLOOKUP(E199,参数!$A$5:$B$41,2,FALSE),E199)</f>
        <v>15</v>
      </c>
      <c r="I199" s="91" t="s">
        <v>105</v>
      </c>
    </row>
    <row r="200" spans="1:8">
      <c r="A200" s="72">
        <v>199</v>
      </c>
      <c r="B200" s="32" t="s">
        <v>106</v>
      </c>
      <c r="C200" s="73" t="s">
        <v>106</v>
      </c>
      <c r="E200" s="74" t="s">
        <v>2</v>
      </c>
      <c r="F200" s="74"/>
      <c r="G200" s="74"/>
      <c r="H200" s="93" t="s">
        <v>105</v>
      </c>
    </row>
    <row r="201" spans="1:9">
      <c r="A201" s="72">
        <v>200</v>
      </c>
      <c r="B201" s="95" t="str">
        <f>HYPERLINK("[饥荒.xlsx]属性表2!C200",属性表2!$C$200)</f>
        <v>  mashedpotatoes</v>
      </c>
      <c r="C201" s="2" t="s">
        <v>4</v>
      </c>
      <c r="D201">
        <v>1</v>
      </c>
      <c r="E201" s="2" t="s">
        <v>5</v>
      </c>
      <c r="F201" s="2"/>
      <c r="G201" s="2"/>
      <c r="H201" s="75" t="str">
        <f>IFERROR(VLOOKUP(E201,参数!$A$5:$B$41,2,FALSE),E201)</f>
        <v>FOODTYPE.VEGGIE</v>
      </c>
      <c r="I201" s="91" t="s">
        <v>105</v>
      </c>
    </row>
    <row r="202" spans="1:9">
      <c r="A202" s="72">
        <v>201</v>
      </c>
      <c r="B202" s="95" t="str">
        <f>HYPERLINK("[饥荒.xlsx]属性表2!C200",属性表2!$C$200)</f>
        <v>  mashedpotatoes</v>
      </c>
      <c r="C202" s="2" t="s">
        <v>6</v>
      </c>
      <c r="D202">
        <v>1</v>
      </c>
      <c r="E202" s="2" t="s">
        <v>7</v>
      </c>
      <c r="F202" s="2"/>
      <c r="G202" s="2"/>
      <c r="H202" s="76">
        <f>IFERROR(VLOOKUP(E202,参数!$A$5:$B$41,2,FALSE),E202)</f>
        <v>20</v>
      </c>
      <c r="I202" s="91" t="s">
        <v>105</v>
      </c>
    </row>
    <row r="203" spans="1:9">
      <c r="A203" s="72">
        <v>202</v>
      </c>
      <c r="B203" s="95" t="str">
        <f>HYPERLINK("[饥荒.xlsx]属性表2!C200",属性表2!$C$200)</f>
        <v>  mashedpotatoes</v>
      </c>
      <c r="C203" s="2" t="s">
        <v>8</v>
      </c>
      <c r="D203">
        <v>1</v>
      </c>
      <c r="E203" s="2" t="s">
        <v>9</v>
      </c>
      <c r="F203" s="2"/>
      <c r="G203" s="2"/>
      <c r="H203" s="76">
        <f>IFERROR(VLOOKUP(E203,参数!$A$5:$B$41,2,FALSE),E203)</f>
        <v>37.5</v>
      </c>
      <c r="I203" s="91" t="s">
        <v>105</v>
      </c>
    </row>
    <row r="204" spans="1:9">
      <c r="A204" s="72">
        <v>203</v>
      </c>
      <c r="B204" s="95" t="str">
        <f>HYPERLINK("[饥荒.xlsx]属性表2!C200",属性表2!$C$200)</f>
        <v>  mashedpotatoes</v>
      </c>
      <c r="C204" s="2" t="s">
        <v>10</v>
      </c>
      <c r="D204">
        <v>1</v>
      </c>
      <c r="E204" s="2" t="s">
        <v>11</v>
      </c>
      <c r="F204" s="2"/>
      <c r="G204" s="2"/>
      <c r="H204" s="97" t="str">
        <f>IFERROR(VLOOKUP(E204,参数!$A$5:$B$41,2,FALSE),E204)</f>
        <v>15</v>
      </c>
      <c r="I204" s="91" t="s">
        <v>105</v>
      </c>
    </row>
    <row r="205" spans="1:9">
      <c r="A205" s="72">
        <v>204</v>
      </c>
      <c r="B205" s="95" t="str">
        <f>HYPERLINK("[饥荒.xlsx]属性表2!C200",属性表2!$C$200)</f>
        <v>  mashedpotatoes</v>
      </c>
      <c r="C205" s="2" t="s">
        <v>12</v>
      </c>
      <c r="D205">
        <v>1</v>
      </c>
      <c r="E205" s="2" t="s">
        <v>107</v>
      </c>
      <c r="F205" s="2"/>
      <c r="G205" s="2"/>
      <c r="H205" s="78">
        <f>IFERROR(VLOOKUP(E205,参数!$A$5:$B$41,2,FALSE),E205)</f>
        <v>33</v>
      </c>
      <c r="I205" s="91" t="s">
        <v>108</v>
      </c>
    </row>
    <row r="206" spans="1:8">
      <c r="A206" s="72">
        <v>205</v>
      </c>
      <c r="B206" s="32" t="s">
        <v>109</v>
      </c>
      <c r="C206" s="73" t="s">
        <v>109</v>
      </c>
      <c r="E206" s="74" t="s">
        <v>2</v>
      </c>
      <c r="F206" s="74"/>
      <c r="G206" s="74"/>
      <c r="H206" s="93" t="s">
        <v>108</v>
      </c>
    </row>
    <row r="207" spans="1:9">
      <c r="A207" s="72">
        <v>206</v>
      </c>
      <c r="B207" s="95" t="str">
        <f>HYPERLINK("[饥荒.xlsx]属性表2!C206",属性表2!$C$206)</f>
        <v>  asparagussoup</v>
      </c>
      <c r="C207" s="2" t="s">
        <v>4</v>
      </c>
      <c r="D207">
        <v>1</v>
      </c>
      <c r="E207" s="2" t="s">
        <v>5</v>
      </c>
      <c r="F207" s="2"/>
      <c r="G207" s="2"/>
      <c r="H207" s="75" t="str">
        <f>IFERROR(VLOOKUP(E207,参数!$A$5:$B$41,2,FALSE),E207)</f>
        <v>FOODTYPE.VEGGIE</v>
      </c>
      <c r="I207" s="91" t="s">
        <v>108</v>
      </c>
    </row>
    <row r="208" spans="1:9">
      <c r="A208" s="72">
        <v>207</v>
      </c>
      <c r="B208" s="95" t="str">
        <f>HYPERLINK("[饥荒.xlsx]属性表2!C206",属性表2!$C$206)</f>
        <v>  asparagussoup</v>
      </c>
      <c r="C208" s="2" t="s">
        <v>6</v>
      </c>
      <c r="D208">
        <v>1</v>
      </c>
      <c r="E208" s="2" t="s">
        <v>7</v>
      </c>
      <c r="F208" s="2"/>
      <c r="G208" s="2"/>
      <c r="H208" s="76">
        <f>IFERROR(VLOOKUP(E208,参数!$A$5:$B$41,2,FALSE),E208)</f>
        <v>20</v>
      </c>
      <c r="I208" s="91" t="s">
        <v>108</v>
      </c>
    </row>
    <row r="209" spans="1:9">
      <c r="A209" s="72">
        <v>208</v>
      </c>
      <c r="B209" s="95" t="str">
        <f>HYPERLINK("[饥荒.xlsx]属性表2!C206",属性表2!$C$206)</f>
        <v>  asparagussoup</v>
      </c>
      <c r="C209" s="2" t="s">
        <v>8</v>
      </c>
      <c r="D209">
        <v>1</v>
      </c>
      <c r="E209" s="2" t="s">
        <v>81</v>
      </c>
      <c r="F209" s="2"/>
      <c r="G209" s="2"/>
      <c r="H209" s="75">
        <f>IFERROR(VLOOKUP(E209,参数!$A$5:$B$41,2,FALSE),E209)</f>
        <v>18.75</v>
      </c>
      <c r="I209" s="91" t="s">
        <v>108</v>
      </c>
    </row>
    <row r="210" spans="1:9">
      <c r="A210" s="72">
        <v>209</v>
      </c>
      <c r="B210" s="95" t="str">
        <f>HYPERLINK("[饥荒.xlsx]属性表2!C206",属性表2!$C$206)</f>
        <v>  asparagussoup</v>
      </c>
      <c r="C210" s="2" t="s">
        <v>10</v>
      </c>
      <c r="D210">
        <v>1</v>
      </c>
      <c r="E210" s="2" t="s">
        <v>11</v>
      </c>
      <c r="F210" s="2"/>
      <c r="G210" s="2"/>
      <c r="H210" s="97" t="str">
        <f>IFERROR(VLOOKUP(E210,参数!$A$5:$B$41,2,FALSE),E210)</f>
        <v>15</v>
      </c>
      <c r="I210" s="91" t="s">
        <v>108</v>
      </c>
    </row>
    <row r="211" spans="1:9">
      <c r="A211" s="72">
        <v>210</v>
      </c>
      <c r="B211" s="95" t="str">
        <f>HYPERLINK("[饥荒.xlsx]属性表2!C206",属性表2!$C$206)</f>
        <v>  asparagussoup</v>
      </c>
      <c r="C211" s="2" t="s">
        <v>12</v>
      </c>
      <c r="D211">
        <v>1</v>
      </c>
      <c r="E211" s="2" t="s">
        <v>13</v>
      </c>
      <c r="F211" s="2"/>
      <c r="G211" s="2"/>
      <c r="H211" s="75">
        <f>IFERROR(VLOOKUP(E211,参数!$A$5:$B$41,2,FALSE),E211)</f>
        <v>5</v>
      </c>
      <c r="I211" s="91" t="s">
        <v>110</v>
      </c>
    </row>
    <row r="212" spans="1:8">
      <c r="A212" s="72">
        <v>211</v>
      </c>
      <c r="B212" s="32" t="s">
        <v>111</v>
      </c>
      <c r="C212" s="73" t="s">
        <v>111</v>
      </c>
      <c r="E212" s="74" t="s">
        <v>2</v>
      </c>
      <c r="F212" s="74"/>
      <c r="G212" s="74"/>
      <c r="H212" s="93" t="s">
        <v>110</v>
      </c>
    </row>
    <row r="213" spans="1:9">
      <c r="A213" s="72">
        <v>212</v>
      </c>
      <c r="B213" s="95" t="str">
        <f>HYPERLINK("[饥荒.xlsx]属性表2!C212",属性表2!$C$212)</f>
        <v>  vegstinger</v>
      </c>
      <c r="C213" s="2" t="s">
        <v>4</v>
      </c>
      <c r="D213">
        <v>1</v>
      </c>
      <c r="E213" s="2" t="s">
        <v>5</v>
      </c>
      <c r="F213" s="2"/>
      <c r="G213" s="2"/>
      <c r="H213" s="75" t="str">
        <f>IFERROR(VLOOKUP(E213,参数!$A$5:$B$41,2,FALSE),E213)</f>
        <v>FOODTYPE.VEGGIE</v>
      </c>
      <c r="I213" s="91" t="s">
        <v>110</v>
      </c>
    </row>
    <row r="214" spans="1:9">
      <c r="A214" s="72">
        <v>213</v>
      </c>
      <c r="B214" s="95" t="str">
        <f>HYPERLINK("[饥荒.xlsx]属性表2!C212",属性表2!$C$212)</f>
        <v>  vegstinger</v>
      </c>
      <c r="C214" s="2" t="s">
        <v>6</v>
      </c>
      <c r="D214">
        <v>1</v>
      </c>
      <c r="E214" s="2" t="s">
        <v>20</v>
      </c>
      <c r="F214" s="2"/>
      <c r="G214" s="2"/>
      <c r="H214" s="75">
        <f>IFERROR(VLOOKUP(E214,参数!$A$5:$B$41,2,FALSE),E214)</f>
        <v>3</v>
      </c>
      <c r="I214" s="91" t="s">
        <v>110</v>
      </c>
    </row>
    <row r="215" spans="1:9">
      <c r="A215" s="72">
        <v>214</v>
      </c>
      <c r="B215" s="95" t="str">
        <f>HYPERLINK("[饥荒.xlsx]属性表2!C212",属性表2!$C$212)</f>
        <v>  vegstinger</v>
      </c>
      <c r="C215" s="2" t="s">
        <v>8</v>
      </c>
      <c r="D215">
        <v>1</v>
      </c>
      <c r="E215" s="2" t="s">
        <v>63</v>
      </c>
      <c r="F215" s="2"/>
      <c r="G215" s="2"/>
      <c r="H215" s="75">
        <f>IFERROR(VLOOKUP(E215,参数!$A$5:$B$41,2,FALSE),E215)</f>
        <v>25</v>
      </c>
      <c r="I215" s="91" t="s">
        <v>110</v>
      </c>
    </row>
    <row r="216" spans="1:9">
      <c r="A216" s="72">
        <v>215</v>
      </c>
      <c r="B216" s="95" t="str">
        <f>HYPERLINK("[饥荒.xlsx]属性表2!C212",属性表2!$C$212)</f>
        <v>  vegstinger</v>
      </c>
      <c r="C216" s="2" t="s">
        <v>10</v>
      </c>
      <c r="D216">
        <v>1</v>
      </c>
      <c r="E216" s="2" t="s">
        <v>11</v>
      </c>
      <c r="F216" s="2"/>
      <c r="G216" s="2"/>
      <c r="H216" s="97" t="str">
        <f>IFERROR(VLOOKUP(E216,参数!$A$5:$B$41,2,FALSE),E216)</f>
        <v>15</v>
      </c>
      <c r="I216" s="91" t="s">
        <v>110</v>
      </c>
    </row>
    <row r="217" spans="1:9">
      <c r="A217" s="72">
        <v>216</v>
      </c>
      <c r="B217" s="95" t="str">
        <f>HYPERLINK("[饥荒.xlsx]属性表2!C212",属性表2!$C$212)</f>
        <v>  vegstinger</v>
      </c>
      <c r="C217" s="2" t="s">
        <v>12</v>
      </c>
      <c r="D217">
        <v>1</v>
      </c>
      <c r="E217" s="2" t="s">
        <v>107</v>
      </c>
      <c r="F217" s="2"/>
      <c r="G217" s="2"/>
      <c r="H217" s="78">
        <f>IFERROR(VLOOKUP(E217,参数!$A$5:$B$41,2,FALSE),E217)</f>
        <v>33</v>
      </c>
      <c r="I217" s="91" t="s">
        <v>112</v>
      </c>
    </row>
    <row r="218" spans="1:8">
      <c r="A218" s="72">
        <v>217</v>
      </c>
      <c r="B218" s="32" t="s">
        <v>113</v>
      </c>
      <c r="C218" s="73" t="s">
        <v>113</v>
      </c>
      <c r="E218" s="74" t="s">
        <v>2</v>
      </c>
      <c r="F218" s="74"/>
      <c r="G218" s="74"/>
      <c r="H218" s="93" t="s">
        <v>112</v>
      </c>
    </row>
    <row r="219" spans="1:9">
      <c r="A219" s="72">
        <v>218</v>
      </c>
      <c r="B219" s="95" t="str">
        <f>HYPERLINK("[饥荒.xlsx]属性表2!C218",属性表2!$C$218)</f>
        <v>  bananapop</v>
      </c>
      <c r="C219" s="2" t="s">
        <v>4</v>
      </c>
      <c r="D219">
        <v>1</v>
      </c>
      <c r="E219" s="2" t="s">
        <v>5</v>
      </c>
      <c r="F219" s="2"/>
      <c r="G219" s="2"/>
      <c r="H219" s="75" t="str">
        <f>IFERROR(VLOOKUP(E219,参数!$A$5:$B$41,2,FALSE),E219)</f>
        <v>FOODTYPE.VEGGIE</v>
      </c>
      <c r="I219" s="91" t="s">
        <v>112</v>
      </c>
    </row>
    <row r="220" spans="1:9">
      <c r="A220" s="72">
        <v>219</v>
      </c>
      <c r="B220" s="95" t="str">
        <f>HYPERLINK("[饥荒.xlsx]属性表2!C218",属性表2!$C$218)</f>
        <v>  bananapop</v>
      </c>
      <c r="C220" s="2" t="s">
        <v>6</v>
      </c>
      <c r="D220">
        <v>1</v>
      </c>
      <c r="E220" s="2" t="s">
        <v>7</v>
      </c>
      <c r="F220" s="2"/>
      <c r="G220" s="2"/>
      <c r="H220" s="76">
        <f>IFERROR(VLOOKUP(E220,参数!$A$5:$B$41,2,FALSE),E220)</f>
        <v>20</v>
      </c>
      <c r="I220" s="91" t="s">
        <v>112</v>
      </c>
    </row>
    <row r="221" spans="1:9">
      <c r="A221" s="72">
        <v>220</v>
      </c>
      <c r="B221" s="95" t="str">
        <f>HYPERLINK("[饥荒.xlsx]属性表2!C218",属性表2!$C$218)</f>
        <v>  bananapop</v>
      </c>
      <c r="C221" s="2" t="s">
        <v>8</v>
      </c>
      <c r="D221">
        <v>1</v>
      </c>
      <c r="E221" s="2" t="s">
        <v>21</v>
      </c>
      <c r="F221" s="2"/>
      <c r="G221" s="2"/>
      <c r="H221" s="75">
        <f>IFERROR(VLOOKUP(E221,参数!$A$5:$B$41,2,FALSE),E221)</f>
        <v>12.5</v>
      </c>
      <c r="I221" s="91" t="s">
        <v>112</v>
      </c>
    </row>
    <row r="222" spans="1:9">
      <c r="A222" s="72">
        <v>221</v>
      </c>
      <c r="B222" s="95" t="str">
        <f>HYPERLINK("[饥荒.xlsx]属性表2!C218",属性表2!$C$218)</f>
        <v>  bananapop</v>
      </c>
      <c r="C222" s="2" t="s">
        <v>10</v>
      </c>
      <c r="D222">
        <v>1</v>
      </c>
      <c r="E222" s="2" t="s">
        <v>89</v>
      </c>
      <c r="F222" s="2"/>
      <c r="G222" s="2"/>
      <c r="H222" s="98" t="str">
        <f>IFERROR(VLOOKUP(E222,参数!$A$5:$B$41,2,FALSE),E222)</f>
        <v>3</v>
      </c>
      <c r="I222" s="91" t="s">
        <v>112</v>
      </c>
    </row>
    <row r="223" spans="1:9">
      <c r="A223" s="72">
        <v>222</v>
      </c>
      <c r="B223" s="95" t="str">
        <f>HYPERLINK("[饥荒.xlsx]属性表2!C218",属性表2!$C$218)</f>
        <v>  bananapop</v>
      </c>
      <c r="C223" s="2" t="s">
        <v>12</v>
      </c>
      <c r="D223">
        <v>1</v>
      </c>
      <c r="E223" s="2" t="s">
        <v>107</v>
      </c>
      <c r="F223" s="2"/>
      <c r="G223" s="2"/>
      <c r="H223" s="78">
        <f>IFERROR(VLOOKUP(E223,参数!$A$5:$B$41,2,FALSE),E223)</f>
        <v>33</v>
      </c>
      <c r="I223" s="91" t="s">
        <v>114</v>
      </c>
    </row>
    <row r="224" spans="1:8">
      <c r="A224" s="72">
        <v>223</v>
      </c>
      <c r="B224" s="32" t="s">
        <v>115</v>
      </c>
      <c r="C224" s="73" t="s">
        <v>115</v>
      </c>
      <c r="E224" s="74" t="s">
        <v>2</v>
      </c>
      <c r="F224" s="74"/>
      <c r="G224" s="74"/>
      <c r="H224" s="93" t="s">
        <v>114</v>
      </c>
    </row>
    <row r="225" spans="1:9">
      <c r="A225" s="72">
        <v>224</v>
      </c>
      <c r="B225" s="95" t="str">
        <f>HYPERLINK("[饥荒.xlsx]属性表2!C224",属性表2!$C$224)</f>
        <v>  frozenbananadaiquiri</v>
      </c>
      <c r="C225" s="2" t="s">
        <v>4</v>
      </c>
      <c r="D225">
        <v>1</v>
      </c>
      <c r="E225" s="2" t="s">
        <v>19</v>
      </c>
      <c r="F225" s="2"/>
      <c r="G225" s="2"/>
      <c r="H225" s="75" t="str">
        <f>IFERROR(VLOOKUP(E225,参数!$A$5:$B$41,2,FALSE),E225)</f>
        <v>FOODTYPE.GOODIES</v>
      </c>
      <c r="I225" s="91" t="s">
        <v>114</v>
      </c>
    </row>
    <row r="226" spans="1:9">
      <c r="A226" s="72">
        <v>225</v>
      </c>
      <c r="B226" s="95" t="str">
        <f>HYPERLINK("[饥荒.xlsx]属性表2!C224",属性表2!$C$224)</f>
        <v>  frozenbananadaiquiri</v>
      </c>
      <c r="C226" s="2" t="s">
        <v>6</v>
      </c>
      <c r="D226">
        <v>1</v>
      </c>
      <c r="E226" s="2" t="s">
        <v>37</v>
      </c>
      <c r="F226" s="2"/>
      <c r="G226" s="2"/>
      <c r="H226" s="76">
        <f>IFERROR(VLOOKUP(E226,参数!$A$5:$B$41,2,FALSE),E226)</f>
        <v>30</v>
      </c>
      <c r="I226" s="91" t="s">
        <v>114</v>
      </c>
    </row>
    <row r="227" spans="1:9">
      <c r="A227" s="72">
        <v>226</v>
      </c>
      <c r="B227" s="95" t="str">
        <f>HYPERLINK("[饥荒.xlsx]属性表2!C224",属性表2!$C$224)</f>
        <v>  frozenbananadaiquiri</v>
      </c>
      <c r="C227" s="2" t="s">
        <v>8</v>
      </c>
      <c r="D227">
        <v>1</v>
      </c>
      <c r="E227" s="2" t="s">
        <v>81</v>
      </c>
      <c r="F227" s="2"/>
      <c r="G227" s="2"/>
      <c r="H227" s="75">
        <f>IFERROR(VLOOKUP(E227,参数!$A$5:$B$41,2,FALSE),E227)</f>
        <v>18.75</v>
      </c>
      <c r="I227" s="91" t="s">
        <v>114</v>
      </c>
    </row>
    <row r="228" spans="1:9">
      <c r="A228" s="72">
        <v>227</v>
      </c>
      <c r="B228" s="95" t="str">
        <f>HYPERLINK("[饥荒.xlsx]属性表2!C224",属性表2!$C$224)</f>
        <v>  frozenbananadaiquiri</v>
      </c>
      <c r="C228" s="2" t="s">
        <v>10</v>
      </c>
      <c r="D228">
        <v>1</v>
      </c>
      <c r="E228" s="2" t="s">
        <v>11</v>
      </c>
      <c r="F228" s="2"/>
      <c r="G228" s="2"/>
      <c r="H228" s="97" t="str">
        <f>IFERROR(VLOOKUP(E228,参数!$A$5:$B$41,2,FALSE),E228)</f>
        <v>15</v>
      </c>
      <c r="I228" s="91" t="s">
        <v>114</v>
      </c>
    </row>
    <row r="229" spans="1:9">
      <c r="A229" s="72">
        <v>228</v>
      </c>
      <c r="B229" s="95" t="str">
        <f>HYPERLINK("[饥荒.xlsx]属性表2!C224",属性表2!$C$224)</f>
        <v>  frozenbananadaiquiri</v>
      </c>
      <c r="C229" s="2" t="s">
        <v>12</v>
      </c>
      <c r="D229">
        <v>1</v>
      </c>
      <c r="E229" s="2" t="s">
        <v>23</v>
      </c>
      <c r="F229" s="2"/>
      <c r="G229" s="2"/>
      <c r="H229" s="75">
        <f>IFERROR(VLOOKUP(E229,参数!$A$5:$B$41,2,FALSE),E229)</f>
        <v>15</v>
      </c>
      <c r="I229" s="91" t="s">
        <v>116</v>
      </c>
    </row>
    <row r="230" spans="1:8">
      <c r="A230" s="72">
        <v>229</v>
      </c>
      <c r="B230" s="32" t="s">
        <v>117</v>
      </c>
      <c r="C230" s="73" t="s">
        <v>117</v>
      </c>
      <c r="E230" s="74" t="s">
        <v>2</v>
      </c>
      <c r="F230" s="74"/>
      <c r="G230" s="74"/>
      <c r="H230" s="93" t="s">
        <v>116</v>
      </c>
    </row>
    <row r="231" spans="1:9">
      <c r="A231" s="72">
        <v>230</v>
      </c>
      <c r="B231" s="95" t="str">
        <f>HYPERLINK("[饥荒.xlsx]属性表2!C230",属性表2!$C$230)</f>
        <v>  bananajuice</v>
      </c>
      <c r="C231" s="2" t="s">
        <v>4</v>
      </c>
      <c r="D231">
        <v>1</v>
      </c>
      <c r="E231" s="2" t="s">
        <v>5</v>
      </c>
      <c r="F231" s="2"/>
      <c r="G231" s="2"/>
      <c r="H231" s="75" t="str">
        <f>IFERROR(VLOOKUP(E231,参数!$A$5:$B$41,2,FALSE),E231)</f>
        <v>FOODTYPE.VEGGIE</v>
      </c>
      <c r="I231" s="91" t="s">
        <v>116</v>
      </c>
    </row>
    <row r="232" spans="1:9">
      <c r="A232" s="72">
        <v>231</v>
      </c>
      <c r="B232" s="95" t="str">
        <f>HYPERLINK("[饥荒.xlsx]属性表2!C230",属性表2!$C$230)</f>
        <v>  bananajuice</v>
      </c>
      <c r="C232" s="2" t="s">
        <v>6</v>
      </c>
      <c r="D232">
        <v>1</v>
      </c>
      <c r="E232" s="2" t="s">
        <v>118</v>
      </c>
      <c r="F232" s="2"/>
      <c r="G232" s="2"/>
      <c r="H232" s="75">
        <f>IFERROR(VLOOKUP(E232,参数!$A$5:$B$41,2,FALSE),E232)</f>
        <v>8</v>
      </c>
      <c r="I232" s="91" t="s">
        <v>116</v>
      </c>
    </row>
    <row r="233" spans="1:9">
      <c r="A233" s="72">
        <v>232</v>
      </c>
      <c r="B233" s="95" t="str">
        <f>HYPERLINK("[饥荒.xlsx]属性表2!C230",属性表2!$C$230)</f>
        <v>  bananajuice</v>
      </c>
      <c r="C233" s="2" t="s">
        <v>8</v>
      </c>
      <c r="D233">
        <v>1</v>
      </c>
      <c r="E233" s="2" t="s">
        <v>63</v>
      </c>
      <c r="F233" s="2"/>
      <c r="G233" s="2"/>
      <c r="H233" s="75">
        <f>IFERROR(VLOOKUP(E233,参数!$A$5:$B$41,2,FALSE),E233)</f>
        <v>25</v>
      </c>
      <c r="I233" s="91" t="s">
        <v>116</v>
      </c>
    </row>
    <row r="234" spans="1:9">
      <c r="A234" s="72">
        <v>233</v>
      </c>
      <c r="B234" s="95" t="str">
        <f>HYPERLINK("[饥荒.xlsx]属性表2!C230",属性表2!$C$230)</f>
        <v>  bananajuice</v>
      </c>
      <c r="C234" s="2" t="s">
        <v>10</v>
      </c>
      <c r="D234">
        <v>1</v>
      </c>
      <c r="E234" s="2" t="s">
        <v>11</v>
      </c>
      <c r="F234" s="2"/>
      <c r="G234" s="2"/>
      <c r="H234" s="97" t="str">
        <f>IFERROR(VLOOKUP(E234,参数!$A$5:$B$41,2,FALSE),E234)</f>
        <v>15</v>
      </c>
      <c r="I234" s="91" t="s">
        <v>116</v>
      </c>
    </row>
    <row r="235" spans="1:9">
      <c r="A235" s="72">
        <v>234</v>
      </c>
      <c r="B235" s="95" t="str">
        <f>HYPERLINK("[饥荒.xlsx]属性表2!C230",属性表2!$C$230)</f>
        <v>  bananajuice</v>
      </c>
      <c r="C235" s="2" t="s">
        <v>12</v>
      </c>
      <c r="D235">
        <v>1</v>
      </c>
      <c r="E235" s="2" t="s">
        <v>107</v>
      </c>
      <c r="F235" s="2"/>
      <c r="G235" s="2"/>
      <c r="H235" s="78">
        <f>IFERROR(VLOOKUP(E235,参数!$A$5:$B$41,2,FALSE),E235)</f>
        <v>33</v>
      </c>
      <c r="I235" s="91" t="s">
        <v>119</v>
      </c>
    </row>
    <row r="236" spans="1:8">
      <c r="A236" s="72">
        <v>235</v>
      </c>
      <c r="B236" s="32" t="s">
        <v>120</v>
      </c>
      <c r="C236" s="73" t="s">
        <v>120</v>
      </c>
      <c r="E236" s="74" t="s">
        <v>2</v>
      </c>
      <c r="F236" s="74"/>
      <c r="G236" s="74"/>
      <c r="H236" s="93" t="s">
        <v>119</v>
      </c>
    </row>
    <row r="237" spans="1:9">
      <c r="A237" s="72">
        <v>236</v>
      </c>
      <c r="B237" s="95" t="str">
        <f>HYPERLINK("[饥荒.xlsx]属性表2!C236",属性表2!$C$236)</f>
        <v>  ceviche</v>
      </c>
      <c r="C237" s="2" t="s">
        <v>4</v>
      </c>
      <c r="D237">
        <v>1</v>
      </c>
      <c r="E237" s="2" t="s">
        <v>16</v>
      </c>
      <c r="F237" s="2"/>
      <c r="G237" s="2"/>
      <c r="H237" s="75" t="str">
        <f>IFERROR(VLOOKUP(E237,参数!$A$5:$B$41,2,FALSE),E237)</f>
        <v>FOODTYPE.MEAT</v>
      </c>
      <c r="I237" s="91" t="s">
        <v>119</v>
      </c>
    </row>
    <row r="238" spans="1:9">
      <c r="A238" s="72">
        <v>237</v>
      </c>
      <c r="B238" s="95" t="str">
        <f>HYPERLINK("[饥荒.xlsx]属性表2!C236",属性表2!$C$236)</f>
        <v>  ceviche</v>
      </c>
      <c r="C238" s="2" t="s">
        <v>6</v>
      </c>
      <c r="D238">
        <v>1</v>
      </c>
      <c r="E238" s="2" t="s">
        <v>7</v>
      </c>
      <c r="F238" s="2"/>
      <c r="G238" s="2"/>
      <c r="H238" s="76">
        <f>IFERROR(VLOOKUP(E238,参数!$A$5:$B$41,2,FALSE),E238)</f>
        <v>20</v>
      </c>
      <c r="I238" s="91" t="s">
        <v>119</v>
      </c>
    </row>
    <row r="239" spans="1:9">
      <c r="A239" s="72">
        <v>238</v>
      </c>
      <c r="B239" s="95" t="str">
        <f>HYPERLINK("[饥荒.xlsx]属性表2!C236",属性表2!$C$236)</f>
        <v>  ceviche</v>
      </c>
      <c r="C239" s="2" t="s">
        <v>8</v>
      </c>
      <c r="D239">
        <v>1</v>
      </c>
      <c r="E239" s="2" t="s">
        <v>63</v>
      </c>
      <c r="F239" s="2"/>
      <c r="G239" s="2"/>
      <c r="H239" s="75">
        <f>IFERROR(VLOOKUP(E239,参数!$A$5:$B$41,2,FALSE),E239)</f>
        <v>25</v>
      </c>
      <c r="I239" s="91" t="s">
        <v>119</v>
      </c>
    </row>
    <row r="240" spans="1:9">
      <c r="A240" s="72">
        <v>239</v>
      </c>
      <c r="B240" s="95" t="str">
        <f>HYPERLINK("[饥荒.xlsx]属性表2!C236",属性表2!$C$236)</f>
        <v>  ceviche</v>
      </c>
      <c r="C240" s="2" t="s">
        <v>10</v>
      </c>
      <c r="D240">
        <v>1</v>
      </c>
      <c r="E240" s="2" t="s">
        <v>26</v>
      </c>
      <c r="F240" s="2"/>
      <c r="G240" s="2"/>
      <c r="H240" s="98" t="str">
        <f>IFERROR(VLOOKUP(E240,参数!$A$5:$B$41,2,FALSE),E240)</f>
        <v>10</v>
      </c>
      <c r="I240" s="91" t="s">
        <v>119</v>
      </c>
    </row>
    <row r="241" spans="1:9">
      <c r="A241" s="72">
        <v>240</v>
      </c>
      <c r="B241" s="95" t="str">
        <f>HYPERLINK("[饥荒.xlsx]属性表2!C236",属性表2!$C$236)</f>
        <v>  ceviche</v>
      </c>
      <c r="C241" s="2" t="s">
        <v>12</v>
      </c>
      <c r="D241">
        <v>1</v>
      </c>
      <c r="E241" s="2" t="s">
        <v>13</v>
      </c>
      <c r="F241" s="2"/>
      <c r="G241" s="2"/>
      <c r="H241" s="75">
        <f>IFERROR(VLOOKUP(E241,参数!$A$5:$B$41,2,FALSE),E241)</f>
        <v>5</v>
      </c>
      <c r="I241" s="91" t="s">
        <v>121</v>
      </c>
    </row>
    <row r="242" spans="1:8">
      <c r="A242" s="72">
        <v>241</v>
      </c>
      <c r="B242" s="32" t="s">
        <v>122</v>
      </c>
      <c r="C242" s="73" t="s">
        <v>122</v>
      </c>
      <c r="E242" s="74" t="s">
        <v>2</v>
      </c>
      <c r="F242" s="74"/>
      <c r="G242" s="74"/>
      <c r="H242" s="93" t="s">
        <v>121</v>
      </c>
    </row>
    <row r="243" spans="1:9">
      <c r="A243" s="72">
        <v>242</v>
      </c>
      <c r="B243" s="95" t="str">
        <f>HYPERLINK("[饥荒.xlsx]属性表2!C242",属性表2!$C$242)</f>
        <v>  salsa</v>
      </c>
      <c r="C243" s="2" t="s">
        <v>4</v>
      </c>
      <c r="D243">
        <v>1</v>
      </c>
      <c r="E243" s="2" t="s">
        <v>5</v>
      </c>
      <c r="F243" s="2"/>
      <c r="G243" s="2"/>
      <c r="H243" s="75" t="str">
        <f>IFERROR(VLOOKUP(E243,参数!$A$5:$B$41,2,FALSE),E243)</f>
        <v>FOODTYPE.VEGGIE</v>
      </c>
      <c r="I243" s="91" t="s">
        <v>121</v>
      </c>
    </row>
    <row r="244" spans="1:9">
      <c r="A244" s="72">
        <v>243</v>
      </c>
      <c r="B244" s="95" t="str">
        <f>HYPERLINK("[饥荒.xlsx]属性表2!C242",属性表2!$C$242)</f>
        <v>  salsa</v>
      </c>
      <c r="C244" s="2" t="s">
        <v>6</v>
      </c>
      <c r="D244">
        <v>1</v>
      </c>
      <c r="E244" s="2" t="s">
        <v>20</v>
      </c>
      <c r="F244" s="2"/>
      <c r="G244" s="2"/>
      <c r="H244" s="75">
        <f>IFERROR(VLOOKUP(E244,参数!$A$5:$B$41,2,FALSE),E244)</f>
        <v>3</v>
      </c>
      <c r="I244" s="91" t="s">
        <v>121</v>
      </c>
    </row>
    <row r="245" spans="1:9">
      <c r="A245" s="72">
        <v>244</v>
      </c>
      <c r="B245" s="95" t="str">
        <f>HYPERLINK("[饥荒.xlsx]属性表2!C242",属性表2!$C$242)</f>
        <v>  salsa</v>
      </c>
      <c r="C245" s="2" t="s">
        <v>8</v>
      </c>
      <c r="D245">
        <v>1</v>
      </c>
      <c r="E245" s="2" t="s">
        <v>63</v>
      </c>
      <c r="F245" s="2"/>
      <c r="G245" s="2"/>
      <c r="H245" s="75">
        <f>IFERROR(VLOOKUP(E245,参数!$A$5:$B$41,2,FALSE),E245)</f>
        <v>25</v>
      </c>
      <c r="I245" s="91" t="s">
        <v>121</v>
      </c>
    </row>
    <row r="246" spans="1:9">
      <c r="A246" s="72">
        <v>245</v>
      </c>
      <c r="B246" s="95" t="str">
        <f>HYPERLINK("[饥荒.xlsx]属性表2!C242",属性表2!$C$242)</f>
        <v>  salsa</v>
      </c>
      <c r="C246" s="2" t="s">
        <v>10</v>
      </c>
      <c r="D246">
        <v>1</v>
      </c>
      <c r="E246" s="2" t="s">
        <v>11</v>
      </c>
      <c r="F246" s="2"/>
      <c r="G246" s="2"/>
      <c r="H246" s="97" t="str">
        <f>IFERROR(VLOOKUP(E246,参数!$A$5:$B$41,2,FALSE),E246)</f>
        <v>15</v>
      </c>
      <c r="I246" s="91" t="s">
        <v>121</v>
      </c>
    </row>
    <row r="247" spans="1:9">
      <c r="A247" s="72">
        <v>246</v>
      </c>
      <c r="B247" s="95" t="str">
        <f>HYPERLINK("[饥荒.xlsx]属性表2!C242",属性表2!$C$242)</f>
        <v>  salsa</v>
      </c>
      <c r="C247" s="2" t="s">
        <v>12</v>
      </c>
      <c r="D247">
        <v>1</v>
      </c>
      <c r="E247" s="2" t="s">
        <v>107</v>
      </c>
      <c r="F247" s="2"/>
      <c r="G247" s="2"/>
      <c r="H247" s="78">
        <f>IFERROR(VLOOKUP(E247,参数!$A$5:$B$41,2,FALSE),E247)</f>
        <v>33</v>
      </c>
      <c r="I247" s="91" t="s">
        <v>123</v>
      </c>
    </row>
    <row r="248" spans="1:8">
      <c r="A248" s="72">
        <v>247</v>
      </c>
      <c r="B248" s="32" t="s">
        <v>124</v>
      </c>
      <c r="C248" s="73" t="s">
        <v>124</v>
      </c>
      <c r="E248" s="74" t="s">
        <v>2</v>
      </c>
      <c r="F248" s="74"/>
      <c r="G248" s="74"/>
      <c r="H248" s="93" t="s">
        <v>123</v>
      </c>
    </row>
    <row r="249" spans="1:9">
      <c r="A249" s="72">
        <v>248</v>
      </c>
      <c r="B249" s="95" t="str">
        <f>HYPERLINK("[饥荒.xlsx]属性表2!C248",属性表2!$C$248)</f>
        <v>  pepperpopper</v>
      </c>
      <c r="C249" s="2" t="s">
        <v>4</v>
      </c>
      <c r="D249">
        <v>1</v>
      </c>
      <c r="E249" s="2" t="s">
        <v>16</v>
      </c>
      <c r="F249" s="2"/>
      <c r="G249" s="2"/>
      <c r="H249" s="75" t="str">
        <f>IFERROR(VLOOKUP(E249,参数!$A$5:$B$41,2,FALSE),E249)</f>
        <v>FOODTYPE.MEAT</v>
      </c>
      <c r="I249" s="91" t="s">
        <v>123</v>
      </c>
    </row>
    <row r="250" spans="1:9">
      <c r="A250" s="72">
        <v>249</v>
      </c>
      <c r="B250" s="95" t="str">
        <f>HYPERLINK("[饥荒.xlsx]属性表2!C248",属性表2!$C$248)</f>
        <v>  pepperpopper</v>
      </c>
      <c r="C250" s="2" t="s">
        <v>6</v>
      </c>
      <c r="D250">
        <v>1</v>
      </c>
      <c r="E250" s="2" t="s">
        <v>37</v>
      </c>
      <c r="F250" s="2"/>
      <c r="G250" s="2"/>
      <c r="H250" s="76">
        <f>IFERROR(VLOOKUP(E250,参数!$A$5:$B$41,2,FALSE),E250)</f>
        <v>30</v>
      </c>
      <c r="I250" s="91" t="s">
        <v>123</v>
      </c>
    </row>
    <row r="251" spans="1:9">
      <c r="A251" s="72">
        <v>250</v>
      </c>
      <c r="B251" s="95" t="str">
        <f>HYPERLINK("[饥荒.xlsx]属性表2!C248",属性表2!$C$248)</f>
        <v>  pepperpopper</v>
      </c>
      <c r="C251" s="2" t="s">
        <v>8</v>
      </c>
      <c r="D251">
        <v>1</v>
      </c>
      <c r="E251" s="2" t="s">
        <v>63</v>
      </c>
      <c r="F251" s="2"/>
      <c r="G251" s="2"/>
      <c r="H251" s="75">
        <f>IFERROR(VLOOKUP(E251,参数!$A$5:$B$41,2,FALSE),E251)</f>
        <v>25</v>
      </c>
      <c r="I251" s="91" t="s">
        <v>123</v>
      </c>
    </row>
    <row r="252" spans="1:9">
      <c r="A252" s="72">
        <v>251</v>
      </c>
      <c r="B252" s="95" t="str">
        <f>HYPERLINK("[饥荒.xlsx]属性表2!C248",属性表2!$C$248)</f>
        <v>  pepperpopper</v>
      </c>
      <c r="C252" s="2" t="s">
        <v>10</v>
      </c>
      <c r="D252">
        <v>1</v>
      </c>
      <c r="E252" s="2" t="s">
        <v>11</v>
      </c>
      <c r="F252" s="2"/>
      <c r="G252" s="2"/>
      <c r="H252" s="97" t="str">
        <f>IFERROR(VLOOKUP(E252,参数!$A$5:$B$41,2,FALSE),E252)</f>
        <v>15</v>
      </c>
      <c r="I252" s="91" t="s">
        <v>123</v>
      </c>
    </row>
    <row r="253" spans="1:9">
      <c r="A253" s="72">
        <v>252</v>
      </c>
      <c r="B253" s="95" t="str">
        <f>HYPERLINK("[饥荒.xlsx]属性表2!C248",属性表2!$C$248)</f>
        <v>  pepperpopper</v>
      </c>
      <c r="C253" s="2" t="s">
        <v>12</v>
      </c>
      <c r="D253">
        <v>-1</v>
      </c>
      <c r="E253" s="77" t="s">
        <v>13</v>
      </c>
      <c r="F253" s="77"/>
      <c r="G253" s="77"/>
      <c r="H253" s="75">
        <f>IFERROR(VLOOKUP(E253,参数!$A$5:$B$41,2,FALSE)*D253,E253)</f>
        <v>-5</v>
      </c>
      <c r="I253" s="91" t="s">
        <v>125</v>
      </c>
    </row>
    <row r="254" spans="1:8">
      <c r="A254" s="72">
        <v>253</v>
      </c>
      <c r="B254" s="32" t="s">
        <v>126</v>
      </c>
      <c r="C254" s="73" t="s">
        <v>126</v>
      </c>
      <c r="E254" s="74" t="s">
        <v>2</v>
      </c>
      <c r="F254" s="74"/>
      <c r="G254" s="74"/>
      <c r="H254" s="93" t="s">
        <v>125</v>
      </c>
    </row>
    <row r="255" spans="1:9">
      <c r="A255" s="72">
        <v>254</v>
      </c>
      <c r="B255" s="95" t="str">
        <f>HYPERLINK("[饥荒.xlsx]属性表2!C254",属性表2!$C$254)</f>
        <v>  californiaroll</v>
      </c>
      <c r="C255" s="2" t="s">
        <v>4</v>
      </c>
      <c r="D255">
        <v>1</v>
      </c>
      <c r="E255" s="2" t="s">
        <v>16</v>
      </c>
      <c r="F255" s="2"/>
      <c r="G255" s="2"/>
      <c r="H255" s="75" t="str">
        <f>IFERROR(VLOOKUP(E255,参数!$A$5:$B$41,2,FALSE),E255)</f>
        <v>FOODTYPE.MEAT</v>
      </c>
      <c r="I255" s="91" t="s">
        <v>125</v>
      </c>
    </row>
    <row r="256" spans="1:9">
      <c r="A256" s="72">
        <v>255</v>
      </c>
      <c r="B256" s="95" t="str">
        <f>HYPERLINK("[饥荒.xlsx]属性表2!C254",属性表2!$C$254)</f>
        <v>  californiaroll</v>
      </c>
      <c r="C256" s="2" t="s">
        <v>6</v>
      </c>
      <c r="D256">
        <v>1</v>
      </c>
      <c r="E256" s="2" t="s">
        <v>7</v>
      </c>
      <c r="F256" s="2"/>
      <c r="G256" s="2"/>
      <c r="H256" s="76">
        <f>IFERROR(VLOOKUP(E256,参数!$A$5:$B$41,2,FALSE),E256)</f>
        <v>20</v>
      </c>
      <c r="I256" s="91" t="s">
        <v>125</v>
      </c>
    </row>
    <row r="257" spans="1:9">
      <c r="A257" s="72">
        <v>256</v>
      </c>
      <c r="B257" s="95" t="str">
        <f>HYPERLINK("[饥荒.xlsx]属性表2!C254",属性表2!$C$254)</f>
        <v>  californiaroll</v>
      </c>
      <c r="C257" s="2" t="s">
        <v>8</v>
      </c>
      <c r="D257">
        <v>1</v>
      </c>
      <c r="E257" s="2" t="s">
        <v>9</v>
      </c>
      <c r="F257" s="2"/>
      <c r="G257" s="2"/>
      <c r="H257" s="76">
        <f>IFERROR(VLOOKUP(E257,参数!$A$5:$B$41,2,FALSE),E257)</f>
        <v>37.5</v>
      </c>
      <c r="I257" s="91" t="s">
        <v>125</v>
      </c>
    </row>
    <row r="258" spans="1:9">
      <c r="A258" s="72">
        <v>257</v>
      </c>
      <c r="B258" s="95" t="str">
        <f>HYPERLINK("[饥荒.xlsx]属性表2!C254",属性表2!$C$254)</f>
        <v>  californiaroll</v>
      </c>
      <c r="C258" s="2" t="s">
        <v>10</v>
      </c>
      <c r="D258">
        <v>1</v>
      </c>
      <c r="E258" s="2" t="s">
        <v>26</v>
      </c>
      <c r="F258" s="2"/>
      <c r="G258" s="2"/>
      <c r="H258" s="98" t="str">
        <f>IFERROR(VLOOKUP(E258,参数!$A$5:$B$41,2,FALSE),E258)</f>
        <v>10</v>
      </c>
      <c r="I258" s="91" t="s">
        <v>125</v>
      </c>
    </row>
    <row r="259" spans="1:9">
      <c r="A259" s="72">
        <v>258</v>
      </c>
      <c r="B259" s="95" t="str">
        <f>HYPERLINK("[饥荒.xlsx]属性表2!C254",属性表2!$C$254)</f>
        <v>  californiaroll</v>
      </c>
      <c r="C259" s="2" t="s">
        <v>12</v>
      </c>
      <c r="D259">
        <v>1</v>
      </c>
      <c r="E259" s="2" t="s">
        <v>127</v>
      </c>
      <c r="F259" s="2"/>
      <c r="G259" s="2"/>
      <c r="H259" s="75">
        <f>IFERROR(VLOOKUP(E259,参数!$A$5:$B$41,2,FALSE),E259)</f>
        <v>10</v>
      </c>
      <c r="I259" s="91" t="s">
        <v>128</v>
      </c>
    </row>
    <row r="260" spans="1:8">
      <c r="A260" s="72">
        <v>259</v>
      </c>
      <c r="B260" s="32" t="s">
        <v>129</v>
      </c>
      <c r="C260" s="73" t="s">
        <v>129</v>
      </c>
      <c r="E260" s="74" t="s">
        <v>2</v>
      </c>
      <c r="F260" s="74"/>
      <c r="G260" s="74"/>
      <c r="H260" s="93" t="s">
        <v>128</v>
      </c>
    </row>
    <row r="261" spans="1:9">
      <c r="A261" s="72">
        <v>260</v>
      </c>
      <c r="B261" s="95" t="str">
        <f>HYPERLINK("[饥荒.xlsx]属性表2!C260",属性表2!$C$260)</f>
        <v>  seafoodgumbo</v>
      </c>
      <c r="C261" s="2" t="s">
        <v>4</v>
      </c>
      <c r="D261">
        <v>1</v>
      </c>
      <c r="E261" s="2" t="s">
        <v>16</v>
      </c>
      <c r="F261" s="2"/>
      <c r="G261" s="2"/>
      <c r="H261" s="75" t="str">
        <f>IFERROR(VLOOKUP(E261,参数!$A$5:$B$41,2,FALSE),E261)</f>
        <v>FOODTYPE.MEAT</v>
      </c>
      <c r="I261" s="91" t="s">
        <v>128</v>
      </c>
    </row>
    <row r="262" spans="1:9">
      <c r="A262" s="72">
        <v>261</v>
      </c>
      <c r="B262" s="95" t="str">
        <f>HYPERLINK("[饥荒.xlsx]属性表2!C260",属性表2!$C$260)</f>
        <v>  seafoodgumbo</v>
      </c>
      <c r="C262" s="2" t="s">
        <v>6</v>
      </c>
      <c r="D262">
        <v>1</v>
      </c>
      <c r="E262" s="2" t="s">
        <v>31</v>
      </c>
      <c r="F262" s="2"/>
      <c r="G262" s="2"/>
      <c r="H262" s="78">
        <f>IFERROR(VLOOKUP(E262,参数!$A$5:$B$41,2,FALSE),E262)</f>
        <v>40</v>
      </c>
      <c r="I262" s="91" t="s">
        <v>128</v>
      </c>
    </row>
    <row r="263" spans="1:9">
      <c r="A263" s="72">
        <v>262</v>
      </c>
      <c r="B263" s="95" t="str">
        <f>HYPERLINK("[饥荒.xlsx]属性表2!C260",属性表2!$C$260)</f>
        <v>  seafoodgumbo</v>
      </c>
      <c r="C263" s="2" t="s">
        <v>8</v>
      </c>
      <c r="D263">
        <v>1</v>
      </c>
      <c r="E263" s="2" t="s">
        <v>9</v>
      </c>
      <c r="F263" s="2"/>
      <c r="G263" s="2"/>
      <c r="H263" s="76">
        <f>IFERROR(VLOOKUP(E263,参数!$A$5:$B$41,2,FALSE),E263)</f>
        <v>37.5</v>
      </c>
      <c r="I263" s="91" t="s">
        <v>128</v>
      </c>
    </row>
    <row r="264" spans="1:9">
      <c r="A264" s="72">
        <v>263</v>
      </c>
      <c r="B264" s="95" t="str">
        <f>HYPERLINK("[饥荒.xlsx]属性表2!C260",属性表2!$C$260)</f>
        <v>  seafoodgumbo</v>
      </c>
      <c r="C264" s="2" t="s">
        <v>10</v>
      </c>
      <c r="D264">
        <v>1</v>
      </c>
      <c r="E264" s="2" t="s">
        <v>26</v>
      </c>
      <c r="F264" s="2"/>
      <c r="G264" s="2"/>
      <c r="H264" s="98" t="str">
        <f>IFERROR(VLOOKUP(E264,参数!$A$5:$B$41,2,FALSE),E264)</f>
        <v>10</v>
      </c>
      <c r="I264" s="91" t="s">
        <v>128</v>
      </c>
    </row>
    <row r="265" spans="1:9">
      <c r="A265" s="72">
        <v>264</v>
      </c>
      <c r="B265" s="95" t="str">
        <f>HYPERLINK("[饥荒.xlsx]属性表2!C260",属性表2!$C$260)</f>
        <v>  seafoodgumbo</v>
      </c>
      <c r="C265" s="2" t="s">
        <v>12</v>
      </c>
      <c r="D265">
        <v>1</v>
      </c>
      <c r="E265" s="2" t="s">
        <v>76</v>
      </c>
      <c r="F265" s="2"/>
      <c r="G265" s="2"/>
      <c r="H265" s="76">
        <f>IFERROR(VLOOKUP(E265,参数!$A$5:$B$41,2,FALSE),E265)</f>
        <v>20</v>
      </c>
      <c r="I265" s="91" t="s">
        <v>130</v>
      </c>
    </row>
    <row r="266" spans="1:8">
      <c r="A266" s="72">
        <v>265</v>
      </c>
      <c r="B266" s="32" t="s">
        <v>131</v>
      </c>
      <c r="C266" s="73" t="s">
        <v>131</v>
      </c>
      <c r="E266" s="74" t="s">
        <v>2</v>
      </c>
      <c r="F266" s="74"/>
      <c r="G266" s="74"/>
      <c r="H266" s="93" t="s">
        <v>130</v>
      </c>
    </row>
    <row r="267" spans="1:9">
      <c r="A267" s="72">
        <v>266</v>
      </c>
      <c r="B267" s="95" t="str">
        <f>HYPERLINK("[饥荒.xlsx]属性表2!C266",属性表2!$C$266)</f>
        <v>  surfnturf</v>
      </c>
      <c r="C267" s="2" t="s">
        <v>4</v>
      </c>
      <c r="D267">
        <v>1</v>
      </c>
      <c r="E267" s="2" t="s">
        <v>16</v>
      </c>
      <c r="F267" s="2"/>
      <c r="G267" s="2"/>
      <c r="H267" s="75" t="str">
        <f>IFERROR(VLOOKUP(E267,参数!$A$5:$B$41,2,FALSE),E267)</f>
        <v>FOODTYPE.MEAT</v>
      </c>
      <c r="I267" s="91" t="s">
        <v>130</v>
      </c>
    </row>
    <row r="268" spans="1:9">
      <c r="A268" s="72">
        <v>267</v>
      </c>
      <c r="B268" s="95" t="str">
        <f>HYPERLINK("[饥荒.xlsx]属性表2!C266",属性表2!$C$266)</f>
        <v>  surfnturf</v>
      </c>
      <c r="C268" s="2" t="s">
        <v>6</v>
      </c>
      <c r="D268">
        <v>1</v>
      </c>
      <c r="E268" s="2" t="s">
        <v>72</v>
      </c>
      <c r="F268" s="2"/>
      <c r="G268" s="2"/>
      <c r="H268" s="78">
        <f>IFERROR(VLOOKUP(E268,参数!$A$5:$B$41,2,FALSE),E268)</f>
        <v>60</v>
      </c>
      <c r="I268" s="91" t="s">
        <v>130</v>
      </c>
    </row>
    <row r="269" spans="1:9">
      <c r="A269" s="72">
        <v>268</v>
      </c>
      <c r="B269" s="95" t="str">
        <f>HYPERLINK("[饥荒.xlsx]属性表2!C266",属性表2!$C$266)</f>
        <v>  surfnturf</v>
      </c>
      <c r="C269" s="2" t="s">
        <v>8</v>
      </c>
      <c r="D269">
        <v>1</v>
      </c>
      <c r="E269" s="2" t="s">
        <v>9</v>
      </c>
      <c r="F269" s="2"/>
      <c r="G269" s="2"/>
      <c r="H269" s="76">
        <f>IFERROR(VLOOKUP(E269,参数!$A$5:$B$41,2,FALSE),E269)</f>
        <v>37.5</v>
      </c>
      <c r="I269" s="91" t="s">
        <v>130</v>
      </c>
    </row>
    <row r="270" spans="1:9">
      <c r="A270" s="72">
        <v>269</v>
      </c>
      <c r="B270" s="95" t="str">
        <f>HYPERLINK("[饥荒.xlsx]属性表2!C266",属性表2!$C$266)</f>
        <v>  surfnturf</v>
      </c>
      <c r="C270" s="2" t="s">
        <v>10</v>
      </c>
      <c r="D270">
        <v>1</v>
      </c>
      <c r="E270" s="2" t="s">
        <v>26</v>
      </c>
      <c r="F270" s="2"/>
      <c r="G270" s="2"/>
      <c r="H270" s="98" t="str">
        <f>IFERROR(VLOOKUP(E270,参数!$A$5:$B$41,2,FALSE),E270)</f>
        <v>10</v>
      </c>
      <c r="I270" s="91" t="s">
        <v>130</v>
      </c>
    </row>
    <row r="271" spans="1:9">
      <c r="A271" s="72">
        <v>270</v>
      </c>
      <c r="B271" s="95" t="str">
        <f>HYPERLINK("[饥荒.xlsx]属性表2!C266",属性表2!$C$266)</f>
        <v>  surfnturf</v>
      </c>
      <c r="C271" s="2" t="s">
        <v>12</v>
      </c>
      <c r="D271">
        <v>1</v>
      </c>
      <c r="E271" s="2" t="s">
        <v>107</v>
      </c>
      <c r="F271" s="2"/>
      <c r="G271" s="2"/>
      <c r="H271" s="78">
        <f>IFERROR(VLOOKUP(E271,参数!$A$5:$B$41,2,FALSE),E271)</f>
        <v>33</v>
      </c>
      <c r="I271" s="91" t="s">
        <v>132</v>
      </c>
    </row>
    <row r="272" spans="1:8">
      <c r="A272" s="72">
        <v>271</v>
      </c>
      <c r="B272" s="32" t="s">
        <v>133</v>
      </c>
      <c r="C272" s="73" t="s">
        <v>133</v>
      </c>
      <c r="E272" s="74" t="s">
        <v>2</v>
      </c>
      <c r="F272" s="74"/>
      <c r="G272" s="74"/>
      <c r="H272" s="93" t="s">
        <v>132</v>
      </c>
    </row>
    <row r="273" spans="1:9">
      <c r="A273" s="72">
        <v>272</v>
      </c>
      <c r="B273" s="95" t="str">
        <f>HYPERLINK("[饥荒.xlsx]属性表2!C272",属性表2!$C$272)</f>
        <v>  lobsterbisque</v>
      </c>
      <c r="C273" s="2" t="s">
        <v>4</v>
      </c>
      <c r="D273">
        <v>1</v>
      </c>
      <c r="E273" s="2" t="s">
        <v>16</v>
      </c>
      <c r="F273" s="2"/>
      <c r="G273" s="2"/>
      <c r="H273" s="75" t="str">
        <f>IFERROR(VLOOKUP(E273,参数!$A$5:$B$41,2,FALSE),E273)</f>
        <v>FOODTYPE.MEAT</v>
      </c>
      <c r="I273" s="91" t="s">
        <v>132</v>
      </c>
    </row>
    <row r="274" spans="1:9">
      <c r="A274" s="72">
        <v>273</v>
      </c>
      <c r="B274" s="95" t="str">
        <f>HYPERLINK("[饥荒.xlsx]属性表2!C272",属性表2!$C$272)</f>
        <v>  lobsterbisque</v>
      </c>
      <c r="C274" s="2" t="s">
        <v>6</v>
      </c>
      <c r="D274">
        <v>1</v>
      </c>
      <c r="E274" s="2" t="s">
        <v>72</v>
      </c>
      <c r="F274" s="2"/>
      <c r="G274" s="2"/>
      <c r="H274" s="78">
        <f>IFERROR(VLOOKUP(E274,参数!$A$5:$B$41,2,FALSE),E274)</f>
        <v>60</v>
      </c>
      <c r="I274" s="91" t="s">
        <v>132</v>
      </c>
    </row>
    <row r="275" spans="1:9">
      <c r="A275" s="72">
        <v>274</v>
      </c>
      <c r="B275" s="95" t="str">
        <f>HYPERLINK("[饥荒.xlsx]属性表2!C272",属性表2!$C$272)</f>
        <v>  lobsterbisque</v>
      </c>
      <c r="C275" s="2" t="s">
        <v>8</v>
      </c>
      <c r="D275">
        <v>1</v>
      </c>
      <c r="E275" s="2" t="s">
        <v>63</v>
      </c>
      <c r="F275" s="2"/>
      <c r="G275" s="2"/>
      <c r="H275" s="75">
        <f>IFERROR(VLOOKUP(E275,参数!$A$5:$B$41,2,FALSE),E275)</f>
        <v>25</v>
      </c>
      <c r="I275" s="91" t="s">
        <v>132</v>
      </c>
    </row>
    <row r="276" spans="1:9">
      <c r="A276" s="72">
        <v>275</v>
      </c>
      <c r="B276" s="95" t="str">
        <f>HYPERLINK("[饥荒.xlsx]属性表2!C272",属性表2!$C$272)</f>
        <v>  lobsterbisque</v>
      </c>
      <c r="C276" s="2" t="s">
        <v>10</v>
      </c>
      <c r="D276">
        <v>1</v>
      </c>
      <c r="E276" s="2" t="s">
        <v>26</v>
      </c>
      <c r="F276" s="2"/>
      <c r="G276" s="2"/>
      <c r="H276" s="98" t="str">
        <f>IFERROR(VLOOKUP(E276,参数!$A$5:$B$41,2,FALSE),E276)</f>
        <v>10</v>
      </c>
      <c r="I276" s="91" t="s">
        <v>132</v>
      </c>
    </row>
    <row r="277" spans="1:9">
      <c r="A277" s="72">
        <v>276</v>
      </c>
      <c r="B277" s="95" t="str">
        <f>HYPERLINK("[饥荒.xlsx]属性表2!C272",属性表2!$C$272)</f>
        <v>  lobsterbisque</v>
      </c>
      <c r="C277" s="2" t="s">
        <v>12</v>
      </c>
      <c r="D277">
        <v>1</v>
      </c>
      <c r="E277" s="2" t="s">
        <v>127</v>
      </c>
      <c r="F277" s="2"/>
      <c r="G277" s="2"/>
      <c r="H277" s="75">
        <f>IFERROR(VLOOKUP(E277,参数!$A$5:$B$41,2,FALSE),E277)</f>
        <v>10</v>
      </c>
      <c r="I277" s="91" t="s">
        <v>134</v>
      </c>
    </row>
    <row r="278" spans="1:9">
      <c r="A278" s="72">
        <v>277</v>
      </c>
      <c r="B278" s="32" t="s">
        <v>135</v>
      </c>
      <c r="C278" s="73" t="s">
        <v>135</v>
      </c>
      <c r="E278" s="74" t="s">
        <v>2</v>
      </c>
      <c r="F278" s="74"/>
      <c r="G278" s="74"/>
      <c r="H278" s="93" t="s">
        <v>136</v>
      </c>
      <c r="I278" s="91" t="s">
        <v>134</v>
      </c>
    </row>
    <row r="279" spans="1:9">
      <c r="A279" s="72">
        <v>278</v>
      </c>
      <c r="B279" s="95" t="str">
        <f>HYPERLINK("[饥荒.xlsx]属性表2!C278",属性表2!$C$278)</f>
        <v>  lobsterdinner</v>
      </c>
      <c r="C279" s="2" t="s">
        <v>4</v>
      </c>
      <c r="D279">
        <v>1</v>
      </c>
      <c r="E279" s="2" t="s">
        <v>16</v>
      </c>
      <c r="F279" s="2"/>
      <c r="G279" s="2"/>
      <c r="H279" s="75" t="str">
        <f>IFERROR(VLOOKUP(E279,参数!$A$5:$B$41,2,FALSE),E279)</f>
        <v>FOODTYPE.MEAT</v>
      </c>
      <c r="I279" s="91" t="s">
        <v>134</v>
      </c>
    </row>
    <row r="280" spans="1:9">
      <c r="A280" s="72">
        <v>279</v>
      </c>
      <c r="B280" s="95" t="str">
        <f>HYPERLINK("[饥荒.xlsx]属性表2!C278",属性表2!$C$278)</f>
        <v>  lobsterdinner</v>
      </c>
      <c r="C280" s="2" t="s">
        <v>6</v>
      </c>
      <c r="D280">
        <v>1</v>
      </c>
      <c r="E280" s="2" t="s">
        <v>72</v>
      </c>
      <c r="F280" s="2"/>
      <c r="G280" s="2"/>
      <c r="H280" s="78">
        <f>IFERROR(VLOOKUP(E280,参数!$A$5:$B$41,2,FALSE),E280)</f>
        <v>60</v>
      </c>
      <c r="I280" s="91" t="s">
        <v>134</v>
      </c>
    </row>
    <row r="281" spans="1:9">
      <c r="A281" s="72">
        <v>280</v>
      </c>
      <c r="B281" s="95" t="str">
        <f>HYPERLINK("[饥荒.xlsx]属性表2!C278",属性表2!$C$278)</f>
        <v>  lobsterdinner</v>
      </c>
      <c r="C281" s="2" t="s">
        <v>8</v>
      </c>
      <c r="D281">
        <v>1</v>
      </c>
      <c r="E281" s="2" t="s">
        <v>9</v>
      </c>
      <c r="F281" s="2"/>
      <c r="G281" s="2"/>
      <c r="H281" s="76">
        <f>IFERROR(VLOOKUP(E281,参数!$A$5:$B$41,2,FALSE),E281)</f>
        <v>37.5</v>
      </c>
      <c r="I281" s="91" t="s">
        <v>134</v>
      </c>
    </row>
    <row r="282" spans="1:9">
      <c r="A282" s="72">
        <v>281</v>
      </c>
      <c r="B282" s="95" t="str">
        <f>HYPERLINK("[饥荒.xlsx]属性表2!C278",属性表2!$C$278)</f>
        <v>  lobsterdinner</v>
      </c>
      <c r="C282" s="2" t="s">
        <v>10</v>
      </c>
      <c r="D282">
        <v>1</v>
      </c>
      <c r="E282" s="2" t="s">
        <v>11</v>
      </c>
      <c r="F282" s="2"/>
      <c r="G282" s="2"/>
      <c r="H282" s="97" t="str">
        <f>IFERROR(VLOOKUP(E282,参数!$A$5:$B$41,2,FALSE),E282)</f>
        <v>15</v>
      </c>
      <c r="I282" s="91" t="s">
        <v>134</v>
      </c>
    </row>
    <row r="283" spans="1:9">
      <c r="A283" s="72">
        <v>282</v>
      </c>
      <c r="B283" s="95" t="str">
        <f>HYPERLINK("[饥荒.xlsx]属性表2!C278",属性表2!$C$278)</f>
        <v>  lobsterdinner</v>
      </c>
      <c r="C283" s="2" t="s">
        <v>12</v>
      </c>
      <c r="D283">
        <v>1</v>
      </c>
      <c r="E283" s="2" t="s">
        <v>90</v>
      </c>
      <c r="F283" s="2"/>
      <c r="G283" s="2"/>
      <c r="H283" s="78">
        <f>IFERROR(VLOOKUP(E283,参数!$A$5:$B$41,2,FALSE),E283)</f>
        <v>50</v>
      </c>
      <c r="I283" s="91" t="s">
        <v>134</v>
      </c>
    </row>
    <row r="284" spans="1:9">
      <c r="A284" s="72">
        <v>283</v>
      </c>
      <c r="B284" s="32" t="s">
        <v>137</v>
      </c>
      <c r="C284" s="73" t="s">
        <v>137</v>
      </c>
      <c r="E284" s="74" t="s">
        <v>2</v>
      </c>
      <c r="F284" s="74"/>
      <c r="G284" s="74"/>
      <c r="H284" s="93" t="s">
        <v>136</v>
      </c>
      <c r="I284" s="91" t="s">
        <v>134</v>
      </c>
    </row>
    <row r="285" spans="1:9">
      <c r="A285" s="72">
        <v>284</v>
      </c>
      <c r="B285" s="95" t="str">
        <f>HYPERLINK("[饥荒.xlsx]属性表2!C284",属性表2!$C$284)</f>
        <v>  barnaclepita</v>
      </c>
      <c r="C285" s="2" t="s">
        <v>4</v>
      </c>
      <c r="D285">
        <v>1</v>
      </c>
      <c r="E285" s="2" t="s">
        <v>16</v>
      </c>
      <c r="F285" s="2"/>
      <c r="G285" s="2"/>
      <c r="H285" s="75" t="str">
        <f>IFERROR(VLOOKUP(E285,参数!$A$5:$B$41,2,FALSE),E285)</f>
        <v>FOODTYPE.MEAT</v>
      </c>
      <c r="I285" s="91" t="s">
        <v>134</v>
      </c>
    </row>
    <row r="286" spans="1:9">
      <c r="A286" s="72">
        <v>285</v>
      </c>
      <c r="B286" s="95" t="str">
        <f>HYPERLINK("[饥荒.xlsx]属性表2!C284",属性表2!$C$284)</f>
        <v>  barnaclepita</v>
      </c>
      <c r="C286" s="2" t="s">
        <v>6</v>
      </c>
      <c r="D286">
        <v>1</v>
      </c>
      <c r="E286" s="2" t="s">
        <v>7</v>
      </c>
      <c r="F286" s="2"/>
      <c r="G286" s="2"/>
      <c r="H286" s="76">
        <f>IFERROR(VLOOKUP(E286,参数!$A$5:$B$41,2,FALSE),E286)</f>
        <v>20</v>
      </c>
      <c r="I286" s="91" t="s">
        <v>134</v>
      </c>
    </row>
    <row r="287" spans="1:9">
      <c r="A287" s="72">
        <v>286</v>
      </c>
      <c r="B287" s="95" t="str">
        <f>HYPERLINK("[饥荒.xlsx]属性表2!C284",属性表2!$C$284)</f>
        <v>  barnaclepita</v>
      </c>
      <c r="C287" s="2" t="s">
        <v>8</v>
      </c>
      <c r="D287">
        <v>1</v>
      </c>
      <c r="E287" s="2" t="s">
        <v>9</v>
      </c>
      <c r="F287" s="2"/>
      <c r="G287" s="2"/>
      <c r="H287" s="76">
        <f>IFERROR(VLOOKUP(E287,参数!$A$5:$B$41,2,FALSE),E287)</f>
        <v>37.5</v>
      </c>
      <c r="I287" s="91" t="s">
        <v>134</v>
      </c>
    </row>
    <row r="288" spans="1:9">
      <c r="A288" s="72">
        <v>287</v>
      </c>
      <c r="B288" s="95" t="str">
        <f>HYPERLINK("[饥荒.xlsx]属性表2!C284",属性表2!$C$284)</f>
        <v>  barnaclepita</v>
      </c>
      <c r="C288" s="2" t="s">
        <v>10</v>
      </c>
      <c r="D288">
        <v>1</v>
      </c>
      <c r="E288" s="2" t="s">
        <v>11</v>
      </c>
      <c r="F288" s="2"/>
      <c r="G288" s="2"/>
      <c r="H288" s="97" t="str">
        <f>IFERROR(VLOOKUP(E288,参数!$A$5:$B$41,2,FALSE),E288)</f>
        <v>15</v>
      </c>
      <c r="I288" s="91" t="s">
        <v>134</v>
      </c>
    </row>
    <row r="289" spans="1:9">
      <c r="A289" s="72">
        <v>288</v>
      </c>
      <c r="B289" s="95" t="str">
        <f>HYPERLINK("[饥荒.xlsx]属性表2!C284",属性表2!$C$284)</f>
        <v>  barnaclepita</v>
      </c>
      <c r="C289" s="2" t="s">
        <v>12</v>
      </c>
      <c r="D289">
        <v>1</v>
      </c>
      <c r="E289" s="2" t="s">
        <v>13</v>
      </c>
      <c r="F289" s="2"/>
      <c r="G289" s="2"/>
      <c r="H289" s="75">
        <f>IFERROR(VLOOKUP(E289,参数!$A$5:$B$41,2,FALSE),E289)</f>
        <v>5</v>
      </c>
      <c r="I289" s="91" t="s">
        <v>134</v>
      </c>
    </row>
    <row r="290" spans="1:9">
      <c r="A290" s="72">
        <v>289</v>
      </c>
      <c r="B290" s="32" t="s">
        <v>138</v>
      </c>
      <c r="C290" s="73" t="s">
        <v>138</v>
      </c>
      <c r="E290" s="74" t="s">
        <v>2</v>
      </c>
      <c r="F290" s="74"/>
      <c r="G290" s="74"/>
      <c r="H290" s="93" t="s">
        <v>136</v>
      </c>
      <c r="I290" s="91" t="s">
        <v>134</v>
      </c>
    </row>
    <row r="291" spans="1:9">
      <c r="A291" s="72">
        <v>290</v>
      </c>
      <c r="B291" s="95" t="str">
        <f>HYPERLINK("[饥荒.xlsx]属性表2!C290",属性表2!$C$290)</f>
        <v>  barnaclesushi</v>
      </c>
      <c r="C291" s="2" t="s">
        <v>4</v>
      </c>
      <c r="D291">
        <v>1</v>
      </c>
      <c r="E291" s="2" t="s">
        <v>16</v>
      </c>
      <c r="F291" s="2"/>
      <c r="G291" s="2"/>
      <c r="H291" s="75" t="str">
        <f>IFERROR(VLOOKUP(E291,参数!$A$5:$B$41,2,FALSE),E291)</f>
        <v>FOODTYPE.MEAT</v>
      </c>
      <c r="I291" s="91" t="s">
        <v>134</v>
      </c>
    </row>
    <row r="292" spans="1:9">
      <c r="A292" s="72">
        <v>291</v>
      </c>
      <c r="B292" s="95" t="str">
        <f>HYPERLINK("[饥荒.xlsx]属性表2!C290",属性表2!$C$290)</f>
        <v>  barnaclesushi</v>
      </c>
      <c r="C292" s="2" t="s">
        <v>6</v>
      </c>
      <c r="D292">
        <v>1</v>
      </c>
      <c r="E292" s="2" t="s">
        <v>31</v>
      </c>
      <c r="F292" s="2"/>
      <c r="G292" s="2"/>
      <c r="H292" s="78">
        <f>IFERROR(VLOOKUP(E292,参数!$A$5:$B$41,2,FALSE),E292)</f>
        <v>40</v>
      </c>
      <c r="I292" s="91" t="s">
        <v>134</v>
      </c>
    </row>
    <row r="293" spans="1:9">
      <c r="A293" s="72">
        <v>292</v>
      </c>
      <c r="B293" s="95" t="str">
        <f>HYPERLINK("[饥荒.xlsx]属性表2!C290",属性表2!$C$290)</f>
        <v>  barnaclesushi</v>
      </c>
      <c r="C293" s="2" t="s">
        <v>8</v>
      </c>
      <c r="D293">
        <v>1</v>
      </c>
      <c r="E293" s="2" t="s">
        <v>9</v>
      </c>
      <c r="F293" s="2"/>
      <c r="G293" s="2"/>
      <c r="H293" s="76">
        <f>IFERROR(VLOOKUP(E293,参数!$A$5:$B$41,2,FALSE),E293)</f>
        <v>37.5</v>
      </c>
      <c r="I293" s="91" t="s">
        <v>134</v>
      </c>
    </row>
    <row r="294" spans="1:9">
      <c r="A294" s="72">
        <v>293</v>
      </c>
      <c r="B294" s="95" t="str">
        <f>HYPERLINK("[饥荒.xlsx]属性表2!C290",属性表2!$C$290)</f>
        <v>  barnaclesushi</v>
      </c>
      <c r="C294" s="2" t="s">
        <v>10</v>
      </c>
      <c r="D294">
        <v>1</v>
      </c>
      <c r="E294" s="2" t="s">
        <v>26</v>
      </c>
      <c r="F294" s="2"/>
      <c r="G294" s="2"/>
      <c r="H294" s="98" t="str">
        <f>IFERROR(VLOOKUP(E294,参数!$A$5:$B$41,2,FALSE),E294)</f>
        <v>10</v>
      </c>
      <c r="I294" s="91" t="s">
        <v>134</v>
      </c>
    </row>
    <row r="295" spans="1:9">
      <c r="A295" s="72">
        <v>294</v>
      </c>
      <c r="B295" s="95" t="str">
        <f>HYPERLINK("[饥荒.xlsx]属性表2!C290",属性表2!$C$290)</f>
        <v>  barnaclesushi</v>
      </c>
      <c r="C295" s="2" t="s">
        <v>12</v>
      </c>
      <c r="D295">
        <v>1</v>
      </c>
      <c r="E295" s="2" t="s">
        <v>13</v>
      </c>
      <c r="F295" s="2"/>
      <c r="G295" s="2"/>
      <c r="H295" s="75">
        <f>IFERROR(VLOOKUP(E295,参数!$A$5:$B$41,2,FALSE),E295)</f>
        <v>5</v>
      </c>
      <c r="I295" s="91" t="s">
        <v>134</v>
      </c>
    </row>
    <row r="296" spans="1:9">
      <c r="A296" s="72">
        <v>295</v>
      </c>
      <c r="B296" s="32" t="s">
        <v>139</v>
      </c>
      <c r="C296" s="73" t="s">
        <v>139</v>
      </c>
      <c r="E296" s="74" t="s">
        <v>2</v>
      </c>
      <c r="F296" s="74"/>
      <c r="G296" s="74"/>
      <c r="H296" s="93" t="s">
        <v>136</v>
      </c>
      <c r="I296" s="91" t="s">
        <v>134</v>
      </c>
    </row>
    <row r="297" spans="1:9">
      <c r="A297" s="72">
        <v>296</v>
      </c>
      <c r="B297" s="95" t="str">
        <f>HYPERLINK("[饥荒.xlsx]属性表2!C296",属性表2!$C$296)</f>
        <v>  barnaclinguine</v>
      </c>
      <c r="C297" s="2" t="s">
        <v>4</v>
      </c>
      <c r="D297">
        <v>1</v>
      </c>
      <c r="E297" s="2" t="s">
        <v>16</v>
      </c>
      <c r="F297" s="2"/>
      <c r="G297" s="2"/>
      <c r="H297" s="75" t="str">
        <f>IFERROR(VLOOKUP(E297,参数!$A$5:$B$41,2,FALSE),E297)</f>
        <v>FOODTYPE.MEAT</v>
      </c>
      <c r="I297" s="91" t="s">
        <v>134</v>
      </c>
    </row>
    <row r="298" spans="1:9">
      <c r="A298" s="72">
        <v>297</v>
      </c>
      <c r="B298" s="95" t="str">
        <f>HYPERLINK("[饥荒.xlsx]属性表2!C296",属性表2!$C$296)</f>
        <v>  barnaclinguine</v>
      </c>
      <c r="C298" s="2" t="s">
        <v>6</v>
      </c>
      <c r="D298">
        <v>1</v>
      </c>
      <c r="E298" s="2" t="s">
        <v>7</v>
      </c>
      <c r="F298" s="2" t="s">
        <v>140</v>
      </c>
      <c r="G298" s="2">
        <v>2</v>
      </c>
      <c r="H298" s="75">
        <f>IFERROR(VLOOKUP(E298,参数!$A$5:$B$41,2,FALSE)/2,E298)</f>
        <v>10</v>
      </c>
      <c r="I298" s="91" t="s">
        <v>134</v>
      </c>
    </row>
    <row r="299" spans="1:9">
      <c r="A299" s="72">
        <v>298</v>
      </c>
      <c r="B299" s="95" t="str">
        <f>HYPERLINK("[饥荒.xlsx]属性表2!C296",属性表2!$C$296)</f>
        <v>  barnaclinguine</v>
      </c>
      <c r="C299" s="2" t="s">
        <v>8</v>
      </c>
      <c r="D299">
        <v>1</v>
      </c>
      <c r="E299" s="2" t="s">
        <v>9</v>
      </c>
      <c r="F299" s="2" t="s">
        <v>22</v>
      </c>
      <c r="G299" s="2">
        <v>2</v>
      </c>
      <c r="H299" s="78">
        <f>IFERROR(VLOOKUP(E299,参数!$A$5:$B$41,2,FALSE)*2,E299)</f>
        <v>75</v>
      </c>
      <c r="I299" s="91" t="s">
        <v>134</v>
      </c>
    </row>
    <row r="300" spans="1:9">
      <c r="A300" s="72">
        <v>299</v>
      </c>
      <c r="B300" s="95" t="str">
        <f>HYPERLINK("[饥荒.xlsx]属性表2!C296",属性表2!$C$296)</f>
        <v>  barnaclinguine</v>
      </c>
      <c r="C300" s="2" t="s">
        <v>10</v>
      </c>
      <c r="D300">
        <v>1</v>
      </c>
      <c r="E300" s="2" t="s">
        <v>49</v>
      </c>
      <c r="F300" s="2"/>
      <c r="G300" s="2"/>
      <c r="H300" s="98" t="str">
        <f>IFERROR(VLOOKUP(E300,参数!$A$5:$B$41,2,FALSE),E300)</f>
        <v>6</v>
      </c>
      <c r="I300" s="91" t="s">
        <v>134</v>
      </c>
    </row>
    <row r="301" spans="1:9">
      <c r="A301" s="72">
        <v>300</v>
      </c>
      <c r="B301" s="95" t="str">
        <f>HYPERLINK("[饥荒.xlsx]属性表2!C296",属性表2!$C$296)</f>
        <v>  barnaclinguine</v>
      </c>
      <c r="C301" s="2" t="s">
        <v>12</v>
      </c>
      <c r="D301">
        <v>1</v>
      </c>
      <c r="E301" s="2" t="s">
        <v>7</v>
      </c>
      <c r="F301" s="2"/>
      <c r="G301" s="2"/>
      <c r="H301" s="76">
        <f>IFERROR(VLOOKUP(E301,参数!$A$5:$B$41,2,FALSE),E301)</f>
        <v>20</v>
      </c>
      <c r="I301" s="91" t="s">
        <v>134</v>
      </c>
    </row>
    <row r="302" spans="1:9">
      <c r="A302" s="72">
        <v>301</v>
      </c>
      <c r="B302" s="32" t="s">
        <v>141</v>
      </c>
      <c r="C302" s="73" t="s">
        <v>141</v>
      </c>
      <c r="E302" s="74" t="s">
        <v>2</v>
      </c>
      <c r="F302" s="74"/>
      <c r="G302" s="74"/>
      <c r="H302" s="93" t="s">
        <v>136</v>
      </c>
      <c r="I302" s="91" t="s">
        <v>134</v>
      </c>
    </row>
    <row r="303" spans="1:9">
      <c r="A303" s="72">
        <v>302</v>
      </c>
      <c r="B303" s="95" t="str">
        <f>HYPERLINK("[饥荒.xlsx]属性表2!C302",属性表2!$C$302)</f>
        <v>  barnaclestuffedfishhead</v>
      </c>
      <c r="C303" s="2" t="s">
        <v>4</v>
      </c>
      <c r="D303">
        <v>1</v>
      </c>
      <c r="E303" s="2" t="s">
        <v>16</v>
      </c>
      <c r="F303" s="2"/>
      <c r="G303" s="2"/>
      <c r="H303" s="75" t="str">
        <f>IFERROR(VLOOKUP(E303,参数!$A$5:$B$41,2,FALSE),E303)</f>
        <v>FOODTYPE.MEAT</v>
      </c>
      <c r="I303" s="91" t="s">
        <v>134</v>
      </c>
    </row>
    <row r="304" spans="1:9">
      <c r="A304" s="72">
        <v>303</v>
      </c>
      <c r="B304" s="95" t="str">
        <f>HYPERLINK("[饥荒.xlsx]属性表2!C302",属性表2!$C$302)</f>
        <v>  barnaclestuffedfishhead</v>
      </c>
      <c r="C304" s="2" t="s">
        <v>6</v>
      </c>
      <c r="D304">
        <v>1</v>
      </c>
      <c r="E304" s="2" t="s">
        <v>7</v>
      </c>
      <c r="F304" s="2"/>
      <c r="G304" s="2"/>
      <c r="H304" s="76">
        <f>IFERROR(VLOOKUP(E304,参数!$A$5:$B$41,2,FALSE),E304)</f>
        <v>20</v>
      </c>
      <c r="I304" s="91" t="s">
        <v>134</v>
      </c>
    </row>
    <row r="305" spans="1:9">
      <c r="A305" s="72">
        <v>304</v>
      </c>
      <c r="B305" s="95" t="str">
        <f>HYPERLINK("[饥荒.xlsx]属性表2!C302",属性表2!$C$302)</f>
        <v>  barnaclestuffedfishhead</v>
      </c>
      <c r="C305" s="2" t="s">
        <v>8</v>
      </c>
      <c r="D305">
        <v>1</v>
      </c>
      <c r="E305" s="2" t="s">
        <v>9</v>
      </c>
      <c r="F305" s="2" t="s">
        <v>22</v>
      </c>
      <c r="G305" s="2">
        <v>2</v>
      </c>
      <c r="H305" s="78">
        <f>IFERROR(VLOOKUP(E305,参数!$A$5:$B$41,2,FALSE)*2,E305)</f>
        <v>75</v>
      </c>
      <c r="I305" s="91" t="s">
        <v>134</v>
      </c>
    </row>
    <row r="306" spans="1:9">
      <c r="A306" s="72">
        <v>305</v>
      </c>
      <c r="B306" s="95" t="str">
        <f>HYPERLINK("[饥荒.xlsx]属性表2!C302",属性表2!$C$302)</f>
        <v>  barnaclestuffedfishhead</v>
      </c>
      <c r="C306" s="2" t="s">
        <v>10</v>
      </c>
      <c r="D306">
        <v>1</v>
      </c>
      <c r="E306" s="2" t="s">
        <v>89</v>
      </c>
      <c r="F306" s="2"/>
      <c r="G306" s="2"/>
      <c r="H306" s="98" t="str">
        <f>IFERROR(VLOOKUP(E306,参数!$A$5:$B$41,2,FALSE),E306)</f>
        <v>3</v>
      </c>
      <c r="I306" s="91" t="s">
        <v>134</v>
      </c>
    </row>
    <row r="307" spans="1:9">
      <c r="A307" s="72">
        <v>306</v>
      </c>
      <c r="B307" s="95" t="str">
        <f>HYPERLINK("[饥荒.xlsx]属性表2!C302",属性表2!$C$302)</f>
        <v>  barnaclestuffedfishhead</v>
      </c>
      <c r="C307" s="2" t="s">
        <v>12</v>
      </c>
      <c r="D307">
        <v>1</v>
      </c>
      <c r="E307" s="2">
        <v>0</v>
      </c>
      <c r="F307" s="2"/>
      <c r="G307" s="2"/>
      <c r="H307" s="75">
        <f>IFERROR(VLOOKUP(E307,参数!$A$5:$B$41,2,FALSE),E307)</f>
        <v>0</v>
      </c>
      <c r="I307" s="91" t="s">
        <v>134</v>
      </c>
    </row>
    <row r="308" spans="1:9">
      <c r="A308" s="72">
        <v>307</v>
      </c>
      <c r="B308" s="32" t="s">
        <v>142</v>
      </c>
      <c r="C308" s="73" t="s">
        <v>142</v>
      </c>
      <c r="E308" s="74" t="s">
        <v>2</v>
      </c>
      <c r="F308" s="74"/>
      <c r="G308" s="74"/>
      <c r="H308" s="93" t="s">
        <v>136</v>
      </c>
      <c r="I308" s="91" t="s">
        <v>134</v>
      </c>
    </row>
    <row r="309" spans="1:9">
      <c r="A309" s="72">
        <v>308</v>
      </c>
      <c r="B309" s="95" t="str">
        <f>HYPERLINK("[饥荒.xlsx]属性表2!C308",属性表2!$C$308)</f>
        <v>  leafloaf</v>
      </c>
      <c r="C309" s="2" t="s">
        <v>4</v>
      </c>
      <c r="D309">
        <v>1</v>
      </c>
      <c r="E309" s="2" t="s">
        <v>16</v>
      </c>
      <c r="F309" s="2"/>
      <c r="G309" s="2"/>
      <c r="H309" s="75" t="str">
        <f>IFERROR(VLOOKUP(E309,参数!$A$5:$B$41,2,FALSE),E309)</f>
        <v>FOODTYPE.MEAT</v>
      </c>
      <c r="I309" s="91" t="s">
        <v>134</v>
      </c>
    </row>
    <row r="310" spans="1:9">
      <c r="A310" s="72">
        <v>309</v>
      </c>
      <c r="B310" s="95" t="str">
        <f>HYPERLINK("[饥荒.xlsx]属性表2!C308",属性表2!$C$308)</f>
        <v>  leafloaf</v>
      </c>
      <c r="C310" s="2" t="s">
        <v>6</v>
      </c>
      <c r="D310">
        <v>1</v>
      </c>
      <c r="E310" s="2" t="s">
        <v>118</v>
      </c>
      <c r="F310" s="2"/>
      <c r="G310" s="2"/>
      <c r="H310" s="75">
        <f>IFERROR(VLOOKUP(E310,参数!$A$5:$B$41,2,FALSE),E310)</f>
        <v>8</v>
      </c>
      <c r="I310" s="91" t="s">
        <v>134</v>
      </c>
    </row>
    <row r="311" spans="1:9">
      <c r="A311" s="72">
        <v>310</v>
      </c>
      <c r="B311" s="95" t="str">
        <f>HYPERLINK("[饥荒.xlsx]属性表2!C308",属性表2!$C$308)</f>
        <v>  leafloaf</v>
      </c>
      <c r="C311" s="2" t="s">
        <v>8</v>
      </c>
      <c r="D311">
        <v>1</v>
      </c>
      <c r="E311" s="2" t="s">
        <v>9</v>
      </c>
      <c r="F311" s="2"/>
      <c r="G311" s="2"/>
      <c r="H311" s="76">
        <f>IFERROR(VLOOKUP(E311,参数!$A$5:$B$41,2,FALSE),E311)</f>
        <v>37.5</v>
      </c>
      <c r="I311" s="91" t="s">
        <v>134</v>
      </c>
    </row>
    <row r="312" spans="1:9">
      <c r="A312" s="72">
        <v>311</v>
      </c>
      <c r="B312" s="95" t="str">
        <f>HYPERLINK("[饥荒.xlsx]属性表2!C308",属性表2!$C$308)</f>
        <v>  leafloaf</v>
      </c>
      <c r="C312" s="2" t="s">
        <v>10</v>
      </c>
      <c r="D312">
        <v>1</v>
      </c>
      <c r="E312" s="2" t="s">
        <v>52</v>
      </c>
      <c r="F312" s="2"/>
      <c r="G312" s="2"/>
      <c r="H312" s="99" t="str">
        <f>IFERROR(VLOOKUP(E312,参数!$A$5:$B$41,2,FALSE),E312)</f>
        <v>20</v>
      </c>
      <c r="I312" s="91" t="s">
        <v>134</v>
      </c>
    </row>
    <row r="313" spans="1:9">
      <c r="A313" s="72">
        <v>312</v>
      </c>
      <c r="B313" s="95" t="str">
        <f>HYPERLINK("[饥荒.xlsx]属性表2!C308",属性表2!$C$308)</f>
        <v>  leafloaf</v>
      </c>
      <c r="C313" s="2" t="s">
        <v>12</v>
      </c>
      <c r="D313">
        <v>1</v>
      </c>
      <c r="E313" s="2" t="s">
        <v>13</v>
      </c>
      <c r="F313" s="2"/>
      <c r="G313" s="2"/>
      <c r="H313" s="75">
        <f>IFERROR(VLOOKUP(E313,参数!$A$5:$B$41,2,FALSE),E313)</f>
        <v>5</v>
      </c>
      <c r="I313" s="91" t="s">
        <v>134</v>
      </c>
    </row>
    <row r="314" spans="1:9">
      <c r="A314" s="72">
        <v>313</v>
      </c>
      <c r="B314" s="32" t="s">
        <v>143</v>
      </c>
      <c r="C314" s="73" t="s">
        <v>143</v>
      </c>
      <c r="E314" s="74" t="s">
        <v>2</v>
      </c>
      <c r="F314" s="74"/>
      <c r="G314" s="74"/>
      <c r="H314" s="93" t="s">
        <v>136</v>
      </c>
      <c r="I314" s="91" t="s">
        <v>134</v>
      </c>
    </row>
    <row r="315" spans="1:9">
      <c r="A315" s="72">
        <v>314</v>
      </c>
      <c r="B315" s="95" t="str">
        <f>HYPERLINK("[饥荒.xlsx]属性表2!C314",属性表2!$C$314)</f>
        <v>  leafymeatburger</v>
      </c>
      <c r="C315" s="2" t="s">
        <v>4</v>
      </c>
      <c r="D315">
        <v>1</v>
      </c>
      <c r="E315" s="2" t="s">
        <v>16</v>
      </c>
      <c r="F315" s="2"/>
      <c r="G315" s="2"/>
      <c r="H315" s="75" t="str">
        <f>IFERROR(VLOOKUP(E315,参数!$A$5:$B$41,2,FALSE),E315)</f>
        <v>FOODTYPE.MEAT</v>
      </c>
      <c r="I315" s="91" t="s">
        <v>134</v>
      </c>
    </row>
    <row r="316" spans="1:9">
      <c r="A316" s="72">
        <v>315</v>
      </c>
      <c r="B316" s="95" t="str">
        <f>HYPERLINK("[饥荒.xlsx]属性表2!C314",属性表2!$C$314)</f>
        <v>  leafymeatburger</v>
      </c>
      <c r="C316" s="2" t="s">
        <v>6</v>
      </c>
      <c r="D316">
        <v>1</v>
      </c>
      <c r="E316" s="2" t="s">
        <v>37</v>
      </c>
      <c r="F316" s="2"/>
      <c r="G316" s="2"/>
      <c r="H316" s="76">
        <f>IFERROR(VLOOKUP(E316,参数!$A$5:$B$41,2,FALSE),E316)</f>
        <v>30</v>
      </c>
      <c r="I316" s="91" t="s">
        <v>134</v>
      </c>
    </row>
    <row r="317" spans="1:9">
      <c r="A317" s="72">
        <v>316</v>
      </c>
      <c r="B317" s="95" t="str">
        <f>HYPERLINK("[饥荒.xlsx]属性表2!C314",属性表2!$C$314)</f>
        <v>  leafymeatburger</v>
      </c>
      <c r="C317" s="2" t="s">
        <v>8</v>
      </c>
      <c r="D317">
        <v>1</v>
      </c>
      <c r="E317" s="2" t="s">
        <v>9</v>
      </c>
      <c r="F317" s="2"/>
      <c r="G317" s="2"/>
      <c r="H317" s="76">
        <f>IFERROR(VLOOKUP(E317,参数!$A$5:$B$41,2,FALSE),E317)</f>
        <v>37.5</v>
      </c>
      <c r="I317" s="91" t="s">
        <v>134</v>
      </c>
    </row>
    <row r="318" spans="1:9">
      <c r="A318" s="72">
        <v>317</v>
      </c>
      <c r="B318" s="95" t="str">
        <f>HYPERLINK("[饥荒.xlsx]属性表2!C314",属性表2!$C$314)</f>
        <v>  leafymeatburger</v>
      </c>
      <c r="C318" s="2" t="s">
        <v>10</v>
      </c>
      <c r="D318">
        <v>1</v>
      </c>
      <c r="E318" s="2" t="s">
        <v>49</v>
      </c>
      <c r="F318" s="2"/>
      <c r="G318" s="2"/>
      <c r="H318" s="98" t="str">
        <f>IFERROR(VLOOKUP(E318,参数!$A$5:$B$41,2,FALSE),E318)</f>
        <v>6</v>
      </c>
      <c r="I318" s="91" t="s">
        <v>134</v>
      </c>
    </row>
    <row r="319" spans="1:9">
      <c r="A319" s="72">
        <v>318</v>
      </c>
      <c r="B319" s="95" t="str">
        <f>HYPERLINK("[饥荒.xlsx]属性表2!C314",属性表2!$C$314)</f>
        <v>  leafymeatburger</v>
      </c>
      <c r="C319" s="2" t="s">
        <v>12</v>
      </c>
      <c r="D319">
        <v>1</v>
      </c>
      <c r="E319" s="2" t="s">
        <v>107</v>
      </c>
      <c r="F319" s="2"/>
      <c r="G319" s="2"/>
      <c r="H319" s="78">
        <f>IFERROR(VLOOKUP(E319,参数!$A$5:$B$41,2,FALSE),E319)</f>
        <v>33</v>
      </c>
      <c r="I319" s="91" t="s">
        <v>134</v>
      </c>
    </row>
    <row r="320" spans="1:9">
      <c r="A320" s="72">
        <v>319</v>
      </c>
      <c r="B320" s="32" t="s">
        <v>144</v>
      </c>
      <c r="C320" s="73" t="s">
        <v>144</v>
      </c>
      <c r="E320" s="74" t="s">
        <v>2</v>
      </c>
      <c r="F320" s="74"/>
      <c r="G320" s="74"/>
      <c r="H320" s="93" t="s">
        <v>136</v>
      </c>
      <c r="I320" s="91" t="s">
        <v>134</v>
      </c>
    </row>
    <row r="321" spans="1:9">
      <c r="A321" s="72">
        <v>320</v>
      </c>
      <c r="B321" s="95" t="str">
        <f>HYPERLINK("[饥荒.xlsx]属性表2!C320",属性表2!$C$320)</f>
        <v>  leafymeatsouffle</v>
      </c>
      <c r="C321" s="2" t="s">
        <v>4</v>
      </c>
      <c r="D321">
        <v>1</v>
      </c>
      <c r="E321" s="2" t="s">
        <v>16</v>
      </c>
      <c r="F321" s="2"/>
      <c r="G321" s="2"/>
      <c r="H321" s="75" t="str">
        <f>IFERROR(VLOOKUP(E321,参数!$A$5:$B$41,2,FALSE),E321)</f>
        <v>FOODTYPE.MEAT</v>
      </c>
      <c r="I321" s="91" t="s">
        <v>134</v>
      </c>
    </row>
    <row r="322" spans="1:9">
      <c r="A322" s="72">
        <v>321</v>
      </c>
      <c r="B322" s="95" t="str">
        <f>HYPERLINK("[饥荒.xlsx]属性表2!C320",属性表2!$C$320)</f>
        <v>  leafymeatsouffle</v>
      </c>
      <c r="C322" s="2" t="s">
        <v>6</v>
      </c>
      <c r="D322">
        <v>1</v>
      </c>
      <c r="E322" s="2">
        <v>0</v>
      </c>
      <c r="F322" s="2"/>
      <c r="G322" s="2"/>
      <c r="H322" s="75">
        <f>IFERROR(VLOOKUP(E322,参数!$A$5:$B$41,2,FALSE),E322)</f>
        <v>0</v>
      </c>
      <c r="I322" s="91" t="s">
        <v>134</v>
      </c>
    </row>
    <row r="323" spans="1:9">
      <c r="A323" s="72">
        <v>322</v>
      </c>
      <c r="B323" s="95" t="str">
        <f>HYPERLINK("[饥荒.xlsx]属性表2!C320",属性表2!$C$320)</f>
        <v>  leafymeatsouffle</v>
      </c>
      <c r="C323" s="2" t="s">
        <v>8</v>
      </c>
      <c r="D323">
        <v>1</v>
      </c>
      <c r="E323" s="2" t="s">
        <v>9</v>
      </c>
      <c r="F323" s="2"/>
      <c r="G323" s="2"/>
      <c r="H323" s="76">
        <f>IFERROR(VLOOKUP(E323,参数!$A$5:$B$41,2,FALSE),E323)</f>
        <v>37.5</v>
      </c>
      <c r="I323" s="91" t="s">
        <v>134</v>
      </c>
    </row>
    <row r="324" spans="1:9">
      <c r="A324" s="72">
        <v>323</v>
      </c>
      <c r="B324" s="95" t="str">
        <f>HYPERLINK("[饥荒.xlsx]属性表2!C320",属性表2!$C$320)</f>
        <v>  leafymeatsouffle</v>
      </c>
      <c r="C324" s="2" t="s">
        <v>10</v>
      </c>
      <c r="D324">
        <v>1</v>
      </c>
      <c r="E324" s="2" t="s">
        <v>49</v>
      </c>
      <c r="F324" s="2"/>
      <c r="G324" s="2"/>
      <c r="H324" s="98" t="str">
        <f>IFERROR(VLOOKUP(E324,参数!$A$5:$B$41,2,FALSE),E324)</f>
        <v>6</v>
      </c>
      <c r="I324" s="91" t="s">
        <v>134</v>
      </c>
    </row>
    <row r="325" spans="1:9">
      <c r="A325" s="72">
        <v>324</v>
      </c>
      <c r="B325" s="95" t="str">
        <f>HYPERLINK("[饥荒.xlsx]属性表2!C320",属性表2!$C$320)</f>
        <v>  leafymeatsouffle</v>
      </c>
      <c r="C325" s="2" t="s">
        <v>12</v>
      </c>
      <c r="D325">
        <v>1</v>
      </c>
      <c r="E325" s="2" t="s">
        <v>90</v>
      </c>
      <c r="F325" s="2"/>
      <c r="G325" s="2"/>
      <c r="H325" s="78">
        <f>IFERROR(VLOOKUP(E325,参数!$A$5:$B$41,2,FALSE),E325)</f>
        <v>50</v>
      </c>
      <c r="I325" s="91" t="s">
        <v>134</v>
      </c>
    </row>
    <row r="326" spans="1:9">
      <c r="A326" s="72">
        <v>325</v>
      </c>
      <c r="B326" s="32" t="s">
        <v>145</v>
      </c>
      <c r="C326" s="73" t="s">
        <v>145</v>
      </c>
      <c r="E326" s="74" t="s">
        <v>2</v>
      </c>
      <c r="F326" s="74"/>
      <c r="G326" s="74"/>
      <c r="H326" s="93" t="s">
        <v>136</v>
      </c>
      <c r="I326" s="91" t="s">
        <v>134</v>
      </c>
    </row>
    <row r="327" spans="1:9">
      <c r="A327" s="72">
        <v>326</v>
      </c>
      <c r="B327" s="95" t="str">
        <f>HYPERLINK("[饥荒.xlsx]属性表2!C326",属性表2!$C$326)</f>
        <v>  meatysalad</v>
      </c>
      <c r="C327" s="2" t="s">
        <v>4</v>
      </c>
      <c r="D327">
        <v>1</v>
      </c>
      <c r="E327" s="2" t="s">
        <v>16</v>
      </c>
      <c r="F327" s="2"/>
      <c r="G327" s="2"/>
      <c r="H327" s="75" t="str">
        <f>IFERROR(VLOOKUP(E327,参数!$A$5:$B$41,2,FALSE),E327)</f>
        <v>FOODTYPE.MEAT</v>
      </c>
      <c r="I327" s="91" t="s">
        <v>134</v>
      </c>
    </row>
    <row r="328" spans="1:9">
      <c r="A328" s="72">
        <v>327</v>
      </c>
      <c r="B328" s="95" t="str">
        <f>HYPERLINK("[饥荒.xlsx]属性表2!C326",属性表2!$C$326)</f>
        <v>  meatysalad</v>
      </c>
      <c r="C328" s="2" t="s">
        <v>6</v>
      </c>
      <c r="D328">
        <v>1</v>
      </c>
      <c r="E328" s="2" t="s">
        <v>31</v>
      </c>
      <c r="F328" s="2"/>
      <c r="G328" s="2"/>
      <c r="H328" s="78">
        <f>IFERROR(VLOOKUP(E328,参数!$A$5:$B$41,2,FALSE),E328)</f>
        <v>40</v>
      </c>
      <c r="I328" s="91" t="s">
        <v>134</v>
      </c>
    </row>
    <row r="329" spans="1:9">
      <c r="A329" s="72">
        <v>328</v>
      </c>
      <c r="B329" s="95" t="str">
        <f>HYPERLINK("[饥荒.xlsx]属性表2!C326",属性表2!$C$326)</f>
        <v>  meatysalad</v>
      </c>
      <c r="C329" s="2" t="s">
        <v>8</v>
      </c>
      <c r="D329">
        <v>1</v>
      </c>
      <c r="E329" s="2" t="s">
        <v>9</v>
      </c>
      <c r="F329" s="2" t="s">
        <v>22</v>
      </c>
      <c r="G329" s="2">
        <v>2</v>
      </c>
      <c r="H329" s="78">
        <f>IFERROR(VLOOKUP(E329,参数!$A$5:$B$41,2,FALSE)*2,E329)</f>
        <v>75</v>
      </c>
      <c r="I329" s="91" t="s">
        <v>134</v>
      </c>
    </row>
    <row r="330" spans="1:9">
      <c r="A330" s="72">
        <v>329</v>
      </c>
      <c r="B330" s="95" t="str">
        <f>HYPERLINK("[饥荒.xlsx]属性表2!C326",属性表2!$C$326)</f>
        <v>  meatysalad</v>
      </c>
      <c r="C330" s="2" t="s">
        <v>10</v>
      </c>
      <c r="D330">
        <v>1</v>
      </c>
      <c r="E330" s="2" t="s">
        <v>49</v>
      </c>
      <c r="F330" s="2"/>
      <c r="G330" s="2"/>
      <c r="H330" s="98" t="str">
        <f>IFERROR(VLOOKUP(E330,参数!$A$5:$B$41,2,FALSE),E330)</f>
        <v>6</v>
      </c>
      <c r="I330" s="91" t="s">
        <v>134</v>
      </c>
    </row>
    <row r="331" spans="1:9">
      <c r="A331" s="72">
        <v>330</v>
      </c>
      <c r="B331" s="95" t="str">
        <f>HYPERLINK("[饥荒.xlsx]属性表2!C326",属性表2!$C$326)</f>
        <v>  meatysalad</v>
      </c>
      <c r="C331" s="2" t="s">
        <v>12</v>
      </c>
      <c r="D331">
        <v>1</v>
      </c>
      <c r="E331" s="2" t="s">
        <v>13</v>
      </c>
      <c r="F331" s="2"/>
      <c r="G331" s="2"/>
      <c r="H331" s="75">
        <f>IFERROR(VLOOKUP(E331,参数!$A$5:$B$41,2,FALSE),E331)</f>
        <v>5</v>
      </c>
      <c r="I331" s="91" t="s">
        <v>134</v>
      </c>
    </row>
    <row r="332" spans="1:9">
      <c r="A332" s="72">
        <v>331</v>
      </c>
      <c r="B332" s="32" t="s">
        <v>146</v>
      </c>
      <c r="C332" s="73" t="s">
        <v>146</v>
      </c>
      <c r="E332" s="74" t="s">
        <v>2</v>
      </c>
      <c r="F332" s="74"/>
      <c r="G332" s="74"/>
      <c r="H332" s="93" t="s">
        <v>136</v>
      </c>
      <c r="I332" s="91" t="s">
        <v>134</v>
      </c>
    </row>
    <row r="333" spans="1:9">
      <c r="A333" s="72">
        <v>332</v>
      </c>
      <c r="B333" s="95" t="str">
        <f>HYPERLINK("[饥荒.xlsx]属性表2!C332",属性表2!$C$332)</f>
        <v>  shroomcake</v>
      </c>
      <c r="C333" s="2" t="s">
        <v>4</v>
      </c>
      <c r="D333">
        <v>1</v>
      </c>
      <c r="E333" s="2" t="s">
        <v>19</v>
      </c>
      <c r="F333" s="2"/>
      <c r="G333" s="2"/>
      <c r="H333" s="75" t="str">
        <f>IFERROR(VLOOKUP(E333,参数!$A$5:$B$41,2,FALSE),E333)</f>
        <v>FOODTYPE.GOODIES</v>
      </c>
      <c r="I333" s="91" t="s">
        <v>134</v>
      </c>
    </row>
    <row r="334" spans="1:9">
      <c r="A334" s="72">
        <v>333</v>
      </c>
      <c r="B334" s="95" t="str">
        <f>HYPERLINK("[饥荒.xlsx]属性表2!C332",属性表2!$C$332)</f>
        <v>  shroomcake</v>
      </c>
      <c r="C334" s="2" t="s">
        <v>6</v>
      </c>
      <c r="D334">
        <v>1</v>
      </c>
      <c r="E334" s="2">
        <v>0</v>
      </c>
      <c r="F334" s="2"/>
      <c r="G334" s="2"/>
      <c r="H334" s="75">
        <f>IFERROR(VLOOKUP(E334,参数!$A$5:$B$41,2,FALSE),E334)</f>
        <v>0</v>
      </c>
      <c r="I334" s="91" t="s">
        <v>134</v>
      </c>
    </row>
    <row r="335" spans="1:9">
      <c r="A335" s="72">
        <v>334</v>
      </c>
      <c r="B335" s="95" t="str">
        <f>HYPERLINK("[饥荒.xlsx]属性表2!C332",属性表2!$C$332)</f>
        <v>  shroomcake</v>
      </c>
      <c r="C335" s="2" t="s">
        <v>8</v>
      </c>
      <c r="D335">
        <v>1</v>
      </c>
      <c r="E335" s="2" t="s">
        <v>63</v>
      </c>
      <c r="F335" s="2"/>
      <c r="G335" s="2"/>
      <c r="H335" s="82">
        <f>IFERROR(VLOOKUP(E335,参数!$A$5:$B$41,2,FALSE),E335)</f>
        <v>25</v>
      </c>
      <c r="I335" s="91" t="s">
        <v>134</v>
      </c>
    </row>
    <row r="336" spans="1:9">
      <c r="A336" s="72">
        <v>335</v>
      </c>
      <c r="B336" s="95" t="str">
        <f>HYPERLINK("[饥荒.xlsx]属性表2!C332",属性表2!$C$332)</f>
        <v>  shroomcake</v>
      </c>
      <c r="C336" s="2" t="s">
        <v>12</v>
      </c>
      <c r="D336">
        <v>1</v>
      </c>
      <c r="E336" s="2" t="s">
        <v>127</v>
      </c>
      <c r="F336" s="2"/>
      <c r="G336" s="2"/>
      <c r="H336" s="82">
        <f>IFERROR(VLOOKUP(E336,参数!$A$5:$B$41,2,FALSE),E336)</f>
        <v>10</v>
      </c>
      <c r="I336" s="91" t="s">
        <v>134</v>
      </c>
    </row>
    <row r="337" spans="1:9">
      <c r="A337" s="72">
        <v>336</v>
      </c>
      <c r="B337" s="95" t="str">
        <f>HYPERLINK("[饥荒.xlsx]属性表2!C332",属性表2!$C$332)</f>
        <v>  shroomcake</v>
      </c>
      <c r="C337" s="2" t="s">
        <v>10</v>
      </c>
      <c r="D337">
        <v>1</v>
      </c>
      <c r="E337" s="2" t="s">
        <v>11</v>
      </c>
      <c r="F337" s="2"/>
      <c r="G337" s="2"/>
      <c r="H337" s="100" t="str">
        <f>IFERROR(VLOOKUP(E337,参数!$A$5:$B$41,2,FALSE),E337)</f>
        <v>15</v>
      </c>
      <c r="I337" s="91" t="s">
        <v>147</v>
      </c>
    </row>
    <row r="338" spans="1:8">
      <c r="A338" s="72">
        <v>337</v>
      </c>
      <c r="B338" s="32" t="s">
        <v>148</v>
      </c>
      <c r="C338" s="73" t="s">
        <v>148</v>
      </c>
      <c r="E338" s="74" t="s">
        <v>2</v>
      </c>
      <c r="F338" s="74"/>
      <c r="G338" s="74"/>
      <c r="H338" s="93" t="s">
        <v>147</v>
      </c>
    </row>
    <row r="339" spans="1:9">
      <c r="A339" s="72">
        <v>338</v>
      </c>
      <c r="B339" s="96" t="str">
        <f>HYPERLINK("[饥荒.xlsx]属性表2!C338",属性表2!$C$338)</f>
        <v>  sweettea</v>
      </c>
      <c r="C339" s="85" t="s">
        <v>149</v>
      </c>
      <c r="D339">
        <v>1</v>
      </c>
      <c r="E339" s="2" t="s">
        <v>20</v>
      </c>
      <c r="F339" s="2"/>
      <c r="G339" s="2"/>
      <c r="H339" s="82" t="s">
        <v>150</v>
      </c>
      <c r="I339" s="91" t="s">
        <v>147</v>
      </c>
    </row>
    <row r="340" spans="1:9">
      <c r="A340" s="72">
        <v>338</v>
      </c>
      <c r="B340" s="95" t="str">
        <f>HYPERLINK("[饥荒.xlsx]属性表2!C338",属性表2!$C$338)</f>
        <v>  sweettea</v>
      </c>
      <c r="C340" s="84" t="s">
        <v>6</v>
      </c>
      <c r="D340">
        <v>1</v>
      </c>
      <c r="E340" s="2" t="s">
        <v>20</v>
      </c>
      <c r="F340" s="2"/>
      <c r="G340" s="2"/>
      <c r="H340" s="82">
        <f>IFERROR(VLOOKUP(E340,参数!$A$5:$B$41,2,FALSE),E340)</f>
        <v>3</v>
      </c>
      <c r="I340" s="91" t="s">
        <v>147</v>
      </c>
    </row>
    <row r="341" spans="1:9">
      <c r="A341" s="72">
        <v>339</v>
      </c>
      <c r="B341" s="95" t="str">
        <f>HYPERLINK("[饥荒.xlsx]属性表2!C338",属性表2!$C$338)</f>
        <v>  sweettea</v>
      </c>
      <c r="C341" s="2" t="s">
        <v>8</v>
      </c>
      <c r="D341">
        <v>1</v>
      </c>
      <c r="E341" s="2">
        <v>0</v>
      </c>
      <c r="F341" s="2"/>
      <c r="G341" s="2"/>
      <c r="H341" s="82">
        <f>IFERROR(VLOOKUP(E341,参数!$A$5:$B$41,2,FALSE),E341)</f>
        <v>0</v>
      </c>
      <c r="I341" s="91" t="s">
        <v>147</v>
      </c>
    </row>
    <row r="342" spans="1:9">
      <c r="A342" s="72">
        <v>340</v>
      </c>
      <c r="B342" s="95" t="str">
        <f>HYPERLINK("[饥荒.xlsx]属性表2!C338",属性表2!$C$338)</f>
        <v>  sweettea</v>
      </c>
      <c r="C342" s="2" t="s">
        <v>12</v>
      </c>
      <c r="D342">
        <v>1</v>
      </c>
      <c r="E342" s="2" t="s">
        <v>23</v>
      </c>
      <c r="F342" s="2"/>
      <c r="G342" s="2"/>
      <c r="H342" s="82">
        <f>IFERROR(VLOOKUP(E342,参数!$A$5:$B$41,2,FALSE),E342)</f>
        <v>15</v>
      </c>
      <c r="I342" s="91" t="s">
        <v>147</v>
      </c>
    </row>
    <row r="343" spans="1:9">
      <c r="A343" s="72">
        <v>341</v>
      </c>
      <c r="B343" s="95" t="str">
        <f>HYPERLINK("[饥荒.xlsx]属性表2!C338",属性表2!$C$338)</f>
        <v>  sweettea</v>
      </c>
      <c r="C343" s="2" t="s">
        <v>10</v>
      </c>
      <c r="D343">
        <v>1</v>
      </c>
      <c r="E343" s="2" t="s">
        <v>89</v>
      </c>
      <c r="F343" s="2"/>
      <c r="G343" s="2"/>
      <c r="H343" s="101" t="str">
        <f>IFERROR(VLOOKUP(E343,参数!$A$5:$B$41,2,FALSE),E343)</f>
        <v>3</v>
      </c>
      <c r="I343" s="91" t="s">
        <v>147</v>
      </c>
    </row>
    <row r="344" spans="1:8">
      <c r="A344" s="72">
        <v>342</v>
      </c>
      <c r="B344" s="95" t="str">
        <f>HYPERLINK("[饥荒.xlsx]属性表2!C344",属性表2!$C$344)</f>
        <v>  koalefig_trunk</v>
      </c>
      <c r="C344" s="73" t="s">
        <v>151</v>
      </c>
      <c r="E344" s="74" t="s">
        <v>2</v>
      </c>
      <c r="F344" s="74"/>
      <c r="G344" s="74"/>
      <c r="H344" s="93" t="s">
        <v>152</v>
      </c>
    </row>
    <row r="345" spans="1:9">
      <c r="A345" s="72">
        <v>343</v>
      </c>
      <c r="B345" s="95" t="str">
        <f>HYPERLINK("[饥荒.xlsx]属性表2!C344",属性表2!$C$344)</f>
        <v>  koalefig_trunk</v>
      </c>
      <c r="C345" s="2" t="s">
        <v>4</v>
      </c>
      <c r="D345">
        <v>1</v>
      </c>
      <c r="E345" s="2" t="s">
        <v>16</v>
      </c>
      <c r="F345" s="2"/>
      <c r="G345" s="2"/>
      <c r="H345" s="82" t="str">
        <f>IFERROR(VLOOKUP(E345,参数!$A$5:$B$41,2,FALSE),E345)</f>
        <v>FOODTYPE.MEAT</v>
      </c>
      <c r="I345" s="91" t="s">
        <v>152</v>
      </c>
    </row>
    <row r="346" spans="1:9">
      <c r="A346" s="72">
        <v>344</v>
      </c>
      <c r="B346" s="95" t="str">
        <f>HYPERLINK("[饥荒.xlsx]属性表2!C344",属性表2!$C$344)</f>
        <v>  koalefig_trunk</v>
      </c>
      <c r="C346" s="2" t="s">
        <v>6</v>
      </c>
      <c r="D346">
        <v>1</v>
      </c>
      <c r="E346" s="2" t="s">
        <v>72</v>
      </c>
      <c r="F346" s="2"/>
      <c r="G346" s="2"/>
      <c r="H346" s="86">
        <f>IFERROR(VLOOKUP(E346,参数!$A$5:$B$41,2,FALSE),E346)</f>
        <v>60</v>
      </c>
      <c r="I346" s="91" t="s">
        <v>152</v>
      </c>
    </row>
    <row r="347" spans="1:9">
      <c r="A347" s="72">
        <v>345</v>
      </c>
      <c r="B347" s="95" t="str">
        <f>HYPERLINK("[饥荒.xlsx]属性表2!C344",属性表2!$C$344)</f>
        <v>  koalefig_trunk</v>
      </c>
      <c r="C347" s="2" t="s">
        <v>8</v>
      </c>
      <c r="D347">
        <v>1</v>
      </c>
      <c r="E347" s="2" t="s">
        <v>9</v>
      </c>
      <c r="F347" s="2" t="s">
        <v>153</v>
      </c>
      <c r="G347" s="2" t="s">
        <v>81</v>
      </c>
      <c r="H347" s="83">
        <f>IFERROR(VLOOKUP(E347,参数!$A$5:$B$41,2,FALSE)+VLOOKUP(G347,参数!$A$5:$B$41,2,FALSE),E347)</f>
        <v>56.25</v>
      </c>
      <c r="I347" s="91" t="s">
        <v>152</v>
      </c>
    </row>
    <row r="348" spans="1:9">
      <c r="A348" s="72">
        <v>346</v>
      </c>
      <c r="B348" s="95" t="str">
        <f>HYPERLINK("[饥荒.xlsx]属性表2!C344",属性表2!$C$344)</f>
        <v>  koalefig_trunk</v>
      </c>
      <c r="C348" s="2" t="s">
        <v>12</v>
      </c>
      <c r="D348">
        <v>1</v>
      </c>
      <c r="E348" s="2">
        <v>0</v>
      </c>
      <c r="F348" s="2"/>
      <c r="G348" s="2"/>
      <c r="H348" s="82">
        <f>IFERROR(VLOOKUP(E348,参数!$A$5:$B$41,2,FALSE),E348)</f>
        <v>0</v>
      </c>
      <c r="I348" s="91" t="s">
        <v>152</v>
      </c>
    </row>
    <row r="349" spans="1:9">
      <c r="A349" s="72">
        <v>347</v>
      </c>
      <c r="B349" s="95" t="str">
        <f>HYPERLINK("[饥荒.xlsx]属性表2!C344",属性表2!$C$344)</f>
        <v>  koalefig_trunk</v>
      </c>
      <c r="C349" s="2" t="s">
        <v>10</v>
      </c>
      <c r="D349">
        <v>1</v>
      </c>
      <c r="E349" s="2" t="s">
        <v>26</v>
      </c>
      <c r="F349" s="2"/>
      <c r="G349" s="2"/>
      <c r="H349" s="101" t="str">
        <f>IFERROR(VLOOKUP(E349,参数!$A$5:$B$41,2,FALSE),E349)</f>
        <v>10</v>
      </c>
      <c r="I349" s="91" t="s">
        <v>152</v>
      </c>
    </row>
    <row r="350" spans="1:8">
      <c r="A350" s="72">
        <v>348</v>
      </c>
      <c r="B350" s="95" t="str">
        <f>HYPERLINK("[饥荒.xlsx]属性表2!C350",属性表2!$C$350)</f>
        <v>  figatoni</v>
      </c>
      <c r="C350" s="73" t="s">
        <v>154</v>
      </c>
      <c r="E350" s="74" t="s">
        <v>2</v>
      </c>
      <c r="F350" s="74"/>
      <c r="G350" s="74"/>
      <c r="H350" s="93" t="s">
        <v>155</v>
      </c>
    </row>
    <row r="351" spans="1:9">
      <c r="A351" s="72">
        <v>349</v>
      </c>
      <c r="B351" s="95" t="str">
        <f>HYPERLINK("[饥荒.xlsx]属性表2!C350",属性表2!$C$350)</f>
        <v>  figatoni</v>
      </c>
      <c r="C351" s="2" t="s">
        <v>4</v>
      </c>
      <c r="D351">
        <v>1</v>
      </c>
      <c r="E351" s="2" t="s">
        <v>5</v>
      </c>
      <c r="F351" s="2"/>
      <c r="G351" s="2"/>
      <c r="H351" s="82" t="str">
        <f>IFERROR(VLOOKUP(E351,参数!$A$5:$B$41,2,FALSE),E351)</f>
        <v>FOODTYPE.VEGGIE</v>
      </c>
      <c r="I351" s="91" t="s">
        <v>155</v>
      </c>
    </row>
    <row r="352" spans="1:9">
      <c r="A352" s="72">
        <v>350</v>
      </c>
      <c r="B352" s="95" t="str">
        <f>HYPERLINK("[饥荒.xlsx]属性表2!C350",属性表2!$C$350)</f>
        <v>  figatoni</v>
      </c>
      <c r="C352" s="2" t="s">
        <v>6</v>
      </c>
      <c r="D352">
        <v>1</v>
      </c>
      <c r="E352" s="2" t="s">
        <v>37</v>
      </c>
      <c r="F352" s="2"/>
      <c r="G352" s="2"/>
      <c r="H352" s="83">
        <f>IFERROR(VLOOKUP(E352,参数!$A$5:$B$41,2,FALSE),E352)</f>
        <v>30</v>
      </c>
      <c r="I352" s="91" t="s">
        <v>155</v>
      </c>
    </row>
    <row r="353" spans="1:9">
      <c r="A353" s="72">
        <v>351</v>
      </c>
      <c r="B353" s="95" t="str">
        <f>HYPERLINK("[饥荒.xlsx]属性表2!C350",属性表2!$C$350)</f>
        <v>  figatoni</v>
      </c>
      <c r="C353" s="2" t="s">
        <v>8</v>
      </c>
      <c r="D353">
        <v>1</v>
      </c>
      <c r="E353" s="2" t="s">
        <v>9</v>
      </c>
      <c r="F353" s="2" t="s">
        <v>153</v>
      </c>
      <c r="G353" s="2" t="s">
        <v>81</v>
      </c>
      <c r="H353" s="83">
        <f>IFERROR(VLOOKUP(E353,参数!$A$5:$B$41,2,FALSE)+VLOOKUP(G353,参数!$A$5:$B$41,2,FALSE),E353)</f>
        <v>56.25</v>
      </c>
      <c r="I353" s="91" t="s">
        <v>155</v>
      </c>
    </row>
    <row r="354" spans="1:9">
      <c r="A354" s="72">
        <v>352</v>
      </c>
      <c r="B354" s="95" t="str">
        <f>HYPERLINK("[饥荒.xlsx]属性表2!C350",属性表2!$C$350)</f>
        <v>  figatoni</v>
      </c>
      <c r="C354" s="2" t="s">
        <v>10</v>
      </c>
      <c r="D354">
        <v>1</v>
      </c>
      <c r="E354" s="2" t="s">
        <v>49</v>
      </c>
      <c r="F354" s="2"/>
      <c r="G354" s="2"/>
      <c r="H354" s="101" t="str">
        <f>IFERROR(VLOOKUP(E354,参数!$A$5:$B$41,2,FALSE),E354)</f>
        <v>6</v>
      </c>
      <c r="I354" s="91" t="s">
        <v>155</v>
      </c>
    </row>
    <row r="355" spans="1:9">
      <c r="A355" s="72">
        <v>353</v>
      </c>
      <c r="B355" s="95" t="str">
        <f>HYPERLINK("[饥荒.xlsx]属性表2!C350",属性表2!$C$350)</f>
        <v>  figatoni</v>
      </c>
      <c r="C355" s="2" t="s">
        <v>12</v>
      </c>
      <c r="D355">
        <v>1</v>
      </c>
      <c r="E355" s="2" t="s">
        <v>23</v>
      </c>
      <c r="F355" s="2"/>
      <c r="G355" s="2"/>
      <c r="H355" s="82">
        <f>IFERROR(VLOOKUP(E355,参数!$A$5:$B$41,2,FALSE),E355)</f>
        <v>15</v>
      </c>
      <c r="I355" s="91" t="s">
        <v>155</v>
      </c>
    </row>
    <row r="356" spans="1:8">
      <c r="A356" s="72">
        <v>354</v>
      </c>
      <c r="B356" s="32" t="s">
        <v>156</v>
      </c>
      <c r="C356" s="73" t="s">
        <v>156</v>
      </c>
      <c r="E356" s="74" t="s">
        <v>2</v>
      </c>
      <c r="F356" s="74"/>
      <c r="G356" s="74"/>
      <c r="H356" s="93" t="s">
        <v>157</v>
      </c>
    </row>
    <row r="357" spans="1:9">
      <c r="A357" s="72">
        <v>355</v>
      </c>
      <c r="B357" s="32" t="s">
        <v>156</v>
      </c>
      <c r="C357" s="2" t="s">
        <v>4</v>
      </c>
      <c r="D357">
        <v>1</v>
      </c>
      <c r="E357" s="2" t="s">
        <v>16</v>
      </c>
      <c r="F357" s="2"/>
      <c r="G357" s="2"/>
      <c r="H357" s="82" t="str">
        <f>IFERROR(VLOOKUP(E357,参数!$A$5:$B$41,2,FALSE),E357)</f>
        <v>FOODTYPE.MEAT</v>
      </c>
      <c r="I357" s="91" t="s">
        <v>157</v>
      </c>
    </row>
    <row r="358" spans="1:9">
      <c r="A358" s="72">
        <v>356</v>
      </c>
      <c r="B358" s="95" t="str">
        <f>HYPERLINK("[饥荒.xlsx]属性表2!C356",属性表2!$C$356)</f>
        <v>  figkabab</v>
      </c>
      <c r="C358" s="2" t="s">
        <v>6</v>
      </c>
      <c r="D358">
        <v>1</v>
      </c>
      <c r="E358" s="2" t="s">
        <v>7</v>
      </c>
      <c r="F358" s="2"/>
      <c r="G358" s="2"/>
      <c r="H358" s="83">
        <f>IFERROR(VLOOKUP(E358,参数!$A$5:$B$41,2,FALSE),E358)</f>
        <v>20</v>
      </c>
      <c r="I358" s="91" t="s">
        <v>157</v>
      </c>
    </row>
    <row r="359" spans="1:9">
      <c r="A359" s="72">
        <v>357</v>
      </c>
      <c r="B359" s="95" t="str">
        <f>HYPERLINK("[饥荒.xlsx]属性表2!C356",属性表2!$C$356)</f>
        <v>  figkabab</v>
      </c>
      <c r="C359" s="2" t="s">
        <v>8</v>
      </c>
      <c r="D359">
        <v>1</v>
      </c>
      <c r="E359" s="2" t="s">
        <v>63</v>
      </c>
      <c r="F359" s="2"/>
      <c r="G359" s="2"/>
      <c r="H359" s="82">
        <f>IFERROR(VLOOKUP(E359,参数!$A$5:$B$41,2,FALSE),E359)</f>
        <v>25</v>
      </c>
      <c r="I359" s="91" t="s">
        <v>157</v>
      </c>
    </row>
    <row r="360" spans="1:9">
      <c r="A360" s="72">
        <v>358</v>
      </c>
      <c r="B360" s="95" t="str">
        <f>HYPERLINK("[饥荒.xlsx]属性表2!C356",属性表2!$C$356)</f>
        <v>  figkabab</v>
      </c>
      <c r="C360" s="2" t="s">
        <v>10</v>
      </c>
      <c r="D360">
        <v>1</v>
      </c>
      <c r="E360" s="2" t="s">
        <v>11</v>
      </c>
      <c r="F360" s="2"/>
      <c r="G360" s="2"/>
      <c r="H360" s="97" t="str">
        <f>IFERROR(VLOOKUP(E360,参数!$A$5:$B$41,2,FALSE),E360)</f>
        <v>15</v>
      </c>
      <c r="I360" s="91" t="s">
        <v>157</v>
      </c>
    </row>
    <row r="361" spans="1:9">
      <c r="A361" s="72">
        <v>359</v>
      </c>
      <c r="B361" s="95" t="str">
        <f>HYPERLINK("[饥荒.xlsx]属性表2!C356",属性表2!$C$356)</f>
        <v>  figkabab</v>
      </c>
      <c r="C361" s="2" t="s">
        <v>12</v>
      </c>
      <c r="D361">
        <v>1</v>
      </c>
      <c r="E361" s="2" t="s">
        <v>23</v>
      </c>
      <c r="F361" s="2"/>
      <c r="G361" s="2"/>
      <c r="H361" s="82">
        <f>IFERROR(VLOOKUP(E361,参数!$A$5:$B$41,2,FALSE),E361)</f>
        <v>15</v>
      </c>
      <c r="I361" s="91" t="s">
        <v>157</v>
      </c>
    </row>
    <row r="362" spans="1:8">
      <c r="A362" s="72">
        <v>360</v>
      </c>
      <c r="B362" s="32" t="s">
        <v>158</v>
      </c>
      <c r="C362" s="73" t="s">
        <v>158</v>
      </c>
      <c r="E362" s="74" t="s">
        <v>2</v>
      </c>
      <c r="F362" s="74"/>
      <c r="G362" s="74"/>
      <c r="H362" s="93" t="s">
        <v>159</v>
      </c>
    </row>
    <row r="363" spans="1:9">
      <c r="A363" s="72">
        <v>361</v>
      </c>
      <c r="B363" s="32" t="s">
        <v>158</v>
      </c>
      <c r="C363" s="2" t="s">
        <v>4</v>
      </c>
      <c r="D363">
        <v>1</v>
      </c>
      <c r="E363" s="2" t="s">
        <v>16</v>
      </c>
      <c r="F363" s="2"/>
      <c r="G363" s="2"/>
      <c r="H363" s="82" t="str">
        <f>IFERROR(VLOOKUP(E363,参数!$A$5:$B$41,2,FALSE),E363)</f>
        <v>FOODTYPE.MEAT</v>
      </c>
      <c r="I363" s="91" t="s">
        <v>159</v>
      </c>
    </row>
    <row r="364" spans="1:9">
      <c r="A364" s="72">
        <v>362</v>
      </c>
      <c r="B364" s="95" t="str">
        <f>HYPERLINK("[饥荒.xlsx]属性表2!C362",属性表2!$C$362)</f>
        <v>  frognewton</v>
      </c>
      <c r="C364" s="2" t="s">
        <v>6</v>
      </c>
      <c r="D364">
        <v>1</v>
      </c>
      <c r="E364" s="2" t="s">
        <v>118</v>
      </c>
      <c r="F364" s="2"/>
      <c r="G364" s="2"/>
      <c r="H364" s="82">
        <f>IFERROR(VLOOKUP(E364,参数!$A$5:$B$41,2,FALSE),E364)</f>
        <v>8</v>
      </c>
      <c r="I364" s="91" t="s">
        <v>159</v>
      </c>
    </row>
    <row r="365" spans="1:9">
      <c r="A365" s="72">
        <v>363</v>
      </c>
      <c r="B365" s="95" t="str">
        <f>HYPERLINK("[饥荒.xlsx]属性表2!C362",属性表2!$C$362)</f>
        <v>  frognewton</v>
      </c>
      <c r="C365" s="2" t="s">
        <v>8</v>
      </c>
      <c r="D365">
        <v>1</v>
      </c>
      <c r="E365" s="2" t="s">
        <v>81</v>
      </c>
      <c r="F365" s="2"/>
      <c r="G365" s="2"/>
      <c r="H365" s="82">
        <f>IFERROR(VLOOKUP(E365,参数!$A$5:$B$41,2,FALSE),E365)</f>
        <v>18.75</v>
      </c>
      <c r="I365" s="91" t="s">
        <v>159</v>
      </c>
    </row>
    <row r="366" spans="1:9">
      <c r="A366" s="72">
        <v>364</v>
      </c>
      <c r="B366" s="95" t="str">
        <f>HYPERLINK("[饥荒.xlsx]属性表2!C362",属性表2!$C$362)</f>
        <v>  frognewton</v>
      </c>
      <c r="C366" s="2" t="s">
        <v>10</v>
      </c>
      <c r="D366">
        <v>1</v>
      </c>
      <c r="E366" s="2" t="s">
        <v>11</v>
      </c>
      <c r="F366" s="2"/>
      <c r="G366" s="2"/>
      <c r="H366" s="100" t="str">
        <f>IFERROR(VLOOKUP(E366,参数!$A$5:$B$41,2,FALSE),E366)</f>
        <v>15</v>
      </c>
      <c r="I366" s="91" t="s">
        <v>159</v>
      </c>
    </row>
    <row r="367" spans="1:9">
      <c r="A367" s="72">
        <v>365</v>
      </c>
      <c r="B367" s="95" t="str">
        <f>HYPERLINK("[饥荒.xlsx]属性表2!C362",属性表2!$C$362)</f>
        <v>  frognewton</v>
      </c>
      <c r="C367" s="2" t="s">
        <v>12</v>
      </c>
      <c r="D367">
        <v>1</v>
      </c>
      <c r="E367" s="2" t="s">
        <v>127</v>
      </c>
      <c r="F367" s="2"/>
      <c r="G367" s="2"/>
      <c r="H367" s="82">
        <f>IFERROR(VLOOKUP(E367,参数!$A$5:$B$41,2,FALSE),E367)</f>
        <v>10</v>
      </c>
      <c r="I367" s="91" t="s">
        <v>159</v>
      </c>
    </row>
    <row r="368" spans="1:9">
      <c r="A368" s="72">
        <v>366</v>
      </c>
      <c r="B368" s="32" t="s">
        <v>160</v>
      </c>
      <c r="C368" s="73" t="s">
        <v>160</v>
      </c>
      <c r="E368" s="74" t="s">
        <v>2</v>
      </c>
      <c r="F368" s="74"/>
      <c r="G368" s="74"/>
      <c r="H368" s="93" t="s">
        <v>136</v>
      </c>
      <c r="I368" s="91" t="s">
        <v>134</v>
      </c>
    </row>
    <row r="369" spans="1:9">
      <c r="A369" s="72">
        <v>367</v>
      </c>
      <c r="B369" s="32" t="s">
        <v>160</v>
      </c>
      <c r="C369" s="2" t="s">
        <v>4</v>
      </c>
      <c r="D369">
        <v>1</v>
      </c>
      <c r="E369" s="2" t="s">
        <v>16</v>
      </c>
      <c r="F369" s="2"/>
      <c r="G369" s="2"/>
      <c r="H369" s="82" t="str">
        <f>IFERROR(VLOOKUP(E369,参数!$A$5:$B$41,2,FALSE),E369)</f>
        <v>FOODTYPE.MEAT</v>
      </c>
      <c r="I369" s="91" t="s">
        <v>134</v>
      </c>
    </row>
    <row r="370" spans="1:9">
      <c r="A370" s="72">
        <v>368</v>
      </c>
      <c r="B370" s="95" t="str">
        <f>HYPERLINK("[饥荒.xlsx]属性表2!C368",属性表2!$C$368)</f>
        <v>  bunnystew</v>
      </c>
      <c r="C370" s="2" t="s">
        <v>6</v>
      </c>
      <c r="D370">
        <v>1</v>
      </c>
      <c r="E370" s="2" t="s">
        <v>7</v>
      </c>
      <c r="F370" s="2"/>
      <c r="G370" s="2"/>
      <c r="H370" s="83">
        <f>IFERROR(VLOOKUP(E370,参数!$A$5:$B$41,2,FALSE),E370)</f>
        <v>20</v>
      </c>
      <c r="I370" s="91" t="s">
        <v>134</v>
      </c>
    </row>
    <row r="371" spans="1:9">
      <c r="A371" s="72">
        <v>369</v>
      </c>
      <c r="B371" s="95" t="str">
        <f>HYPERLINK("[饥荒.xlsx]属性表2!C368",属性表2!$C$368)</f>
        <v>  bunnystew</v>
      </c>
      <c r="C371" s="2" t="s">
        <v>8</v>
      </c>
      <c r="D371">
        <v>1</v>
      </c>
      <c r="E371" s="2" t="s">
        <v>9</v>
      </c>
      <c r="F371" s="2"/>
      <c r="G371" s="2"/>
      <c r="H371" s="83">
        <f>IFERROR(VLOOKUP(E371,参数!$A$5:$B$41,2,FALSE),E371)</f>
        <v>37.5</v>
      </c>
      <c r="I371" s="91" t="s">
        <v>134</v>
      </c>
    </row>
    <row r="372" spans="1:9">
      <c r="A372" s="72">
        <v>370</v>
      </c>
      <c r="B372" s="95" t="str">
        <f>HYPERLINK("[饥荒.xlsx]属性表2!C368",属性表2!$C$368)</f>
        <v>  bunnystew</v>
      </c>
      <c r="C372" s="2" t="s">
        <v>10</v>
      </c>
      <c r="D372">
        <v>1</v>
      </c>
      <c r="E372" s="2" t="s">
        <v>26</v>
      </c>
      <c r="F372" s="2"/>
      <c r="G372" s="2"/>
      <c r="H372" s="101" t="str">
        <f>IFERROR(VLOOKUP(E372,参数!$A$5:$B$41,2,FALSE),E372)</f>
        <v>10</v>
      </c>
      <c r="I372" s="91" t="s">
        <v>134</v>
      </c>
    </row>
    <row r="373" spans="1:9">
      <c r="A373" s="72">
        <v>371</v>
      </c>
      <c r="B373" s="95" t="str">
        <f>HYPERLINK("[饥荒.xlsx]属性表2!C368",属性表2!$C$368)</f>
        <v>  bunnystew</v>
      </c>
      <c r="C373" s="2" t="s">
        <v>12</v>
      </c>
      <c r="D373">
        <v>1</v>
      </c>
      <c r="E373" s="2" t="s">
        <v>13</v>
      </c>
      <c r="F373" s="2"/>
      <c r="G373" s="2"/>
      <c r="H373" s="82">
        <f>IFERROR(VLOOKUP(E373,参数!$A$5:$B$41,2,FALSE),E373)</f>
        <v>5</v>
      </c>
      <c r="I373" s="91" t="s">
        <v>134</v>
      </c>
    </row>
    <row r="374" spans="1:8">
      <c r="A374" s="72">
        <v>372</v>
      </c>
      <c r="B374" s="32" t="s">
        <v>161</v>
      </c>
      <c r="C374" s="73" t="s">
        <v>161</v>
      </c>
      <c r="E374" s="74" t="s">
        <v>2</v>
      </c>
      <c r="F374" s="74"/>
      <c r="G374" s="74"/>
      <c r="H374" s="93" t="s">
        <v>162</v>
      </c>
    </row>
    <row r="375" spans="1:9">
      <c r="A375" s="72">
        <v>373</v>
      </c>
      <c r="B375" s="32" t="s">
        <v>161</v>
      </c>
      <c r="C375" s="2" t="s">
        <v>4</v>
      </c>
      <c r="D375">
        <v>1</v>
      </c>
      <c r="E375" s="2" t="s">
        <v>16</v>
      </c>
      <c r="F375" s="2"/>
      <c r="G375" s="2"/>
      <c r="H375" s="82" t="str">
        <f>IFERROR(VLOOKUP(E375,参数!$A$5:$B$41,2,FALSE),E375)</f>
        <v>FOODTYPE.MEAT</v>
      </c>
      <c r="I375" s="91" t="s">
        <v>162</v>
      </c>
    </row>
    <row r="376" spans="1:9">
      <c r="A376" s="72">
        <v>374</v>
      </c>
      <c r="B376" s="95" t="str">
        <f>HYPERLINK("[饥荒.xlsx]属性表2!C374",属性表2!$C$374)</f>
        <v>  justeggs</v>
      </c>
      <c r="C376" s="2" t="s">
        <v>6</v>
      </c>
      <c r="D376">
        <v>1</v>
      </c>
      <c r="E376" s="2" t="s">
        <v>20</v>
      </c>
      <c r="F376" s="2"/>
      <c r="G376" s="2"/>
      <c r="H376" s="82">
        <f>IFERROR(VLOOKUP(E376,参数!$A$5:$B$41,2,FALSE),E376)</f>
        <v>3</v>
      </c>
      <c r="I376" s="91" t="s">
        <v>162</v>
      </c>
    </row>
    <row r="377" spans="1:9">
      <c r="A377" s="72">
        <v>375</v>
      </c>
      <c r="B377" s="95" t="str">
        <f>HYPERLINK("[饥荒.xlsx]属性表2!C374",属性表2!$C$374)</f>
        <v>  justeggs</v>
      </c>
      <c r="C377" s="2" t="s">
        <v>8</v>
      </c>
      <c r="D377">
        <v>1</v>
      </c>
      <c r="E377" s="2" t="s">
        <v>21</v>
      </c>
      <c r="F377" s="2" t="s">
        <v>22</v>
      </c>
      <c r="G377" s="2">
        <v>4</v>
      </c>
      <c r="H377" s="83">
        <f>IFERROR(VLOOKUP(E377,参数!$A$5:$B$41,2,FALSE)*4,E377)</f>
        <v>50</v>
      </c>
      <c r="I377" s="91" t="s">
        <v>162</v>
      </c>
    </row>
    <row r="378" spans="1:9">
      <c r="A378" s="72">
        <v>376</v>
      </c>
      <c r="B378" s="95" t="str">
        <f>HYPERLINK("[饥荒.xlsx]属性表2!C374",属性表2!$C$374)</f>
        <v>  justeggs</v>
      </c>
      <c r="C378" s="2" t="s">
        <v>10</v>
      </c>
      <c r="D378">
        <v>1</v>
      </c>
      <c r="E378" s="2" t="s">
        <v>26</v>
      </c>
      <c r="F378" s="2"/>
      <c r="G378" s="2"/>
      <c r="H378" s="101" t="str">
        <f>IFERROR(VLOOKUP(E378,参数!$A$5:$B$41,2,FALSE),E378)</f>
        <v>10</v>
      </c>
      <c r="I378" s="91" t="s">
        <v>162</v>
      </c>
    </row>
    <row r="379" spans="1:9">
      <c r="A379" s="72">
        <v>377</v>
      </c>
      <c r="B379" s="95" t="str">
        <f>HYPERLINK("[饥荒.xlsx]属性表2!C374",属性表2!$C$374)</f>
        <v>  justeggs</v>
      </c>
      <c r="C379" s="2" t="s">
        <v>12</v>
      </c>
      <c r="D379">
        <v>1</v>
      </c>
      <c r="E379" s="2" t="s">
        <v>13</v>
      </c>
      <c r="F379" s="2"/>
      <c r="G379" s="2"/>
      <c r="H379" s="82">
        <f>IFERROR(VLOOKUP(E379,参数!$A$5:$B$41,2,FALSE),E379)</f>
        <v>5</v>
      </c>
      <c r="I379" s="91" t="s">
        <v>162</v>
      </c>
    </row>
    <row r="380" spans="1:8">
      <c r="A380" s="72">
        <v>378</v>
      </c>
      <c r="B380" s="32" t="s">
        <v>163</v>
      </c>
      <c r="C380" s="73" t="s">
        <v>163</v>
      </c>
      <c r="E380" s="74" t="s">
        <v>2</v>
      </c>
      <c r="F380" s="74"/>
      <c r="G380" s="74"/>
      <c r="H380" s="93" t="s">
        <v>164</v>
      </c>
    </row>
    <row r="381" spans="1:9">
      <c r="A381" s="72">
        <v>379</v>
      </c>
      <c r="B381" s="32" t="s">
        <v>163</v>
      </c>
      <c r="C381" s="2" t="s">
        <v>4</v>
      </c>
      <c r="D381">
        <v>1</v>
      </c>
      <c r="E381" s="2" t="s">
        <v>16</v>
      </c>
      <c r="F381" s="2"/>
      <c r="G381" s="2"/>
      <c r="H381" s="82" t="str">
        <f>IFERROR(VLOOKUP(E381,参数!$A$5:$B$41,2,FALSE),E381)</f>
        <v>FOODTYPE.MEAT</v>
      </c>
      <c r="I381" s="91" t="s">
        <v>164</v>
      </c>
    </row>
    <row r="382" spans="1:9">
      <c r="A382" s="72">
        <v>380</v>
      </c>
      <c r="B382" s="95" t="str">
        <f>HYPERLINK("[饥荒.xlsx]属性表2!C380",属性表2!$C$380)</f>
        <v>  veggieomlet</v>
      </c>
      <c r="C382" s="2" t="s">
        <v>6</v>
      </c>
      <c r="D382">
        <v>1</v>
      </c>
      <c r="E382" s="2" t="s">
        <v>7</v>
      </c>
      <c r="F382" s="2"/>
      <c r="G382" s="2"/>
      <c r="H382" s="83">
        <f>IFERROR(VLOOKUP(E382,参数!$A$5:$B$41,2,FALSE),E382)</f>
        <v>20</v>
      </c>
      <c r="I382" s="91" t="s">
        <v>164</v>
      </c>
    </row>
    <row r="383" spans="1:9">
      <c r="A383" s="72">
        <v>381</v>
      </c>
      <c r="B383" s="95" t="str">
        <f>HYPERLINK("[饥荒.xlsx]属性表2!C380",属性表2!$C$380)</f>
        <v>  veggieomlet</v>
      </c>
      <c r="C383" s="2" t="s">
        <v>8</v>
      </c>
      <c r="D383">
        <v>1</v>
      </c>
      <c r="E383" s="2" t="s">
        <v>9</v>
      </c>
      <c r="F383" s="2"/>
      <c r="G383" s="2"/>
      <c r="H383" s="83">
        <f>IFERROR(VLOOKUP(E383,参数!$A$5:$B$41,2,FALSE),E383)</f>
        <v>37.5</v>
      </c>
      <c r="I383" s="91" t="s">
        <v>164</v>
      </c>
    </row>
    <row r="384" spans="1:9">
      <c r="A384" s="72">
        <v>382</v>
      </c>
      <c r="B384" s="95" t="str">
        <f>HYPERLINK("[饥荒.xlsx]属性表2!C380",属性表2!$C$380)</f>
        <v>  veggieomlet</v>
      </c>
      <c r="C384" s="2" t="s">
        <v>10</v>
      </c>
      <c r="D384">
        <v>1</v>
      </c>
      <c r="E384" s="2" t="s">
        <v>52</v>
      </c>
      <c r="F384" s="2"/>
      <c r="G384" s="2"/>
      <c r="H384" s="102" t="str">
        <f>IFERROR(VLOOKUP(E384,参数!$A$5:$B$41,2,FALSE),E384)</f>
        <v>20</v>
      </c>
      <c r="I384" s="91" t="s">
        <v>164</v>
      </c>
    </row>
    <row r="385" spans="1:9">
      <c r="A385" s="72">
        <v>383</v>
      </c>
      <c r="B385" s="95" t="str">
        <f>HYPERLINK("[饥荒.xlsx]属性表2!C380",属性表2!$C$380)</f>
        <v>  veggieomlet</v>
      </c>
      <c r="C385" s="2" t="s">
        <v>12</v>
      </c>
      <c r="D385">
        <v>1</v>
      </c>
      <c r="E385" s="2" t="s">
        <v>13</v>
      </c>
      <c r="F385" s="2"/>
      <c r="G385" s="2"/>
      <c r="H385" s="82">
        <f>IFERROR(VLOOKUP(E385,参数!$A$5:$B$41,2,FALSE),E385)</f>
        <v>5</v>
      </c>
      <c r="I385" s="91" t="s">
        <v>164</v>
      </c>
    </row>
    <row r="386" spans="1:8">
      <c r="A386" s="72">
        <v>384</v>
      </c>
      <c r="B386" s="32" t="s">
        <v>165</v>
      </c>
      <c r="C386" s="73" t="s">
        <v>165</v>
      </c>
      <c r="E386" s="74" t="s">
        <v>2</v>
      </c>
      <c r="F386" s="74"/>
      <c r="G386" s="74"/>
      <c r="H386" s="93" t="s">
        <v>166</v>
      </c>
    </row>
    <row r="387" spans="1:9">
      <c r="A387" s="72">
        <v>385</v>
      </c>
      <c r="B387" s="32" t="s">
        <v>165</v>
      </c>
      <c r="C387" s="2" t="s">
        <v>4</v>
      </c>
      <c r="D387">
        <v>1</v>
      </c>
      <c r="E387" s="2" t="s">
        <v>16</v>
      </c>
      <c r="F387" s="2"/>
      <c r="G387" s="2"/>
      <c r="H387" s="82" t="str">
        <f>IFERROR(VLOOKUP(E387,参数!$A$5:$B$41,2,FALSE),E387)</f>
        <v>FOODTYPE.MEAT</v>
      </c>
      <c r="I387" s="91" t="s">
        <v>166</v>
      </c>
    </row>
    <row r="388" spans="1:9">
      <c r="A388" s="72">
        <v>386</v>
      </c>
      <c r="B388" s="95" t="str">
        <f>HYPERLINK("[饥荒.xlsx]属性表2!C386",属性表2!$C$386)</f>
        <v>  talleggs</v>
      </c>
      <c r="C388" s="2" t="s">
        <v>6</v>
      </c>
      <c r="D388">
        <v>1</v>
      </c>
      <c r="E388" s="2" t="s">
        <v>72</v>
      </c>
      <c r="F388" s="2"/>
      <c r="G388" s="2"/>
      <c r="H388" s="86">
        <f>IFERROR(VLOOKUP(E388,参数!$A$5:$B$41,2,FALSE),E388)</f>
        <v>60</v>
      </c>
      <c r="I388" s="91" t="s">
        <v>166</v>
      </c>
    </row>
    <row r="389" spans="1:9">
      <c r="A389" s="72">
        <v>387</v>
      </c>
      <c r="B389" s="95" t="str">
        <f>HYPERLINK("[饥荒.xlsx]属性表2!C386",属性表2!$C$386)</f>
        <v>  talleggs</v>
      </c>
      <c r="C389" s="2" t="s">
        <v>8</v>
      </c>
      <c r="D389">
        <v>1</v>
      </c>
      <c r="E389" s="2" t="s">
        <v>48</v>
      </c>
      <c r="F389" s="2"/>
      <c r="G389" s="2"/>
      <c r="H389" s="86">
        <f>IFERROR(VLOOKUP(E389,参数!$A$5:$B$41,2,FALSE),E389)</f>
        <v>150</v>
      </c>
      <c r="I389" s="91" t="s">
        <v>166</v>
      </c>
    </row>
    <row r="390" spans="1:9">
      <c r="A390" s="72">
        <v>388</v>
      </c>
      <c r="B390" s="95" t="str">
        <f>HYPERLINK("[饥荒.xlsx]属性表2!C386",属性表2!$C$386)</f>
        <v>  talleggs</v>
      </c>
      <c r="C390" s="2" t="s">
        <v>10</v>
      </c>
      <c r="D390">
        <v>1</v>
      </c>
      <c r="E390" s="2" t="s">
        <v>11</v>
      </c>
      <c r="F390" s="2"/>
      <c r="G390" s="2"/>
      <c r="H390" s="100" t="str">
        <f>IFERROR(VLOOKUP(E390,参数!$A$5:$B$41,2,FALSE),E390)</f>
        <v>15</v>
      </c>
      <c r="I390" s="91" t="s">
        <v>166</v>
      </c>
    </row>
    <row r="391" spans="1:9">
      <c r="A391" s="72">
        <v>389</v>
      </c>
      <c r="B391" s="95" t="str">
        <f>HYPERLINK("[饥荒.xlsx]属性表2!C386",属性表2!$C$386)</f>
        <v>  talleggs</v>
      </c>
      <c r="C391" s="2" t="s">
        <v>12</v>
      </c>
      <c r="D391">
        <v>1</v>
      </c>
      <c r="E391" s="2" t="s">
        <v>13</v>
      </c>
      <c r="F391" s="2"/>
      <c r="G391" s="2"/>
      <c r="H391" s="82">
        <f>IFERROR(VLOOKUP(E391,参数!$A$5:$B$41,2,FALSE),E391)</f>
        <v>5</v>
      </c>
      <c r="I391" s="91" t="s">
        <v>166</v>
      </c>
    </row>
    <row r="392" spans="1:8">
      <c r="A392" s="72">
        <v>390</v>
      </c>
      <c r="B392" s="32" t="s">
        <v>167</v>
      </c>
      <c r="C392" s="73" t="s">
        <v>167</v>
      </c>
      <c r="E392" s="74" t="s">
        <v>2</v>
      </c>
      <c r="F392" s="74"/>
      <c r="G392" s="74"/>
      <c r="H392" s="93" t="s">
        <v>168</v>
      </c>
    </row>
    <row r="393" spans="1:13">
      <c r="A393" s="72">
        <v>391</v>
      </c>
      <c r="B393" s="32" t="s">
        <v>167</v>
      </c>
      <c r="C393" s="2" t="s">
        <v>4</v>
      </c>
      <c r="D393">
        <v>1</v>
      </c>
      <c r="E393" s="2" t="s">
        <v>169</v>
      </c>
      <c r="F393" s="2"/>
      <c r="G393" s="2"/>
      <c r="H393" s="75" t="str">
        <f>IFERROR(VLOOKUP(E393,参数!$A$5:$B$41,2,FALSE),E393)</f>
        <v>FOODTYPE.ROUGHAGE</v>
      </c>
      <c r="I393" s="91" t="s">
        <v>168</v>
      </c>
      <c r="J393" s="2" t="s">
        <v>170</v>
      </c>
      <c r="L393" s="2"/>
      <c r="M393" s="75" t="str">
        <f>IFERROR(VLOOKUP(J393,参数!$A$5:$B$41,2,FALSE),J393)</f>
        <v>FOODTYPE.WOOD</v>
      </c>
    </row>
    <row r="394" spans="1:9">
      <c r="A394" s="72">
        <v>392</v>
      </c>
      <c r="B394" s="95" t="str">
        <f>HYPERLINK("[饥荒.xlsx]属性表2!C392",属性表2!$C$392)</f>
        <v>  beefalofeed</v>
      </c>
      <c r="C394" s="2" t="s">
        <v>6</v>
      </c>
      <c r="D394">
        <v>1</v>
      </c>
      <c r="E394" s="2" t="s">
        <v>37</v>
      </c>
      <c r="F394" s="2" t="s">
        <v>140</v>
      </c>
      <c r="G394" s="2">
        <v>2</v>
      </c>
      <c r="H394" s="82">
        <f>IFERROR(VLOOKUP(E394,参数!$A$5:$B$41,2,FALSE)/2,E394)</f>
        <v>15</v>
      </c>
      <c r="I394" s="91" t="s">
        <v>168</v>
      </c>
    </row>
    <row r="395" spans="1:9">
      <c r="A395" s="72">
        <v>393</v>
      </c>
      <c r="B395" s="95" t="str">
        <f>HYPERLINK("[饥荒.xlsx]属性表2!C392",属性表2!$C$392)</f>
        <v>  beefalofeed</v>
      </c>
      <c r="C395" s="2" t="s">
        <v>8</v>
      </c>
      <c r="D395">
        <v>1</v>
      </c>
      <c r="E395" s="2" t="s">
        <v>171</v>
      </c>
      <c r="F395" s="2"/>
      <c r="G395" s="2"/>
      <c r="H395" s="86">
        <f>IFERROR(VLOOKUP(E395,参数!$A$5:$B$41,2,FALSE),E395)</f>
        <v>100</v>
      </c>
      <c r="I395" s="91" t="s">
        <v>168</v>
      </c>
    </row>
    <row r="396" spans="1:9">
      <c r="A396" s="72">
        <v>394</v>
      </c>
      <c r="B396" s="95" t="str">
        <f>HYPERLINK("[饥荒.xlsx]属性表2!C392",属性表2!$C$392)</f>
        <v>  beefalofeed</v>
      </c>
      <c r="C396" s="2" t="s">
        <v>10</v>
      </c>
      <c r="D396">
        <v>1</v>
      </c>
      <c r="E396" s="2" t="s">
        <v>52</v>
      </c>
      <c r="F396" s="2"/>
      <c r="G396" s="2"/>
      <c r="H396" s="102" t="str">
        <f>IFERROR(VLOOKUP(E396,参数!$A$5:$B$41,2,FALSE),E396)</f>
        <v>20</v>
      </c>
      <c r="I396" s="91" t="s">
        <v>168</v>
      </c>
    </row>
    <row r="397" spans="1:9">
      <c r="A397" s="72">
        <v>395</v>
      </c>
      <c r="B397" s="95" t="str">
        <f>HYPERLINK("[饥荒.xlsx]属性表2!C392",属性表2!$C$392)</f>
        <v>  beefalofeed</v>
      </c>
      <c r="C397" s="2" t="s">
        <v>12</v>
      </c>
      <c r="D397">
        <v>1</v>
      </c>
      <c r="E397" s="2">
        <v>0</v>
      </c>
      <c r="F397" s="2"/>
      <c r="G397" s="2"/>
      <c r="H397" s="82">
        <f>IFERROR(VLOOKUP(E397,参数!$A$5:$B$41,2,FALSE),E397)</f>
        <v>0</v>
      </c>
      <c r="I397" s="91" t="s">
        <v>168</v>
      </c>
    </row>
    <row r="398" spans="1:8">
      <c r="A398" s="72">
        <v>396</v>
      </c>
      <c r="B398" s="32" t="s">
        <v>172</v>
      </c>
      <c r="C398" s="73" t="s">
        <v>172</v>
      </c>
      <c r="E398" s="74" t="s">
        <v>2</v>
      </c>
      <c r="F398" s="74"/>
      <c r="G398" s="74"/>
      <c r="H398" s="93" t="s">
        <v>173</v>
      </c>
    </row>
    <row r="399" spans="1:9">
      <c r="A399" s="72">
        <v>397</v>
      </c>
      <c r="B399" s="32" t="s">
        <v>172</v>
      </c>
      <c r="C399" s="2" t="s">
        <v>4</v>
      </c>
      <c r="D399">
        <v>1</v>
      </c>
      <c r="E399" s="2" t="s">
        <v>169</v>
      </c>
      <c r="F399" s="2"/>
      <c r="G399" s="2"/>
      <c r="H399" s="82" t="str">
        <f>IFERROR(VLOOKUP(E399,参数!$A$5:$B$41,2,FALSE),E399)</f>
        <v>FOODTYPE.ROUGHAGE</v>
      </c>
      <c r="I399" s="91" t="s">
        <v>173</v>
      </c>
    </row>
    <row r="400" spans="1:9">
      <c r="A400" s="72">
        <v>398</v>
      </c>
      <c r="B400" s="95" t="str">
        <f>HYPERLINK("[饥荒.xlsx]属性表2!C398",属性表2!$C$398)</f>
        <v>  beefalotreat</v>
      </c>
      <c r="C400" s="2" t="s">
        <v>6</v>
      </c>
      <c r="D400">
        <v>1</v>
      </c>
      <c r="E400" s="2" t="s">
        <v>174</v>
      </c>
      <c r="F400" s="2"/>
      <c r="G400" s="2"/>
      <c r="H400" s="86">
        <f>IFERROR(VLOOKUP(E400,参数!$A$5:$B$41,2,FALSE),E400)</f>
        <v>75</v>
      </c>
      <c r="I400" s="91" t="s">
        <v>173</v>
      </c>
    </row>
    <row r="401" spans="1:9">
      <c r="A401" s="72">
        <v>399</v>
      </c>
      <c r="B401" s="95" t="str">
        <f>HYPERLINK("[饥荒.xlsx]属性表2!C398",属性表2!$C$398)</f>
        <v>  beefalotreat</v>
      </c>
      <c r="C401" s="2" t="s">
        <v>8</v>
      </c>
      <c r="D401">
        <v>1</v>
      </c>
      <c r="E401" s="2" t="s">
        <v>63</v>
      </c>
      <c r="F401" s="2"/>
      <c r="G401" s="2"/>
      <c r="H401" s="82">
        <f>IFERROR(VLOOKUP(E401,参数!$A$5:$B$41,2,FALSE),E401)</f>
        <v>25</v>
      </c>
      <c r="I401" s="91" t="s">
        <v>173</v>
      </c>
    </row>
    <row r="402" spans="1:9">
      <c r="A402" s="72">
        <v>400</v>
      </c>
      <c r="B402" s="95" t="str">
        <f>HYPERLINK("[饥荒.xlsx]属性表2!C398",属性表2!$C$398)</f>
        <v>  beefalotreat</v>
      </c>
      <c r="C402" s="2" t="s">
        <v>10</v>
      </c>
      <c r="D402">
        <v>1</v>
      </c>
      <c r="E402" s="2" t="s">
        <v>52</v>
      </c>
      <c r="F402" s="2"/>
      <c r="G402" s="2"/>
      <c r="H402" s="102" t="str">
        <f>IFERROR(VLOOKUP(E402,参数!$A$5:$B$41,2,FALSE),E402)</f>
        <v>20</v>
      </c>
      <c r="I402" s="91" t="s">
        <v>173</v>
      </c>
    </row>
    <row r="403" spans="1:9">
      <c r="A403" s="72">
        <v>401</v>
      </c>
      <c r="B403" s="95" t="str">
        <f>HYPERLINK("[饥荒.xlsx]属性表2!C398",属性表2!$C$398)</f>
        <v>  beefalotreat</v>
      </c>
      <c r="C403" s="2" t="s">
        <v>12</v>
      </c>
      <c r="D403">
        <v>1</v>
      </c>
      <c r="E403" s="2">
        <v>0</v>
      </c>
      <c r="F403" s="2"/>
      <c r="G403" s="2"/>
      <c r="H403" s="82">
        <f>IFERROR(VLOOKUP(E403,参数!$A$5:$B$41,2,FALSE),E403)</f>
        <v>0</v>
      </c>
      <c r="I403" s="91" t="s">
        <v>173</v>
      </c>
    </row>
  </sheetData>
  <autoFilter ref="A1:I403">
    <sortState ref="A1:I403">
      <sortCondition ref="A1"/>
    </sortState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8"/>
  </sheetPr>
  <dimension ref="A1:P43"/>
  <sheetViews>
    <sheetView workbookViewId="0">
      <selection activeCell="G9" sqref="G9"/>
    </sheetView>
  </sheetViews>
  <sheetFormatPr defaultColWidth="8.8" defaultRowHeight="15.5"/>
  <cols>
    <col min="1" max="1" width="21.8" style="7" customWidth="1"/>
    <col min="2" max="2" width="8.8" style="43"/>
    <col min="3" max="3" width="13.6" style="7" customWidth="1"/>
    <col min="4" max="7" width="7.5" style="9" customWidth="1"/>
    <col min="8" max="8" width="8.3" style="14" customWidth="1"/>
    <col min="9" max="16384" width="8.8" style="43"/>
  </cols>
  <sheetData>
    <row r="1" spans="2:2">
      <c r="B1" s="43">
        <v>0</v>
      </c>
    </row>
    <row r="2" spans="1:11">
      <c r="A2" s="7" t="s">
        <v>974</v>
      </c>
      <c r="B2" s="43">
        <v>1</v>
      </c>
      <c r="C2" s="7" t="s">
        <v>206</v>
      </c>
      <c r="D2" s="9">
        <v>12.5</v>
      </c>
      <c r="E2" s="9">
        <v>1</v>
      </c>
      <c r="F2" s="103" t="s">
        <v>975</v>
      </c>
      <c r="G2" s="9">
        <v>0</v>
      </c>
      <c r="H2" s="14">
        <v>12.5</v>
      </c>
      <c r="I2" s="14">
        <v>3</v>
      </c>
      <c r="J2" s="104" t="s">
        <v>976</v>
      </c>
      <c r="K2" s="14">
        <v>0</v>
      </c>
    </row>
    <row r="3" spans="2:11">
      <c r="B3" s="43">
        <v>2</v>
      </c>
      <c r="D3" s="12">
        <v>12.5</v>
      </c>
      <c r="E3" s="9">
        <v>3</v>
      </c>
      <c r="F3" s="103" t="s">
        <v>976</v>
      </c>
      <c r="G3" s="9">
        <v>0</v>
      </c>
      <c r="H3" s="14">
        <v>12.5</v>
      </c>
      <c r="I3" s="14">
        <v>1</v>
      </c>
      <c r="J3" s="104" t="s">
        <v>975</v>
      </c>
      <c r="K3" s="14">
        <v>0</v>
      </c>
    </row>
    <row r="4" spans="1:11">
      <c r="A4" s="7" t="s">
        <v>977</v>
      </c>
      <c r="B4" s="43">
        <v>3</v>
      </c>
      <c r="C4" s="7" t="s">
        <v>208</v>
      </c>
      <c r="D4" s="9">
        <v>12.5</v>
      </c>
      <c r="E4" s="9">
        <v>1</v>
      </c>
      <c r="F4" s="103" t="s">
        <v>975</v>
      </c>
      <c r="G4" s="9">
        <v>0</v>
      </c>
      <c r="H4" s="14">
        <v>12.5</v>
      </c>
      <c r="I4" s="14">
        <v>3</v>
      </c>
      <c r="J4" s="104" t="s">
        <v>976</v>
      </c>
      <c r="K4" s="14">
        <v>0</v>
      </c>
    </row>
    <row r="5" spans="2:11">
      <c r="B5" s="43">
        <v>4</v>
      </c>
      <c r="D5" s="12">
        <v>12.5</v>
      </c>
      <c r="E5" s="9">
        <v>3</v>
      </c>
      <c r="F5" s="103" t="s">
        <v>976</v>
      </c>
      <c r="G5" s="9">
        <v>0</v>
      </c>
      <c r="H5" s="14">
        <v>25</v>
      </c>
      <c r="I5" s="14">
        <v>3</v>
      </c>
      <c r="J5" s="104" t="s">
        <v>975</v>
      </c>
      <c r="K5" s="14">
        <v>0</v>
      </c>
    </row>
    <row r="6" spans="1:11">
      <c r="A6" s="7" t="s">
        <v>977</v>
      </c>
      <c r="B6" s="43">
        <v>5</v>
      </c>
      <c r="C6" s="7" t="s">
        <v>187</v>
      </c>
      <c r="D6" s="9">
        <v>25</v>
      </c>
      <c r="E6" s="9">
        <v>3</v>
      </c>
      <c r="F6" s="103" t="s">
        <v>975</v>
      </c>
      <c r="G6" s="9">
        <v>0</v>
      </c>
      <c r="H6" s="14">
        <v>12.5</v>
      </c>
      <c r="I6" s="14">
        <v>3</v>
      </c>
      <c r="J6" s="104" t="s">
        <v>978</v>
      </c>
      <c r="K6" s="14">
        <v>0</v>
      </c>
    </row>
    <row r="7" spans="2:11">
      <c r="B7" s="43">
        <v>6</v>
      </c>
      <c r="D7" s="12">
        <v>12.5</v>
      </c>
      <c r="E7" s="9">
        <v>3</v>
      </c>
      <c r="F7" s="103" t="s">
        <v>978</v>
      </c>
      <c r="G7" s="9">
        <v>0</v>
      </c>
      <c r="H7" s="14">
        <v>37.5</v>
      </c>
      <c r="I7" s="14">
        <v>3</v>
      </c>
      <c r="J7" s="14" t="s">
        <v>980</v>
      </c>
      <c r="K7" s="14">
        <v>0</v>
      </c>
    </row>
    <row r="8" spans="1:11">
      <c r="A8" s="7" t="s">
        <v>979</v>
      </c>
      <c r="B8" s="43">
        <v>7</v>
      </c>
      <c r="C8" s="7" t="s">
        <v>182</v>
      </c>
      <c r="D8" s="9">
        <v>37.5</v>
      </c>
      <c r="E8" s="9">
        <v>3</v>
      </c>
      <c r="F8" s="9" t="s">
        <v>980</v>
      </c>
      <c r="G8" s="9">
        <v>0</v>
      </c>
      <c r="H8" s="14">
        <v>37.5</v>
      </c>
      <c r="I8" s="14">
        <v>8</v>
      </c>
      <c r="J8" s="104" t="s">
        <v>976</v>
      </c>
      <c r="K8" s="14">
        <v>0</v>
      </c>
    </row>
    <row r="9" spans="2:11">
      <c r="B9" s="43">
        <v>8</v>
      </c>
      <c r="D9" s="12">
        <v>37.5</v>
      </c>
      <c r="E9" s="9">
        <v>8</v>
      </c>
      <c r="F9" s="103" t="s">
        <v>976</v>
      </c>
      <c r="G9" s="9">
        <v>0</v>
      </c>
      <c r="H9" s="14">
        <v>25</v>
      </c>
      <c r="I9" s="14">
        <v>8</v>
      </c>
      <c r="J9" s="104" t="s">
        <v>975</v>
      </c>
      <c r="K9" s="14">
        <v>0</v>
      </c>
    </row>
    <row r="10" spans="1:11">
      <c r="A10" s="7" t="s">
        <v>979</v>
      </c>
      <c r="B10" s="43">
        <v>9</v>
      </c>
      <c r="C10" s="7" t="s">
        <v>190</v>
      </c>
      <c r="D10" s="9">
        <v>25</v>
      </c>
      <c r="E10" s="9">
        <v>8</v>
      </c>
      <c r="F10" s="103" t="s">
        <v>975</v>
      </c>
      <c r="G10" s="9">
        <v>0</v>
      </c>
      <c r="H10" s="14">
        <v>25</v>
      </c>
      <c r="I10" s="14">
        <v>20</v>
      </c>
      <c r="J10" s="104" t="s">
        <v>976</v>
      </c>
      <c r="K10" s="14">
        <v>0</v>
      </c>
    </row>
    <row r="11" spans="2:11">
      <c r="B11" s="43">
        <v>10</v>
      </c>
      <c r="D11" s="12">
        <v>25</v>
      </c>
      <c r="E11" s="9">
        <v>20</v>
      </c>
      <c r="F11" s="103" t="s">
        <v>976</v>
      </c>
      <c r="G11" s="9">
        <v>0</v>
      </c>
      <c r="H11" s="14">
        <v>25</v>
      </c>
      <c r="I11" s="14">
        <v>3</v>
      </c>
      <c r="J11" s="104" t="s">
        <v>975</v>
      </c>
      <c r="K11" s="14">
        <v>-5</v>
      </c>
    </row>
    <row r="12" spans="1:11">
      <c r="A12" s="7" t="s">
        <v>981</v>
      </c>
      <c r="B12" s="43">
        <v>11</v>
      </c>
      <c r="C12" s="7" t="s">
        <v>185</v>
      </c>
      <c r="D12" s="9">
        <v>25</v>
      </c>
      <c r="E12" s="9">
        <v>3</v>
      </c>
      <c r="F12" s="103" t="s">
        <v>975</v>
      </c>
      <c r="G12" s="9">
        <v>-5</v>
      </c>
      <c r="H12" s="14">
        <v>25</v>
      </c>
      <c r="I12" s="14">
        <v>0</v>
      </c>
      <c r="J12" s="104" t="s">
        <v>976</v>
      </c>
      <c r="K12" s="14">
        <v>-5</v>
      </c>
    </row>
    <row r="13" spans="2:11">
      <c r="B13" s="43">
        <v>12</v>
      </c>
      <c r="D13" s="12">
        <v>25</v>
      </c>
      <c r="E13" s="9">
        <v>0</v>
      </c>
      <c r="F13" s="103" t="s">
        <v>976</v>
      </c>
      <c r="G13" s="9">
        <v>-5</v>
      </c>
      <c r="H13" s="14">
        <v>9.375</v>
      </c>
      <c r="I13" s="14">
        <v>3</v>
      </c>
      <c r="J13" s="104" t="s">
        <v>976</v>
      </c>
      <c r="K13" s="14">
        <v>0</v>
      </c>
    </row>
    <row r="14" spans="1:11">
      <c r="A14" s="7" t="s">
        <v>981</v>
      </c>
      <c r="B14" s="43">
        <v>13</v>
      </c>
      <c r="C14" s="7" t="s">
        <v>265</v>
      </c>
      <c r="D14" s="9">
        <v>9.375</v>
      </c>
      <c r="E14" s="9">
        <v>3</v>
      </c>
      <c r="F14" s="103" t="s">
        <v>976</v>
      </c>
      <c r="G14" s="9">
        <v>0</v>
      </c>
      <c r="H14" s="14">
        <v>12.5</v>
      </c>
      <c r="I14" s="14">
        <v>20</v>
      </c>
      <c r="J14" s="104" t="s">
        <v>982</v>
      </c>
      <c r="K14" s="14">
        <v>0</v>
      </c>
    </row>
    <row r="15" spans="2:11">
      <c r="B15" s="43">
        <v>14</v>
      </c>
      <c r="D15" s="12">
        <v>12.5</v>
      </c>
      <c r="E15" s="9">
        <v>20</v>
      </c>
      <c r="F15" s="103" t="s">
        <v>982</v>
      </c>
      <c r="G15" s="9">
        <v>0</v>
      </c>
      <c r="H15" s="14">
        <v>9.375</v>
      </c>
      <c r="I15" s="14">
        <v>3</v>
      </c>
      <c r="J15" s="104" t="s">
        <v>976</v>
      </c>
      <c r="K15" s="14">
        <v>0</v>
      </c>
    </row>
    <row r="16" spans="1:11">
      <c r="A16" s="7" t="s">
        <v>981</v>
      </c>
      <c r="B16" s="43">
        <v>15</v>
      </c>
      <c r="C16" s="7" t="s">
        <v>266</v>
      </c>
      <c r="D16" s="9">
        <v>9.375</v>
      </c>
      <c r="E16" s="9">
        <v>3</v>
      </c>
      <c r="F16" s="103" t="s">
        <v>976</v>
      </c>
      <c r="G16" s="9">
        <v>0</v>
      </c>
      <c r="H16" s="14">
        <v>12.5</v>
      </c>
      <c r="I16" s="14">
        <v>20</v>
      </c>
      <c r="J16" s="104" t="s">
        <v>982</v>
      </c>
      <c r="K16" s="14">
        <v>0</v>
      </c>
    </row>
    <row r="17" spans="2:11">
      <c r="B17" s="43">
        <v>16</v>
      </c>
      <c r="D17" s="12">
        <v>12.5</v>
      </c>
      <c r="E17" s="9">
        <v>20</v>
      </c>
      <c r="F17" s="103" t="s">
        <v>982</v>
      </c>
      <c r="G17" s="9">
        <v>0</v>
      </c>
      <c r="H17" s="14">
        <v>12.5</v>
      </c>
      <c r="I17" s="14">
        <v>-3</v>
      </c>
      <c r="J17" s="104" t="s">
        <v>975</v>
      </c>
      <c r="K17" s="14">
        <v>-5</v>
      </c>
    </row>
    <row r="18" spans="1:11">
      <c r="A18" s="7" t="s">
        <v>974</v>
      </c>
      <c r="B18" s="43">
        <v>17</v>
      </c>
      <c r="C18" s="7" t="s">
        <v>196</v>
      </c>
      <c r="D18" s="9">
        <v>12.5</v>
      </c>
      <c r="E18" s="9">
        <v>-3</v>
      </c>
      <c r="F18" s="103" t="s">
        <v>975</v>
      </c>
      <c r="G18" s="9">
        <v>-5</v>
      </c>
      <c r="H18" s="14">
        <v>12.5</v>
      </c>
      <c r="I18" s="14">
        <v>1</v>
      </c>
      <c r="J18" s="104" t="s">
        <v>975</v>
      </c>
      <c r="K18" s="14">
        <v>15</v>
      </c>
    </row>
    <row r="19" spans="2:11">
      <c r="B19" s="43">
        <v>18</v>
      </c>
      <c r="D19" s="12">
        <v>12.5</v>
      </c>
      <c r="E19" s="9">
        <v>1</v>
      </c>
      <c r="F19" s="103" t="s">
        <v>975</v>
      </c>
      <c r="G19" s="9">
        <v>15</v>
      </c>
      <c r="H19" s="14">
        <v>12.5</v>
      </c>
      <c r="I19" s="14">
        <v>3</v>
      </c>
      <c r="J19" s="104" t="s">
        <v>976</v>
      </c>
      <c r="K19" s="14">
        <v>5</v>
      </c>
    </row>
    <row r="20" spans="1:11">
      <c r="A20" s="7" t="s">
        <v>979</v>
      </c>
      <c r="B20" s="43">
        <v>19</v>
      </c>
      <c r="C20" s="7" t="s">
        <v>219</v>
      </c>
      <c r="D20" s="9">
        <v>12.5</v>
      </c>
      <c r="E20" s="9">
        <v>3</v>
      </c>
      <c r="F20" s="103" t="s">
        <v>976</v>
      </c>
      <c r="G20" s="9">
        <v>5</v>
      </c>
      <c r="H20" s="14">
        <v>12.5</v>
      </c>
      <c r="I20" s="14">
        <v>1</v>
      </c>
      <c r="J20" s="104" t="s">
        <v>982</v>
      </c>
      <c r="K20" s="14">
        <v>7.5</v>
      </c>
    </row>
    <row r="21" spans="2:11">
      <c r="B21" s="43">
        <v>20</v>
      </c>
      <c r="D21" s="12">
        <v>12.5</v>
      </c>
      <c r="E21" s="9">
        <v>1</v>
      </c>
      <c r="F21" s="103" t="s">
        <v>982</v>
      </c>
      <c r="G21" s="14">
        <v>7.5</v>
      </c>
      <c r="H21" s="14">
        <v>12.5</v>
      </c>
      <c r="I21" s="14">
        <v>3</v>
      </c>
      <c r="J21" s="104" t="s">
        <v>976</v>
      </c>
      <c r="K21" s="14">
        <v>0</v>
      </c>
    </row>
    <row r="22" spans="1:11">
      <c r="A22" s="7" t="s">
        <v>977</v>
      </c>
      <c r="B22" s="43">
        <v>21</v>
      </c>
      <c r="C22" s="7" t="s">
        <v>213</v>
      </c>
      <c r="D22" s="9">
        <v>12.5</v>
      </c>
      <c r="E22" s="9">
        <v>3</v>
      </c>
      <c r="F22" s="103" t="s">
        <v>976</v>
      </c>
      <c r="G22" s="9">
        <v>0</v>
      </c>
      <c r="H22" s="14">
        <v>12.5</v>
      </c>
      <c r="I22" s="14">
        <v>20</v>
      </c>
      <c r="J22" s="104" t="s">
        <v>975</v>
      </c>
      <c r="K22" s="14">
        <v>0</v>
      </c>
    </row>
    <row r="23" spans="2:11">
      <c r="B23" s="43">
        <v>22</v>
      </c>
      <c r="D23" s="12">
        <v>12.5</v>
      </c>
      <c r="E23" s="9">
        <v>20</v>
      </c>
      <c r="F23" s="103" t="s">
        <v>975</v>
      </c>
      <c r="G23" s="9">
        <v>0</v>
      </c>
      <c r="H23" s="14">
        <v>12.5</v>
      </c>
      <c r="I23" s="14">
        <v>-3</v>
      </c>
      <c r="J23" s="104" t="s">
        <v>975</v>
      </c>
      <c r="K23" s="14">
        <v>-5</v>
      </c>
    </row>
    <row r="24" spans="1:11">
      <c r="A24" s="7" t="s">
        <v>977</v>
      </c>
      <c r="B24" s="43">
        <v>23</v>
      </c>
      <c r="C24" s="7" t="s">
        <v>204</v>
      </c>
      <c r="D24" s="9">
        <v>12.5</v>
      </c>
      <c r="E24" s="9">
        <v>-3</v>
      </c>
      <c r="F24" s="103" t="s">
        <v>975</v>
      </c>
      <c r="G24" s="9">
        <v>-5</v>
      </c>
      <c r="H24" s="14">
        <v>25</v>
      </c>
      <c r="I24" s="14">
        <v>20</v>
      </c>
      <c r="J24" s="104" t="s">
        <v>976</v>
      </c>
      <c r="K24" s="14">
        <v>0</v>
      </c>
    </row>
    <row r="25" spans="2:11">
      <c r="B25" s="43">
        <v>24</v>
      </c>
      <c r="D25" s="12">
        <v>25</v>
      </c>
      <c r="E25" s="9">
        <v>20</v>
      </c>
      <c r="F25" s="103" t="s">
        <v>976</v>
      </c>
      <c r="G25" s="9">
        <v>0</v>
      </c>
      <c r="H25" s="14">
        <v>12.5</v>
      </c>
      <c r="I25" s="14">
        <v>3</v>
      </c>
      <c r="J25" s="104" t="s">
        <v>976</v>
      </c>
      <c r="K25" s="14">
        <v>0</v>
      </c>
    </row>
    <row r="26" spans="1:11">
      <c r="A26" s="7" t="s">
        <v>979</v>
      </c>
      <c r="B26" s="43">
        <v>25</v>
      </c>
      <c r="C26" s="7" t="s">
        <v>215</v>
      </c>
      <c r="D26" s="9">
        <v>12.5</v>
      </c>
      <c r="E26" s="9">
        <v>3</v>
      </c>
      <c r="F26" s="103" t="s">
        <v>976</v>
      </c>
      <c r="G26" s="9">
        <v>0</v>
      </c>
      <c r="H26" s="14">
        <v>25</v>
      </c>
      <c r="I26" s="14">
        <v>3</v>
      </c>
      <c r="J26" s="104" t="s">
        <v>982</v>
      </c>
      <c r="K26" s="14">
        <v>0</v>
      </c>
    </row>
    <row r="27" spans="2:11">
      <c r="B27" s="43">
        <v>26</v>
      </c>
      <c r="D27" s="12">
        <v>25</v>
      </c>
      <c r="E27" s="9">
        <v>3</v>
      </c>
      <c r="F27" s="103" t="s">
        <v>982</v>
      </c>
      <c r="G27" s="9">
        <v>0</v>
      </c>
      <c r="H27" s="14">
        <v>9.375</v>
      </c>
      <c r="I27" s="14">
        <v>0</v>
      </c>
      <c r="J27" s="104" t="s">
        <v>978</v>
      </c>
      <c r="K27" s="14">
        <v>-10</v>
      </c>
    </row>
    <row r="28" spans="1:11">
      <c r="A28" s="7" t="s">
        <v>981</v>
      </c>
      <c r="B28" s="43">
        <v>27</v>
      </c>
      <c r="C28" s="7" t="s">
        <v>223</v>
      </c>
      <c r="D28" s="9">
        <v>9.375</v>
      </c>
      <c r="E28" s="9">
        <v>0</v>
      </c>
      <c r="F28" s="103" t="s">
        <v>978</v>
      </c>
      <c r="G28" s="9">
        <v>-10</v>
      </c>
      <c r="H28" s="14">
        <v>9.375</v>
      </c>
      <c r="I28" s="14">
        <v>1</v>
      </c>
      <c r="J28" s="104" t="s">
        <v>975</v>
      </c>
      <c r="K28" s="14">
        <v>-5</v>
      </c>
    </row>
    <row r="29" spans="2:11">
      <c r="B29" s="43">
        <v>28</v>
      </c>
      <c r="D29" s="12">
        <v>9.375</v>
      </c>
      <c r="E29" s="9">
        <v>1</v>
      </c>
      <c r="F29" s="103" t="s">
        <v>975</v>
      </c>
      <c r="G29" s="9">
        <v>-5</v>
      </c>
      <c r="H29" s="14">
        <v>9.375</v>
      </c>
      <c r="I29" s="14">
        <v>0</v>
      </c>
      <c r="J29" s="104" t="s">
        <v>978</v>
      </c>
      <c r="K29" s="14">
        <v>-10</v>
      </c>
    </row>
    <row r="30" spans="1:11">
      <c r="A30" s="7" t="s">
        <v>981</v>
      </c>
      <c r="B30" s="43">
        <v>29</v>
      </c>
      <c r="C30" s="7" t="s">
        <v>224</v>
      </c>
      <c r="D30" s="9">
        <v>9.375</v>
      </c>
      <c r="E30" s="9">
        <v>0</v>
      </c>
      <c r="F30" s="103" t="s">
        <v>978</v>
      </c>
      <c r="G30" s="9">
        <v>-10</v>
      </c>
      <c r="H30" s="14">
        <v>9.375</v>
      </c>
      <c r="I30" s="14">
        <v>1</v>
      </c>
      <c r="J30" s="104" t="s">
        <v>975</v>
      </c>
      <c r="K30" s="14">
        <v>-5</v>
      </c>
    </row>
    <row r="31" spans="2:11">
      <c r="B31" s="43">
        <v>30</v>
      </c>
      <c r="D31" s="12">
        <v>9.375</v>
      </c>
      <c r="E31" s="9">
        <v>1</v>
      </c>
      <c r="F31" s="103" t="s">
        <v>975</v>
      </c>
      <c r="G31" s="9">
        <v>-5</v>
      </c>
      <c r="H31" s="14">
        <v>9.375</v>
      </c>
      <c r="I31" s="14">
        <v>-20</v>
      </c>
      <c r="J31" s="104" t="s">
        <v>978</v>
      </c>
      <c r="K31" s="14">
        <v>-15</v>
      </c>
    </row>
    <row r="32" spans="1:11">
      <c r="A32" s="7" t="s">
        <v>981</v>
      </c>
      <c r="B32" s="43">
        <v>31</v>
      </c>
      <c r="C32" s="7" t="s">
        <v>222</v>
      </c>
      <c r="D32" s="9">
        <v>9.375</v>
      </c>
      <c r="E32" s="9">
        <v>-20</v>
      </c>
      <c r="F32" s="103" t="s">
        <v>978</v>
      </c>
      <c r="G32" s="9">
        <v>-15</v>
      </c>
      <c r="H32" s="14">
        <v>9.375</v>
      </c>
      <c r="I32" s="14">
        <v>-3</v>
      </c>
      <c r="J32" s="104" t="s">
        <v>978</v>
      </c>
      <c r="K32" s="14">
        <v>-10</v>
      </c>
    </row>
    <row r="33" spans="2:11">
      <c r="B33" s="43">
        <v>32</v>
      </c>
      <c r="D33" s="12">
        <v>9.375</v>
      </c>
      <c r="E33" s="9">
        <v>-3</v>
      </c>
      <c r="F33" s="103" t="s">
        <v>978</v>
      </c>
      <c r="G33" s="9">
        <v>-10</v>
      </c>
      <c r="H33" s="14">
        <v>9.375</v>
      </c>
      <c r="I33" s="14">
        <v>0</v>
      </c>
      <c r="J33" s="104" t="s">
        <v>976</v>
      </c>
      <c r="K33" s="14">
        <v>0</v>
      </c>
    </row>
    <row r="34" spans="1:15">
      <c r="A34" s="7" t="s">
        <v>974</v>
      </c>
      <c r="B34" s="43">
        <v>33</v>
      </c>
      <c r="C34" s="7" t="s">
        <v>278</v>
      </c>
      <c r="D34" s="9">
        <v>9.375</v>
      </c>
      <c r="E34" s="9">
        <v>0</v>
      </c>
      <c r="F34" s="103" t="s">
        <v>976</v>
      </c>
      <c r="G34" s="9">
        <v>0</v>
      </c>
      <c r="H34" s="14">
        <v>12.5</v>
      </c>
      <c r="I34" s="14">
        <v>1</v>
      </c>
      <c r="J34" s="104" t="s">
        <v>982</v>
      </c>
      <c r="K34" s="14">
        <v>0</v>
      </c>
      <c r="L34" s="14" t="s">
        <v>983</v>
      </c>
      <c r="M34" s="14" t="s">
        <v>984</v>
      </c>
      <c r="N34" s="14" t="s">
        <v>985</v>
      </c>
      <c r="O34" s="14">
        <v>0</v>
      </c>
    </row>
    <row r="35" spans="2:7">
      <c r="B35" s="43">
        <v>34</v>
      </c>
      <c r="D35" s="12">
        <v>12.5</v>
      </c>
      <c r="E35" s="9">
        <v>1</v>
      </c>
      <c r="F35" s="103" t="s">
        <v>982</v>
      </c>
      <c r="G35" s="9">
        <v>0</v>
      </c>
    </row>
    <row r="36" spans="1:11">
      <c r="A36" s="7" t="s">
        <v>994</v>
      </c>
      <c r="B36" s="43">
        <v>35</v>
      </c>
      <c r="C36" s="7" t="s">
        <v>995</v>
      </c>
      <c r="D36" s="9" t="s">
        <v>983</v>
      </c>
      <c r="E36" s="9" t="s">
        <v>984</v>
      </c>
      <c r="F36" s="9" t="s">
        <v>985</v>
      </c>
      <c r="G36" s="9">
        <v>0</v>
      </c>
      <c r="H36" s="14">
        <v>12.5</v>
      </c>
      <c r="I36" s="14">
        <v>1</v>
      </c>
      <c r="J36" s="104" t="s">
        <v>986</v>
      </c>
      <c r="K36" s="14">
        <v>0</v>
      </c>
    </row>
    <row r="37" spans="1:15">
      <c r="A37" s="7" t="s">
        <v>974</v>
      </c>
      <c r="B37" s="43">
        <v>36</v>
      </c>
      <c r="C37" s="7" t="s">
        <v>217</v>
      </c>
      <c r="D37" s="9">
        <v>12.5</v>
      </c>
      <c r="E37" s="9">
        <v>1</v>
      </c>
      <c r="F37" s="103" t="s">
        <v>986</v>
      </c>
      <c r="G37" s="9">
        <v>0</v>
      </c>
      <c r="H37" s="14">
        <v>18.75</v>
      </c>
      <c r="I37" s="14">
        <v>3</v>
      </c>
      <c r="J37" s="104" t="s">
        <v>987</v>
      </c>
      <c r="K37" s="14">
        <v>0</v>
      </c>
      <c r="L37" s="14" t="s">
        <v>983</v>
      </c>
      <c r="M37" s="14" t="s">
        <v>988</v>
      </c>
      <c r="N37" s="14" t="s">
        <v>989</v>
      </c>
      <c r="O37" s="14">
        <v>0</v>
      </c>
    </row>
    <row r="38" spans="2:7">
      <c r="B38" s="43">
        <v>37</v>
      </c>
      <c r="D38" s="12">
        <v>18.75</v>
      </c>
      <c r="E38" s="9">
        <v>3</v>
      </c>
      <c r="F38" s="103" t="s">
        <v>987</v>
      </c>
      <c r="G38" s="9">
        <v>0</v>
      </c>
    </row>
    <row r="39" spans="1:11">
      <c r="A39" s="7" t="s">
        <v>994</v>
      </c>
      <c r="B39" s="43">
        <v>38</v>
      </c>
      <c r="C39" s="7" t="s">
        <v>995</v>
      </c>
      <c r="D39" s="9" t="s">
        <v>983</v>
      </c>
      <c r="E39" s="9" t="s">
        <v>988</v>
      </c>
      <c r="F39" s="9" t="s">
        <v>989</v>
      </c>
      <c r="G39" s="9">
        <v>0</v>
      </c>
      <c r="H39" s="14">
        <v>12.5</v>
      </c>
      <c r="I39" s="14">
        <v>0</v>
      </c>
      <c r="J39" s="104" t="s">
        <v>976</v>
      </c>
      <c r="K39" s="14">
        <v>0</v>
      </c>
    </row>
    <row r="40" spans="1:15">
      <c r="A40" s="7" t="s">
        <v>974</v>
      </c>
      <c r="B40" s="43">
        <v>39</v>
      </c>
      <c r="C40" s="7" t="s">
        <v>218</v>
      </c>
      <c r="D40" s="9">
        <v>12.5</v>
      </c>
      <c r="E40" s="9">
        <v>0</v>
      </c>
      <c r="F40" s="103" t="s">
        <v>976</v>
      </c>
      <c r="G40" s="9">
        <v>0</v>
      </c>
      <c r="H40" s="14">
        <v>18.75</v>
      </c>
      <c r="I40" s="14">
        <v>1</v>
      </c>
      <c r="J40" s="104" t="s">
        <v>982</v>
      </c>
      <c r="K40" s="14">
        <v>0</v>
      </c>
      <c r="L40" s="14" t="s">
        <v>983</v>
      </c>
      <c r="M40" s="14" t="s">
        <v>990</v>
      </c>
      <c r="N40" s="14" t="s">
        <v>991</v>
      </c>
      <c r="O40" s="14">
        <v>0</v>
      </c>
    </row>
    <row r="41" spans="2:11">
      <c r="B41" s="43">
        <v>40</v>
      </c>
      <c r="D41" s="12">
        <v>18.75</v>
      </c>
      <c r="E41" s="9">
        <v>1</v>
      </c>
      <c r="F41" s="103" t="s">
        <v>982</v>
      </c>
      <c r="G41" s="9">
        <v>0</v>
      </c>
      <c r="H41" s="14" t="s">
        <v>983</v>
      </c>
      <c r="I41" s="14" t="s">
        <v>990</v>
      </c>
      <c r="J41" s="14" t="s">
        <v>991</v>
      </c>
      <c r="K41" s="14">
        <v>0</v>
      </c>
    </row>
    <row r="42" spans="1:11">
      <c r="A42" s="7" t="s">
        <v>994</v>
      </c>
      <c r="B42" s="43">
        <v>41</v>
      </c>
      <c r="C42" s="7" t="s">
        <v>995</v>
      </c>
      <c r="D42" s="9" t="s">
        <v>983</v>
      </c>
      <c r="E42" s="9" t="s">
        <v>990</v>
      </c>
      <c r="F42" s="9" t="s">
        <v>991</v>
      </c>
      <c r="G42" s="9">
        <v>0</v>
      </c>
      <c r="H42" s="14">
        <v>9.375</v>
      </c>
      <c r="I42" s="14">
        <v>-1</v>
      </c>
      <c r="J42" s="104" t="s">
        <v>975</v>
      </c>
      <c r="K42" s="14">
        <v>-10</v>
      </c>
    </row>
    <row r="43" spans="1:16">
      <c r="A43" s="7" t="s">
        <v>974</v>
      </c>
      <c r="B43" s="43">
        <v>42</v>
      </c>
      <c r="C43" s="7" t="s">
        <v>226</v>
      </c>
      <c r="D43" s="9">
        <v>9.375</v>
      </c>
      <c r="E43" s="9">
        <v>-1</v>
      </c>
      <c r="F43" s="103" t="s">
        <v>975</v>
      </c>
      <c r="G43" s="9">
        <v>-10</v>
      </c>
      <c r="H43" s="14">
        <v>9.375</v>
      </c>
      <c r="I43" s="14">
        <v>0</v>
      </c>
      <c r="J43" s="104" t="s">
        <v>975</v>
      </c>
      <c r="K43" s="14">
        <v>-5</v>
      </c>
      <c r="L43" s="9">
        <v>9.375</v>
      </c>
      <c r="M43" s="9">
        <v>1</v>
      </c>
      <c r="N43" s="9">
        <v>10</v>
      </c>
      <c r="O43" s="103" t="s">
        <v>992</v>
      </c>
      <c r="P43" s="14" t="s">
        <v>993</v>
      </c>
    </row>
  </sheetData>
  <autoFilter ref="A1:P43">
    <sortState ref="A1:P43">
      <sortCondition ref="B1"/>
    </sortState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8"/>
  </sheetPr>
  <dimension ref="A1:H42"/>
  <sheetViews>
    <sheetView topLeftCell="A11" workbookViewId="0">
      <selection activeCell="D20" sqref="D20"/>
    </sheetView>
  </sheetViews>
  <sheetFormatPr defaultColWidth="8.8" defaultRowHeight="15.5" outlineLevelCol="7"/>
  <cols>
    <col min="1" max="1" width="21.8" style="7" customWidth="1"/>
    <col min="2" max="2" width="8.8" style="43"/>
    <col min="3" max="4" width="18.3" style="7" customWidth="1"/>
    <col min="5" max="8" width="7.5" style="9" customWidth="1"/>
    <col min="9" max="16384" width="8.8" style="43"/>
  </cols>
  <sheetData>
    <row r="1" ht="36" customHeight="1" spans="2:2">
      <c r="B1" s="43">
        <v>0</v>
      </c>
    </row>
    <row r="2" spans="1:8">
      <c r="A2" s="7" t="s">
        <v>974</v>
      </c>
      <c r="B2" s="43">
        <v>1</v>
      </c>
      <c r="C2" s="7" t="s">
        <v>206</v>
      </c>
      <c r="D2" s="8" t="s">
        <v>5</v>
      </c>
      <c r="E2" s="9">
        <v>12.5</v>
      </c>
      <c r="F2" s="9">
        <v>1</v>
      </c>
      <c r="G2" s="9">
        <v>0</v>
      </c>
      <c r="H2" s="103" t="s">
        <v>975</v>
      </c>
    </row>
    <row r="3" spans="2:8">
      <c r="B3" s="43">
        <v>2</v>
      </c>
      <c r="C3" s="7" t="s">
        <v>207</v>
      </c>
      <c r="D3" s="8" t="s">
        <v>5</v>
      </c>
      <c r="E3" s="12">
        <v>12.5</v>
      </c>
      <c r="F3" s="9">
        <v>3</v>
      </c>
      <c r="G3" s="9">
        <v>0</v>
      </c>
      <c r="H3" s="103" t="s">
        <v>976</v>
      </c>
    </row>
    <row r="4" spans="1:8">
      <c r="A4" s="7" t="s">
        <v>977</v>
      </c>
      <c r="B4" s="43">
        <v>3</v>
      </c>
      <c r="C4" s="7" t="s">
        <v>208</v>
      </c>
      <c r="D4" s="8" t="s">
        <v>5</v>
      </c>
      <c r="E4" s="9">
        <v>12.5</v>
      </c>
      <c r="F4" s="9">
        <v>1</v>
      </c>
      <c r="G4" s="9">
        <v>0</v>
      </c>
      <c r="H4" s="103" t="s">
        <v>975</v>
      </c>
    </row>
    <row r="5" spans="2:8">
      <c r="B5" s="43">
        <v>4</v>
      </c>
      <c r="C5" s="7" t="s">
        <v>209</v>
      </c>
      <c r="D5" s="8" t="s">
        <v>5</v>
      </c>
      <c r="E5" s="12">
        <v>12.5</v>
      </c>
      <c r="F5" s="9">
        <v>3</v>
      </c>
      <c r="G5" s="9">
        <v>0</v>
      </c>
      <c r="H5" s="103" t="s">
        <v>976</v>
      </c>
    </row>
    <row r="6" spans="1:8">
      <c r="A6" s="7" t="s">
        <v>977</v>
      </c>
      <c r="B6" s="43">
        <v>5</v>
      </c>
      <c r="C6" s="7" t="s">
        <v>187</v>
      </c>
      <c r="D6" s="8" t="s">
        <v>5</v>
      </c>
      <c r="E6" s="9">
        <v>25</v>
      </c>
      <c r="F6" s="9">
        <v>3</v>
      </c>
      <c r="G6" s="9">
        <v>0</v>
      </c>
      <c r="H6" s="103" t="s">
        <v>975</v>
      </c>
    </row>
    <row r="7" spans="2:8">
      <c r="B7" s="43">
        <v>6</v>
      </c>
      <c r="C7" s="7" t="s">
        <v>210</v>
      </c>
      <c r="D7" s="8" t="s">
        <v>5</v>
      </c>
      <c r="E7" s="12">
        <v>12.5</v>
      </c>
      <c r="F7" s="9">
        <v>3</v>
      </c>
      <c r="G7" s="9">
        <v>0</v>
      </c>
      <c r="H7" s="103" t="s">
        <v>978</v>
      </c>
    </row>
    <row r="8" spans="1:8">
      <c r="A8" s="7" t="s">
        <v>979</v>
      </c>
      <c r="B8" s="43">
        <v>7</v>
      </c>
      <c r="C8" s="7" t="s">
        <v>182</v>
      </c>
      <c r="D8" s="8" t="s">
        <v>5</v>
      </c>
      <c r="E8" s="9">
        <v>37.5</v>
      </c>
      <c r="F8" s="9">
        <v>3</v>
      </c>
      <c r="G8" s="9">
        <v>0</v>
      </c>
      <c r="H8" s="9" t="s">
        <v>183</v>
      </c>
    </row>
    <row r="9" spans="2:8">
      <c r="B9" s="43">
        <v>8</v>
      </c>
      <c r="C9" s="7" t="s">
        <v>184</v>
      </c>
      <c r="D9" s="8" t="s">
        <v>5</v>
      </c>
      <c r="E9" s="12">
        <v>37.5</v>
      </c>
      <c r="F9" s="9">
        <v>8</v>
      </c>
      <c r="G9" s="9">
        <v>0</v>
      </c>
      <c r="H9" s="103" t="s">
        <v>976</v>
      </c>
    </row>
    <row r="10" spans="1:8">
      <c r="A10" s="7" t="s">
        <v>979</v>
      </c>
      <c r="B10" s="43">
        <v>9</v>
      </c>
      <c r="C10" s="7" t="s">
        <v>190</v>
      </c>
      <c r="D10" s="8" t="s">
        <v>5</v>
      </c>
      <c r="E10" s="9">
        <v>25</v>
      </c>
      <c r="F10" s="9">
        <v>8</v>
      </c>
      <c r="G10" s="9">
        <v>0</v>
      </c>
      <c r="H10" s="103" t="s">
        <v>975</v>
      </c>
    </row>
    <row r="11" spans="2:8">
      <c r="B11" s="43">
        <v>10</v>
      </c>
      <c r="C11" s="7" t="s">
        <v>191</v>
      </c>
      <c r="D11" s="8" t="s">
        <v>5</v>
      </c>
      <c r="E11" s="12">
        <v>25</v>
      </c>
      <c r="F11" s="9">
        <v>20</v>
      </c>
      <c r="G11" s="9">
        <v>0</v>
      </c>
      <c r="H11" s="103" t="s">
        <v>976</v>
      </c>
    </row>
    <row r="12" spans="1:8">
      <c r="A12" s="7" t="s">
        <v>981</v>
      </c>
      <c r="B12" s="43">
        <v>11</v>
      </c>
      <c r="C12" s="7" t="s">
        <v>185</v>
      </c>
      <c r="D12" s="8" t="s">
        <v>5</v>
      </c>
      <c r="E12" s="9">
        <v>25</v>
      </c>
      <c r="F12" s="9">
        <v>3</v>
      </c>
      <c r="G12" s="9">
        <v>-5</v>
      </c>
      <c r="H12" s="103" t="s">
        <v>975</v>
      </c>
    </row>
    <row r="13" spans="2:8">
      <c r="B13" s="43">
        <v>12</v>
      </c>
      <c r="C13" s="7" t="s">
        <v>186</v>
      </c>
      <c r="D13" s="8" t="s">
        <v>5</v>
      </c>
      <c r="E13" s="12">
        <v>25</v>
      </c>
      <c r="F13" s="9">
        <v>0</v>
      </c>
      <c r="G13" s="9">
        <v>-5</v>
      </c>
      <c r="H13" s="103" t="s">
        <v>976</v>
      </c>
    </row>
    <row r="14" spans="1:8">
      <c r="A14" s="7" t="s">
        <v>981</v>
      </c>
      <c r="B14" s="43">
        <v>13</v>
      </c>
      <c r="C14" s="7" t="s">
        <v>265</v>
      </c>
      <c r="D14" s="8" t="s">
        <v>5</v>
      </c>
      <c r="E14" s="9">
        <v>9.375</v>
      </c>
      <c r="F14" s="9">
        <v>3</v>
      </c>
      <c r="G14" s="9">
        <v>0</v>
      </c>
      <c r="H14" s="103" t="s">
        <v>976</v>
      </c>
    </row>
    <row r="15" spans="2:8">
      <c r="B15" s="43">
        <v>14</v>
      </c>
      <c r="C15" s="7" t="s">
        <v>211</v>
      </c>
      <c r="D15" s="8" t="s">
        <v>5</v>
      </c>
      <c r="E15" s="12">
        <v>12.5</v>
      </c>
      <c r="F15" s="9">
        <v>20</v>
      </c>
      <c r="G15" s="9">
        <v>0</v>
      </c>
      <c r="H15" s="103" t="s">
        <v>982</v>
      </c>
    </row>
    <row r="16" spans="1:8">
      <c r="A16" s="7" t="s">
        <v>981</v>
      </c>
      <c r="B16" s="43">
        <v>15</v>
      </c>
      <c r="C16" s="7" t="s">
        <v>266</v>
      </c>
      <c r="D16" s="8" t="s">
        <v>5</v>
      </c>
      <c r="E16" s="9">
        <v>9.375</v>
      </c>
      <c r="F16" s="9">
        <v>3</v>
      </c>
      <c r="G16" s="9">
        <v>0</v>
      </c>
      <c r="H16" s="103" t="s">
        <v>976</v>
      </c>
    </row>
    <row r="17" spans="2:8">
      <c r="B17" s="43">
        <v>16</v>
      </c>
      <c r="C17" s="7" t="s">
        <v>212</v>
      </c>
      <c r="D17" s="8" t="s">
        <v>5</v>
      </c>
      <c r="E17" s="12">
        <v>12.5</v>
      </c>
      <c r="F17" s="9">
        <v>20</v>
      </c>
      <c r="G17" s="9">
        <v>0</v>
      </c>
      <c r="H17" s="103" t="s">
        <v>982</v>
      </c>
    </row>
    <row r="18" spans="1:8">
      <c r="A18" s="7" t="s">
        <v>974</v>
      </c>
      <c r="B18" s="43">
        <v>17</v>
      </c>
      <c r="C18" s="7" t="s">
        <v>196</v>
      </c>
      <c r="D18" s="8" t="s">
        <v>5</v>
      </c>
      <c r="E18" s="9">
        <v>12.5</v>
      </c>
      <c r="F18" s="9">
        <v>-3</v>
      </c>
      <c r="G18" s="9">
        <v>-5</v>
      </c>
      <c r="H18" s="103" t="s">
        <v>975</v>
      </c>
    </row>
    <row r="19" spans="2:8">
      <c r="B19" s="43">
        <v>18</v>
      </c>
      <c r="C19" s="7" t="s">
        <v>221</v>
      </c>
      <c r="D19" s="8" t="s">
        <v>5</v>
      </c>
      <c r="E19" s="12">
        <v>12.5</v>
      </c>
      <c r="F19" s="9">
        <v>1</v>
      </c>
      <c r="G19" s="9">
        <v>15</v>
      </c>
      <c r="H19" s="103" t="s">
        <v>975</v>
      </c>
    </row>
    <row r="20" spans="1:8">
      <c r="A20" s="7" t="s">
        <v>979</v>
      </c>
      <c r="B20" s="43">
        <v>19</v>
      </c>
      <c r="C20" s="7" t="s">
        <v>219</v>
      </c>
      <c r="D20" s="8" t="s">
        <v>5</v>
      </c>
      <c r="E20" s="9">
        <v>12.5</v>
      </c>
      <c r="F20" s="9">
        <v>3</v>
      </c>
      <c r="G20" s="9">
        <v>5</v>
      </c>
      <c r="H20" s="103" t="s">
        <v>976</v>
      </c>
    </row>
    <row r="21" spans="2:8">
      <c r="B21" s="43">
        <v>20</v>
      </c>
      <c r="C21" s="7" t="s">
        <v>220</v>
      </c>
      <c r="D21" s="8" t="s">
        <v>5</v>
      </c>
      <c r="E21" s="12">
        <v>12.5</v>
      </c>
      <c r="F21" s="9">
        <v>1</v>
      </c>
      <c r="G21" s="14">
        <v>7.5</v>
      </c>
      <c r="H21" s="103" t="s">
        <v>982</v>
      </c>
    </row>
    <row r="22" spans="1:8">
      <c r="A22" s="7" t="s">
        <v>977</v>
      </c>
      <c r="B22" s="43">
        <v>21</v>
      </c>
      <c r="C22" s="7" t="s">
        <v>213</v>
      </c>
      <c r="D22" s="8" t="s">
        <v>5</v>
      </c>
      <c r="E22" s="9">
        <v>12.5</v>
      </c>
      <c r="F22" s="9">
        <v>3</v>
      </c>
      <c r="G22" s="9">
        <v>0</v>
      </c>
      <c r="H22" s="103" t="s">
        <v>976</v>
      </c>
    </row>
    <row r="23" spans="2:8">
      <c r="B23" s="43">
        <v>22</v>
      </c>
      <c r="C23" s="7" t="s">
        <v>214</v>
      </c>
      <c r="D23" s="8" t="s">
        <v>5</v>
      </c>
      <c r="E23" s="12">
        <v>12.5</v>
      </c>
      <c r="F23" s="9">
        <v>20</v>
      </c>
      <c r="G23" s="9">
        <v>0</v>
      </c>
      <c r="H23" s="103" t="s">
        <v>975</v>
      </c>
    </row>
    <row r="24" spans="1:8">
      <c r="A24" s="7" t="s">
        <v>977</v>
      </c>
      <c r="B24" s="43">
        <v>23</v>
      </c>
      <c r="C24" s="7" t="s">
        <v>204</v>
      </c>
      <c r="D24" s="8" t="s">
        <v>5</v>
      </c>
      <c r="E24" s="9">
        <v>12.5</v>
      </c>
      <c r="F24" s="9">
        <v>-3</v>
      </c>
      <c r="G24" s="9">
        <v>-5</v>
      </c>
      <c r="H24" s="103" t="s">
        <v>975</v>
      </c>
    </row>
    <row r="25" spans="2:8">
      <c r="B25" s="43">
        <v>24</v>
      </c>
      <c r="C25" s="7" t="s">
        <v>192</v>
      </c>
      <c r="D25" s="8" t="s">
        <v>5</v>
      </c>
      <c r="E25" s="12">
        <v>25</v>
      </c>
      <c r="F25" s="9">
        <v>20</v>
      </c>
      <c r="G25" s="9">
        <v>0</v>
      </c>
      <c r="H25" s="103" t="s">
        <v>976</v>
      </c>
    </row>
    <row r="26" spans="1:8">
      <c r="A26" s="7" t="s">
        <v>979</v>
      </c>
      <c r="B26" s="43">
        <v>25</v>
      </c>
      <c r="C26" s="7" t="s">
        <v>215</v>
      </c>
      <c r="D26" s="8" t="s">
        <v>5</v>
      </c>
      <c r="E26" s="9">
        <v>12.5</v>
      </c>
      <c r="F26" s="9">
        <v>3</v>
      </c>
      <c r="G26" s="9">
        <v>0</v>
      </c>
      <c r="H26" s="103" t="s">
        <v>976</v>
      </c>
    </row>
    <row r="27" spans="2:8">
      <c r="B27" s="43">
        <v>26</v>
      </c>
      <c r="C27" s="7" t="s">
        <v>193</v>
      </c>
      <c r="D27" s="8" t="s">
        <v>5</v>
      </c>
      <c r="E27" s="12">
        <v>25</v>
      </c>
      <c r="F27" s="9">
        <v>3</v>
      </c>
      <c r="G27" s="9">
        <v>0</v>
      </c>
      <c r="H27" s="103" t="s">
        <v>982</v>
      </c>
    </row>
    <row r="28" spans="1:8">
      <c r="A28" s="7" t="s">
        <v>981</v>
      </c>
      <c r="B28" s="43">
        <v>27</v>
      </c>
      <c r="C28" s="7" t="s">
        <v>223</v>
      </c>
      <c r="D28" s="8" t="s">
        <v>5</v>
      </c>
      <c r="E28" s="9">
        <v>9.375</v>
      </c>
      <c r="F28" s="9">
        <v>0</v>
      </c>
      <c r="G28" s="9">
        <v>-10</v>
      </c>
      <c r="H28" s="103" t="s">
        <v>978</v>
      </c>
    </row>
    <row r="29" spans="2:8">
      <c r="B29" s="43">
        <v>28</v>
      </c>
      <c r="C29" s="7" t="s">
        <v>227</v>
      </c>
      <c r="D29" s="8" t="s">
        <v>5</v>
      </c>
      <c r="E29" s="12">
        <v>9.375</v>
      </c>
      <c r="F29" s="9">
        <v>1</v>
      </c>
      <c r="G29" s="9">
        <v>-5</v>
      </c>
      <c r="H29" s="103" t="s">
        <v>975</v>
      </c>
    </row>
    <row r="30" spans="1:8">
      <c r="A30" s="7" t="s">
        <v>981</v>
      </c>
      <c r="B30" s="43">
        <v>29</v>
      </c>
      <c r="C30" s="7" t="s">
        <v>224</v>
      </c>
      <c r="D30" s="8" t="s">
        <v>5</v>
      </c>
      <c r="E30" s="9">
        <v>9.375</v>
      </c>
      <c r="F30" s="9">
        <v>0</v>
      </c>
      <c r="G30" s="9">
        <v>-10</v>
      </c>
      <c r="H30" s="103" t="s">
        <v>978</v>
      </c>
    </row>
    <row r="31" spans="2:8">
      <c r="B31" s="43">
        <v>30</v>
      </c>
      <c r="C31" s="7" t="s">
        <v>228</v>
      </c>
      <c r="D31" s="8" t="s">
        <v>5</v>
      </c>
      <c r="E31" s="12">
        <v>9.375</v>
      </c>
      <c r="F31" s="9">
        <v>1</v>
      </c>
      <c r="G31" s="9">
        <v>-5</v>
      </c>
      <c r="H31" s="103" t="s">
        <v>975</v>
      </c>
    </row>
    <row r="32" spans="1:8">
      <c r="A32" s="7" t="s">
        <v>981</v>
      </c>
      <c r="B32" s="43">
        <v>31</v>
      </c>
      <c r="C32" s="7" t="s">
        <v>222</v>
      </c>
      <c r="D32" s="8" t="s">
        <v>5</v>
      </c>
      <c r="E32" s="9">
        <v>9.375</v>
      </c>
      <c r="F32" s="9">
        <v>-20</v>
      </c>
      <c r="G32" s="9">
        <v>-15</v>
      </c>
      <c r="H32" s="103" t="s">
        <v>978</v>
      </c>
    </row>
    <row r="33" spans="2:8">
      <c r="B33" s="43">
        <v>32</v>
      </c>
      <c r="C33" s="7" t="s">
        <v>225</v>
      </c>
      <c r="D33" s="8" t="s">
        <v>5</v>
      </c>
      <c r="E33" s="12">
        <v>9.375</v>
      </c>
      <c r="F33" s="9">
        <v>-3</v>
      </c>
      <c r="G33" s="9">
        <v>-10</v>
      </c>
      <c r="H33" s="103" t="s">
        <v>978</v>
      </c>
    </row>
    <row r="34" spans="1:8">
      <c r="A34" s="7" t="s">
        <v>974</v>
      </c>
      <c r="B34" s="43">
        <v>33</v>
      </c>
      <c r="C34" s="7" t="s">
        <v>278</v>
      </c>
      <c r="D34" s="8" t="s">
        <v>5</v>
      </c>
      <c r="E34" s="9">
        <v>9.375</v>
      </c>
      <c r="F34" s="9">
        <v>0</v>
      </c>
      <c r="G34" s="9">
        <v>0</v>
      </c>
      <c r="H34" s="103" t="s">
        <v>976</v>
      </c>
    </row>
    <row r="35" spans="2:8">
      <c r="B35" s="43">
        <v>34</v>
      </c>
      <c r="C35" s="7" t="s">
        <v>216</v>
      </c>
      <c r="D35" s="8" t="s">
        <v>5</v>
      </c>
      <c r="E35" s="12">
        <v>12.5</v>
      </c>
      <c r="F35" s="9">
        <v>1</v>
      </c>
      <c r="G35" s="9">
        <v>0</v>
      </c>
      <c r="H35" s="103" t="s">
        <v>982</v>
      </c>
    </row>
    <row r="36" spans="1:8">
      <c r="A36" s="7" t="s">
        <v>974</v>
      </c>
      <c r="B36" s="43">
        <v>36</v>
      </c>
      <c r="C36" s="7" t="s">
        <v>217</v>
      </c>
      <c r="D36" s="8" t="s">
        <v>5</v>
      </c>
      <c r="E36" s="9">
        <v>12.5</v>
      </c>
      <c r="F36" s="9">
        <v>1</v>
      </c>
      <c r="G36" s="9">
        <v>0</v>
      </c>
      <c r="H36" s="103" t="s">
        <v>986</v>
      </c>
    </row>
    <row r="37" spans="2:8">
      <c r="B37" s="43">
        <v>37</v>
      </c>
      <c r="C37" s="7" t="s">
        <v>194</v>
      </c>
      <c r="D37" s="8" t="s">
        <v>5</v>
      </c>
      <c r="E37" s="12">
        <v>18.75</v>
      </c>
      <c r="F37" s="9">
        <v>3</v>
      </c>
      <c r="G37" s="9">
        <v>0</v>
      </c>
      <c r="H37" s="103" t="s">
        <v>987</v>
      </c>
    </row>
    <row r="38" spans="1:8">
      <c r="A38" s="7" t="s">
        <v>974</v>
      </c>
      <c r="B38" s="43">
        <v>39</v>
      </c>
      <c r="C38" s="7" t="s">
        <v>218</v>
      </c>
      <c r="D38" s="8" t="s">
        <v>5</v>
      </c>
      <c r="E38" s="9">
        <v>12.5</v>
      </c>
      <c r="F38" s="9">
        <v>0</v>
      </c>
      <c r="G38" s="9">
        <v>0</v>
      </c>
      <c r="H38" s="103" t="s">
        <v>976</v>
      </c>
    </row>
    <row r="39" spans="2:8">
      <c r="B39" s="43">
        <v>40</v>
      </c>
      <c r="C39" s="7" t="s">
        <v>195</v>
      </c>
      <c r="D39" s="8" t="s">
        <v>5</v>
      </c>
      <c r="E39" s="12">
        <v>18.75</v>
      </c>
      <c r="F39" s="9">
        <v>1</v>
      </c>
      <c r="G39" s="9">
        <v>0</v>
      </c>
      <c r="H39" s="103" t="s">
        <v>982</v>
      </c>
    </row>
    <row r="40" spans="1:8">
      <c r="A40" s="7" t="s">
        <v>974</v>
      </c>
      <c r="B40" s="43">
        <v>42</v>
      </c>
      <c r="C40" s="7" t="s">
        <v>226</v>
      </c>
      <c r="D40" s="8" t="s">
        <v>5</v>
      </c>
      <c r="E40" s="9">
        <v>9.375</v>
      </c>
      <c r="F40" s="9">
        <v>-1</v>
      </c>
      <c r="G40" s="9">
        <v>-10</v>
      </c>
      <c r="H40" s="103" t="s">
        <v>975</v>
      </c>
    </row>
    <row r="41" spans="2:8">
      <c r="B41" s="43">
        <v>43</v>
      </c>
      <c r="C41" s="7" t="s">
        <v>229</v>
      </c>
      <c r="D41" s="8" t="s">
        <v>5</v>
      </c>
      <c r="E41" s="14">
        <v>9.375</v>
      </c>
      <c r="F41" s="14">
        <v>0</v>
      </c>
      <c r="G41" s="14">
        <v>-5</v>
      </c>
      <c r="H41" s="104" t="s">
        <v>975</v>
      </c>
    </row>
    <row r="42" spans="2:8">
      <c r="B42" s="43">
        <v>44</v>
      </c>
      <c r="C42" s="7" t="s">
        <v>282</v>
      </c>
      <c r="D42" s="8" t="s">
        <v>5</v>
      </c>
      <c r="E42" s="9">
        <v>9.375</v>
      </c>
      <c r="F42" s="9">
        <v>1</v>
      </c>
      <c r="G42" s="103" t="s">
        <v>992</v>
      </c>
      <c r="H42" s="9">
        <v>10</v>
      </c>
    </row>
  </sheetData>
  <autoFilter ref="A1:I42">
    <sortState ref="A1:I42">
      <sortCondition ref="B1"/>
    </sortState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8"/>
  </sheetPr>
  <dimension ref="A1:M45"/>
  <sheetViews>
    <sheetView topLeftCell="A22" workbookViewId="0">
      <selection activeCell="G44" sqref="G44"/>
    </sheetView>
  </sheetViews>
  <sheetFormatPr defaultColWidth="8.8" defaultRowHeight="22.5"/>
  <cols>
    <col min="1" max="1" width="21.8" style="55" customWidth="1"/>
    <col min="3" max="3" width="19.3" style="55" customWidth="1"/>
    <col min="4" max="7" width="7.5" style="3" customWidth="1"/>
    <col min="8" max="8" width="23.3" customWidth="1"/>
    <col min="9" max="9" width="8.8" style="1"/>
    <col min="10" max="10" width="15" style="1" customWidth="1"/>
    <col min="11" max="12" width="8.8" style="1"/>
    <col min="13" max="13" width="20" customWidth="1"/>
  </cols>
  <sheetData>
    <row r="1" spans="2:2">
      <c r="B1">
        <v>0</v>
      </c>
    </row>
    <row r="2" spans="1:12">
      <c r="A2" s="56" t="s">
        <v>974</v>
      </c>
      <c r="B2">
        <v>1</v>
      </c>
      <c r="C2" s="56" t="s">
        <v>206</v>
      </c>
      <c r="D2" s="3" t="s">
        <v>21</v>
      </c>
      <c r="E2" s="3" t="s">
        <v>996</v>
      </c>
      <c r="F2" s="3" t="s">
        <v>26</v>
      </c>
      <c r="G2" s="3">
        <v>0</v>
      </c>
      <c r="I2" s="1">
        <f>IFERROR(VLOOKUP(D2,参数!$A$5:$B$41,2,FALSE),D2)</f>
        <v>12.5</v>
      </c>
      <c r="J2" s="1">
        <f>IFERROR(VLOOKUP(E2,参数!$A$5:$B$41,2,FALSE),E2)</f>
        <v>1</v>
      </c>
      <c r="K2" s="105" t="str">
        <f>IFERROR(VLOOKUP(F2,参数!$A$5:$B$41,2,FALSE),F2)</f>
        <v>10</v>
      </c>
      <c r="L2" s="1">
        <f>IFERROR(VLOOKUP(G2,参数!$A$5:$B$41,2,FALSE),G2)</f>
        <v>0</v>
      </c>
    </row>
    <row r="3" spans="1:12">
      <c r="A3" s="57"/>
      <c r="B3">
        <v>2</v>
      </c>
      <c r="D3" s="58" t="s">
        <v>21</v>
      </c>
      <c r="E3" s="3" t="s">
        <v>20</v>
      </c>
      <c r="F3" s="3" t="s">
        <v>49</v>
      </c>
      <c r="G3" s="3">
        <v>0</v>
      </c>
      <c r="I3" s="1">
        <f>IFERROR(VLOOKUP(D3,参数!$A$5:$B$41,2,FALSE),D3)</f>
        <v>12.5</v>
      </c>
      <c r="J3" s="1">
        <f>IFERROR(VLOOKUP(E3,参数!$A$5:$B$41,2,FALSE),E3)</f>
        <v>3</v>
      </c>
      <c r="K3" s="105" t="str">
        <f>IFERROR(VLOOKUP(F3,参数!$A$5:$B$41,2,FALSE),F3)</f>
        <v>6</v>
      </c>
      <c r="L3" s="1">
        <f>IFERROR(VLOOKUP(G3,参数!$A$5:$B$41,2,FALSE),G3)</f>
        <v>0</v>
      </c>
    </row>
    <row r="4" spans="1:12">
      <c r="A4" s="57" t="s">
        <v>977</v>
      </c>
      <c r="B4">
        <v>3</v>
      </c>
      <c r="C4" s="57" t="s">
        <v>208</v>
      </c>
      <c r="D4" s="3" t="s">
        <v>21</v>
      </c>
      <c r="E4" s="3" t="s">
        <v>996</v>
      </c>
      <c r="F4" s="3" t="s">
        <v>26</v>
      </c>
      <c r="G4" s="3">
        <v>0</v>
      </c>
      <c r="I4" s="1">
        <f>IFERROR(VLOOKUP(D4,参数!$A$5:$B$41,2,FALSE),D4)</f>
        <v>12.5</v>
      </c>
      <c r="J4" s="1">
        <f>IFERROR(VLOOKUP(E4,参数!$A$5:$B$41,2,FALSE),E4)</f>
        <v>1</v>
      </c>
      <c r="K4" s="105" t="str">
        <f>IFERROR(VLOOKUP(F4,参数!$A$5:$B$41,2,FALSE),F4)</f>
        <v>10</v>
      </c>
      <c r="L4" s="1">
        <f>IFERROR(VLOOKUP(G4,参数!$A$5:$B$41,2,FALSE),G4)</f>
        <v>0</v>
      </c>
    </row>
    <row r="5" spans="1:12">
      <c r="A5" s="57"/>
      <c r="B5">
        <v>4</v>
      </c>
      <c r="D5" s="58" t="s">
        <v>21</v>
      </c>
      <c r="E5" s="3" t="s">
        <v>20</v>
      </c>
      <c r="F5" s="3" t="s">
        <v>49</v>
      </c>
      <c r="G5" s="3">
        <v>0</v>
      </c>
      <c r="I5" s="1">
        <f>IFERROR(VLOOKUP(D5,参数!$A$5:$B$41,2,FALSE),D5)</f>
        <v>12.5</v>
      </c>
      <c r="J5" s="1">
        <f>IFERROR(VLOOKUP(E5,参数!$A$5:$B$41,2,FALSE),E5)</f>
        <v>3</v>
      </c>
      <c r="K5" s="105" t="str">
        <f>IFERROR(VLOOKUP(F5,参数!$A$5:$B$41,2,FALSE),F5)</f>
        <v>6</v>
      </c>
      <c r="L5" s="1">
        <f>IFERROR(VLOOKUP(G5,参数!$A$5:$B$41,2,FALSE),G5)</f>
        <v>0</v>
      </c>
    </row>
    <row r="6" spans="1:12">
      <c r="A6" s="57" t="s">
        <v>977</v>
      </c>
      <c r="B6">
        <v>5</v>
      </c>
      <c r="C6" s="57" t="s">
        <v>187</v>
      </c>
      <c r="D6" s="3" t="s">
        <v>63</v>
      </c>
      <c r="E6" s="3" t="s">
        <v>20</v>
      </c>
      <c r="F6" s="3" t="s">
        <v>26</v>
      </c>
      <c r="G6" s="3">
        <v>0</v>
      </c>
      <c r="I6" s="1">
        <f>IFERROR(VLOOKUP(D6,参数!$A$5:$B$41,2,FALSE),D6)</f>
        <v>25</v>
      </c>
      <c r="J6" s="1">
        <f>IFERROR(VLOOKUP(E6,参数!$A$5:$B$41,2,FALSE),E6)</f>
        <v>3</v>
      </c>
      <c r="K6" s="105" t="str">
        <f>IFERROR(VLOOKUP(F6,参数!$A$5:$B$41,2,FALSE),F6)</f>
        <v>10</v>
      </c>
      <c r="L6" s="1">
        <f>IFERROR(VLOOKUP(G6,参数!$A$5:$B$41,2,FALSE),G6)</f>
        <v>0</v>
      </c>
    </row>
    <row r="7" spans="1:12">
      <c r="A7" s="57"/>
      <c r="B7">
        <v>6</v>
      </c>
      <c r="D7" s="58" t="s">
        <v>21</v>
      </c>
      <c r="E7" s="3" t="s">
        <v>20</v>
      </c>
      <c r="F7" s="3" t="s">
        <v>11</v>
      </c>
      <c r="G7" s="3" t="s">
        <v>997</v>
      </c>
      <c r="I7" s="1">
        <f>IFERROR(VLOOKUP(D7,参数!$A$5:$B$41,2,FALSE),D7)</f>
        <v>12.5</v>
      </c>
      <c r="J7" s="1">
        <f>IFERROR(VLOOKUP(E7,参数!$A$5:$B$41,2,FALSE),E7)</f>
        <v>3</v>
      </c>
      <c r="K7" s="105" t="str">
        <f>IFERROR(VLOOKUP(F7,参数!$A$5:$B$41,2,FALSE),F7)</f>
        <v>15</v>
      </c>
      <c r="L7" s="1" t="str">
        <f>IFERROR(VLOOKUP(G7,参数!$A$5:$B$41,2,FALSE),G7)</f>
        <v>0)</v>
      </c>
    </row>
    <row r="8" spans="1:12">
      <c r="A8" s="57" t="s">
        <v>979</v>
      </c>
      <c r="B8">
        <v>7</v>
      </c>
      <c r="C8" s="57" t="s">
        <v>182</v>
      </c>
      <c r="D8" s="3" t="s">
        <v>9</v>
      </c>
      <c r="E8" s="3" t="s">
        <v>20</v>
      </c>
      <c r="F8" s="3" t="s">
        <v>980</v>
      </c>
      <c r="G8" s="3">
        <v>0</v>
      </c>
      <c r="I8" s="1">
        <f>IFERROR(VLOOKUP(D8,参数!$A$5:$B$41,2,FALSE),D8)</f>
        <v>37.5</v>
      </c>
      <c r="J8" s="1">
        <f>IFERROR(VLOOKUP(E8,参数!$A$5:$B$41,2,FALSE),E8)</f>
        <v>3</v>
      </c>
      <c r="K8" s="1" t="str">
        <f>IFERROR(VLOOKUP(F8,参数!$A$5:$B$41,2,FALSE),F8)</f>
        <v>IsSpecialEventActive(SPECIAL_EVENTS.HALLOWED_NIGHTS)andTUNING.PERISH_PRESERVEDorTUNING.PERISH_MED</v>
      </c>
      <c r="L8" s="1">
        <f>IFERROR(VLOOKUP(G8,参数!$A$5:$B$41,2,FALSE),G8)</f>
        <v>0</v>
      </c>
    </row>
    <row r="9" spans="1:12">
      <c r="A9" s="57"/>
      <c r="B9">
        <v>8</v>
      </c>
      <c r="D9" s="58" t="s">
        <v>9</v>
      </c>
      <c r="E9" s="3" t="s">
        <v>118</v>
      </c>
      <c r="F9" s="3" t="s">
        <v>49</v>
      </c>
      <c r="G9" s="3">
        <v>0</v>
      </c>
      <c r="I9" s="1">
        <f>IFERROR(VLOOKUP(D9,参数!$A$5:$B$41,2,FALSE),D9)</f>
        <v>37.5</v>
      </c>
      <c r="J9" s="1">
        <f>IFERROR(VLOOKUP(E9,参数!$A$5:$B$41,2,FALSE),E9)</f>
        <v>8</v>
      </c>
      <c r="K9" s="105" t="str">
        <f>IFERROR(VLOOKUP(F9,参数!$A$5:$B$41,2,FALSE),F9)</f>
        <v>6</v>
      </c>
      <c r="L9" s="1">
        <f>IFERROR(VLOOKUP(G9,参数!$A$5:$B$41,2,FALSE),G9)</f>
        <v>0</v>
      </c>
    </row>
    <row r="10" spans="1:12">
      <c r="A10" s="57" t="s">
        <v>979</v>
      </c>
      <c r="B10">
        <v>9</v>
      </c>
      <c r="C10" s="57" t="s">
        <v>190</v>
      </c>
      <c r="D10" s="3" t="s">
        <v>63</v>
      </c>
      <c r="E10" s="3" t="s">
        <v>118</v>
      </c>
      <c r="F10" s="3" t="s">
        <v>26</v>
      </c>
      <c r="G10" s="3">
        <v>0</v>
      </c>
      <c r="I10" s="1">
        <f>IFERROR(VLOOKUP(D10,参数!$A$5:$B$41,2,FALSE),D10)</f>
        <v>25</v>
      </c>
      <c r="J10" s="1">
        <f>IFERROR(VLOOKUP(E10,参数!$A$5:$B$41,2,FALSE),E10)</f>
        <v>8</v>
      </c>
      <c r="K10" s="105" t="str">
        <f>IFERROR(VLOOKUP(F10,参数!$A$5:$B$41,2,FALSE),F10)</f>
        <v>10</v>
      </c>
      <c r="L10" s="1">
        <f>IFERROR(VLOOKUP(G10,参数!$A$5:$B$41,2,FALSE),G10)</f>
        <v>0</v>
      </c>
    </row>
    <row r="11" spans="1:12">
      <c r="A11" s="57"/>
      <c r="B11">
        <v>10</v>
      </c>
      <c r="D11" s="58" t="s">
        <v>63</v>
      </c>
      <c r="E11" s="3" t="s">
        <v>7</v>
      </c>
      <c r="F11" s="3" t="s">
        <v>49</v>
      </c>
      <c r="G11" s="3" t="s">
        <v>997</v>
      </c>
      <c r="I11" s="1">
        <f>IFERROR(VLOOKUP(D11,参数!$A$5:$B$41,2,FALSE),D11)</f>
        <v>25</v>
      </c>
      <c r="J11" s="1">
        <f>IFERROR(VLOOKUP(E11,参数!$A$5:$B$41,2,FALSE),E11)</f>
        <v>20</v>
      </c>
      <c r="K11" s="105" t="str">
        <f>IFERROR(VLOOKUP(F11,参数!$A$5:$B$41,2,FALSE),F11)</f>
        <v>6</v>
      </c>
      <c r="L11" s="1" t="str">
        <f>IFERROR(VLOOKUP(G11,参数!$A$5:$B$41,2,FALSE),G11)</f>
        <v>0)</v>
      </c>
    </row>
    <row r="12" spans="1:13">
      <c r="A12" s="57" t="s">
        <v>981</v>
      </c>
      <c r="B12">
        <v>11</v>
      </c>
      <c r="C12" s="57" t="s">
        <v>185</v>
      </c>
      <c r="D12" s="3" t="s">
        <v>63</v>
      </c>
      <c r="E12" s="3" t="s">
        <v>998</v>
      </c>
      <c r="F12" s="3" t="s">
        <v>26</v>
      </c>
      <c r="G12" s="3" t="s">
        <v>999</v>
      </c>
      <c r="I12" s="1">
        <f>IFERROR(VLOOKUP(D12,参数!$A$5:$B$41,2,FALSE),D12)</f>
        <v>25</v>
      </c>
      <c r="J12" s="1">
        <f>IFERROR(VLOOKUP(RIGHT(E12,LEN(E12)-1),参数!$A$5:$B$41,2,FALSE),E12)</f>
        <v>3</v>
      </c>
      <c r="K12" s="105" t="str">
        <f>IFERROR(VLOOKUP(F12,参数!$A$5:$B$41,2,FALSE),F12)</f>
        <v>10</v>
      </c>
      <c r="L12" s="1" t="str">
        <f>IFERROR(VLOOKUP(G12,参数!$A$5:$B$41,2,FALSE),G12)</f>
        <v>-TUNING.SANITY_TINY</v>
      </c>
      <c r="M12" t="str">
        <f>RIGHT(E12,LEN(E12))</f>
        <v>-TUNING.HEALING_SMALL</v>
      </c>
    </row>
    <row r="13" spans="1:12">
      <c r="A13" s="57"/>
      <c r="B13">
        <v>12</v>
      </c>
      <c r="D13" s="58" t="s">
        <v>63</v>
      </c>
      <c r="E13" s="3">
        <v>0</v>
      </c>
      <c r="F13" s="3" t="s">
        <v>49</v>
      </c>
      <c r="G13" s="3" t="s">
        <v>999</v>
      </c>
      <c r="I13" s="1">
        <f>IFERROR(VLOOKUP(D13,参数!$A$5:$B$41,2,FALSE),D13)</f>
        <v>25</v>
      </c>
      <c r="J13" s="1">
        <f>IFERROR(VLOOKUP(E13,参数!$A$5:$B$41,2,FALSE),E13)</f>
        <v>0</v>
      </c>
      <c r="K13" s="105" t="str">
        <f>IFERROR(VLOOKUP(F13,参数!$A$5:$B$41,2,FALSE),F13)</f>
        <v>6</v>
      </c>
      <c r="L13" s="1" t="str">
        <f>IFERROR(VLOOKUP(G13,参数!$A$5:$B$41,2,FALSE),G13)</f>
        <v>-TUNING.SANITY_TINY</v>
      </c>
    </row>
    <row r="14" spans="1:12">
      <c r="A14" s="57" t="s">
        <v>981</v>
      </c>
      <c r="B14">
        <v>13</v>
      </c>
      <c r="C14" s="57" t="s">
        <v>265</v>
      </c>
      <c r="D14" s="3" t="s">
        <v>1000</v>
      </c>
      <c r="E14" s="3" t="s">
        <v>20</v>
      </c>
      <c r="F14" s="3" t="s">
        <v>49</v>
      </c>
      <c r="G14" s="3">
        <v>0</v>
      </c>
      <c r="I14" s="1">
        <f>IFERROR(VLOOKUP(D14,参数!$A$5:$B$41,2,FALSE),D14)</f>
        <v>9.375</v>
      </c>
      <c r="J14" s="1">
        <f>IFERROR(VLOOKUP(E14,参数!$A$5:$B$41,2,FALSE),E14)</f>
        <v>3</v>
      </c>
      <c r="K14" s="105" t="str">
        <f>IFERROR(VLOOKUP(F14,参数!$A$5:$B$41,2,FALSE),F14)</f>
        <v>6</v>
      </c>
      <c r="L14" s="1">
        <f>IFERROR(VLOOKUP(G14,参数!$A$5:$B$41,2,FALSE),G14)</f>
        <v>0</v>
      </c>
    </row>
    <row r="15" spans="1:12">
      <c r="A15" s="57"/>
      <c r="B15">
        <v>14</v>
      </c>
      <c r="D15" s="58" t="s">
        <v>21</v>
      </c>
      <c r="E15" s="3" t="s">
        <v>7</v>
      </c>
      <c r="F15" s="3" t="s">
        <v>89</v>
      </c>
      <c r="G15" s="3">
        <v>0</v>
      </c>
      <c r="I15" s="1">
        <f>IFERROR(VLOOKUP(D15,参数!$A$5:$B$41,2,FALSE),D15)</f>
        <v>12.5</v>
      </c>
      <c r="J15" s="1">
        <f>IFERROR(VLOOKUP(E15,参数!$A$5:$B$41,2,FALSE),E15)</f>
        <v>20</v>
      </c>
      <c r="K15" s="105" t="str">
        <f>IFERROR(VLOOKUP(F15,参数!$A$5:$B$41,2,FALSE),F15)</f>
        <v>3</v>
      </c>
      <c r="L15" s="1">
        <f>IFERROR(VLOOKUP(G15,参数!$A$5:$B$41,2,FALSE),G15)</f>
        <v>0</v>
      </c>
    </row>
    <row r="16" spans="1:12">
      <c r="A16" s="57" t="s">
        <v>981</v>
      </c>
      <c r="B16">
        <v>15</v>
      </c>
      <c r="C16" s="57" t="s">
        <v>266</v>
      </c>
      <c r="D16" s="3" t="s">
        <v>1000</v>
      </c>
      <c r="E16" s="3" t="s">
        <v>20</v>
      </c>
      <c r="F16" s="3" t="s">
        <v>49</v>
      </c>
      <c r="G16" s="3">
        <v>0</v>
      </c>
      <c r="I16" s="1">
        <f>IFERROR(VLOOKUP(D16,参数!$A$5:$B$41,2,FALSE),D16)</f>
        <v>9.375</v>
      </c>
      <c r="J16" s="1">
        <f>IFERROR(VLOOKUP(E16,参数!$A$5:$B$41,2,FALSE),E16)</f>
        <v>3</v>
      </c>
      <c r="K16" s="105" t="str">
        <f>IFERROR(VLOOKUP(F16,参数!$A$5:$B$41,2,FALSE),F16)</f>
        <v>6</v>
      </c>
      <c r="L16" s="1">
        <f>IFERROR(VLOOKUP(G16,参数!$A$5:$B$41,2,FALSE),G16)</f>
        <v>0</v>
      </c>
    </row>
    <row r="17" spans="1:12">
      <c r="A17" s="57"/>
      <c r="B17">
        <v>16</v>
      </c>
      <c r="D17" s="58" t="s">
        <v>21</v>
      </c>
      <c r="E17" s="3" t="s">
        <v>7</v>
      </c>
      <c r="F17" s="3" t="s">
        <v>89</v>
      </c>
      <c r="G17" s="3">
        <v>0</v>
      </c>
      <c r="I17" s="1">
        <f>IFERROR(VLOOKUP(D17,参数!$A$5:$B$41,2,FALSE),D17)</f>
        <v>12.5</v>
      </c>
      <c r="J17" s="1">
        <f>IFERROR(VLOOKUP(E17,参数!$A$5:$B$41,2,FALSE),E17)</f>
        <v>20</v>
      </c>
      <c r="K17" s="105" t="str">
        <f>IFERROR(VLOOKUP(F17,参数!$A$5:$B$41,2,FALSE),F17)</f>
        <v>3</v>
      </c>
      <c r="L17" s="1">
        <f>IFERROR(VLOOKUP(G17,参数!$A$5:$B$41,2,FALSE),G17)</f>
        <v>0</v>
      </c>
    </row>
    <row r="18" spans="1:12">
      <c r="A18" s="57" t="s">
        <v>974</v>
      </c>
      <c r="B18">
        <v>17</v>
      </c>
      <c r="C18" s="57" t="s">
        <v>196</v>
      </c>
      <c r="D18" s="3" t="s">
        <v>21</v>
      </c>
      <c r="E18" s="3" t="s">
        <v>998</v>
      </c>
      <c r="F18" s="3" t="s">
        <v>26</v>
      </c>
      <c r="G18" s="3" t="s">
        <v>999</v>
      </c>
      <c r="I18" s="1">
        <f>IFERROR(VLOOKUP(D18,参数!$A$5:$B$41,2,FALSE),D18)</f>
        <v>12.5</v>
      </c>
      <c r="J18" s="1" t="str">
        <f>IFERROR(VLOOKUP(E18,参数!$A$5:$B$41,2,FALSE),E18)</f>
        <v>-TUNING.HEALING_SMALL</v>
      </c>
      <c r="K18" s="105" t="str">
        <f>IFERROR(VLOOKUP(F18,参数!$A$5:$B$41,2,FALSE),F18)</f>
        <v>10</v>
      </c>
      <c r="L18" s="1" t="str">
        <f>IFERROR(VLOOKUP(G18,参数!$A$5:$B$41,2,FALSE),G18)</f>
        <v>-TUNING.SANITY_TINY</v>
      </c>
    </row>
    <row r="19" spans="1:12">
      <c r="A19" s="57"/>
      <c r="B19">
        <v>18</v>
      </c>
      <c r="D19" s="58" t="s">
        <v>21</v>
      </c>
      <c r="E19" s="3" t="s">
        <v>996</v>
      </c>
      <c r="F19" s="3" t="s">
        <v>26</v>
      </c>
      <c r="G19" s="3" t="s">
        <v>23</v>
      </c>
      <c r="I19" s="1">
        <f>IFERROR(VLOOKUP(D19,参数!$A$5:$B$41,2,FALSE),D19)</f>
        <v>12.5</v>
      </c>
      <c r="J19" s="1">
        <f>IFERROR(VLOOKUP(E19,参数!$A$5:$B$41,2,FALSE),E19)</f>
        <v>1</v>
      </c>
      <c r="K19" s="105" t="str">
        <f>IFERROR(VLOOKUP(F19,参数!$A$5:$B$41,2,FALSE),F19)</f>
        <v>10</v>
      </c>
      <c r="L19" s="1">
        <f>IFERROR(VLOOKUP(G19,参数!$A$5:$B$41,2,FALSE),G19)</f>
        <v>15</v>
      </c>
    </row>
    <row r="20" spans="1:12">
      <c r="A20" s="57" t="s">
        <v>979</v>
      </c>
      <c r="B20">
        <v>19</v>
      </c>
      <c r="C20" s="57" t="s">
        <v>219</v>
      </c>
      <c r="D20" s="3" t="s">
        <v>21</v>
      </c>
      <c r="E20" s="3" t="s">
        <v>20</v>
      </c>
      <c r="F20" s="3" t="s">
        <v>49</v>
      </c>
      <c r="G20" s="3" t="s">
        <v>13</v>
      </c>
      <c r="I20" s="1">
        <f>IFERROR(VLOOKUP(D20,参数!$A$5:$B$41,2,FALSE),D20)</f>
        <v>12.5</v>
      </c>
      <c r="J20" s="1">
        <f>IFERROR(VLOOKUP(E20,参数!$A$5:$B$41,2,FALSE),E20)</f>
        <v>3</v>
      </c>
      <c r="K20" s="105" t="str">
        <f>IFERROR(VLOOKUP(F20,参数!$A$5:$B$41,2,FALSE),F20)</f>
        <v>6</v>
      </c>
      <c r="L20" s="1">
        <f>IFERROR(VLOOKUP(G20,参数!$A$5:$B$41,2,FALSE),G20)</f>
        <v>5</v>
      </c>
    </row>
    <row r="21" spans="1:12">
      <c r="A21" s="57"/>
      <c r="B21">
        <v>20</v>
      </c>
      <c r="D21" s="58" t="s">
        <v>21</v>
      </c>
      <c r="E21" s="3" t="s">
        <v>996</v>
      </c>
      <c r="F21" s="3" t="s">
        <v>89</v>
      </c>
      <c r="G21" s="3" t="s">
        <v>1001</v>
      </c>
      <c r="I21" s="1">
        <f>IFERROR(VLOOKUP(D21,参数!$A$5:$B$41,2,FALSE),D21)</f>
        <v>12.5</v>
      </c>
      <c r="J21" s="1">
        <f>IFERROR(VLOOKUP(E21,参数!$A$5:$B$41,2,FALSE),E21)</f>
        <v>1</v>
      </c>
      <c r="K21" s="105" t="str">
        <f>IFERROR(VLOOKUP(F21,参数!$A$5:$B$41,2,FALSE),F21)</f>
        <v>3</v>
      </c>
      <c r="L21" s="1" t="str">
        <f>IFERROR(VLOOKUP(G21,参数!$A$5:$B$41,2,FALSE),G21)</f>
        <v>TUNING.SANITY_TINY*1.5</v>
      </c>
    </row>
    <row r="22" spans="1:12">
      <c r="A22" s="57" t="s">
        <v>977</v>
      </c>
      <c r="B22">
        <v>21</v>
      </c>
      <c r="C22" s="57" t="s">
        <v>213</v>
      </c>
      <c r="D22" s="3" t="s">
        <v>21</v>
      </c>
      <c r="E22" s="3" t="s">
        <v>20</v>
      </c>
      <c r="F22" s="3" t="s">
        <v>49</v>
      </c>
      <c r="G22" s="3">
        <v>0</v>
      </c>
      <c r="I22" s="1">
        <f>IFERROR(VLOOKUP(D22,参数!$A$5:$B$41,2,FALSE),D22)</f>
        <v>12.5</v>
      </c>
      <c r="J22" s="1">
        <f>IFERROR(VLOOKUP(E22,参数!$A$5:$B$41,2,FALSE),E22)</f>
        <v>3</v>
      </c>
      <c r="K22" s="105" t="str">
        <f>IFERROR(VLOOKUP(F22,参数!$A$5:$B$41,2,FALSE),F22)</f>
        <v>6</v>
      </c>
      <c r="L22" s="1">
        <f>IFERROR(VLOOKUP(G22,参数!$A$5:$B$41,2,FALSE),G22)</f>
        <v>0</v>
      </c>
    </row>
    <row r="23" spans="1:12">
      <c r="A23" s="57"/>
      <c r="B23">
        <v>22</v>
      </c>
      <c r="D23" s="58" t="s">
        <v>21</v>
      </c>
      <c r="E23" s="3" t="s">
        <v>7</v>
      </c>
      <c r="F23" s="3" t="s">
        <v>26</v>
      </c>
      <c r="G23" s="3">
        <v>0</v>
      </c>
      <c r="I23" s="1">
        <f>IFERROR(VLOOKUP(D23,参数!$A$5:$B$41,2,FALSE),D23)</f>
        <v>12.5</v>
      </c>
      <c r="J23" s="1">
        <f>IFERROR(VLOOKUP(E23,参数!$A$5:$B$41,2,FALSE),E23)</f>
        <v>20</v>
      </c>
      <c r="K23" s="105" t="str">
        <f>IFERROR(VLOOKUP(F23,参数!$A$5:$B$41,2,FALSE),F23)</f>
        <v>10</v>
      </c>
      <c r="L23" s="1">
        <f>IFERROR(VLOOKUP(G23,参数!$A$5:$B$41,2,FALSE),G23)</f>
        <v>0</v>
      </c>
    </row>
    <row r="24" spans="1:12">
      <c r="A24" s="57" t="s">
        <v>977</v>
      </c>
      <c r="B24">
        <v>23</v>
      </c>
      <c r="C24" s="57" t="s">
        <v>204</v>
      </c>
      <c r="D24" s="3" t="s">
        <v>21</v>
      </c>
      <c r="E24" s="3" t="s">
        <v>998</v>
      </c>
      <c r="F24" s="3" t="s">
        <v>26</v>
      </c>
      <c r="G24" s="3" t="s">
        <v>999</v>
      </c>
      <c r="I24" s="1">
        <f>IFERROR(VLOOKUP(D24,参数!$A$5:$B$41,2,FALSE),D24)</f>
        <v>12.5</v>
      </c>
      <c r="J24" s="1" t="str">
        <f>IFERROR(VLOOKUP(E24,参数!$A$5:$B$41,2,FALSE),E24)</f>
        <v>-TUNING.HEALING_SMALL</v>
      </c>
      <c r="K24" s="105" t="str">
        <f>IFERROR(VLOOKUP(F24,参数!$A$5:$B$41,2,FALSE),F24)</f>
        <v>10</v>
      </c>
      <c r="L24" s="1" t="str">
        <f>IFERROR(VLOOKUP(G24,参数!$A$5:$B$41,2,FALSE),G24)</f>
        <v>-TUNING.SANITY_TINY</v>
      </c>
    </row>
    <row r="25" spans="1:12">
      <c r="A25" s="57"/>
      <c r="B25">
        <v>24</v>
      </c>
      <c r="D25" s="58" t="s">
        <v>63</v>
      </c>
      <c r="E25" s="3" t="s">
        <v>7</v>
      </c>
      <c r="F25" s="3" t="s">
        <v>49</v>
      </c>
      <c r="G25" s="3">
        <v>0</v>
      </c>
      <c r="I25" s="1">
        <f>IFERROR(VLOOKUP(D25,参数!$A$5:$B$41,2,FALSE),D25)</f>
        <v>25</v>
      </c>
      <c r="J25" s="1">
        <f>IFERROR(VLOOKUP(E25,参数!$A$5:$B$41,2,FALSE),E25)</f>
        <v>20</v>
      </c>
      <c r="K25" s="105" t="str">
        <f>IFERROR(VLOOKUP(F25,参数!$A$5:$B$41,2,FALSE),F25)</f>
        <v>6</v>
      </c>
      <c r="L25" s="1">
        <f>IFERROR(VLOOKUP(G25,参数!$A$5:$B$41,2,FALSE),G25)</f>
        <v>0</v>
      </c>
    </row>
    <row r="26" spans="1:12">
      <c r="A26" s="57" t="s">
        <v>979</v>
      </c>
      <c r="B26">
        <v>25</v>
      </c>
      <c r="C26" s="57" t="s">
        <v>215</v>
      </c>
      <c r="D26" s="3" t="s">
        <v>21</v>
      </c>
      <c r="E26" s="3" t="s">
        <v>20</v>
      </c>
      <c r="F26" s="3" t="s">
        <v>49</v>
      </c>
      <c r="G26" s="3">
        <v>0</v>
      </c>
      <c r="I26" s="1">
        <f>IFERROR(VLOOKUP(D26,参数!$A$5:$B$41,2,FALSE),D26)</f>
        <v>12.5</v>
      </c>
      <c r="J26" s="1">
        <f>IFERROR(VLOOKUP(E26,参数!$A$5:$B$41,2,FALSE),E26)</f>
        <v>3</v>
      </c>
      <c r="K26" s="105" t="str">
        <f>IFERROR(VLOOKUP(F26,参数!$A$5:$B$41,2,FALSE),F26)</f>
        <v>6</v>
      </c>
      <c r="L26" s="1">
        <f>IFERROR(VLOOKUP(G26,参数!$A$5:$B$41,2,FALSE),G26)</f>
        <v>0</v>
      </c>
    </row>
    <row r="27" spans="1:12">
      <c r="A27" s="57"/>
      <c r="B27">
        <v>26</v>
      </c>
      <c r="D27" s="58" t="s">
        <v>63</v>
      </c>
      <c r="E27" s="3" t="s">
        <v>20</v>
      </c>
      <c r="F27" s="3" t="s">
        <v>89</v>
      </c>
      <c r="G27" s="3">
        <v>0</v>
      </c>
      <c r="I27" s="1">
        <f>IFERROR(VLOOKUP(D27,参数!$A$5:$B$41,2,FALSE),D27)</f>
        <v>25</v>
      </c>
      <c r="J27" s="1">
        <f>IFERROR(VLOOKUP(E27,参数!$A$5:$B$41,2,FALSE),E27)</f>
        <v>3</v>
      </c>
      <c r="K27" s="105" t="str">
        <f>IFERROR(VLOOKUP(F27,参数!$A$5:$B$41,2,FALSE),F27)</f>
        <v>3</v>
      </c>
      <c r="L27" s="1">
        <f>IFERROR(VLOOKUP(G27,参数!$A$5:$B$41,2,FALSE),G27)</f>
        <v>0</v>
      </c>
    </row>
    <row r="28" spans="1:12">
      <c r="A28" s="57" t="s">
        <v>981</v>
      </c>
      <c r="B28">
        <v>27</v>
      </c>
      <c r="C28" s="57" t="s">
        <v>223</v>
      </c>
      <c r="D28" s="3" t="s">
        <v>1000</v>
      </c>
      <c r="E28" s="3">
        <v>0</v>
      </c>
      <c r="F28" s="3" t="s">
        <v>11</v>
      </c>
      <c r="G28" s="3" t="s">
        <v>1002</v>
      </c>
      <c r="I28" s="1">
        <f>IFERROR(VLOOKUP(D28,参数!$A$5:$B$41,2,FALSE),D28)</f>
        <v>9.375</v>
      </c>
      <c r="J28" s="1">
        <f>IFERROR(VLOOKUP(E28,参数!$A$5:$B$41,2,FALSE),E28)</f>
        <v>0</v>
      </c>
      <c r="K28" s="105" t="str">
        <f>IFERROR(VLOOKUP(F28,参数!$A$5:$B$41,2,FALSE),F28)</f>
        <v>15</v>
      </c>
      <c r="L28" s="1" t="str">
        <f>IFERROR(VLOOKUP(G28,参数!$A$5:$B$41,2,FALSE),G28)</f>
        <v>-TUNING.SANITY_SMALL</v>
      </c>
    </row>
    <row r="29" spans="1:12">
      <c r="A29" s="57"/>
      <c r="B29">
        <v>28</v>
      </c>
      <c r="D29" s="58" t="s">
        <v>1000</v>
      </c>
      <c r="E29" s="3" t="s">
        <v>996</v>
      </c>
      <c r="F29" s="3" t="s">
        <v>26</v>
      </c>
      <c r="G29" s="3" t="s">
        <v>999</v>
      </c>
      <c r="I29" s="1">
        <f>IFERROR(VLOOKUP(D29,参数!$A$5:$B$41,2,FALSE),D29)</f>
        <v>9.375</v>
      </c>
      <c r="J29" s="1">
        <f>IFERROR(VLOOKUP(E29,参数!$A$5:$B$41,2,FALSE),E29)</f>
        <v>1</v>
      </c>
      <c r="K29" s="105" t="str">
        <f>IFERROR(VLOOKUP(F29,参数!$A$5:$B$41,2,FALSE),F29)</f>
        <v>10</v>
      </c>
      <c r="L29" s="1" t="str">
        <f>IFERROR(VLOOKUP(G29,参数!$A$5:$B$41,2,FALSE),G29)</f>
        <v>-TUNING.SANITY_TINY</v>
      </c>
    </row>
    <row r="30" spans="1:12">
      <c r="A30" s="57" t="s">
        <v>981</v>
      </c>
      <c r="B30">
        <v>29</v>
      </c>
      <c r="C30" s="57" t="s">
        <v>224</v>
      </c>
      <c r="D30" s="3" t="s">
        <v>1000</v>
      </c>
      <c r="E30" s="3">
        <v>0</v>
      </c>
      <c r="F30" s="3" t="s">
        <v>11</v>
      </c>
      <c r="G30" s="3" t="s">
        <v>1002</v>
      </c>
      <c r="I30" s="1">
        <f>IFERROR(VLOOKUP(D30,参数!$A$5:$B$41,2,FALSE),D30)</f>
        <v>9.375</v>
      </c>
      <c r="J30" s="1">
        <f>IFERROR(VLOOKUP(E30,参数!$A$5:$B$41,2,FALSE),E30)</f>
        <v>0</v>
      </c>
      <c r="K30" s="105" t="str">
        <f>IFERROR(VLOOKUP(F30,参数!$A$5:$B$41,2,FALSE),F30)</f>
        <v>15</v>
      </c>
      <c r="L30" s="1" t="str">
        <f>IFERROR(VLOOKUP(G30,参数!$A$5:$B$41,2,FALSE),G30)</f>
        <v>-TUNING.SANITY_SMALL</v>
      </c>
    </row>
    <row r="31" spans="1:12">
      <c r="A31" s="57"/>
      <c r="B31">
        <v>30</v>
      </c>
      <c r="D31" s="58" t="s">
        <v>1000</v>
      </c>
      <c r="E31" s="3" t="s">
        <v>996</v>
      </c>
      <c r="F31" s="3" t="s">
        <v>26</v>
      </c>
      <c r="G31" s="3" t="s">
        <v>999</v>
      </c>
      <c r="I31" s="1">
        <f>IFERROR(VLOOKUP(D31,参数!$A$5:$B$41,2,FALSE),D31)</f>
        <v>9.375</v>
      </c>
      <c r="J31" s="1">
        <f>IFERROR(VLOOKUP(E31,参数!$A$5:$B$41,2,FALSE),E31)</f>
        <v>1</v>
      </c>
      <c r="K31" s="105" t="str">
        <f>IFERROR(VLOOKUP(F31,参数!$A$5:$B$41,2,FALSE),F31)</f>
        <v>10</v>
      </c>
      <c r="L31" s="1" t="str">
        <f>IFERROR(VLOOKUP(G31,参数!$A$5:$B$41,2,FALSE),G31)</f>
        <v>-TUNING.SANITY_TINY</v>
      </c>
    </row>
    <row r="32" spans="1:12">
      <c r="A32" s="57" t="s">
        <v>981</v>
      </c>
      <c r="B32">
        <v>31</v>
      </c>
      <c r="C32" s="57" t="s">
        <v>222</v>
      </c>
      <c r="D32" s="3" t="s">
        <v>1000</v>
      </c>
      <c r="E32" s="3" t="s">
        <v>1003</v>
      </c>
      <c r="F32" s="3" t="s">
        <v>11</v>
      </c>
      <c r="G32" s="3" t="s">
        <v>1004</v>
      </c>
      <c r="I32" s="1">
        <f>IFERROR(VLOOKUP(D32,参数!$A$5:$B$41,2,FALSE),D32)</f>
        <v>9.375</v>
      </c>
      <c r="J32" s="1" t="str">
        <f>IFERROR(VLOOKUP(E32,参数!$A$5:$B$41,2,FALSE),E32)</f>
        <v>-TUNING.HEALING_MED</v>
      </c>
      <c r="K32" s="105" t="str">
        <f>IFERROR(VLOOKUP(F32,参数!$A$5:$B$41,2,FALSE),F32)</f>
        <v>15</v>
      </c>
      <c r="L32" s="1" t="str">
        <f>IFERROR(VLOOKUP(G32,参数!$A$5:$B$41,2,FALSE),G32)</f>
        <v>-TUNING.SANITY_MED</v>
      </c>
    </row>
    <row r="33" spans="1:12">
      <c r="A33" s="57"/>
      <c r="B33">
        <v>32</v>
      </c>
      <c r="D33" s="58" t="s">
        <v>1000</v>
      </c>
      <c r="E33" s="3" t="s">
        <v>998</v>
      </c>
      <c r="F33" s="3" t="s">
        <v>11</v>
      </c>
      <c r="G33" s="3" t="s">
        <v>1002</v>
      </c>
      <c r="I33" s="1">
        <f>IFERROR(VLOOKUP(D33,参数!$A$5:$B$41,2,FALSE),D33)</f>
        <v>9.375</v>
      </c>
      <c r="J33" s="1" t="str">
        <f>IFERROR(VLOOKUP(E33,参数!$A$5:$B$41,2,FALSE),E33)</f>
        <v>-TUNING.HEALING_SMALL</v>
      </c>
      <c r="K33" s="105" t="str">
        <f>IFERROR(VLOOKUP(F33,参数!$A$5:$B$41,2,FALSE),F33)</f>
        <v>15</v>
      </c>
      <c r="L33" s="1" t="str">
        <f>IFERROR(VLOOKUP(G33,参数!$A$5:$B$41,2,FALSE),G33)</f>
        <v>-TUNING.SANITY_SMALL</v>
      </c>
    </row>
    <row r="34" spans="1:12">
      <c r="A34" s="57" t="s">
        <v>974</v>
      </c>
      <c r="B34">
        <v>33</v>
      </c>
      <c r="C34" s="57" t="s">
        <v>278</v>
      </c>
      <c r="D34" s="3" t="s">
        <v>1000</v>
      </c>
      <c r="E34" s="3">
        <v>0</v>
      </c>
      <c r="F34" s="3" t="s">
        <v>49</v>
      </c>
      <c r="G34" s="3">
        <v>0</v>
      </c>
      <c r="I34" s="1">
        <f>IFERROR(VLOOKUP(D34,参数!$A$5:$B$41,2,FALSE),D34)</f>
        <v>9.375</v>
      </c>
      <c r="J34" s="1">
        <f>IFERROR(VLOOKUP(E34,参数!$A$5:$B$41,2,FALSE),E34)</f>
        <v>0</v>
      </c>
      <c r="K34" s="105" t="str">
        <f>IFERROR(VLOOKUP(F34,参数!$A$5:$B$41,2,FALSE),F34)</f>
        <v>6</v>
      </c>
      <c r="L34" s="1">
        <f>IFERROR(VLOOKUP(G34,参数!$A$5:$B$41,2,FALSE),G34)</f>
        <v>0</v>
      </c>
    </row>
    <row r="35" spans="1:12">
      <c r="A35" s="57"/>
      <c r="B35">
        <v>34</v>
      </c>
      <c r="D35" s="58" t="s">
        <v>21</v>
      </c>
      <c r="E35" s="3" t="s">
        <v>996</v>
      </c>
      <c r="F35" s="3" t="s">
        <v>89</v>
      </c>
      <c r="G35" s="3">
        <v>0</v>
      </c>
      <c r="I35" s="1">
        <f>IFERROR(VLOOKUP(D35,参数!$A$5:$B$41,2,FALSE),D35)</f>
        <v>12.5</v>
      </c>
      <c r="J35" s="1">
        <f>IFERROR(VLOOKUP(E35,参数!$A$5:$B$41,2,FALSE),E35)</f>
        <v>1</v>
      </c>
      <c r="K35" s="105" t="str">
        <f>IFERROR(VLOOKUP(F35,参数!$A$5:$B$41,2,FALSE),F35)</f>
        <v>3</v>
      </c>
      <c r="L35" s="1">
        <f>IFERROR(VLOOKUP(G35,参数!$A$5:$B$41,2,FALSE),G35)</f>
        <v>0</v>
      </c>
    </row>
    <row r="36" spans="1:12">
      <c r="A36" s="57" t="s">
        <v>994</v>
      </c>
      <c r="B36">
        <v>35</v>
      </c>
      <c r="C36" s="57" t="s">
        <v>995</v>
      </c>
      <c r="D36" s="3" t="s">
        <v>983</v>
      </c>
      <c r="E36" s="3" t="s">
        <v>984</v>
      </c>
      <c r="F36" s="3" t="s">
        <v>985</v>
      </c>
      <c r="I36" s="1" t="str">
        <f>IFERROR(VLOOKUP(D36,参数!$A$5:$B$41,2,FALSE),D36)</f>
        <v>single_use=true</v>
      </c>
      <c r="J36" s="1" t="str">
        <f>IFERROR(VLOOKUP(E36,参数!$A$5:$B$41,2,FALSE),E36)</f>
        <v>build="oceanfishing_lure_mis",symbol="hook_berries"}),</v>
      </c>
      <c r="K36" s="1" t="str">
        <f>IFERROR(VLOOKUP(F36,参数!$A$5:$B$41,2,FALSE),F36)</f>
        <v>symbol="hook_berries"}),</v>
      </c>
      <c r="L36" s="1">
        <f>IFERROR(VLOOKUP(G36,参数!$A$5:$B$41,2,FALSE),G36)</f>
        <v>0</v>
      </c>
    </row>
    <row r="37" spans="1:12">
      <c r="A37" s="57" t="s">
        <v>974</v>
      </c>
      <c r="B37">
        <v>36</v>
      </c>
      <c r="C37" s="57" t="s">
        <v>217</v>
      </c>
      <c r="D37" s="3" t="s">
        <v>21</v>
      </c>
      <c r="E37" s="3" t="s">
        <v>996</v>
      </c>
      <c r="F37" s="3" t="s">
        <v>1005</v>
      </c>
      <c r="G37" s="3">
        <v>0</v>
      </c>
      <c r="I37" s="1">
        <f>IFERROR(VLOOKUP(D37,参数!$A$5:$B$41,2,FALSE),D37)</f>
        <v>12.5</v>
      </c>
      <c r="J37" s="1">
        <f>IFERROR(VLOOKUP(E37,参数!$A$5:$B$41,2,FALSE),E37)</f>
        <v>1</v>
      </c>
      <c r="K37" s="105" t="str">
        <f>IFERROR(VLOOKUP(F37,参数!$A$5:$B$41,2,FALSE),F37)</f>
        <v>2</v>
      </c>
      <c r="L37" s="1">
        <f>IFERROR(VLOOKUP(G37,参数!$A$5:$B$41,2,FALSE),G37)</f>
        <v>0</v>
      </c>
    </row>
    <row r="38" spans="1:12">
      <c r="A38" s="57"/>
      <c r="B38">
        <v>37</v>
      </c>
      <c r="D38" s="58" t="s">
        <v>81</v>
      </c>
      <c r="E38" s="3" t="s">
        <v>20</v>
      </c>
      <c r="F38" s="3" t="s">
        <v>1006</v>
      </c>
      <c r="G38" s="3">
        <v>0</v>
      </c>
      <c r="I38" s="1">
        <f>IFERROR(VLOOKUP(D38,参数!$A$5:$B$41,2,FALSE),D38)</f>
        <v>18.75</v>
      </c>
      <c r="J38" s="1">
        <f>IFERROR(VLOOKUP(E38,参数!$A$5:$B$41,2,FALSE),E38)</f>
        <v>3</v>
      </c>
      <c r="K38" s="105" t="str">
        <f>IFERROR(VLOOKUP(F38,参数!$A$5:$B$41,2,FALSE),F38)</f>
        <v>1</v>
      </c>
      <c r="L38" s="1">
        <f>IFERROR(VLOOKUP(G38,参数!$A$5:$B$41,2,FALSE),G38)</f>
        <v>0</v>
      </c>
    </row>
    <row r="39" spans="1:12">
      <c r="A39" s="57" t="s">
        <v>994</v>
      </c>
      <c r="B39">
        <v>38</v>
      </c>
      <c r="C39" s="57" t="s">
        <v>995</v>
      </c>
      <c r="D39" s="3" t="s">
        <v>983</v>
      </c>
      <c r="E39" s="3" t="s">
        <v>988</v>
      </c>
      <c r="F39" s="3" t="s">
        <v>989</v>
      </c>
      <c r="I39" s="1" t="str">
        <f>IFERROR(VLOOKUP(D39,参数!$A$5:$B$41,2,FALSE),D39)</f>
        <v>single_use=true</v>
      </c>
      <c r="J39" s="1" t="str">
        <f>IFERROR(VLOOKUP(E39,参数!$A$5:$B$41,2,FALSE),E39)</f>
        <v>build="oceanfishing_lure_mis",symbol="hook_juiceberries"}),</v>
      </c>
      <c r="K39" s="1" t="str">
        <f>IFERROR(VLOOKUP(F39,参数!$A$5:$B$41,2,FALSE),F39)</f>
        <v>symbol="hook_juiceberries"}),</v>
      </c>
      <c r="L39" s="1">
        <f>IFERROR(VLOOKUP(G39,参数!$A$5:$B$41,2,FALSE),G39)</f>
        <v>0</v>
      </c>
    </row>
    <row r="40" spans="1:12">
      <c r="A40" s="57" t="s">
        <v>974</v>
      </c>
      <c r="B40">
        <v>39</v>
      </c>
      <c r="C40" s="57" t="s">
        <v>218</v>
      </c>
      <c r="D40" s="3" t="s">
        <v>21</v>
      </c>
      <c r="E40" s="3">
        <v>0</v>
      </c>
      <c r="F40" s="3" t="s">
        <v>49</v>
      </c>
      <c r="G40" s="3">
        <v>0</v>
      </c>
      <c r="I40" s="1">
        <f>IFERROR(VLOOKUP(D40,参数!$A$5:$B$41,2,FALSE),D40)</f>
        <v>12.5</v>
      </c>
      <c r="J40" s="1">
        <f>IFERROR(VLOOKUP(E40,参数!$A$5:$B$41,2,FALSE),E40)</f>
        <v>0</v>
      </c>
      <c r="K40" s="105" t="str">
        <f>IFERROR(VLOOKUP(F40,参数!$A$5:$B$41,2,FALSE),F40)</f>
        <v>6</v>
      </c>
      <c r="L40" s="1">
        <f>IFERROR(VLOOKUP(G40,参数!$A$5:$B$41,2,FALSE),G40)</f>
        <v>0</v>
      </c>
    </row>
    <row r="41" spans="1:12">
      <c r="A41" s="57"/>
      <c r="B41">
        <v>40</v>
      </c>
      <c r="D41" s="58" t="s">
        <v>81</v>
      </c>
      <c r="E41" s="3" t="s">
        <v>996</v>
      </c>
      <c r="F41" s="3" t="s">
        <v>89</v>
      </c>
      <c r="G41" s="3">
        <v>0</v>
      </c>
      <c r="I41" s="1">
        <f>IFERROR(VLOOKUP(D41,参数!$A$5:$B$41,2,FALSE),D41)</f>
        <v>18.75</v>
      </c>
      <c r="J41" s="1">
        <f>IFERROR(VLOOKUP(E41,参数!$A$5:$B$41,2,FALSE),E41)</f>
        <v>1</v>
      </c>
      <c r="K41" s="105" t="str">
        <f>IFERROR(VLOOKUP(F41,参数!$A$5:$B$41,2,FALSE),F41)</f>
        <v>3</v>
      </c>
      <c r="L41" s="1">
        <f>IFERROR(VLOOKUP(G41,参数!$A$5:$B$41,2,FALSE),G41)</f>
        <v>0</v>
      </c>
    </row>
    <row r="42" spans="1:12">
      <c r="A42" s="57" t="s">
        <v>994</v>
      </c>
      <c r="B42">
        <v>41</v>
      </c>
      <c r="C42" s="57" t="s">
        <v>995</v>
      </c>
      <c r="D42" s="3" t="s">
        <v>983</v>
      </c>
      <c r="E42" s="3" t="s">
        <v>990</v>
      </c>
      <c r="F42" s="3" t="s">
        <v>991</v>
      </c>
      <c r="I42" s="1" t="str">
        <f>IFERROR(VLOOKUP(D42,参数!$A$5:$B$41,2,FALSE),D42)</f>
        <v>single_use=true</v>
      </c>
      <c r="J42" s="1" t="str">
        <f>IFERROR(VLOOKUP(E42,参数!$A$5:$B$41,2,FALSE),E42)</f>
        <v>build="oceanfishing_lure_mis",symbol="hook_fig"}),</v>
      </c>
      <c r="K42" s="1" t="str">
        <f>IFERROR(VLOOKUP(F42,参数!$A$5:$B$41,2,FALSE),F42)</f>
        <v>symbol="hook_fig"}),</v>
      </c>
      <c r="L42" s="1">
        <f>IFERROR(VLOOKUP(G42,参数!$A$5:$B$41,2,FALSE),G42)</f>
        <v>0</v>
      </c>
    </row>
    <row r="43" spans="1:12">
      <c r="A43" s="57" t="s">
        <v>974</v>
      </c>
      <c r="B43">
        <v>42</v>
      </c>
      <c r="C43" s="57" t="s">
        <v>226</v>
      </c>
      <c r="D43" s="3" t="s">
        <v>1000</v>
      </c>
      <c r="E43" s="3" t="s">
        <v>1007</v>
      </c>
      <c r="F43" s="3" t="s">
        <v>26</v>
      </c>
      <c r="G43" s="3" t="s">
        <v>1002</v>
      </c>
      <c r="I43" s="1">
        <f>IFERROR(VLOOKUP(D43,参数!$A$5:$B$41,2,FALSE),D43)</f>
        <v>9.375</v>
      </c>
      <c r="J43" s="1" t="str">
        <f>IFERROR(VLOOKUP(E43,参数!$A$5:$B$41,2,FALSE),E43)</f>
        <v>-TUNING.HEALING_TINY</v>
      </c>
      <c r="K43" s="105" t="str">
        <f>IFERROR(VLOOKUP(F43,参数!$A$5:$B$41,2,FALSE),F43)</f>
        <v>10</v>
      </c>
      <c r="L43" s="1" t="str">
        <f>IFERROR(VLOOKUP(G43,参数!$A$5:$B$41,2,FALSE),G43)</f>
        <v>-TUNING.SANITY_SMALL</v>
      </c>
    </row>
    <row r="44" spans="1:12">
      <c r="A44" s="57"/>
      <c r="B44">
        <v>43</v>
      </c>
      <c r="D44" s="58" t="s">
        <v>1000</v>
      </c>
      <c r="E44" s="3">
        <v>0</v>
      </c>
      <c r="F44" s="3" t="s">
        <v>26</v>
      </c>
      <c r="G44" s="3" t="s">
        <v>999</v>
      </c>
      <c r="I44" s="1">
        <f>IFERROR(VLOOKUP(D44,参数!$A$5:$B$41,2,FALSE),D44)</f>
        <v>9.375</v>
      </c>
      <c r="J44" s="1">
        <f>IFERROR(VLOOKUP(E44,参数!$A$5:$B$41,2,FALSE),E44)</f>
        <v>0</v>
      </c>
      <c r="K44" s="105" t="str">
        <f>IFERROR(VLOOKUP(F44,参数!$A$5:$B$41,2,FALSE),F44)</f>
        <v>10</v>
      </c>
      <c r="L44" s="1" t="str">
        <f>IFERROR(VLOOKUP(G44,参数!$A$5:$B$41,2,FALSE),G44)</f>
        <v>-TUNING.SANITY_TINY</v>
      </c>
    </row>
    <row r="45" spans="1:13">
      <c r="A45" s="57" t="s">
        <v>1008</v>
      </c>
      <c r="B45">
        <v>44</v>
      </c>
      <c r="C45" s="57" t="s">
        <v>1009</v>
      </c>
      <c r="D45" s="3" t="s">
        <v>1000</v>
      </c>
      <c r="E45" s="3" t="s">
        <v>996</v>
      </c>
      <c r="F45" s="3" t="s">
        <v>127</v>
      </c>
      <c r="G45" s="3" t="s">
        <v>52</v>
      </c>
      <c r="H45" t="s">
        <v>993</v>
      </c>
      <c r="I45" s="1">
        <f>IFERROR(VLOOKUP(D45,参数!$A$5:$B$41,2,FALSE),D45)</f>
        <v>9.375</v>
      </c>
      <c r="J45" s="1">
        <f>IFERROR(VLOOKUP(E45,参数!$A$5:$B$41,2,FALSE),E45)</f>
        <v>1</v>
      </c>
      <c r="K45" s="1">
        <f>IFERROR(VLOOKUP(F45,参数!$A$5:$B$41,2,FALSE),F45)</f>
        <v>10</v>
      </c>
      <c r="L45" s="105" t="str">
        <f>IFERROR(VLOOKUP(G45,参数!$A$5:$B$41,2,FALSE),G45)</f>
        <v>20</v>
      </c>
      <c r="M45" t="s">
        <v>993</v>
      </c>
    </row>
  </sheetData>
  <autoFilter ref="A1:H45">
    <sortState ref="A1:H45">
      <sortCondition ref="B1:B45"/>
    </sortState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8"/>
  </sheetPr>
  <dimension ref="A1:H45"/>
  <sheetViews>
    <sheetView topLeftCell="A29" workbookViewId="0">
      <selection activeCell="C40" sqref="C40"/>
    </sheetView>
  </sheetViews>
  <sheetFormatPr defaultColWidth="8.8" defaultRowHeight="22.5" outlineLevelCol="7"/>
  <cols>
    <col min="1" max="1" width="21.8" style="55" customWidth="1"/>
    <col min="3" max="3" width="68.1" style="55" customWidth="1"/>
    <col min="4" max="8" width="7.5" customWidth="1"/>
  </cols>
  <sheetData>
    <row r="1" spans="2:2">
      <c r="B1">
        <v>0</v>
      </c>
    </row>
    <row r="2" spans="1:7">
      <c r="A2" s="56" t="s">
        <v>1010</v>
      </c>
      <c r="B2">
        <v>1</v>
      </c>
      <c r="C2" s="56" t="s">
        <v>1011</v>
      </c>
      <c r="D2" t="s">
        <v>21</v>
      </c>
      <c r="E2" t="s">
        <v>996</v>
      </c>
      <c r="F2" t="s">
        <v>26</v>
      </c>
      <c r="G2">
        <v>0</v>
      </c>
    </row>
    <row r="3" spans="1:7">
      <c r="A3" s="57"/>
      <c r="B3">
        <v>2</v>
      </c>
      <c r="D3" s="57" t="s">
        <v>21</v>
      </c>
      <c r="E3" t="s">
        <v>20</v>
      </c>
      <c r="F3" t="s">
        <v>49</v>
      </c>
      <c r="G3">
        <v>0</v>
      </c>
    </row>
    <row r="4" spans="1:7">
      <c r="A4" s="57" t="s">
        <v>1012</v>
      </c>
      <c r="B4">
        <v>5</v>
      </c>
      <c r="C4" s="57" t="s">
        <v>1013</v>
      </c>
      <c r="D4" t="s">
        <v>21</v>
      </c>
      <c r="E4" t="s">
        <v>996</v>
      </c>
      <c r="F4" t="s">
        <v>26</v>
      </c>
      <c r="G4">
        <v>0</v>
      </c>
    </row>
    <row r="5" spans="1:7">
      <c r="A5" s="57"/>
      <c r="B5">
        <v>6</v>
      </c>
      <c r="D5" s="57" t="s">
        <v>21</v>
      </c>
      <c r="E5" t="s">
        <v>20</v>
      </c>
      <c r="F5" t="s">
        <v>49</v>
      </c>
      <c r="G5">
        <v>0</v>
      </c>
    </row>
    <row r="6" spans="1:7">
      <c r="A6" s="57" t="s">
        <v>1012</v>
      </c>
      <c r="B6">
        <v>11</v>
      </c>
      <c r="C6" s="57" t="s">
        <v>1014</v>
      </c>
      <c r="D6" t="s">
        <v>727</v>
      </c>
      <c r="E6" t="s">
        <v>20</v>
      </c>
      <c r="F6" t="s">
        <v>26</v>
      </c>
      <c r="G6">
        <v>0</v>
      </c>
    </row>
    <row r="7" spans="1:7">
      <c r="A7" s="57"/>
      <c r="B7">
        <v>12</v>
      </c>
      <c r="D7" s="57" t="s">
        <v>21</v>
      </c>
      <c r="E7" t="s">
        <v>20</v>
      </c>
      <c r="F7" t="s">
        <v>11</v>
      </c>
      <c r="G7" t="s">
        <v>1015</v>
      </c>
    </row>
    <row r="8" spans="1:7">
      <c r="A8" s="57" t="s">
        <v>1016</v>
      </c>
      <c r="B8">
        <v>14</v>
      </c>
      <c r="C8" s="57" t="s">
        <v>1017</v>
      </c>
      <c r="D8" t="s">
        <v>9</v>
      </c>
      <c r="E8" t="s">
        <v>20</v>
      </c>
      <c r="F8" t="s">
        <v>1018</v>
      </c>
      <c r="G8">
        <v>0</v>
      </c>
    </row>
    <row r="9" spans="1:7">
      <c r="A9" s="57"/>
      <c r="B9">
        <v>15</v>
      </c>
      <c r="D9" s="57" t="s">
        <v>9</v>
      </c>
      <c r="E9" t="s">
        <v>118</v>
      </c>
      <c r="F9" t="s">
        <v>49</v>
      </c>
      <c r="G9">
        <v>0</v>
      </c>
    </row>
    <row r="10" spans="1:7">
      <c r="A10" s="57" t="s">
        <v>1016</v>
      </c>
      <c r="B10">
        <v>18</v>
      </c>
      <c r="C10" s="57" t="s">
        <v>1019</v>
      </c>
      <c r="D10" t="s">
        <v>63</v>
      </c>
      <c r="E10" t="s">
        <v>118</v>
      </c>
      <c r="F10" t="s">
        <v>26</v>
      </c>
      <c r="G10">
        <v>0</v>
      </c>
    </row>
    <row r="11" spans="1:7">
      <c r="A11" s="57"/>
      <c r="B11">
        <v>19</v>
      </c>
      <c r="D11" s="57" t="s">
        <v>63</v>
      </c>
      <c r="E11" t="s">
        <v>7</v>
      </c>
      <c r="F11" t="s">
        <v>712</v>
      </c>
      <c r="G11" t="s">
        <v>1015</v>
      </c>
    </row>
    <row r="12" spans="1:7">
      <c r="A12" s="57" t="s">
        <v>1020</v>
      </c>
      <c r="B12">
        <v>21</v>
      </c>
      <c r="C12" s="57" t="s">
        <v>1021</v>
      </c>
      <c r="D12" t="s">
        <v>727</v>
      </c>
      <c r="E12" t="e">
        <f>-TUNING.HEALING_SMALL</f>
        <v>#NAME?</v>
      </c>
      <c r="F12" t="s">
        <v>26</v>
      </c>
      <c r="G12" t="s">
        <v>809</v>
      </c>
    </row>
    <row r="13" spans="1:7">
      <c r="A13" s="57"/>
      <c r="B13">
        <v>22</v>
      </c>
      <c r="D13" s="57" t="s">
        <v>63</v>
      </c>
      <c r="E13">
        <v>0</v>
      </c>
      <c r="F13" t="s">
        <v>49</v>
      </c>
      <c r="G13" t="s">
        <v>809</v>
      </c>
    </row>
    <row r="14" spans="1:7">
      <c r="A14" s="57" t="s">
        <v>1020</v>
      </c>
      <c r="B14">
        <v>25</v>
      </c>
      <c r="C14" s="57" t="s">
        <v>1022</v>
      </c>
      <c r="D14" t="s">
        <v>1000</v>
      </c>
      <c r="E14" t="s">
        <v>20</v>
      </c>
      <c r="F14" t="s">
        <v>49</v>
      </c>
      <c r="G14">
        <v>0</v>
      </c>
    </row>
    <row r="15" spans="1:7">
      <c r="A15" s="57"/>
      <c r="B15">
        <v>26</v>
      </c>
      <c r="D15" s="57" t="s">
        <v>21</v>
      </c>
      <c r="E15" t="s">
        <v>7</v>
      </c>
      <c r="F15" t="s">
        <v>759</v>
      </c>
      <c r="G15">
        <v>0</v>
      </c>
    </row>
    <row r="16" spans="1:7">
      <c r="A16" s="57" t="s">
        <v>1020</v>
      </c>
      <c r="B16">
        <v>29</v>
      </c>
      <c r="C16" s="57" t="s">
        <v>1023</v>
      </c>
      <c r="D16" t="s">
        <v>1000</v>
      </c>
      <c r="E16" t="s">
        <v>20</v>
      </c>
      <c r="F16" t="s">
        <v>49</v>
      </c>
      <c r="G16">
        <v>0</v>
      </c>
    </row>
    <row r="17" spans="1:7">
      <c r="A17" s="57"/>
      <c r="B17">
        <v>30</v>
      </c>
      <c r="D17" s="57" t="s">
        <v>21</v>
      </c>
      <c r="E17" t="s">
        <v>7</v>
      </c>
      <c r="F17" t="s">
        <v>759</v>
      </c>
      <c r="G17">
        <v>0</v>
      </c>
    </row>
    <row r="18" spans="1:7">
      <c r="A18" s="57" t="s">
        <v>1010</v>
      </c>
      <c r="B18">
        <v>62</v>
      </c>
      <c r="C18" s="57" t="s">
        <v>1024</v>
      </c>
      <c r="D18" t="s">
        <v>757</v>
      </c>
      <c r="E18" t="s">
        <v>670</v>
      </c>
      <c r="F18" t="s">
        <v>678</v>
      </c>
      <c r="G18" t="s">
        <v>809</v>
      </c>
    </row>
    <row r="19" spans="1:7">
      <c r="A19" s="57"/>
      <c r="B19">
        <v>63</v>
      </c>
      <c r="D19" s="57" t="s">
        <v>757</v>
      </c>
      <c r="E19" t="s">
        <v>1025</v>
      </c>
      <c r="F19" t="s">
        <v>678</v>
      </c>
      <c r="G19" t="s">
        <v>1026</v>
      </c>
    </row>
    <row r="20" spans="1:7">
      <c r="A20" s="57" t="s">
        <v>1016</v>
      </c>
      <c r="B20">
        <v>65</v>
      </c>
      <c r="C20" s="57" t="s">
        <v>1027</v>
      </c>
      <c r="D20" t="s">
        <v>757</v>
      </c>
      <c r="E20" t="s">
        <v>682</v>
      </c>
      <c r="F20" t="s">
        <v>712</v>
      </c>
      <c r="G20" t="s">
        <v>654</v>
      </c>
    </row>
    <row r="21" spans="1:7">
      <c r="A21" s="57"/>
      <c r="B21">
        <v>66</v>
      </c>
      <c r="D21" s="57" t="s">
        <v>757</v>
      </c>
      <c r="E21" t="s">
        <v>1025</v>
      </c>
      <c r="F21" t="s">
        <v>759</v>
      </c>
      <c r="G21" t="s">
        <v>1028</v>
      </c>
    </row>
    <row r="22" spans="1:7">
      <c r="A22" s="57" t="s">
        <v>1012</v>
      </c>
      <c r="B22">
        <v>75</v>
      </c>
      <c r="C22" s="57" t="s">
        <v>1029</v>
      </c>
      <c r="D22" t="s">
        <v>757</v>
      </c>
      <c r="E22" t="s">
        <v>682</v>
      </c>
      <c r="F22" t="s">
        <v>712</v>
      </c>
      <c r="G22">
        <v>0</v>
      </c>
    </row>
    <row r="23" spans="1:7">
      <c r="A23" s="57"/>
      <c r="B23">
        <v>76</v>
      </c>
      <c r="D23" s="57" t="s">
        <v>757</v>
      </c>
      <c r="E23" t="s">
        <v>648</v>
      </c>
      <c r="F23" t="s">
        <v>678</v>
      </c>
      <c r="G23">
        <v>0</v>
      </c>
    </row>
    <row r="24" spans="1:7">
      <c r="A24" s="57" t="s">
        <v>1012</v>
      </c>
      <c r="B24">
        <v>79</v>
      </c>
      <c r="C24" s="57" t="s">
        <v>1030</v>
      </c>
      <c r="D24" t="s">
        <v>757</v>
      </c>
      <c r="E24" t="s">
        <v>670</v>
      </c>
      <c r="F24" t="s">
        <v>678</v>
      </c>
      <c r="G24" t="s">
        <v>809</v>
      </c>
    </row>
    <row r="25" spans="1:7">
      <c r="A25" s="57"/>
      <c r="B25">
        <v>80</v>
      </c>
      <c r="D25" s="57" t="s">
        <v>727</v>
      </c>
      <c r="E25" t="s">
        <v>648</v>
      </c>
      <c r="F25" t="s">
        <v>712</v>
      </c>
      <c r="G25">
        <v>0</v>
      </c>
    </row>
    <row r="26" spans="1:7">
      <c r="A26" s="57" t="s">
        <v>1016</v>
      </c>
      <c r="B26">
        <v>83</v>
      </c>
      <c r="C26" s="57" t="s">
        <v>1031</v>
      </c>
      <c r="D26" t="s">
        <v>757</v>
      </c>
      <c r="E26" t="s">
        <v>682</v>
      </c>
      <c r="F26" t="s">
        <v>712</v>
      </c>
      <c r="G26">
        <v>0</v>
      </c>
    </row>
    <row r="27" spans="1:7">
      <c r="A27" s="57"/>
      <c r="B27">
        <v>84</v>
      </c>
      <c r="D27" s="57" t="s">
        <v>63</v>
      </c>
      <c r="E27" t="s">
        <v>682</v>
      </c>
      <c r="F27" t="s">
        <v>759</v>
      </c>
      <c r="G27">
        <v>0</v>
      </c>
    </row>
    <row r="28" spans="1:7">
      <c r="A28" s="57" t="s">
        <v>1020</v>
      </c>
      <c r="B28">
        <v>87</v>
      </c>
      <c r="C28" s="57" t="s">
        <v>1032</v>
      </c>
      <c r="D28" t="s">
        <v>1033</v>
      </c>
      <c r="E28">
        <v>0</v>
      </c>
      <c r="F28" t="s">
        <v>652</v>
      </c>
      <c r="G28" t="s">
        <v>1034</v>
      </c>
    </row>
    <row r="29" spans="1:7">
      <c r="A29" s="57"/>
      <c r="B29">
        <v>88</v>
      </c>
      <c r="D29" s="57" t="s">
        <v>1000</v>
      </c>
      <c r="E29" t="s">
        <v>1025</v>
      </c>
      <c r="F29" t="s">
        <v>678</v>
      </c>
      <c r="G29" t="s">
        <v>809</v>
      </c>
    </row>
    <row r="30" spans="1:7">
      <c r="A30" s="57" t="s">
        <v>1020</v>
      </c>
      <c r="B30">
        <v>91</v>
      </c>
      <c r="C30" s="57" t="s">
        <v>1035</v>
      </c>
      <c r="D30" t="s">
        <v>1033</v>
      </c>
      <c r="E30">
        <v>0</v>
      </c>
      <c r="F30" t="s">
        <v>652</v>
      </c>
      <c r="G30" t="s">
        <v>1034</v>
      </c>
    </row>
    <row r="31" spans="1:7">
      <c r="A31" s="57"/>
      <c r="B31">
        <v>92</v>
      </c>
      <c r="D31" s="57" t="s">
        <v>1000</v>
      </c>
      <c r="E31" t="s">
        <v>1025</v>
      </c>
      <c r="F31" t="s">
        <v>678</v>
      </c>
      <c r="G31" t="s">
        <v>809</v>
      </c>
    </row>
    <row r="32" spans="1:7">
      <c r="A32" s="57" t="s">
        <v>1020</v>
      </c>
      <c r="B32">
        <v>95</v>
      </c>
      <c r="C32" s="57" t="s">
        <v>1036</v>
      </c>
      <c r="D32" t="s">
        <v>1033</v>
      </c>
      <c r="E32" t="s">
        <v>741</v>
      </c>
      <c r="F32" t="s">
        <v>652</v>
      </c>
      <c r="G32" t="s">
        <v>1037</v>
      </c>
    </row>
    <row r="33" spans="1:7">
      <c r="A33" s="57"/>
      <c r="B33">
        <v>96</v>
      </c>
      <c r="D33" s="57" t="s">
        <v>1000</v>
      </c>
      <c r="E33" t="s">
        <v>670</v>
      </c>
      <c r="F33" t="s">
        <v>652</v>
      </c>
      <c r="G33" t="s">
        <v>1034</v>
      </c>
    </row>
    <row r="34" spans="1:7">
      <c r="A34" s="57" t="s">
        <v>1010</v>
      </c>
      <c r="B34">
        <v>38</v>
      </c>
      <c r="C34" s="57" t="s">
        <v>1038</v>
      </c>
      <c r="D34" t="s">
        <v>1000</v>
      </c>
      <c r="E34">
        <v>0</v>
      </c>
      <c r="F34" t="s">
        <v>49</v>
      </c>
      <c r="G34">
        <v>0</v>
      </c>
    </row>
    <row r="35" spans="1:7">
      <c r="A35" s="57"/>
      <c r="B35">
        <v>39</v>
      </c>
      <c r="D35" s="57" t="s">
        <v>21</v>
      </c>
      <c r="E35" t="s">
        <v>996</v>
      </c>
      <c r="F35" t="s">
        <v>89</v>
      </c>
      <c r="G35">
        <v>0</v>
      </c>
    </row>
    <row r="36" spans="1:6">
      <c r="A36" s="57" t="s">
        <v>1039</v>
      </c>
      <c r="B36">
        <v>44</v>
      </c>
      <c r="C36" s="57" t="s">
        <v>1040</v>
      </c>
      <c r="D36" t="s">
        <v>1041</v>
      </c>
      <c r="E36" t="s">
        <v>1042</v>
      </c>
      <c r="F36" t="s">
        <v>1043</v>
      </c>
    </row>
    <row r="37" spans="1:7">
      <c r="A37" s="57" t="s">
        <v>1010</v>
      </c>
      <c r="B37">
        <v>46</v>
      </c>
      <c r="C37" s="57" t="s">
        <v>1044</v>
      </c>
      <c r="D37" t="s">
        <v>757</v>
      </c>
      <c r="E37" t="s">
        <v>996</v>
      </c>
      <c r="F37" t="s">
        <v>1005</v>
      </c>
      <c r="G37">
        <v>0</v>
      </c>
    </row>
    <row r="38" spans="1:7">
      <c r="A38" s="57"/>
      <c r="B38">
        <v>47</v>
      </c>
      <c r="D38" s="57" t="s">
        <v>81</v>
      </c>
      <c r="E38" t="s">
        <v>20</v>
      </c>
      <c r="F38" t="s">
        <v>1006</v>
      </c>
      <c r="G38">
        <v>0</v>
      </c>
    </row>
    <row r="39" spans="1:6">
      <c r="A39" s="57" t="s">
        <v>1039</v>
      </c>
      <c r="B39">
        <v>52</v>
      </c>
      <c r="C39" s="57" t="s">
        <v>1040</v>
      </c>
      <c r="D39" t="s">
        <v>1041</v>
      </c>
      <c r="E39" t="s">
        <v>1045</v>
      </c>
      <c r="F39" t="s">
        <v>1046</v>
      </c>
    </row>
    <row r="40" spans="1:7">
      <c r="A40" s="57" t="s">
        <v>1010</v>
      </c>
      <c r="B40">
        <v>54</v>
      </c>
      <c r="C40" s="57" t="s">
        <v>1047</v>
      </c>
      <c r="D40" t="s">
        <v>21</v>
      </c>
      <c r="E40">
        <v>0</v>
      </c>
      <c r="F40" t="s">
        <v>49</v>
      </c>
      <c r="G40">
        <v>0</v>
      </c>
    </row>
    <row r="41" spans="1:7">
      <c r="A41" s="57"/>
      <c r="B41">
        <v>55</v>
      </c>
      <c r="D41" s="57" t="s">
        <v>81</v>
      </c>
      <c r="E41" t="s">
        <v>996</v>
      </c>
      <c r="F41" t="s">
        <v>89</v>
      </c>
      <c r="G41">
        <v>0</v>
      </c>
    </row>
    <row r="42" spans="1:6">
      <c r="A42" s="57" t="s">
        <v>1039</v>
      </c>
      <c r="B42">
        <v>60</v>
      </c>
      <c r="C42" s="57" t="s">
        <v>1040</v>
      </c>
      <c r="D42" t="s">
        <v>1041</v>
      </c>
      <c r="E42" t="s">
        <v>1048</v>
      </c>
      <c r="F42" t="s">
        <v>1049</v>
      </c>
    </row>
    <row r="43" spans="1:7">
      <c r="A43" s="57" t="s">
        <v>1010</v>
      </c>
      <c r="B43">
        <v>69</v>
      </c>
      <c r="C43" s="57" t="s">
        <v>1050</v>
      </c>
      <c r="D43" t="s">
        <v>1000</v>
      </c>
      <c r="E43" t="e">
        <f>-TUNING.HEALING_TINY</f>
        <v>#NAME?</v>
      </c>
      <c r="F43" t="s">
        <v>26</v>
      </c>
      <c r="G43" t="s">
        <v>1034</v>
      </c>
    </row>
    <row r="44" spans="1:7">
      <c r="A44" s="57"/>
      <c r="B44">
        <v>70</v>
      </c>
      <c r="D44" s="57" t="s">
        <v>1000</v>
      </c>
      <c r="E44">
        <v>0</v>
      </c>
      <c r="F44" t="s">
        <v>26</v>
      </c>
      <c r="G44" t="s">
        <v>809</v>
      </c>
    </row>
    <row r="45" spans="1:8">
      <c r="A45" s="57" t="s">
        <v>1051</v>
      </c>
      <c r="B45">
        <v>72</v>
      </c>
      <c r="C45" s="57" t="s">
        <v>1052</v>
      </c>
      <c r="D45" t="s">
        <v>1053</v>
      </c>
      <c r="E45" t="s">
        <v>1054</v>
      </c>
      <c r="F45" t="s">
        <v>1055</v>
      </c>
      <c r="G45" t="s">
        <v>1056</v>
      </c>
      <c r="H45" t="s">
        <v>1057</v>
      </c>
    </row>
  </sheetData>
  <autoFilter ref="A1:H45">
    <sortState ref="A1:H45">
      <sortCondition ref="B1:B45"/>
    </sortState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B41"/>
  <sheetViews>
    <sheetView workbookViewId="0">
      <selection activeCell="B5" sqref="B5:B41"/>
    </sheetView>
  </sheetViews>
  <sheetFormatPr defaultColWidth="8.8" defaultRowHeight="22" customHeight="1" outlineLevelCol="1"/>
  <cols>
    <col min="1" max="1" width="38.7" style="43" customWidth="1"/>
    <col min="2" max="2" width="10.2" style="14" customWidth="1"/>
    <col min="3" max="16384" width="8.8" style="43"/>
  </cols>
  <sheetData>
    <row r="1" customHeight="1" spans="1:2">
      <c r="A1" s="44" t="s">
        <v>920</v>
      </c>
      <c r="B1" s="45">
        <v>480</v>
      </c>
    </row>
    <row r="2" customHeight="1" spans="1:2">
      <c r="A2" s="46" t="s">
        <v>921</v>
      </c>
      <c r="B2" s="47">
        <v>1</v>
      </c>
    </row>
    <row r="3" customHeight="1" spans="1:2">
      <c r="A3" s="46" t="s">
        <v>1058</v>
      </c>
      <c r="B3" s="47">
        <v>75</v>
      </c>
    </row>
    <row r="4" customHeight="1" spans="1:2">
      <c r="A4" s="46"/>
      <c r="B4" s="47"/>
    </row>
    <row r="5" customHeight="1" spans="1:2">
      <c r="A5" s="48" t="s">
        <v>1000</v>
      </c>
      <c r="B5" s="47">
        <f>B3/8</f>
        <v>9.375</v>
      </c>
    </row>
    <row r="6" customHeight="1" spans="1:2">
      <c r="A6" s="48" t="s">
        <v>21</v>
      </c>
      <c r="B6" s="47">
        <f>B3/6</f>
        <v>12.5</v>
      </c>
    </row>
    <row r="7" customHeight="1" spans="1:2">
      <c r="A7" s="48" t="s">
        <v>81</v>
      </c>
      <c r="B7" s="47">
        <f>B3/4</f>
        <v>18.75</v>
      </c>
    </row>
    <row r="8" customHeight="1" spans="1:2">
      <c r="A8" s="48" t="s">
        <v>63</v>
      </c>
      <c r="B8" s="47">
        <f>B3/3</f>
        <v>25</v>
      </c>
    </row>
    <row r="9" customHeight="1" spans="1:2">
      <c r="A9" s="48" t="s">
        <v>9</v>
      </c>
      <c r="B9" s="47">
        <f>B3/2</f>
        <v>37.5</v>
      </c>
    </row>
    <row r="10" customHeight="1" spans="1:2">
      <c r="A10" s="48" t="s">
        <v>38</v>
      </c>
      <c r="B10" s="47">
        <f>B3</f>
        <v>75</v>
      </c>
    </row>
    <row r="11" customHeight="1" spans="1:2">
      <c r="A11" s="48" t="s">
        <v>171</v>
      </c>
      <c r="B11" s="47">
        <f>B3*4/3</f>
        <v>100</v>
      </c>
    </row>
    <row r="12" customHeight="1" spans="1:2">
      <c r="A12" s="48" t="s">
        <v>48</v>
      </c>
      <c r="B12" s="47">
        <f>B3*2</f>
        <v>150</v>
      </c>
    </row>
    <row r="13" customHeight="1" spans="1:2">
      <c r="A13" s="46"/>
      <c r="B13" s="47"/>
    </row>
    <row r="14" customHeight="1" spans="1:2">
      <c r="A14" s="49" t="s">
        <v>996</v>
      </c>
      <c r="B14" s="47">
        <v>1</v>
      </c>
    </row>
    <row r="15" customHeight="1" spans="1:2">
      <c r="A15" s="49" t="s">
        <v>20</v>
      </c>
      <c r="B15" s="47">
        <v>3</v>
      </c>
    </row>
    <row r="16" customHeight="1" spans="1:2">
      <c r="A16" s="49" t="s">
        <v>118</v>
      </c>
      <c r="B16" s="47">
        <v>8</v>
      </c>
    </row>
    <row r="17" customHeight="1" spans="1:2">
      <c r="A17" s="49" t="s">
        <v>7</v>
      </c>
      <c r="B17" s="47">
        <v>20</v>
      </c>
    </row>
    <row r="18" customHeight="1" spans="1:2">
      <c r="A18" s="49" t="s">
        <v>37</v>
      </c>
      <c r="B18" s="47">
        <v>30</v>
      </c>
    </row>
    <row r="19" customHeight="1" spans="1:2">
      <c r="A19" s="49" t="s">
        <v>31</v>
      </c>
      <c r="B19" s="47">
        <v>40</v>
      </c>
    </row>
    <row r="20" customHeight="1" spans="1:2">
      <c r="A20" s="49" t="s">
        <v>72</v>
      </c>
      <c r="B20" s="47">
        <v>60</v>
      </c>
    </row>
    <row r="21" customHeight="1" spans="1:2">
      <c r="A21" s="49" t="s">
        <v>174</v>
      </c>
      <c r="B21" s="47">
        <v>75</v>
      </c>
    </row>
    <row r="22" customHeight="1" spans="1:2">
      <c r="A22" s="49" t="s">
        <v>47</v>
      </c>
      <c r="B22" s="47">
        <v>100</v>
      </c>
    </row>
    <row r="23" customHeight="1" spans="1:2">
      <c r="A23" s="49" t="s">
        <v>101</v>
      </c>
      <c r="B23" s="47">
        <v>2</v>
      </c>
    </row>
    <row r="24" customHeight="1" spans="1:2">
      <c r="A24" s="46"/>
      <c r="B24" s="47"/>
    </row>
    <row r="25" customHeight="1" spans="1:2">
      <c r="A25" s="50" t="s">
        <v>1059</v>
      </c>
      <c r="B25" s="47">
        <v>1</v>
      </c>
    </row>
    <row r="26" customHeight="1" spans="1:2">
      <c r="A26" s="50" t="s">
        <v>13</v>
      </c>
      <c r="B26" s="47">
        <v>5</v>
      </c>
    </row>
    <row r="27" customHeight="1" spans="1:2">
      <c r="A27" s="50" t="s">
        <v>127</v>
      </c>
      <c r="B27" s="47">
        <v>10</v>
      </c>
    </row>
    <row r="28" customHeight="1" spans="1:2">
      <c r="A28" s="50" t="s">
        <v>23</v>
      </c>
      <c r="B28" s="47">
        <v>15</v>
      </c>
    </row>
    <row r="29" customHeight="1" spans="1:2">
      <c r="A29" s="50" t="s">
        <v>76</v>
      </c>
      <c r="B29" s="47">
        <v>20</v>
      </c>
    </row>
    <row r="30" customHeight="1" spans="1:2">
      <c r="A30" s="50" t="s">
        <v>107</v>
      </c>
      <c r="B30" s="47">
        <v>33</v>
      </c>
    </row>
    <row r="31" customHeight="1" spans="1:2">
      <c r="A31" s="50" t="s">
        <v>90</v>
      </c>
      <c r="B31" s="47">
        <v>50</v>
      </c>
    </row>
    <row r="32" customHeight="1" spans="1:2">
      <c r="A32" s="46"/>
      <c r="B32" s="47"/>
    </row>
    <row r="33" customHeight="1" spans="1:2">
      <c r="A33" s="51" t="s">
        <v>1006</v>
      </c>
      <c r="B33" s="106" t="s">
        <v>987</v>
      </c>
    </row>
    <row r="34" customHeight="1" spans="1:2">
      <c r="A34" s="51" t="s">
        <v>1005</v>
      </c>
      <c r="B34" s="106" t="s">
        <v>986</v>
      </c>
    </row>
    <row r="35" customHeight="1" spans="1:2">
      <c r="A35" s="51" t="s">
        <v>89</v>
      </c>
      <c r="B35" s="106" t="s">
        <v>982</v>
      </c>
    </row>
    <row r="36" customHeight="1" spans="1:2">
      <c r="A36" s="51" t="s">
        <v>49</v>
      </c>
      <c r="B36" s="106" t="s">
        <v>976</v>
      </c>
    </row>
    <row r="37" customHeight="1" spans="1:2">
      <c r="A37" s="51" t="s">
        <v>1060</v>
      </c>
      <c r="B37" s="106" t="s">
        <v>1061</v>
      </c>
    </row>
    <row r="38" customHeight="1" spans="1:2">
      <c r="A38" s="51" t="s">
        <v>26</v>
      </c>
      <c r="B38" s="106" t="s">
        <v>975</v>
      </c>
    </row>
    <row r="39" customHeight="1" spans="1:2">
      <c r="A39" s="51" t="s">
        <v>11</v>
      </c>
      <c r="B39" s="106" t="s">
        <v>978</v>
      </c>
    </row>
    <row r="40" customHeight="1" spans="1:2">
      <c r="A40" s="51" t="s">
        <v>52</v>
      </c>
      <c r="B40" s="106" t="s">
        <v>992</v>
      </c>
    </row>
    <row r="41" customHeight="1" spans="1:2">
      <c r="A41" s="53" t="s">
        <v>1062</v>
      </c>
      <c r="B41" s="107" t="s">
        <v>1063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899"/>
  <sheetViews>
    <sheetView workbookViewId="0">
      <selection activeCell="B11" sqref="B11"/>
    </sheetView>
  </sheetViews>
  <sheetFormatPr defaultColWidth="8.8" defaultRowHeight="22.5" outlineLevelCol="6"/>
  <cols>
    <col min="1" max="1" width="54.8" style="17" customWidth="1"/>
    <col min="2" max="2" width="7.2" style="29"/>
    <col min="3" max="3" width="16.9" customWidth="1"/>
    <col min="4" max="4" width="21.1" style="30" customWidth="1"/>
    <col min="5" max="5" width="24.4" style="30" customWidth="1"/>
    <col min="6" max="6" width="7.6" style="29" customWidth="1"/>
    <col min="7" max="7" width="54.7" style="29" customWidth="1"/>
  </cols>
  <sheetData>
    <row r="2" spans="1:7">
      <c r="A2" s="31" t="s">
        <v>1064</v>
      </c>
      <c r="C2" s="32" t="s">
        <v>83</v>
      </c>
      <c r="D2" s="33"/>
      <c r="E2" s="33"/>
      <c r="F2" s="34" t="s">
        <v>1065</v>
      </c>
      <c r="G2" s="29" t="str">
        <f>IFERROR(VLOOKUP(C2,$A$2:$B$461,2,FALSE),"")</f>
        <v/>
      </c>
    </row>
    <row r="3" spans="1:7">
      <c r="A3" s="31" t="s">
        <v>1066</v>
      </c>
      <c r="C3" s="32" t="s">
        <v>17</v>
      </c>
      <c r="D3" s="35"/>
      <c r="E3" s="35"/>
      <c r="G3" s="29" t="str">
        <f>IFERROR(VLOOKUP(C3,$A$2:$B$461,2,FALSE),"")</f>
        <v/>
      </c>
    </row>
    <row r="4" spans="1:7">
      <c r="A4" s="31" t="s">
        <v>1067</v>
      </c>
      <c r="C4" s="32" t="s">
        <v>73</v>
      </c>
      <c r="D4" s="36"/>
      <c r="E4" s="35"/>
      <c r="G4" s="29" t="str">
        <f>IFERROR(VLOOKUP(C4,$A$2:$B$461,2,FALSE),"")</f>
        <v/>
      </c>
    </row>
    <row r="5" spans="1:7">
      <c r="A5" s="31" t="s">
        <v>1068</v>
      </c>
      <c r="C5" s="32" t="s">
        <v>96</v>
      </c>
      <c r="D5" s="36"/>
      <c r="E5" s="35"/>
      <c r="G5" s="29" t="str">
        <f>IFERROR(VLOOKUP(C5,$A$2:$B$461,2,FALSE),"")</f>
        <v/>
      </c>
    </row>
    <row r="6" spans="1:7">
      <c r="A6" s="31" t="s">
        <v>1069</v>
      </c>
      <c r="C6" s="32" t="s">
        <v>55</v>
      </c>
      <c r="D6" s="35"/>
      <c r="E6" s="35"/>
      <c r="G6" s="29" t="str">
        <f>IFERROR(VLOOKUP(C6,$A$2:$B$461,2,FALSE),"")</f>
        <v/>
      </c>
    </row>
    <row r="7" spans="1:7">
      <c r="A7" s="31" t="s">
        <v>1070</v>
      </c>
      <c r="C7" s="32" t="s">
        <v>131</v>
      </c>
      <c r="D7" s="36"/>
      <c r="E7" s="35"/>
      <c r="G7" s="29" t="str">
        <f>IFERROR(VLOOKUP(C7,$A$2:$B$461,2,FALSE),"")</f>
        <v/>
      </c>
    </row>
    <row r="8" spans="1:7">
      <c r="A8" s="31" t="s">
        <v>1071</v>
      </c>
      <c r="C8" s="32" t="s">
        <v>53</v>
      </c>
      <c r="D8" s="36"/>
      <c r="E8" s="35"/>
      <c r="G8" s="29" t="str">
        <f>IFERROR(VLOOKUP(C8,$A$2:$B$461,2,FALSE),"")</f>
        <v/>
      </c>
    </row>
    <row r="9" spans="1:7">
      <c r="A9" s="31" t="s">
        <v>1072</v>
      </c>
      <c r="C9" s="32" t="s">
        <v>43</v>
      </c>
      <c r="D9" s="36"/>
      <c r="E9" s="36"/>
      <c r="G9" s="29" t="str">
        <f>IFERROR(VLOOKUP(C9,$A$2:$B$461,2,FALSE),"")</f>
        <v/>
      </c>
    </row>
    <row r="10" spans="1:7">
      <c r="A10" s="31" t="s">
        <v>1073</v>
      </c>
      <c r="C10" s="32" t="s">
        <v>172</v>
      </c>
      <c r="D10" s="36"/>
      <c r="E10" s="35"/>
      <c r="G10" s="29" t="str">
        <f>IFERROR(VLOOKUP(C10,$A$2:$B$461,2,FALSE),"")</f>
        <v/>
      </c>
    </row>
    <row r="11" ht="23.25" spans="1:7">
      <c r="A11" s="31" t="s">
        <v>1074</v>
      </c>
      <c r="C11" s="32" t="s">
        <v>167</v>
      </c>
      <c r="D11" s="37"/>
      <c r="E11" s="37"/>
      <c r="G11" s="29" t="str">
        <f>IFERROR(VLOOKUP(C11,$A$2:$B$461,2,FALSE),"")</f>
        <v/>
      </c>
    </row>
    <row r="12" ht="23.25" spans="1:7">
      <c r="A12" s="31" t="s">
        <v>1075</v>
      </c>
      <c r="C12" s="32" t="s">
        <v>66</v>
      </c>
      <c r="D12" s="38"/>
      <c r="E12" s="38"/>
      <c r="G12" s="29" t="str">
        <f>IFERROR(VLOOKUP(C12,$A$2:$B$461,2,FALSE),"")</f>
        <v/>
      </c>
    </row>
    <row r="13" spans="1:7">
      <c r="A13" s="31" t="s">
        <v>1076</v>
      </c>
      <c r="C13" s="32" t="s">
        <v>64</v>
      </c>
      <c r="D13" s="36" t="s">
        <v>1077</v>
      </c>
      <c r="E13" s="36"/>
      <c r="G13" s="29" t="str">
        <f>IFERROR(VLOOKUP(C13,$A$2:$B$461,2,FALSE),"")</f>
        <v/>
      </c>
    </row>
    <row r="14" spans="1:7">
      <c r="A14" s="31" t="s">
        <v>1078</v>
      </c>
      <c r="C14" s="32" t="s">
        <v>88</v>
      </c>
      <c r="D14" s="36"/>
      <c r="E14" s="36"/>
      <c r="G14" s="29" t="str">
        <f>IFERROR(VLOOKUP(C14,$A$2:$B$461,2,FALSE),"")</f>
        <v/>
      </c>
    </row>
    <row r="15" spans="1:7">
      <c r="A15" s="31" t="s">
        <v>1079</v>
      </c>
      <c r="C15" s="32" t="s">
        <v>120</v>
      </c>
      <c r="D15" s="36"/>
      <c r="E15" s="36"/>
      <c r="G15" s="29" t="str">
        <f>IFERROR(VLOOKUP(C15,$A$2:$B$461,2,FALSE),"")</f>
        <v/>
      </c>
    </row>
    <row r="16" spans="1:7">
      <c r="A16" s="31" t="s">
        <v>1080</v>
      </c>
      <c r="C16" s="32" t="s">
        <v>129</v>
      </c>
      <c r="D16" s="36"/>
      <c r="E16" s="36"/>
      <c r="G16" s="29" t="str">
        <f>IFERROR(VLOOKUP(C16,$A$2:$B$461,2,FALSE),"")</f>
        <v/>
      </c>
    </row>
    <row r="17" spans="1:7">
      <c r="A17" s="31" t="s">
        <v>1081</v>
      </c>
      <c r="C17" s="32" t="s">
        <v>29</v>
      </c>
      <c r="D17" s="36" t="s">
        <v>1082</v>
      </c>
      <c r="E17" s="36"/>
      <c r="G17" s="29" t="str">
        <f>IFERROR(VLOOKUP(C17,$A$2:$B$461,2,FALSE),"")</f>
        <v/>
      </c>
    </row>
    <row r="18" spans="1:7">
      <c r="A18" s="31" t="s">
        <v>1083</v>
      </c>
      <c r="C18" s="32" t="s">
        <v>68</v>
      </c>
      <c r="D18" s="36"/>
      <c r="E18" s="36"/>
      <c r="G18" s="29" t="str">
        <f>IFERROR(VLOOKUP(C18,$A$2:$B$461,2,FALSE),"")</f>
        <v/>
      </c>
    </row>
    <row r="19" spans="1:7">
      <c r="A19" s="31" t="s">
        <v>1084</v>
      </c>
      <c r="C19" s="32" t="s">
        <v>57</v>
      </c>
      <c r="D19" s="36"/>
      <c r="E19" s="36"/>
      <c r="G19" s="29" t="str">
        <f>IFERROR(VLOOKUP(C19,$A$2:$B$461,2,FALSE),"")</f>
        <v/>
      </c>
    </row>
    <row r="20" spans="1:7">
      <c r="A20" s="31" t="s">
        <v>1085</v>
      </c>
      <c r="C20" s="32" t="s">
        <v>161</v>
      </c>
      <c r="D20" s="36"/>
      <c r="E20" s="35"/>
      <c r="G20" s="29" t="str">
        <f>IFERROR(VLOOKUP(C20,$A$2:$B$461,2,FALSE),"")</f>
        <v/>
      </c>
    </row>
    <row r="21" ht="23.25" spans="1:7">
      <c r="A21" s="31" t="s">
        <v>1086</v>
      </c>
      <c r="C21" s="32" t="s">
        <v>163</v>
      </c>
      <c r="D21" s="39"/>
      <c r="E21" s="39"/>
      <c r="G21" s="29" t="str">
        <f>IFERROR(VLOOKUP(C21,$A$2:$B$461,2,FALSE),"")</f>
        <v/>
      </c>
    </row>
    <row r="22" ht="23.25" spans="1:7">
      <c r="A22" s="31" t="s">
        <v>1087</v>
      </c>
      <c r="C22" s="32" t="s">
        <v>50</v>
      </c>
      <c r="D22" s="38"/>
      <c r="E22" s="38"/>
      <c r="G22" s="29" t="str">
        <f>IFERROR(VLOOKUP(C22,$A$2:$B$461,2,FALSE),"")</f>
        <v/>
      </c>
    </row>
    <row r="23" spans="1:7">
      <c r="A23" s="31" t="s">
        <v>1088</v>
      </c>
      <c r="C23" s="32" t="s">
        <v>61</v>
      </c>
      <c r="D23" s="36"/>
      <c r="E23" s="35"/>
      <c r="G23" s="29" t="str">
        <f>IFERROR(VLOOKUP(C23,$A$2:$B$461,2,FALSE),"")</f>
        <v/>
      </c>
    </row>
    <row r="24" spans="1:7">
      <c r="A24" s="31" t="s">
        <v>1089</v>
      </c>
      <c r="C24" s="32" t="s">
        <v>133</v>
      </c>
      <c r="D24" s="36"/>
      <c r="E24" s="35"/>
      <c r="G24" s="29" t="str">
        <f>IFERROR(VLOOKUP(C24,$A$2:$B$461,2,FALSE),"")</f>
        <v/>
      </c>
    </row>
    <row r="25" spans="1:7">
      <c r="A25" s="31" t="s">
        <v>1090</v>
      </c>
      <c r="C25" s="32" t="s">
        <v>92</v>
      </c>
      <c r="D25" s="36"/>
      <c r="E25" s="35"/>
      <c r="G25" s="29" t="str">
        <f>IFERROR(VLOOKUP(C25,$A$2:$B$461,2,FALSE),"")</f>
        <v/>
      </c>
    </row>
    <row r="26" spans="1:7">
      <c r="A26" s="31" t="s">
        <v>1091</v>
      </c>
      <c r="C26" s="32" t="s">
        <v>78</v>
      </c>
      <c r="D26" s="36" t="s">
        <v>1092</v>
      </c>
      <c r="E26" s="35"/>
      <c r="G26" s="29" t="str">
        <f>IFERROR(VLOOKUP(C26,$A$2:$B$461,2,FALSE),"")</f>
        <v/>
      </c>
    </row>
    <row r="27" spans="1:7">
      <c r="A27" s="31" t="s">
        <v>1093</v>
      </c>
      <c r="C27" s="32" t="s">
        <v>165</v>
      </c>
      <c r="D27" s="36"/>
      <c r="E27" s="36"/>
      <c r="G27" s="29" t="str">
        <f>IFERROR(VLOOKUP(C27,$A$2:$B$461,2,FALSE),"")</f>
        <v/>
      </c>
    </row>
    <row r="28" spans="1:7">
      <c r="A28" s="31" t="s">
        <v>1094</v>
      </c>
      <c r="C28" s="32" t="s">
        <v>100</v>
      </c>
      <c r="D28" s="36"/>
      <c r="E28" s="36"/>
      <c r="G28" s="29" t="str">
        <f>IFERROR(VLOOKUP(C28,$A$2:$B$461,2,FALSE),"")</f>
        <v/>
      </c>
    </row>
    <row r="29" spans="1:7">
      <c r="A29" s="31" t="s">
        <v>1095</v>
      </c>
      <c r="C29" s="32" t="s">
        <v>98</v>
      </c>
      <c r="D29" s="36"/>
      <c r="E29" s="36"/>
      <c r="G29" s="29" t="str">
        <f>IFERROR(VLOOKUP(C29,$A$2:$B$461,2,FALSE),"")</f>
        <v/>
      </c>
    </row>
    <row r="30" spans="1:7">
      <c r="A30" s="31" t="s">
        <v>1096</v>
      </c>
      <c r="C30" s="32" t="s">
        <v>45</v>
      </c>
      <c r="D30" s="36"/>
      <c r="E30" s="36"/>
      <c r="G30" s="29" t="str">
        <f>IFERROR(VLOOKUP(C30,$A$2:$B$461,2,FALSE),"")</f>
        <v/>
      </c>
    </row>
    <row r="31" ht="23.25" spans="1:7">
      <c r="A31" s="31" t="s">
        <v>1097</v>
      </c>
      <c r="C31" s="32" t="s">
        <v>148</v>
      </c>
      <c r="D31" s="39"/>
      <c r="E31" s="39"/>
      <c r="G31" s="29" t="str">
        <f>IFERROR(VLOOKUP(C31,$A$2:$B$461,2,FALSE),"")</f>
        <v/>
      </c>
    </row>
    <row r="32" ht="23.25" spans="1:7">
      <c r="A32" s="31" t="s">
        <v>1098</v>
      </c>
      <c r="C32" s="32" t="s">
        <v>59</v>
      </c>
      <c r="D32" s="38"/>
      <c r="E32" s="38"/>
      <c r="G32" s="29" t="str">
        <f>IFERROR(VLOOKUP(C32,$A$2:$B$461,2,FALSE),"")</f>
        <v/>
      </c>
    </row>
    <row r="33" spans="1:7">
      <c r="A33" s="31" t="s">
        <v>1099</v>
      </c>
      <c r="C33" s="32" t="s">
        <v>86</v>
      </c>
      <c r="D33" s="36"/>
      <c r="E33" s="36"/>
      <c r="G33" s="29" t="str">
        <f>IFERROR(VLOOKUP(C33,$A$2:$B$461,2,FALSE),"")</f>
        <v/>
      </c>
    </row>
    <row r="34" spans="1:7">
      <c r="A34" s="31" t="s">
        <v>1100</v>
      </c>
      <c r="C34" s="32" t="s">
        <v>70</v>
      </c>
      <c r="D34" s="36"/>
      <c r="E34" s="36"/>
      <c r="G34" s="29" t="str">
        <f>IFERROR(VLOOKUP(C34,$A$2:$B$461,2,FALSE),"")</f>
        <v/>
      </c>
    </row>
    <row r="35" spans="1:7">
      <c r="A35" s="31" t="s">
        <v>1101</v>
      </c>
      <c r="C35" s="32" t="s">
        <v>151</v>
      </c>
      <c r="D35" s="36"/>
      <c r="E35" s="35"/>
      <c r="G35" s="29" t="str">
        <f>IFERROR(VLOOKUP(C35,$A$2:$B$461,2,FALSE),"")</f>
        <v/>
      </c>
    </row>
    <row r="36" spans="1:7">
      <c r="A36" s="31" t="s">
        <v>1102</v>
      </c>
      <c r="C36" s="32" t="s">
        <v>122</v>
      </c>
      <c r="D36" s="36"/>
      <c r="E36" s="35"/>
      <c r="G36" s="29" t="str">
        <f>IFERROR(VLOOKUP(C36,$A$2:$B$461,2,FALSE),"")</f>
        <v/>
      </c>
    </row>
    <row r="37" spans="1:7">
      <c r="A37" s="31" t="s">
        <v>1103</v>
      </c>
      <c r="C37" s="32" t="s">
        <v>24</v>
      </c>
      <c r="D37" s="36"/>
      <c r="E37" s="36"/>
      <c r="G37" s="29" t="str">
        <f>IFERROR(VLOOKUP(C37,$A$2:$B$461,2,FALSE),"")</f>
        <v/>
      </c>
    </row>
    <row r="38" spans="1:7">
      <c r="A38" s="31" t="s">
        <v>1104</v>
      </c>
      <c r="C38" s="32" t="s">
        <v>104</v>
      </c>
      <c r="D38" s="36"/>
      <c r="E38" s="36"/>
      <c r="G38" s="29" t="str">
        <f>IFERROR(VLOOKUP(C38,$A$2:$B$461,2,FALSE),"")</f>
        <v/>
      </c>
    </row>
    <row r="39" spans="1:7">
      <c r="A39" s="31" t="s">
        <v>1105</v>
      </c>
      <c r="C39" s="32" t="s">
        <v>124</v>
      </c>
      <c r="D39" s="36"/>
      <c r="E39" s="36"/>
      <c r="G39" s="29" t="str">
        <f>IFERROR(VLOOKUP(C39,$A$2:$B$461,2,FALSE),"")</f>
        <v/>
      </c>
    </row>
    <row r="40" spans="1:7">
      <c r="A40" s="31" t="s">
        <v>1106</v>
      </c>
      <c r="C40" s="32" t="s">
        <v>14</v>
      </c>
      <c r="D40" s="36"/>
      <c r="E40" s="36"/>
      <c r="G40" s="29" t="str">
        <f>IFERROR(VLOOKUP(C40,$A$2:$B$461,2,FALSE),"")</f>
        <v/>
      </c>
    </row>
    <row r="41" ht="23.25" spans="1:7">
      <c r="A41" s="31" t="s">
        <v>1107</v>
      </c>
      <c r="C41" s="32" t="s">
        <v>154</v>
      </c>
      <c r="D41" s="39"/>
      <c r="E41" s="39"/>
      <c r="G41" s="29" t="str">
        <f>IFERROR(VLOOKUP(C41,$A$2:$B$461,2,FALSE),"")</f>
        <v/>
      </c>
    </row>
    <row r="42" ht="23.25" spans="1:7">
      <c r="A42" s="31" t="s">
        <v>1108</v>
      </c>
      <c r="C42" s="32" t="s">
        <v>156</v>
      </c>
      <c r="D42" s="38"/>
      <c r="E42" s="38"/>
      <c r="G42" s="29" t="str">
        <f>IFERROR(VLOOKUP(C42,$A$2:$B$461,2,FALSE),"")</f>
        <v/>
      </c>
    </row>
    <row r="43" spans="1:7">
      <c r="A43" s="31" t="s">
        <v>1109</v>
      </c>
      <c r="C43" s="32" t="s">
        <v>158</v>
      </c>
      <c r="D43" s="36" t="s">
        <v>1110</v>
      </c>
      <c r="E43" s="35"/>
      <c r="G43" s="29" t="str">
        <f>IFERROR(VLOOKUP(C43,$A$2:$B$461,2,FALSE),"")</f>
        <v/>
      </c>
    </row>
    <row r="44" spans="1:7">
      <c r="A44" s="31" t="s">
        <v>1111</v>
      </c>
      <c r="C44" s="32" t="s">
        <v>27</v>
      </c>
      <c r="D44" s="36"/>
      <c r="E44" s="36"/>
      <c r="G44" s="29" t="str">
        <f>IFERROR(VLOOKUP(C44,$A$2:$B$461,2,FALSE),"")</f>
        <v/>
      </c>
    </row>
    <row r="45" spans="1:7">
      <c r="A45" s="31" t="s">
        <v>1112</v>
      </c>
      <c r="C45" s="32" t="s">
        <v>80</v>
      </c>
      <c r="D45" s="36"/>
      <c r="E45" s="36"/>
      <c r="G45" s="29" t="str">
        <f>IFERROR(VLOOKUP(C45,$A$2:$B$461,2,FALSE),"")</f>
        <v/>
      </c>
    </row>
    <row r="46" spans="1:7">
      <c r="A46" s="31" t="s">
        <v>1113</v>
      </c>
      <c r="C46" s="32" t="s">
        <v>113</v>
      </c>
      <c r="D46" s="36" t="s">
        <v>1114</v>
      </c>
      <c r="E46" s="36"/>
      <c r="G46" s="29" t="str">
        <f>IFERROR(VLOOKUP(C46,$A$2:$B$461,2,FALSE),"")</f>
        <v/>
      </c>
    </row>
    <row r="47" spans="1:7">
      <c r="A47" s="31" t="s">
        <v>1115</v>
      </c>
      <c r="C47" s="32" t="s">
        <v>115</v>
      </c>
      <c r="D47" s="36" t="s">
        <v>1116</v>
      </c>
      <c r="E47" s="36"/>
      <c r="G47" s="29" t="str">
        <f>IFERROR(VLOOKUP(C47,$A$2:$B$461,2,FALSE),"")</f>
        <v/>
      </c>
    </row>
    <row r="48" spans="1:7">
      <c r="A48" s="31" t="s">
        <v>1117</v>
      </c>
      <c r="C48" s="32" t="s">
        <v>1</v>
      </c>
      <c r="D48" s="36"/>
      <c r="E48" s="36"/>
      <c r="G48" s="29" t="str">
        <f>IFERROR(VLOOKUP(C48,$A$2:$B$461,2,FALSE),"")</f>
        <v/>
      </c>
    </row>
    <row r="49" spans="1:7">
      <c r="A49" s="31" t="s">
        <v>1118</v>
      </c>
      <c r="C49" s="32" t="s">
        <v>109</v>
      </c>
      <c r="D49" s="36"/>
      <c r="E49" s="36"/>
      <c r="G49" s="29" t="str">
        <f>IFERROR(VLOOKUP(C49,$A$2:$B$461,2,FALSE),"")</f>
        <v/>
      </c>
    </row>
    <row r="50" spans="1:7">
      <c r="A50" s="31" t="s">
        <v>1119</v>
      </c>
      <c r="C50" s="32" t="s">
        <v>111</v>
      </c>
      <c r="D50" s="36"/>
      <c r="E50" s="36"/>
      <c r="G50" s="29" t="str">
        <f>IFERROR(VLOOKUP(C50,$A$2:$B$461,2,FALSE),"")</f>
        <v/>
      </c>
    </row>
    <row r="51" ht="23.25" spans="1:7">
      <c r="A51" s="31" t="s">
        <v>1120</v>
      </c>
      <c r="C51" s="32" t="s">
        <v>94</v>
      </c>
      <c r="D51" s="39"/>
      <c r="E51" s="39"/>
      <c r="G51" s="29" t="str">
        <f>IFERROR(VLOOKUP(C51,$A$2:$B$461,2,FALSE),"")</f>
        <v/>
      </c>
    </row>
    <row r="52" ht="23.25" spans="1:7">
      <c r="A52" s="31" t="s">
        <v>1121</v>
      </c>
      <c r="C52" s="32" t="s">
        <v>106</v>
      </c>
      <c r="D52" s="38"/>
      <c r="E52" s="38"/>
      <c r="G52" s="29" t="str">
        <f>IFERROR(VLOOKUP(C52,$A$2:$B$461,2,FALSE),"")</f>
        <v/>
      </c>
    </row>
    <row r="53" spans="1:7">
      <c r="A53" s="31" t="s">
        <v>1122</v>
      </c>
      <c r="C53" s="32" t="s">
        <v>126</v>
      </c>
      <c r="D53" s="36"/>
      <c r="E53" s="36"/>
      <c r="G53" s="29" t="str">
        <f>IFERROR(VLOOKUP(C53,$A$2:$B$461,2,FALSE),"")</f>
        <v/>
      </c>
    </row>
    <row r="54" spans="1:7">
      <c r="A54" s="31" t="s">
        <v>1123</v>
      </c>
      <c r="C54" s="32" t="s">
        <v>117</v>
      </c>
      <c r="D54" s="36"/>
      <c r="E54" s="35"/>
      <c r="G54" s="29" t="str">
        <f>IFERROR(VLOOKUP(C54,$A$2:$B$461,2,FALSE),"")</f>
        <v/>
      </c>
    </row>
    <row r="55" spans="1:7">
      <c r="A55" s="31" t="s">
        <v>1124</v>
      </c>
      <c r="C55" s="32" t="s">
        <v>100</v>
      </c>
      <c r="D55" s="36"/>
      <c r="E55" s="36"/>
      <c r="G55" s="29" t="str">
        <f>IFERROR(VLOOKUP(C55,$A$2:$B$461,2,FALSE),"")</f>
        <v/>
      </c>
    </row>
    <row r="56" spans="1:7">
      <c r="A56" s="31" t="s">
        <v>1125</v>
      </c>
      <c r="C56" s="32" t="s">
        <v>1</v>
      </c>
      <c r="D56" s="36"/>
      <c r="E56" s="36"/>
      <c r="G56" s="29" t="str">
        <f>IFERROR(VLOOKUP(C56,$A$2:$B$461,2,FALSE),"")</f>
        <v/>
      </c>
    </row>
    <row r="57" spans="1:7">
      <c r="A57" s="31" t="s">
        <v>1126</v>
      </c>
      <c r="C57" s="32" t="s">
        <v>24</v>
      </c>
      <c r="D57" s="36"/>
      <c r="E57" s="36"/>
      <c r="G57" s="29" t="str">
        <f>IFERROR(VLOOKUP(C57,$A$2:$B$461,2,FALSE),"")</f>
        <v/>
      </c>
    </row>
    <row r="58" spans="1:7">
      <c r="A58" s="31" t="s">
        <v>1127</v>
      </c>
      <c r="C58" s="32" t="s">
        <v>27</v>
      </c>
      <c r="D58" s="36"/>
      <c r="E58" s="36"/>
      <c r="G58" s="29" t="str">
        <f>IFERROR(VLOOKUP(C58,$A$2:$B$461,2,FALSE),"")</f>
        <v/>
      </c>
    </row>
    <row r="59" spans="1:7">
      <c r="A59" s="31" t="s">
        <v>1128</v>
      </c>
      <c r="C59" s="32" t="s">
        <v>40</v>
      </c>
      <c r="D59" s="36"/>
      <c r="E59" s="36"/>
      <c r="G59" s="29" t="str">
        <f>IFERROR(VLOOKUP(C59,$A$2:$B$461,2,FALSE),"")</f>
        <v/>
      </c>
    </row>
    <row r="60" spans="1:7">
      <c r="A60" s="31" t="s">
        <v>1129</v>
      </c>
      <c r="C60" s="32" t="s">
        <v>45</v>
      </c>
      <c r="D60" s="36"/>
      <c r="E60" s="36"/>
      <c r="G60" s="29" t="str">
        <f>IFERROR(VLOOKUP(C60,$A$2:$B$461,2,FALSE),"")</f>
        <v/>
      </c>
    </row>
    <row r="61" ht="23.25" spans="1:7">
      <c r="A61" s="31" t="s">
        <v>1130</v>
      </c>
      <c r="C61" s="32" t="s">
        <v>61</v>
      </c>
      <c r="D61" s="39"/>
      <c r="E61" s="39"/>
      <c r="G61" s="29" t="str">
        <f>IFERROR(VLOOKUP(C61,$A$2:$B$461,2,FALSE),"")</f>
        <v/>
      </c>
    </row>
    <row r="62" ht="23.25" spans="1:7">
      <c r="A62" s="31" t="s">
        <v>1131</v>
      </c>
      <c r="C62" s="32" t="s">
        <v>64</v>
      </c>
      <c r="D62" s="38"/>
      <c r="E62" s="38"/>
      <c r="G62" s="29" t="str">
        <f>IFERROR(VLOOKUP(C62,$A$2:$B$461,2,FALSE),"")</f>
        <v/>
      </c>
    </row>
    <row r="63" spans="1:7">
      <c r="A63" s="31" t="s">
        <v>1132</v>
      </c>
      <c r="C63" s="32" t="s">
        <v>66</v>
      </c>
      <c r="D63" s="36"/>
      <c r="E63" s="36"/>
      <c r="G63" s="29" t="str">
        <f>IFERROR(VLOOKUP(C63,$A$2:$B$461,2,FALSE),"")</f>
        <v/>
      </c>
    </row>
    <row r="64" spans="1:7">
      <c r="A64" s="31" t="s">
        <v>1133</v>
      </c>
      <c r="C64" s="32" t="s">
        <v>70</v>
      </c>
      <c r="D64" s="36"/>
      <c r="E64" s="36"/>
      <c r="G64" s="29" t="str">
        <f>IFERROR(VLOOKUP(C64,$A$2:$B$461,2,FALSE),"")</f>
        <v/>
      </c>
    </row>
    <row r="65" spans="1:7">
      <c r="A65" s="31" t="s">
        <v>1134</v>
      </c>
      <c r="C65" s="32" t="s">
        <v>78</v>
      </c>
      <c r="D65" s="36"/>
      <c r="E65" s="36"/>
      <c r="G65" s="29" t="str">
        <f>IFERROR(VLOOKUP(C65,$A$2:$B$461,2,FALSE),"")</f>
        <v/>
      </c>
    </row>
    <row r="66" spans="1:7">
      <c r="A66" s="31" t="s">
        <v>1135</v>
      </c>
      <c r="C66" s="32" t="s">
        <v>86</v>
      </c>
      <c r="D66" s="36"/>
      <c r="E66" s="36"/>
      <c r="G66" s="29" t="str">
        <f>IFERROR(VLOOKUP(C66,$A$2:$B$461,2,FALSE),"")</f>
        <v/>
      </c>
    </row>
    <row r="67" spans="1:7">
      <c r="A67" s="31" t="s">
        <v>1136</v>
      </c>
      <c r="C67" s="32" t="s">
        <v>92</v>
      </c>
      <c r="D67" s="36"/>
      <c r="E67" s="36"/>
      <c r="G67" s="29" t="str">
        <f>IFERROR(VLOOKUP(C67,$A$2:$B$461,2,FALSE),"")</f>
        <v/>
      </c>
    </row>
    <row r="68" spans="1:7">
      <c r="A68" s="31" t="s">
        <v>1137</v>
      </c>
      <c r="C68" s="32" t="s">
        <v>94</v>
      </c>
      <c r="D68" s="36"/>
      <c r="E68" s="36"/>
      <c r="G68" s="29" t="str">
        <f>IFERROR(VLOOKUP(C68,$A$2:$B$461,2,FALSE),"")</f>
        <v/>
      </c>
    </row>
    <row r="69" spans="1:7">
      <c r="A69" s="31" t="s">
        <v>1138</v>
      </c>
      <c r="C69" s="32" t="s">
        <v>104</v>
      </c>
      <c r="D69" s="36"/>
      <c r="E69" s="36"/>
      <c r="G69" s="29" t="str">
        <f>IFERROR(VLOOKUP(C69,$A$2:$B$461,2,FALSE),"")</f>
        <v/>
      </c>
    </row>
    <row r="70" spans="1:7">
      <c r="A70" s="31" t="s">
        <v>1139</v>
      </c>
      <c r="C70" s="32" t="s">
        <v>106</v>
      </c>
      <c r="D70" s="36"/>
      <c r="E70" s="36"/>
      <c r="G70" s="29" t="str">
        <f>IFERROR(VLOOKUP(C70,$A$2:$B$461,2,FALSE),"")</f>
        <v/>
      </c>
    </row>
    <row r="71" ht="23.25" spans="1:7">
      <c r="A71" s="31" t="s">
        <v>1140</v>
      </c>
      <c r="C71" s="32" t="s">
        <v>109</v>
      </c>
      <c r="D71" s="39"/>
      <c r="E71" s="39"/>
      <c r="G71" s="29" t="str">
        <f>IFERROR(VLOOKUP(C71,$A$2:$B$461,2,FALSE),"")</f>
        <v/>
      </c>
    </row>
    <row r="72" ht="23.25" spans="1:7">
      <c r="A72" s="31" t="s">
        <v>1141</v>
      </c>
      <c r="C72" s="32" t="s">
        <v>111</v>
      </c>
      <c r="D72" s="38"/>
      <c r="E72" s="38"/>
      <c r="G72" s="29" t="str">
        <f>IFERROR(VLOOKUP(C72,$A$2:$B$461,2,FALSE),"")</f>
        <v/>
      </c>
    </row>
    <row r="73" spans="1:7">
      <c r="A73" s="31" t="s">
        <v>1142</v>
      </c>
      <c r="C73" s="32" t="s">
        <v>113</v>
      </c>
      <c r="D73" s="36"/>
      <c r="E73" s="36"/>
      <c r="G73" s="29" t="str">
        <f>IFERROR(VLOOKUP(C73,$A$2:$B$461,2,FALSE),"")</f>
        <v/>
      </c>
    </row>
    <row r="74" spans="1:7">
      <c r="A74" s="31" t="s">
        <v>1143</v>
      </c>
      <c r="C74" s="32" t="s">
        <v>117</v>
      </c>
      <c r="D74" s="36"/>
      <c r="E74" s="36"/>
      <c r="G74" s="29" t="str">
        <f>IFERROR(VLOOKUP(C74,$A$2:$B$461,2,FALSE),"")</f>
        <v/>
      </c>
    </row>
    <row r="75" spans="1:7">
      <c r="A75" s="31" t="s">
        <v>1144</v>
      </c>
      <c r="C75" s="32" t="s">
        <v>122</v>
      </c>
      <c r="D75" s="36"/>
      <c r="E75" s="36"/>
      <c r="G75" s="29" t="str">
        <f>IFERROR(VLOOKUP(C75,$A$2:$B$461,2,FALSE),"")</f>
        <v/>
      </c>
    </row>
    <row r="76" spans="1:7">
      <c r="A76" s="31" t="s">
        <v>1145</v>
      </c>
      <c r="C76" s="32" t="s">
        <v>154</v>
      </c>
      <c r="D76" s="36"/>
      <c r="E76" s="36"/>
      <c r="G76" s="29" t="str">
        <f>IFERROR(VLOOKUP(C76,$A$2:$B$461,2,FALSE),"")</f>
        <v/>
      </c>
    </row>
    <row r="77" spans="1:7">
      <c r="A77" s="31" t="s">
        <v>1146</v>
      </c>
      <c r="C77" s="32" t="s">
        <v>167</v>
      </c>
      <c r="D77" s="36"/>
      <c r="E77" s="36"/>
      <c r="G77" s="29" t="str">
        <f>IFERROR(VLOOKUP(C77,$A$2:$B$461,2,FALSE),"")</f>
        <v/>
      </c>
    </row>
    <row r="78" spans="1:7">
      <c r="A78" s="31" t="s">
        <v>1147</v>
      </c>
      <c r="C78" s="32" t="s">
        <v>172</v>
      </c>
      <c r="D78" s="36"/>
      <c r="E78" s="36"/>
      <c r="G78" s="29" t="str">
        <f>IFERROR(VLOOKUP(C78,$A$2:$B$461,2,FALSE),"")</f>
        <v/>
      </c>
    </row>
    <row r="79" spans="1:7">
      <c r="A79" s="31" t="s">
        <v>1148</v>
      </c>
      <c r="C79" s="32" t="s">
        <v>14</v>
      </c>
      <c r="D79" s="36"/>
      <c r="E79" s="36"/>
      <c r="G79" s="29" t="str">
        <f>IFERROR(VLOOKUP(C79,$A$2:$B$461,2,FALSE),"")</f>
        <v/>
      </c>
    </row>
    <row r="80" spans="1:7">
      <c r="A80" s="31" t="s">
        <v>1149</v>
      </c>
      <c r="C80" s="32" t="s">
        <v>29</v>
      </c>
      <c r="D80" s="36"/>
      <c r="E80" s="36"/>
      <c r="G80" s="29" t="str">
        <f>IFERROR(VLOOKUP(C80,$A$2:$B$461,2,FALSE),"")</f>
        <v/>
      </c>
    </row>
    <row r="81" ht="23.25" spans="1:7">
      <c r="A81" s="31" t="s">
        <v>1150</v>
      </c>
      <c r="C81" s="32" t="s">
        <v>32</v>
      </c>
      <c r="D81" s="39"/>
      <c r="E81" s="39"/>
      <c r="G81" s="29" t="str">
        <f>IFERROR(VLOOKUP(C81,$A$2:$B$461,2,FALSE),"")</f>
        <v/>
      </c>
    </row>
    <row r="82" ht="23.25" spans="1:7">
      <c r="A82" s="31" t="s">
        <v>1151</v>
      </c>
      <c r="C82" s="32" t="s">
        <v>35</v>
      </c>
      <c r="D82" s="38"/>
      <c r="E82" s="38"/>
      <c r="G82" s="29" t="str">
        <f>IFERROR(VLOOKUP(C82,$A$2:$B$461,2,FALSE),"")</f>
        <v/>
      </c>
    </row>
    <row r="83" spans="1:7">
      <c r="A83" s="31" t="s">
        <v>1152</v>
      </c>
      <c r="C83" s="32" t="s">
        <v>43</v>
      </c>
      <c r="D83" s="36"/>
      <c r="E83" s="36"/>
      <c r="G83" s="29" t="str">
        <f>IFERROR(VLOOKUP(C83,$A$2:$B$461,2,FALSE),"")</f>
        <v/>
      </c>
    </row>
    <row r="84" spans="1:7">
      <c r="A84" s="31" t="s">
        <v>1153</v>
      </c>
      <c r="C84" s="32" t="s">
        <v>50</v>
      </c>
      <c r="D84" s="36"/>
      <c r="E84" s="36"/>
      <c r="G84" s="29" t="str">
        <f>IFERROR(VLOOKUP(C84,$A$2:$B$461,2,FALSE),"")</f>
        <v/>
      </c>
    </row>
    <row r="85" spans="1:7">
      <c r="A85" s="31" t="s">
        <v>1154</v>
      </c>
      <c r="C85" s="32" t="s">
        <v>53</v>
      </c>
      <c r="D85" s="36"/>
      <c r="E85" s="36"/>
      <c r="G85" s="29" t="str">
        <f>IFERROR(VLOOKUP(C85,$A$2:$B$461,2,FALSE),"")</f>
        <v/>
      </c>
    </row>
    <row r="86" spans="1:7">
      <c r="A86" s="31" t="s">
        <v>1155</v>
      </c>
      <c r="C86" s="32" t="s">
        <v>55</v>
      </c>
      <c r="D86" s="36"/>
      <c r="E86" s="36"/>
      <c r="G86" s="29" t="str">
        <f>IFERROR(VLOOKUP(C86,$A$2:$B$461,2,FALSE),"")</f>
        <v/>
      </c>
    </row>
    <row r="87" spans="1:7">
      <c r="A87" s="31" t="s">
        <v>1156</v>
      </c>
      <c r="C87" s="32" t="s">
        <v>57</v>
      </c>
      <c r="D87" s="36"/>
      <c r="E87" s="36"/>
      <c r="G87" s="29" t="str">
        <f>IFERROR(VLOOKUP(C87,$A$2:$B$461,2,FALSE),"")</f>
        <v/>
      </c>
    </row>
    <row r="88" spans="1:7">
      <c r="A88" s="31" t="s">
        <v>1157</v>
      </c>
      <c r="C88" s="32" t="s">
        <v>59</v>
      </c>
      <c r="D88" s="36"/>
      <c r="E88" s="36"/>
      <c r="G88" s="29" t="str">
        <f>IFERROR(VLOOKUP(C88,$A$2:$B$461,2,FALSE),"")</f>
        <v/>
      </c>
    </row>
    <row r="89" spans="1:7">
      <c r="A89" s="31" t="s">
        <v>1158</v>
      </c>
      <c r="C89" s="32" t="s">
        <v>68</v>
      </c>
      <c r="D89" s="36"/>
      <c r="E89" s="36"/>
      <c r="G89" s="29" t="str">
        <f>IFERROR(VLOOKUP(C89,$A$2:$B$461,2,FALSE),"")</f>
        <v/>
      </c>
    </row>
    <row r="90" spans="1:7">
      <c r="A90" s="31" t="s">
        <v>1159</v>
      </c>
      <c r="C90" s="32" t="s">
        <v>73</v>
      </c>
      <c r="D90" s="36"/>
      <c r="E90" s="36"/>
      <c r="G90" s="29" t="str">
        <f>IFERROR(VLOOKUP(C90,$A$2:$B$461,2,FALSE),"")</f>
        <v/>
      </c>
    </row>
    <row r="91" ht="23.25" spans="1:7">
      <c r="A91" s="31" t="s">
        <v>1160</v>
      </c>
      <c r="C91" s="32" t="s">
        <v>80</v>
      </c>
      <c r="D91" s="39"/>
      <c r="E91" s="39"/>
      <c r="G91" s="29" t="str">
        <f>IFERROR(VLOOKUP(C91,$A$2:$B$461,2,FALSE),"")</f>
        <v/>
      </c>
    </row>
    <row r="92" ht="23.25" spans="1:7">
      <c r="A92" s="31" t="s">
        <v>1161</v>
      </c>
      <c r="C92" s="32" t="s">
        <v>96</v>
      </c>
      <c r="D92" s="38"/>
      <c r="E92" s="38"/>
      <c r="G92" s="29" t="str">
        <f>IFERROR(VLOOKUP(C92,$A$2:$B$461,2,FALSE),"")</f>
        <v/>
      </c>
    </row>
    <row r="93" spans="1:7">
      <c r="A93" s="31" t="s">
        <v>1162</v>
      </c>
      <c r="C93" s="32" t="s">
        <v>98</v>
      </c>
      <c r="D93" s="36"/>
      <c r="E93" s="36"/>
      <c r="G93" s="29" t="str">
        <f>IFERROR(VLOOKUP(C93,$A$2:$B$461,2,FALSE),"")</f>
        <v/>
      </c>
    </row>
    <row r="94" spans="1:7">
      <c r="A94" s="31" t="s">
        <v>1163</v>
      </c>
      <c r="C94" s="32" t="s">
        <v>120</v>
      </c>
      <c r="D94" s="40"/>
      <c r="E94" s="36"/>
      <c r="G94" s="29" t="str">
        <f>IFERROR(VLOOKUP(C94,$A$2:$B$461,2,FALSE),"")</f>
        <v/>
      </c>
    </row>
    <row r="95" spans="1:7">
      <c r="A95" s="31" t="s">
        <v>1164</v>
      </c>
      <c r="C95" s="32" t="s">
        <v>124</v>
      </c>
      <c r="D95" s="36"/>
      <c r="E95" s="36"/>
      <c r="G95" s="29" t="str">
        <f>IFERROR(VLOOKUP(C95,$A$2:$B$461,2,FALSE),"")</f>
        <v/>
      </c>
    </row>
    <row r="96" spans="1:7">
      <c r="A96" s="31" t="s">
        <v>1165</v>
      </c>
      <c r="C96" s="32" t="s">
        <v>126</v>
      </c>
      <c r="D96" s="36"/>
      <c r="E96" s="36"/>
      <c r="G96" s="29" t="str">
        <f>IFERROR(VLOOKUP(C96,$A$2:$B$461,2,FALSE),"")</f>
        <v/>
      </c>
    </row>
    <row r="97" spans="1:7">
      <c r="A97" s="31" t="s">
        <v>1166</v>
      </c>
      <c r="C97" s="32" t="s">
        <v>129</v>
      </c>
      <c r="D97" s="36"/>
      <c r="E97" s="36"/>
      <c r="G97" s="29" t="str">
        <f>IFERROR(VLOOKUP(C97,$A$2:$B$461,2,FALSE),"")</f>
        <v/>
      </c>
    </row>
    <row r="98" spans="3:7">
      <c r="C98" s="32" t="s">
        <v>131</v>
      </c>
      <c r="D98" s="36"/>
      <c r="E98" s="36"/>
      <c r="G98" s="29" t="str">
        <f>IFERROR(VLOOKUP(C98,$A$2:$B$461,2,FALSE),"")</f>
        <v/>
      </c>
    </row>
    <row r="99" spans="3:7">
      <c r="C99" s="32" t="s">
        <v>133</v>
      </c>
      <c r="D99" s="36"/>
      <c r="E99" s="36"/>
      <c r="G99" s="29" t="str">
        <f>IFERROR(VLOOKUP(C99,$A$2:$B$461,2,FALSE),"")</f>
        <v/>
      </c>
    </row>
    <row r="100" spans="3:7">
      <c r="C100" s="32" t="s">
        <v>135</v>
      </c>
      <c r="D100" s="36"/>
      <c r="E100" s="36"/>
      <c r="G100" s="29" t="str">
        <f>IFERROR(VLOOKUP(C100,$A$2:$B$461,2,FALSE),"")</f>
        <v/>
      </c>
    </row>
    <row r="101" ht="23.25" spans="3:7">
      <c r="C101" s="32" t="s">
        <v>137</v>
      </c>
      <c r="D101" s="41"/>
      <c r="E101" s="41"/>
      <c r="G101" s="29" t="str">
        <f>IFERROR(VLOOKUP(C101,$A$2:$B$461,2,FALSE),"")</f>
        <v/>
      </c>
    </row>
    <row r="102" ht="23.25" spans="3:7">
      <c r="C102" s="32" t="s">
        <v>138</v>
      </c>
      <c r="D102" s="42"/>
      <c r="E102" s="42"/>
      <c r="G102" s="29" t="str">
        <f>IFERROR(VLOOKUP(C102,$A$2:$B$461,2,FALSE),"")</f>
        <v/>
      </c>
    </row>
    <row r="103" spans="3:7">
      <c r="C103" s="32" t="s">
        <v>139</v>
      </c>
      <c r="D103" s="35"/>
      <c r="E103" s="35"/>
      <c r="G103" s="29" t="str">
        <f>IFERROR(VLOOKUP(C103,$A$2:$B$461,2,FALSE),"")</f>
        <v/>
      </c>
    </row>
    <row r="104" spans="3:7">
      <c r="C104" s="32" t="s">
        <v>141</v>
      </c>
      <c r="D104" s="36"/>
      <c r="E104" s="35"/>
      <c r="G104" s="29" t="str">
        <f>IFERROR(VLOOKUP(C104,$A$2:$B$461,2,FALSE),"")</f>
        <v/>
      </c>
    </row>
    <row r="105" spans="3:7">
      <c r="C105" s="32" t="s">
        <v>142</v>
      </c>
      <c r="D105" s="36"/>
      <c r="E105" s="35"/>
      <c r="G105" s="29" t="str">
        <f>IFERROR(VLOOKUP(C105,$A$2:$B$461,2,FALSE),"")</f>
        <v/>
      </c>
    </row>
    <row r="106" spans="3:7">
      <c r="C106" s="32" t="s">
        <v>143</v>
      </c>
      <c r="D106" s="35"/>
      <c r="E106" s="35"/>
      <c r="G106" s="29" t="str">
        <f>IFERROR(VLOOKUP(C106,$A$2:$B$461,2,FALSE),"")</f>
        <v/>
      </c>
    </row>
    <row r="107" spans="3:7">
      <c r="C107" s="32" t="s">
        <v>144</v>
      </c>
      <c r="D107" s="36"/>
      <c r="E107" s="35"/>
      <c r="G107" s="29" t="str">
        <f>IFERROR(VLOOKUP(C107,$A$2:$B$461,2,FALSE),"")</f>
        <v/>
      </c>
    </row>
    <row r="108" spans="3:7">
      <c r="C108" s="32" t="s">
        <v>145</v>
      </c>
      <c r="D108" s="36"/>
      <c r="E108" s="35"/>
      <c r="G108" s="29" t="str">
        <f>IFERROR(VLOOKUP(C108,$A$2:$B$461,2,FALSE),"")</f>
        <v/>
      </c>
    </row>
    <row r="109" spans="3:7">
      <c r="C109" s="32" t="s">
        <v>151</v>
      </c>
      <c r="D109" s="36"/>
      <c r="E109" s="36"/>
      <c r="G109" s="29" t="str">
        <f>IFERROR(VLOOKUP(C109,$A$2:$B$461,2,FALSE),"")</f>
        <v/>
      </c>
    </row>
    <row r="110" spans="3:7">
      <c r="C110" s="32" t="s">
        <v>156</v>
      </c>
      <c r="D110" s="36"/>
      <c r="E110" s="35"/>
      <c r="G110" s="29" t="str">
        <f>IFERROR(VLOOKUP(C110,$A$2:$B$461,2,FALSE),"")</f>
        <v/>
      </c>
    </row>
    <row r="111" ht="23.25" spans="3:7">
      <c r="C111" s="32" t="s">
        <v>158</v>
      </c>
      <c r="D111" s="37"/>
      <c r="E111" s="37"/>
      <c r="G111" s="29" t="str">
        <f>IFERROR(VLOOKUP(C111,$A$2:$B$461,2,FALSE),"")</f>
        <v/>
      </c>
    </row>
    <row r="112" ht="23.25" spans="3:7">
      <c r="C112" s="32" t="s">
        <v>160</v>
      </c>
      <c r="D112" s="38"/>
      <c r="E112" s="38"/>
      <c r="G112" s="29" t="str">
        <f>IFERROR(VLOOKUP(C112,$A$2:$B$461,2,FALSE),"")</f>
        <v/>
      </c>
    </row>
    <row r="113" spans="3:7">
      <c r="C113" s="32" t="s">
        <v>161</v>
      </c>
      <c r="D113" s="36"/>
      <c r="E113" s="36"/>
      <c r="G113" s="29" t="str">
        <f>IFERROR(VLOOKUP(C113,$A$2:$B$461,2,FALSE),"")</f>
        <v/>
      </c>
    </row>
    <row r="114" spans="3:7">
      <c r="C114" s="32" t="s">
        <v>163</v>
      </c>
      <c r="D114" s="36"/>
      <c r="E114" s="36"/>
      <c r="G114" s="29" t="str">
        <f>IFERROR(VLOOKUP(C114,$A$2:$B$461,2,FALSE),"")</f>
        <v/>
      </c>
    </row>
    <row r="115" spans="3:7">
      <c r="C115" s="32" t="s">
        <v>165</v>
      </c>
      <c r="D115" s="36"/>
      <c r="E115" s="36"/>
      <c r="G115" s="29" t="str">
        <f>IFERROR(VLOOKUP(C115,$A$2:$B$461,2,FALSE),"")</f>
        <v/>
      </c>
    </row>
    <row r="116" spans="3:7">
      <c r="C116" s="32" t="s">
        <v>17</v>
      </c>
      <c r="D116" s="36"/>
      <c r="E116" s="36"/>
      <c r="G116" s="29" t="str">
        <f>IFERROR(VLOOKUP(C116,$A$2:$B$461,2,FALSE),"")</f>
        <v/>
      </c>
    </row>
    <row r="117" spans="3:7">
      <c r="C117" s="32" t="s">
        <v>88</v>
      </c>
      <c r="D117" s="36"/>
      <c r="E117" s="36"/>
      <c r="G117" s="29" t="str">
        <f>IFERROR(VLOOKUP(C117,$A$2:$B$461,2,FALSE),"")</f>
        <v/>
      </c>
    </row>
    <row r="118" spans="3:7">
      <c r="C118" s="32" t="s">
        <v>100</v>
      </c>
      <c r="D118" s="36"/>
      <c r="E118" s="36"/>
      <c r="G118" s="29" t="str">
        <f>IFERROR(VLOOKUP(C118,$A$2:$B$461,2,FALSE),"")</f>
        <v/>
      </c>
    </row>
    <row r="119" spans="3:7">
      <c r="C119" s="32" t="s">
        <v>115</v>
      </c>
      <c r="D119" s="36"/>
      <c r="E119" s="36"/>
      <c r="G119" s="29" t="str">
        <f>IFERROR(VLOOKUP(C119,$A$2:$B$461,2,FALSE),"")</f>
        <v/>
      </c>
    </row>
    <row r="120" spans="3:7">
      <c r="C120" s="32" t="s">
        <v>146</v>
      </c>
      <c r="D120" s="36"/>
      <c r="E120" s="35"/>
      <c r="G120" s="29" t="str">
        <f>IFERROR(VLOOKUP(C120,$A$2:$B$461,2,FALSE),"")</f>
        <v/>
      </c>
    </row>
    <row r="121" ht="23.25" spans="3:7">
      <c r="C121" s="32" t="s">
        <v>45</v>
      </c>
      <c r="D121" s="39"/>
      <c r="E121" s="39"/>
      <c r="G121" s="29" t="str">
        <f>IFERROR(VLOOKUP(C121,$A$2:$B$461,2,FALSE),"")</f>
        <v/>
      </c>
    </row>
    <row r="122" ht="23.25" spans="3:7">
      <c r="C122" s="32" t="s">
        <v>59</v>
      </c>
      <c r="D122" s="38"/>
      <c r="E122" s="38"/>
      <c r="G122" s="29" t="str">
        <f>IFERROR(VLOOKUP(C122,$A$2:$B$461,2,FALSE),"")</f>
        <v/>
      </c>
    </row>
    <row r="123" spans="3:7">
      <c r="C123" s="32" t="s">
        <v>66</v>
      </c>
      <c r="D123" s="36"/>
      <c r="E123" s="35"/>
      <c r="G123" s="29" t="str">
        <f>IFERROR(VLOOKUP(C123,$A$2:$B$461,2,FALSE),"")</f>
        <v/>
      </c>
    </row>
    <row r="124" spans="3:7">
      <c r="C124" s="32" t="s">
        <v>68</v>
      </c>
      <c r="D124" s="36"/>
      <c r="E124" s="35"/>
      <c r="G124" s="29" t="str">
        <f>IFERROR(VLOOKUP(C124,$A$2:$B$461,2,FALSE),"")</f>
        <v/>
      </c>
    </row>
    <row r="125" spans="3:7">
      <c r="C125" s="32" t="s">
        <v>70</v>
      </c>
      <c r="D125" s="36"/>
      <c r="E125" s="35"/>
      <c r="G125" s="29" t="str">
        <f>IFERROR(VLOOKUP(C125,$A$2:$B$461,2,FALSE),"")</f>
        <v/>
      </c>
    </row>
    <row r="126" spans="3:7">
      <c r="C126" s="32" t="s">
        <v>73</v>
      </c>
      <c r="D126" s="36"/>
      <c r="E126" s="35"/>
      <c r="G126" s="29" t="str">
        <f>IFERROR(VLOOKUP(C126,$A$2:$B$461,2,FALSE),"")</f>
        <v/>
      </c>
    </row>
    <row r="127" spans="3:7">
      <c r="C127" s="32" t="s">
        <v>83</v>
      </c>
      <c r="D127" s="36"/>
      <c r="E127" s="36"/>
      <c r="G127" s="29" t="str">
        <f>IFERROR(VLOOKUP(C127,$A$2:$B$461,2,FALSE),"")</f>
        <v/>
      </c>
    </row>
    <row r="128" spans="3:7">
      <c r="C128" s="32" t="s">
        <v>86</v>
      </c>
      <c r="D128" s="36"/>
      <c r="E128" s="36"/>
      <c r="G128" s="29" t="str">
        <f>IFERROR(VLOOKUP(C128,$A$2:$B$461,2,FALSE),"")</f>
        <v/>
      </c>
    </row>
    <row r="129" spans="3:7">
      <c r="C129" s="32" t="s">
        <v>139</v>
      </c>
      <c r="D129" s="36"/>
      <c r="E129" s="36"/>
      <c r="G129" s="29" t="str">
        <f>IFERROR(VLOOKUP(C129,$A$2:$B$461,2,FALSE),"")</f>
        <v/>
      </c>
    </row>
    <row r="130" spans="3:7">
      <c r="C130" s="32" t="s">
        <v>143</v>
      </c>
      <c r="D130" s="36"/>
      <c r="E130" s="36"/>
      <c r="G130" s="29" t="str">
        <f>IFERROR(VLOOKUP(C130,$A$2:$B$461,2,FALSE),"")</f>
        <v/>
      </c>
    </row>
    <row r="131" ht="23.25" spans="3:7">
      <c r="C131" s="32" t="s">
        <v>144</v>
      </c>
      <c r="D131" s="39"/>
      <c r="E131" s="39"/>
      <c r="G131" s="29" t="str">
        <f>IFERROR(VLOOKUP(C131,$A$2:$B$461,2,FALSE),"")</f>
        <v/>
      </c>
    </row>
    <row r="132" ht="23.25" spans="3:7">
      <c r="C132" s="32" t="s">
        <v>145</v>
      </c>
      <c r="D132" s="38"/>
      <c r="E132" s="38"/>
      <c r="G132" s="29" t="str">
        <f>IFERROR(VLOOKUP(C132,$A$2:$B$461,2,FALSE),"")</f>
        <v/>
      </c>
    </row>
    <row r="133" spans="3:7">
      <c r="C133" s="32" t="s">
        <v>154</v>
      </c>
      <c r="D133" s="36"/>
      <c r="E133" s="36"/>
      <c r="G133" s="29" t="str">
        <f>IFERROR(VLOOKUP(C133,$A$2:$B$461,2,FALSE),"")</f>
        <v/>
      </c>
    </row>
    <row r="134" spans="3:7">
      <c r="C134" s="32" t="s">
        <v>88</v>
      </c>
      <c r="D134" s="36"/>
      <c r="E134" s="36"/>
      <c r="G134" s="29" t="str">
        <f>IFERROR(VLOOKUP(C134,$A$2:$B$461,2,FALSE),"")</f>
        <v/>
      </c>
    </row>
    <row r="135" spans="3:7">
      <c r="C135" s="32" t="s">
        <v>92</v>
      </c>
      <c r="D135" s="36"/>
      <c r="E135" s="35"/>
      <c r="G135" s="29" t="str">
        <f>IFERROR(VLOOKUP(C135,$A$2:$B$461,2,FALSE),"")</f>
        <v/>
      </c>
    </row>
    <row r="136" spans="3:7">
      <c r="C136" s="32" t="s">
        <v>113</v>
      </c>
      <c r="D136" s="36"/>
      <c r="E136" s="35"/>
      <c r="G136" s="29" t="str">
        <f>IFERROR(VLOOKUP(C136,$A$2:$B$461,2,FALSE),"")</f>
        <v/>
      </c>
    </row>
    <row r="137" spans="3:7">
      <c r="C137" s="32" t="s">
        <v>141</v>
      </c>
      <c r="D137" s="36"/>
      <c r="E137" s="36"/>
      <c r="G137" s="29" t="str">
        <f>IFERROR(VLOOKUP(C137,$A$2:$B$461,2,FALSE),"")</f>
        <v/>
      </c>
    </row>
    <row r="138" spans="3:7">
      <c r="C138" s="32" t="s">
        <v>148</v>
      </c>
      <c r="D138" s="36"/>
      <c r="E138" s="36"/>
      <c r="G138" s="29" t="str">
        <f>IFERROR(VLOOKUP(C138,$A$2:$B$461,2,FALSE),"")</f>
        <v/>
      </c>
    </row>
    <row r="139" spans="3:7">
      <c r="C139" s="32" t="s">
        <v>50</v>
      </c>
      <c r="D139" s="36"/>
      <c r="E139" s="36"/>
      <c r="G139" s="29" t="str">
        <f>IFERROR(VLOOKUP(C139,$A$2:$B$461,2,FALSE),"")</f>
        <v/>
      </c>
    </row>
    <row r="140" spans="3:7">
      <c r="C140" s="32" t="s">
        <v>57</v>
      </c>
      <c r="D140" s="36"/>
      <c r="E140" s="36"/>
      <c r="G140" s="29" t="str">
        <f>IFERROR(VLOOKUP(C140,$A$2:$B$461,2,FALSE),"")</f>
        <v/>
      </c>
    </row>
    <row r="141" ht="23.25" spans="3:7">
      <c r="C141" s="32" t="s">
        <v>142</v>
      </c>
      <c r="D141" s="39"/>
      <c r="E141" s="39"/>
      <c r="G141" s="29" t="str">
        <f>IFERROR(VLOOKUP(C141,$A$2:$B$461,2,FALSE),"")</f>
        <v/>
      </c>
    </row>
    <row r="142" ht="23.25" spans="3:7">
      <c r="C142" s="32" t="s">
        <v>163</v>
      </c>
      <c r="D142" s="38"/>
      <c r="E142" s="38"/>
      <c r="G142" s="29" t="str">
        <f>IFERROR(VLOOKUP(C142,$A$2:$B$461,2,FALSE),"")</f>
        <v/>
      </c>
    </row>
    <row r="143" spans="3:7">
      <c r="C143" s="32" t="s">
        <v>167</v>
      </c>
      <c r="D143" s="36"/>
      <c r="E143" s="35"/>
      <c r="G143" s="29" t="str">
        <f>IFERROR(VLOOKUP(C143,$A$2:$B$461,2,FALSE),"")</f>
        <v/>
      </c>
    </row>
    <row r="144" spans="3:7">
      <c r="C144" s="32" t="s">
        <v>172</v>
      </c>
      <c r="D144" s="36"/>
      <c r="E144" s="36"/>
      <c r="G144" s="29" t="str">
        <f>IFERROR(VLOOKUP(C144,$A$2:$B$461,2,FALSE),"")</f>
        <v/>
      </c>
    </row>
    <row r="145" spans="3:7">
      <c r="C145" s="32" t="s">
        <v>1</v>
      </c>
      <c r="D145" s="36"/>
      <c r="E145" s="36"/>
      <c r="G145" s="29" t="str">
        <f>IFERROR(VLOOKUP(C145,$A$2:$B$461,2,FALSE),"")</f>
        <v/>
      </c>
    </row>
    <row r="146" spans="3:7">
      <c r="C146" s="32" t="s">
        <v>14</v>
      </c>
      <c r="D146" s="36"/>
      <c r="E146" s="36"/>
      <c r="G146" s="29" t="str">
        <f>IFERROR(VLOOKUP(C146,$A$2:$B$461,2,FALSE),"")</f>
        <v/>
      </c>
    </row>
    <row r="147" spans="3:7">
      <c r="C147" s="32" t="s">
        <v>17</v>
      </c>
      <c r="D147" s="36"/>
      <c r="E147" s="36"/>
      <c r="G147" s="29" t="str">
        <f>IFERROR(VLOOKUP(C147,$A$2:$B$461,2,FALSE),"")</f>
        <v/>
      </c>
    </row>
    <row r="148" spans="3:7">
      <c r="C148" s="32" t="s">
        <v>27</v>
      </c>
      <c r="D148" s="36"/>
      <c r="E148" s="36"/>
      <c r="G148" s="29" t="str">
        <f>IFERROR(VLOOKUP(C148,$A$2:$B$461,2,FALSE),"")</f>
        <v/>
      </c>
    </row>
    <row r="149" spans="3:7">
      <c r="C149" s="32" t="s">
        <v>32</v>
      </c>
      <c r="D149" s="36"/>
      <c r="E149" s="36"/>
      <c r="G149" s="29" t="str">
        <f>IFERROR(VLOOKUP(C149,$A$2:$B$461,2,FALSE),"")</f>
        <v/>
      </c>
    </row>
    <row r="150" spans="3:7">
      <c r="C150" s="32" t="s">
        <v>35</v>
      </c>
      <c r="D150" s="36"/>
      <c r="E150" s="36"/>
      <c r="G150" s="29" t="str">
        <f>IFERROR(VLOOKUP(C150,$A$2:$B$461,2,FALSE),"")</f>
        <v/>
      </c>
    </row>
    <row r="151" ht="23.25" spans="3:7">
      <c r="C151" s="32" t="s">
        <v>40</v>
      </c>
      <c r="D151" s="39"/>
      <c r="E151" s="39"/>
      <c r="G151" s="29" t="str">
        <f>IFERROR(VLOOKUP(C151,$A$2:$B$461,2,FALSE),"")</f>
        <v/>
      </c>
    </row>
    <row r="152" ht="23.25" spans="3:7">
      <c r="C152" s="32" t="s">
        <v>43</v>
      </c>
      <c r="D152" s="38"/>
      <c r="E152" s="38"/>
      <c r="G152" s="29" t="str">
        <f>IFERROR(VLOOKUP(C152,$A$2:$B$461,2,FALSE),"")</f>
        <v/>
      </c>
    </row>
    <row r="153" spans="3:7">
      <c r="C153" s="32" t="s">
        <v>61</v>
      </c>
      <c r="D153" s="36"/>
      <c r="E153" s="36"/>
      <c r="G153" s="29" t="str">
        <f>IFERROR(VLOOKUP(C153,$A$2:$B$461,2,FALSE),"")</f>
        <v/>
      </c>
    </row>
    <row r="154" spans="3:7">
      <c r="C154" s="32" t="s">
        <v>64</v>
      </c>
      <c r="D154" s="36"/>
      <c r="E154" s="35"/>
      <c r="G154" s="29" t="str">
        <f>IFERROR(VLOOKUP(C154,$A$2:$B$461,2,FALSE),"")</f>
        <v/>
      </c>
    </row>
    <row r="155" spans="3:7">
      <c r="C155" s="32" t="s">
        <v>94</v>
      </c>
      <c r="D155" s="36"/>
      <c r="E155" s="36"/>
      <c r="G155" s="29" t="str">
        <f>IFERROR(VLOOKUP(C155,$A$2:$B$461,2,FALSE),"")</f>
        <v/>
      </c>
    </row>
    <row r="156" spans="3:7">
      <c r="C156" s="32" t="s">
        <v>106</v>
      </c>
      <c r="D156" s="36"/>
      <c r="E156" s="36"/>
      <c r="G156" s="29" t="str">
        <f>IFERROR(VLOOKUP(C156,$A$2:$B$461,2,FALSE),"")</f>
        <v/>
      </c>
    </row>
    <row r="157" spans="3:7">
      <c r="C157" s="32" t="s">
        <v>109</v>
      </c>
      <c r="D157" s="36"/>
      <c r="E157" s="36"/>
      <c r="G157" s="29" t="str">
        <f>IFERROR(VLOOKUP(C157,$A$2:$B$461,2,FALSE),"")</f>
        <v/>
      </c>
    </row>
    <row r="158" spans="3:7">
      <c r="C158" s="32" t="s">
        <v>111</v>
      </c>
      <c r="D158" s="36"/>
      <c r="E158" s="36"/>
      <c r="G158" s="29" t="str">
        <f>IFERROR(VLOOKUP(C158,$A$2:$B$461,2,FALSE),"")</f>
        <v/>
      </c>
    </row>
    <row r="159" spans="3:7">
      <c r="C159" s="32" t="s">
        <v>115</v>
      </c>
      <c r="D159" s="36"/>
      <c r="E159" s="36"/>
      <c r="G159" s="29" t="str">
        <f>IFERROR(VLOOKUP(C159,$A$2:$B$461,2,FALSE),"")</f>
        <v/>
      </c>
    </row>
    <row r="160" spans="3:7">
      <c r="C160" s="32" t="s">
        <v>117</v>
      </c>
      <c r="D160" s="36"/>
      <c r="E160" s="36"/>
      <c r="G160" s="29" t="str">
        <f>IFERROR(VLOOKUP(C160,$A$2:$B$461,2,FALSE),"")</f>
        <v/>
      </c>
    </row>
    <row r="161" ht="23.25" spans="3:7">
      <c r="C161" s="32" t="s">
        <v>122</v>
      </c>
      <c r="D161" s="39"/>
      <c r="E161" s="39"/>
      <c r="G161" s="29" t="str">
        <f>IFERROR(VLOOKUP(C161,$A$2:$B$461,2,FALSE),"")</f>
        <v/>
      </c>
    </row>
    <row r="162" ht="23.25" spans="3:7">
      <c r="C162" s="32" t="s">
        <v>124</v>
      </c>
      <c r="D162" s="38"/>
      <c r="E162" s="38"/>
      <c r="G162" s="29" t="str">
        <f>IFERROR(VLOOKUP(C162,$A$2:$B$461,2,FALSE),"")</f>
        <v/>
      </c>
    </row>
    <row r="163" spans="3:7">
      <c r="C163" s="32" t="s">
        <v>135</v>
      </c>
      <c r="D163" s="36"/>
      <c r="E163" s="36"/>
      <c r="G163" s="29" t="str">
        <f>IFERROR(VLOOKUP(C163,$A$2:$B$461,2,FALSE),"")</f>
        <v/>
      </c>
    </row>
    <row r="164" spans="3:7">
      <c r="C164" s="32" t="s">
        <v>137</v>
      </c>
      <c r="D164" s="36"/>
      <c r="E164" s="36"/>
      <c r="G164" s="29" t="str">
        <f>IFERROR(VLOOKUP(C164,$A$2:$B$461,2,FALSE),"")</f>
        <v/>
      </c>
    </row>
    <row r="165" spans="3:7">
      <c r="C165" s="32" t="s">
        <v>148</v>
      </c>
      <c r="D165" s="36"/>
      <c r="E165" s="36"/>
      <c r="G165" s="29" t="str">
        <f>IFERROR(VLOOKUP(C165,$A$2:$B$461,2,FALSE),"")</f>
        <v/>
      </c>
    </row>
    <row r="166" spans="3:7">
      <c r="C166" s="32" t="s">
        <v>156</v>
      </c>
      <c r="D166" s="36"/>
      <c r="E166" s="36"/>
      <c r="G166" s="29" t="str">
        <f>IFERROR(VLOOKUP(C166,$A$2:$B$461,2,FALSE),"")</f>
        <v/>
      </c>
    </row>
    <row r="167" spans="3:7">
      <c r="C167" s="32" t="s">
        <v>158</v>
      </c>
      <c r="D167" s="36"/>
      <c r="E167" s="36"/>
      <c r="G167" s="29" t="str">
        <f>IFERROR(VLOOKUP(C167,$A$2:$B$461,2,FALSE),"")</f>
        <v/>
      </c>
    </row>
    <row r="168" spans="3:7">
      <c r="C168" s="32" t="s">
        <v>165</v>
      </c>
      <c r="D168" s="36"/>
      <c r="E168" s="36"/>
      <c r="G168" s="29" t="str">
        <f>IFERROR(VLOOKUP(C168,$A$2:$B$461,2,FALSE),"")</f>
        <v/>
      </c>
    </row>
    <row r="169" spans="3:7">
      <c r="C169" s="32" t="s">
        <v>24</v>
      </c>
      <c r="D169" s="36"/>
      <c r="E169" s="36"/>
      <c r="G169" s="29" t="str">
        <f>IFERROR(VLOOKUP(C169,$A$2:$B$461,2,FALSE),"")</f>
        <v/>
      </c>
    </row>
    <row r="170" spans="3:7">
      <c r="C170" s="32" t="s">
        <v>29</v>
      </c>
      <c r="D170" s="36"/>
      <c r="E170" s="36"/>
      <c r="G170" s="29" t="str">
        <f>IFERROR(VLOOKUP(C170,$A$2:$B$461,2,FALSE),"")</f>
        <v/>
      </c>
    </row>
    <row r="171" ht="23.25" spans="3:7">
      <c r="C171" s="32" t="s">
        <v>53</v>
      </c>
      <c r="D171" s="39"/>
      <c r="E171" s="39"/>
      <c r="G171" s="29" t="str">
        <f>IFERROR(VLOOKUP(C171,$A$2:$B$461,2,FALSE),"")</f>
        <v/>
      </c>
    </row>
    <row r="172" ht="23.25" spans="3:7">
      <c r="C172" s="32" t="s">
        <v>55</v>
      </c>
      <c r="D172" s="38"/>
      <c r="E172" s="38"/>
      <c r="G172" s="29" t="str">
        <f>IFERROR(VLOOKUP(C172,$A$2:$B$461,2,FALSE),"")</f>
        <v/>
      </c>
    </row>
    <row r="173" spans="3:7">
      <c r="C173" s="32" t="s">
        <v>80</v>
      </c>
      <c r="D173" s="36"/>
      <c r="E173" s="36"/>
      <c r="G173" s="29" t="str">
        <f>IFERROR(VLOOKUP(C173,$A$2:$B$461,2,FALSE),"")</f>
        <v/>
      </c>
    </row>
    <row r="174" spans="3:7">
      <c r="C174" s="32" t="s">
        <v>96</v>
      </c>
      <c r="D174" s="36"/>
      <c r="E174" s="36"/>
      <c r="G174" s="29" t="str">
        <f>IFERROR(VLOOKUP(C174,$A$2:$B$461,2,FALSE),"")</f>
        <v/>
      </c>
    </row>
    <row r="175" spans="3:7">
      <c r="C175" s="32" t="s">
        <v>98</v>
      </c>
      <c r="D175" s="36"/>
      <c r="E175" s="36"/>
      <c r="G175" s="29" t="str">
        <f>IFERROR(VLOOKUP(C175,$A$2:$B$461,2,FALSE),"")</f>
        <v/>
      </c>
    </row>
    <row r="176" spans="3:7">
      <c r="C176" s="32" t="s">
        <v>104</v>
      </c>
      <c r="D176" s="36"/>
      <c r="E176" s="36"/>
      <c r="G176" s="29" t="str">
        <f>IFERROR(VLOOKUP(C176,$A$2:$B$461,2,FALSE),"")</f>
        <v/>
      </c>
    </row>
    <row r="177" spans="3:7">
      <c r="C177" s="32" t="s">
        <v>120</v>
      </c>
      <c r="D177" s="36"/>
      <c r="E177" s="36"/>
      <c r="G177" s="29" t="str">
        <f>IFERROR(VLOOKUP(C177,$A$2:$B$461,2,FALSE),"")</f>
        <v/>
      </c>
    </row>
    <row r="178" spans="3:7">
      <c r="C178" s="32" t="s">
        <v>126</v>
      </c>
      <c r="D178" s="36"/>
      <c r="E178" s="36"/>
      <c r="G178" s="29" t="str">
        <f>IFERROR(VLOOKUP(C178,$A$2:$B$461,2,FALSE),"")</f>
        <v/>
      </c>
    </row>
    <row r="179" spans="3:7">
      <c r="C179" s="32" t="s">
        <v>129</v>
      </c>
      <c r="D179" s="36"/>
      <c r="E179" s="36"/>
      <c r="G179" s="29" t="str">
        <f>IFERROR(VLOOKUP(C179,$A$2:$B$461,2,FALSE),"")</f>
        <v/>
      </c>
    </row>
    <row r="180" spans="3:7">
      <c r="C180" s="32" t="s">
        <v>131</v>
      </c>
      <c r="D180" s="36"/>
      <c r="E180" s="36"/>
      <c r="G180" s="29" t="str">
        <f>IFERROR(VLOOKUP(C180,$A$2:$B$461,2,FALSE),"")</f>
        <v/>
      </c>
    </row>
    <row r="181" ht="23.25" spans="3:7">
      <c r="C181" s="32" t="s">
        <v>133</v>
      </c>
      <c r="D181" s="39"/>
      <c r="E181" s="39"/>
      <c r="G181" s="29" t="str">
        <f>IFERROR(VLOOKUP(C181,$A$2:$B$461,2,FALSE),"")</f>
        <v/>
      </c>
    </row>
    <row r="182" ht="23.25" spans="3:7">
      <c r="C182" s="32" t="s">
        <v>138</v>
      </c>
      <c r="D182" s="38"/>
      <c r="E182" s="38"/>
      <c r="G182" s="29" t="str">
        <f>IFERROR(VLOOKUP(C182,$A$2:$B$461,2,FALSE),"")</f>
        <v/>
      </c>
    </row>
    <row r="183" spans="3:7">
      <c r="C183" s="32" t="s">
        <v>151</v>
      </c>
      <c r="D183" s="36"/>
      <c r="E183" s="36"/>
      <c r="G183" s="29" t="str">
        <f>IFERROR(VLOOKUP(C183,$A$2:$B$461,2,FALSE),"")</f>
        <v/>
      </c>
    </row>
    <row r="184" spans="3:7">
      <c r="C184" s="32" t="s">
        <v>160</v>
      </c>
      <c r="D184" s="36"/>
      <c r="E184" s="36"/>
      <c r="G184" s="29" t="str">
        <f>IFERROR(VLOOKUP(C184,$A$2:$B$461,2,FALSE),"")</f>
        <v/>
      </c>
    </row>
    <row r="185" spans="3:7">
      <c r="C185" s="32" t="s">
        <v>161</v>
      </c>
      <c r="D185" s="36"/>
      <c r="E185" s="36"/>
      <c r="G185" s="29" t="str">
        <f>IFERROR(VLOOKUP(C185,$A$2:$B$461,2,FALSE),"")</f>
        <v/>
      </c>
    </row>
    <row r="186" spans="3:7">
      <c r="C186" s="32" t="s">
        <v>35</v>
      </c>
      <c r="D186" s="36"/>
      <c r="E186" s="36"/>
      <c r="G186" s="29" t="str">
        <f>IFERROR(VLOOKUP(C186,$A$2:$B$461,2,FALSE),"")</f>
        <v/>
      </c>
    </row>
    <row r="187" spans="3:7">
      <c r="C187" s="32" t="s">
        <v>32</v>
      </c>
      <c r="D187" s="36"/>
      <c r="E187" s="36"/>
      <c r="G187" s="29" t="str">
        <f>IFERROR(VLOOKUP(C187,$A$2:$B$461,2,FALSE),"")</f>
        <v/>
      </c>
    </row>
    <row r="188" spans="3:7">
      <c r="C188" s="32" t="s">
        <v>40</v>
      </c>
      <c r="D188" s="36"/>
      <c r="E188" s="36"/>
      <c r="G188" s="29" t="str">
        <f>IFERROR(VLOOKUP(C188,$A$2:$B$461,2,FALSE),"")</f>
        <v/>
      </c>
    </row>
    <row r="189" spans="3:7">
      <c r="C189" s="32" t="s">
        <v>135</v>
      </c>
      <c r="D189" s="36"/>
      <c r="E189" s="36"/>
      <c r="G189" s="29" t="str">
        <f>IFERROR(VLOOKUP(C189,$A$2:$B$461,2,FALSE),"")</f>
        <v/>
      </c>
    </row>
    <row r="190" spans="3:7">
      <c r="C190" s="32" t="s">
        <v>137</v>
      </c>
      <c r="D190" s="36"/>
      <c r="E190" s="36"/>
      <c r="G190" s="29" t="str">
        <f>IFERROR(VLOOKUP(C190,$A$2:$B$461,2,FALSE),"")</f>
        <v/>
      </c>
    </row>
    <row r="191" ht="23.25" spans="3:7">
      <c r="C191" s="32" t="s">
        <v>138</v>
      </c>
      <c r="D191" s="39"/>
      <c r="E191" s="39"/>
      <c r="G191" s="29" t="str">
        <f>IFERROR(VLOOKUP(C191,$A$2:$B$461,2,FALSE),"")</f>
        <v/>
      </c>
    </row>
    <row r="192" ht="23.25" spans="3:7">
      <c r="C192" s="32" t="s">
        <v>139</v>
      </c>
      <c r="D192" s="38"/>
      <c r="E192" s="38"/>
      <c r="G192" s="29" t="str">
        <f>IFERROR(VLOOKUP(C192,$A$2:$B$461,2,FALSE),"")</f>
        <v/>
      </c>
    </row>
    <row r="193" spans="3:7">
      <c r="C193" s="32" t="s">
        <v>141</v>
      </c>
      <c r="D193" s="36"/>
      <c r="E193" s="36"/>
      <c r="G193" s="29" t="str">
        <f>IFERROR(VLOOKUP(C193,$A$2:$B$461,2,FALSE),"")</f>
        <v/>
      </c>
    </row>
    <row r="194" spans="3:7">
      <c r="C194" s="32" t="s">
        <v>142</v>
      </c>
      <c r="D194" s="36"/>
      <c r="E194" s="36"/>
      <c r="G194" s="29" t="str">
        <f>IFERROR(VLOOKUP(C194,$A$2:$B$461,2,FALSE),"")</f>
        <v/>
      </c>
    </row>
    <row r="195" spans="3:7">
      <c r="C195" s="32" t="s">
        <v>143</v>
      </c>
      <c r="D195" s="36"/>
      <c r="E195" s="36"/>
      <c r="G195" s="29" t="str">
        <f>IFERROR(VLOOKUP(C195,$A$2:$B$461,2,FALSE),"")</f>
        <v/>
      </c>
    </row>
    <row r="196" spans="3:7">
      <c r="C196" s="32" t="s">
        <v>144</v>
      </c>
      <c r="D196" s="36"/>
      <c r="E196" s="36"/>
      <c r="G196" s="29" t="str">
        <f>IFERROR(VLOOKUP(C196,$A$2:$B$461,2,FALSE),"")</f>
        <v/>
      </c>
    </row>
    <row r="197" spans="3:7">
      <c r="C197" s="32" t="s">
        <v>145</v>
      </c>
      <c r="D197" s="36"/>
      <c r="E197" s="36"/>
      <c r="G197" s="29" t="str">
        <f>IFERROR(VLOOKUP(C197,$A$2:$B$461,2,FALSE),"")</f>
        <v/>
      </c>
    </row>
    <row r="198" spans="3:7">
      <c r="C198" s="32" t="s">
        <v>146</v>
      </c>
      <c r="D198" s="36"/>
      <c r="E198" s="36"/>
      <c r="G198" s="29" t="str">
        <f>IFERROR(VLOOKUP(C198,$A$2:$B$461,2,FALSE),"")</f>
        <v/>
      </c>
    </row>
    <row r="199" spans="3:7">
      <c r="C199" s="32" t="s">
        <v>160</v>
      </c>
      <c r="D199" s="36"/>
      <c r="E199" s="36"/>
      <c r="G199" s="29" t="str">
        <f>IFERROR(VLOOKUP(C199,$A$2:$B$461,2,FALSE),"")</f>
        <v/>
      </c>
    </row>
    <row r="200" spans="3:7">
      <c r="C200" s="32" t="s">
        <v>78</v>
      </c>
      <c r="D200" s="36"/>
      <c r="E200" s="36"/>
      <c r="G200" s="29" t="str">
        <f>IFERROR(VLOOKUP(C200,$A$2:$B$461,2,FALSE),"")</f>
        <v/>
      </c>
    </row>
    <row r="201" ht="23.25" spans="3:7">
      <c r="C201" s="32" t="s">
        <v>45</v>
      </c>
      <c r="D201" s="41"/>
      <c r="E201" s="41"/>
      <c r="G201" s="29" t="str">
        <f>IFERROR(VLOOKUP(C201,$A$2:$B$461,2,FALSE),"")</f>
        <v/>
      </c>
    </row>
    <row r="202" ht="23.25" spans="3:7">
      <c r="C202" s="32" t="s">
        <v>55</v>
      </c>
      <c r="D202" s="42"/>
      <c r="E202" s="42"/>
      <c r="G202" s="29" t="str">
        <f>IFERROR(VLOOKUP(C202,$A$2:$B$461,2,FALSE),"")</f>
        <v/>
      </c>
    </row>
    <row r="203" spans="3:7">
      <c r="C203" s="32" t="s">
        <v>165</v>
      </c>
      <c r="D203" s="35"/>
      <c r="E203" s="35"/>
      <c r="G203" s="29" t="str">
        <f>IFERROR(VLOOKUP(C203,$A$2:$B$461,2,FALSE),"")</f>
        <v/>
      </c>
    </row>
    <row r="204" spans="3:7">
      <c r="C204" s="32" t="s">
        <v>45</v>
      </c>
      <c r="D204" s="36"/>
      <c r="E204" s="35"/>
      <c r="G204" s="29" t="str">
        <f>IFERROR(VLOOKUP(C204,$A$2:$B$461,2,FALSE),"")</f>
        <v/>
      </c>
    </row>
    <row r="205" spans="3:7">
      <c r="C205" s="32" t="s">
        <v>167</v>
      </c>
      <c r="D205" s="36"/>
      <c r="E205" s="35"/>
      <c r="G205" s="29" t="str">
        <f>IFERROR(VLOOKUP(C205,$A$2:$B$461,2,FALSE),"")</f>
        <v/>
      </c>
    </row>
    <row r="206" spans="3:7">
      <c r="C206" s="32" t="s">
        <v>35</v>
      </c>
      <c r="D206" s="35"/>
      <c r="E206" s="35"/>
      <c r="G206" s="29" t="str">
        <f>IFERROR(VLOOKUP(C206,$A$2:$B$461,2,FALSE),"")</f>
        <v/>
      </c>
    </row>
    <row r="207" spans="3:7">
      <c r="C207" s="32" t="s">
        <v>40</v>
      </c>
      <c r="D207" s="36"/>
      <c r="E207" s="35"/>
      <c r="G207" s="29" t="str">
        <f>IFERROR(VLOOKUP(C207,$A$2:$B$461,2,FALSE),"")</f>
        <v/>
      </c>
    </row>
    <row r="208" spans="3:7">
      <c r="C208" s="32" t="s">
        <v>50</v>
      </c>
      <c r="D208" s="36"/>
      <c r="E208" s="35"/>
      <c r="G208" s="29" t="str">
        <f>IFERROR(VLOOKUP(C208,$A$2:$B$461,2,FALSE),"")</f>
        <v/>
      </c>
    </row>
    <row r="209" spans="3:7">
      <c r="C209" s="32" t="s">
        <v>59</v>
      </c>
      <c r="D209" s="36"/>
      <c r="E209" s="36"/>
      <c r="G209" s="29" t="str">
        <f>IFERROR(VLOOKUP(C209,$A$2:$B$461,2,FALSE),"")</f>
        <v/>
      </c>
    </row>
    <row r="210" spans="3:7">
      <c r="C210" s="32" t="s">
        <v>139</v>
      </c>
      <c r="D210" s="36"/>
      <c r="E210" s="35"/>
      <c r="G210" s="29" t="str">
        <f>IFERROR(VLOOKUP(C210,$A$2:$B$461,2,FALSE),"")</f>
        <v/>
      </c>
    </row>
    <row r="211" ht="23.25" spans="3:7">
      <c r="C211" s="32" t="s">
        <v>141</v>
      </c>
      <c r="D211" s="37"/>
      <c r="E211" s="37"/>
      <c r="G211" s="29" t="str">
        <f>IFERROR(VLOOKUP(C211,$A$2:$B$461,2,FALSE),"")</f>
        <v/>
      </c>
    </row>
    <row r="212" ht="23.25" spans="3:7">
      <c r="C212" s="32" t="s">
        <v>145</v>
      </c>
      <c r="D212" s="38"/>
      <c r="E212" s="38"/>
      <c r="G212" s="29" t="str">
        <f>IFERROR(VLOOKUP(C212,$A$2:$B$461,2,FALSE),"")</f>
        <v/>
      </c>
    </row>
    <row r="213" spans="3:7">
      <c r="C213" s="32" t="s">
        <v>172</v>
      </c>
      <c r="D213" s="36"/>
      <c r="E213" s="36"/>
      <c r="G213" s="29" t="str">
        <f>IFERROR(VLOOKUP(C213,$A$2:$B$461,2,FALSE),"")</f>
        <v/>
      </c>
    </row>
    <row r="214" spans="3:7">
      <c r="C214" s="32" t="s">
        <v>53</v>
      </c>
      <c r="D214" s="36"/>
      <c r="E214" s="36"/>
      <c r="G214" s="29" t="str">
        <f>IFERROR(VLOOKUP(C214,$A$2:$B$461,2,FALSE),"")</f>
        <v/>
      </c>
    </row>
    <row r="215" spans="3:7">
      <c r="C215" s="32" t="s">
        <v>70</v>
      </c>
      <c r="D215" s="36"/>
      <c r="E215" s="36"/>
      <c r="G215" s="29" t="str">
        <f>IFERROR(VLOOKUP(C215,$A$2:$B$461,2,FALSE),"")</f>
        <v/>
      </c>
    </row>
    <row r="216" spans="3:7">
      <c r="C216" s="32" t="s">
        <v>131</v>
      </c>
      <c r="D216" s="36"/>
      <c r="E216" s="36"/>
      <c r="G216" s="29" t="str">
        <f>IFERROR(VLOOKUP(C216,$A$2:$B$461,2,FALSE),"")</f>
        <v/>
      </c>
    </row>
    <row r="217" spans="3:7">
      <c r="C217" s="32" t="s">
        <v>133</v>
      </c>
      <c r="D217" s="36"/>
      <c r="E217" s="36"/>
      <c r="G217" s="29" t="str">
        <f>IFERROR(VLOOKUP(C217,$A$2:$B$461,2,FALSE),"")</f>
        <v/>
      </c>
    </row>
    <row r="218" spans="3:7">
      <c r="C218" s="32" t="s">
        <v>135</v>
      </c>
      <c r="D218" s="36"/>
      <c r="E218" s="36"/>
      <c r="G218" s="29" t="str">
        <f>IFERROR(VLOOKUP(C218,$A$2:$B$461,2,FALSE),"")</f>
        <v/>
      </c>
    </row>
    <row r="219" spans="3:7">
      <c r="C219" s="32" t="s">
        <v>151</v>
      </c>
      <c r="D219" s="36"/>
      <c r="E219" s="36"/>
      <c r="G219" s="29" t="str">
        <f>IFERROR(VLOOKUP(C219,$A$2:$B$461,2,FALSE),"")</f>
        <v/>
      </c>
    </row>
    <row r="220" spans="3:7">
      <c r="C220" s="32" t="s">
        <v>165</v>
      </c>
      <c r="D220" s="36"/>
      <c r="E220" s="35"/>
      <c r="G220" s="29" t="str">
        <f>IFERROR(VLOOKUP(C220,$A$2:$B$461,2,FALSE),"")</f>
        <v/>
      </c>
    </row>
    <row r="221" ht="23.25" spans="3:7">
      <c r="C221" s="32" t="s">
        <v>151</v>
      </c>
      <c r="D221" s="39"/>
      <c r="E221" s="39"/>
      <c r="G221" s="29" t="str">
        <f>IFERROR(VLOOKUP(C221,$A$2:$B$461,2,FALSE),"")</f>
        <v/>
      </c>
    </row>
    <row r="222" ht="23.25" spans="3:7">
      <c r="C222" s="32" t="s">
        <v>154</v>
      </c>
      <c r="D222" s="38"/>
      <c r="E222" s="38"/>
      <c r="G222" s="29" t="str">
        <f>IFERROR(VLOOKUP(C222,$A$2:$B$461,2,FALSE),"")</f>
        <v/>
      </c>
    </row>
    <row r="223" spans="3:7">
      <c r="C223" s="32" t="s">
        <v>92</v>
      </c>
      <c r="D223" s="36"/>
      <c r="E223" s="35"/>
      <c r="G223" s="29" t="str">
        <f>IFERROR(VLOOKUP(C223,$A$2:$B$461,2,FALSE),"")</f>
        <v/>
      </c>
    </row>
    <row r="224" spans="3:7">
      <c r="C224" s="32" t="s">
        <v>137</v>
      </c>
      <c r="D224" s="36"/>
      <c r="E224" s="35"/>
      <c r="G224" s="29" t="str">
        <f>IFERROR(VLOOKUP(C224,$A$2:$B$461,2,FALSE),"")</f>
        <v/>
      </c>
    </row>
    <row r="225" spans="3:7">
      <c r="C225" s="32" t="s">
        <v>145</v>
      </c>
      <c r="D225" s="36"/>
      <c r="E225" s="35"/>
      <c r="G225" s="29" t="str">
        <f>IFERROR(VLOOKUP(C225,$A$2:$B$461,2,FALSE),"")</f>
        <v/>
      </c>
    </row>
    <row r="226" spans="3:7">
      <c r="C226" s="32" t="s">
        <v>161</v>
      </c>
      <c r="D226" s="36"/>
      <c r="E226" s="35"/>
      <c r="G226" s="29" t="str">
        <f>IFERROR(VLOOKUP(C226,$A$2:$B$461,2,FALSE),"")</f>
        <v/>
      </c>
    </row>
    <row r="227" spans="3:7">
      <c r="C227" s="32" t="s">
        <v>29</v>
      </c>
      <c r="D227" s="36"/>
      <c r="E227" s="36"/>
      <c r="G227" s="29" t="str">
        <f>IFERROR(VLOOKUP(C227,$A$2:$B$461,2,FALSE),"")</f>
        <v/>
      </c>
    </row>
    <row r="228" spans="3:7">
      <c r="C228" s="32" t="s">
        <v>40</v>
      </c>
      <c r="D228" s="36"/>
      <c r="E228" s="36"/>
      <c r="G228" s="29" t="str">
        <f>IFERROR(VLOOKUP(C228,$A$2:$B$461,2,FALSE),"")</f>
        <v/>
      </c>
    </row>
    <row r="229" spans="3:7">
      <c r="C229" s="32" t="s">
        <v>57</v>
      </c>
      <c r="D229" s="36"/>
      <c r="E229" s="36"/>
      <c r="G229" s="29" t="str">
        <f>IFERROR(VLOOKUP(C229,$A$2:$B$461,2,FALSE),"")</f>
        <v/>
      </c>
    </row>
    <row r="230" spans="3:7">
      <c r="C230" s="32" t="s">
        <v>86</v>
      </c>
      <c r="D230" s="36"/>
      <c r="E230" s="36"/>
      <c r="G230" s="29" t="str">
        <f>IFERROR(VLOOKUP(C230,$A$2:$B$461,2,FALSE),"")</f>
        <v/>
      </c>
    </row>
    <row r="231" ht="23.25" spans="3:7">
      <c r="C231" s="32" t="s">
        <v>129</v>
      </c>
      <c r="D231" s="39"/>
      <c r="E231" s="39"/>
      <c r="G231" s="29" t="str">
        <f>IFERROR(VLOOKUP(C231,$A$2:$B$461,2,FALSE),"")</f>
        <v/>
      </c>
    </row>
    <row r="232" ht="23.25" spans="3:7">
      <c r="C232" s="32" t="s">
        <v>138</v>
      </c>
      <c r="D232" s="38"/>
      <c r="E232" s="38"/>
      <c r="G232" s="29" t="str">
        <f>IFERROR(VLOOKUP(C232,$A$2:$B$461,2,FALSE),"")</f>
        <v/>
      </c>
    </row>
    <row r="233" spans="3:7">
      <c r="C233" s="32" t="s">
        <v>145</v>
      </c>
      <c r="D233" s="36"/>
      <c r="E233" s="36"/>
      <c r="G233" s="29" t="str">
        <f>IFERROR(VLOOKUP(C233,$A$2:$B$461,2,FALSE),"")</f>
        <v/>
      </c>
    </row>
    <row r="234" spans="3:7">
      <c r="C234" s="32" t="s">
        <v>1</v>
      </c>
      <c r="D234" s="36"/>
      <c r="E234" s="36"/>
      <c r="G234" s="29" t="str">
        <f>IFERROR(VLOOKUP(C234,$A$2:$B$461,2,FALSE),"")</f>
        <v/>
      </c>
    </row>
    <row r="235" spans="3:7">
      <c r="C235" s="32" t="s">
        <v>14</v>
      </c>
      <c r="D235" s="36"/>
      <c r="E235" s="35"/>
      <c r="G235" s="29" t="str">
        <f>IFERROR(VLOOKUP(C235,$A$2:$B$461,2,FALSE),"")</f>
        <v/>
      </c>
    </row>
    <row r="236" spans="3:7">
      <c r="C236" s="32" t="s">
        <v>24</v>
      </c>
      <c r="D236" s="36"/>
      <c r="E236" s="35"/>
      <c r="G236" s="29" t="str">
        <f>IFERROR(VLOOKUP(C236,$A$2:$B$461,2,FALSE),"")</f>
        <v/>
      </c>
    </row>
    <row r="237" spans="3:7">
      <c r="C237" s="32" t="s">
        <v>27</v>
      </c>
      <c r="D237" s="36"/>
      <c r="E237" s="36"/>
      <c r="G237" s="29" t="str">
        <f>IFERROR(VLOOKUP(C237,$A$2:$B$461,2,FALSE),"")</f>
        <v/>
      </c>
    </row>
    <row r="238" spans="3:7">
      <c r="C238" s="32" t="s">
        <v>29</v>
      </c>
      <c r="D238" s="36"/>
      <c r="E238" s="36"/>
      <c r="G238" s="29" t="str">
        <f>IFERROR(VLOOKUP(C238,$A$2:$B$461,2,FALSE),"")</f>
        <v/>
      </c>
    </row>
    <row r="239" spans="3:7">
      <c r="C239" s="32" t="s">
        <v>32</v>
      </c>
      <c r="D239" s="36"/>
      <c r="E239" s="36"/>
      <c r="G239" s="29" t="str">
        <f>IFERROR(VLOOKUP(C239,$A$2:$B$461,2,FALSE),"")</f>
        <v/>
      </c>
    </row>
    <row r="240" spans="3:7">
      <c r="C240" s="32" t="s">
        <v>43</v>
      </c>
      <c r="D240" s="36"/>
      <c r="E240" s="36"/>
      <c r="G240" s="29" t="str">
        <f>IFERROR(VLOOKUP(C240,$A$2:$B$461,2,FALSE),"")</f>
        <v/>
      </c>
    </row>
    <row r="241" ht="23.25" spans="3:7">
      <c r="C241" s="32" t="s">
        <v>57</v>
      </c>
      <c r="D241" s="39"/>
      <c r="E241" s="39"/>
      <c r="G241" s="29" t="str">
        <f>IFERROR(VLOOKUP(C241,$A$2:$B$461,2,FALSE),"")</f>
        <v/>
      </c>
    </row>
    <row r="242" ht="23.25" spans="3:7">
      <c r="C242" s="32" t="s">
        <v>64</v>
      </c>
      <c r="D242" s="38"/>
      <c r="E242" s="38"/>
      <c r="G242" s="29" t="str">
        <f>IFERROR(VLOOKUP(C242,$A$2:$B$461,2,FALSE),"")</f>
        <v/>
      </c>
    </row>
    <row r="243" spans="3:7">
      <c r="C243" s="32" t="s">
        <v>68</v>
      </c>
      <c r="D243" s="36"/>
      <c r="E243" s="35"/>
      <c r="G243" s="29" t="str">
        <f>IFERROR(VLOOKUP(C243,$A$2:$B$461,2,FALSE),"")</f>
        <v/>
      </c>
    </row>
    <row r="244" spans="3:7">
      <c r="C244" s="32" t="s">
        <v>70</v>
      </c>
      <c r="D244" s="36"/>
      <c r="E244" s="36"/>
      <c r="G244" s="29" t="str">
        <f>IFERROR(VLOOKUP(C244,$A$2:$B$461,2,FALSE),"")</f>
        <v/>
      </c>
    </row>
    <row r="245" spans="3:7">
      <c r="C245" s="32" t="s">
        <v>73</v>
      </c>
      <c r="D245" s="36"/>
      <c r="E245" s="36"/>
      <c r="G245" s="29" t="str">
        <f>IFERROR(VLOOKUP(C245,$A$2:$B$461,2,FALSE),"")</f>
        <v/>
      </c>
    </row>
    <row r="246" spans="3:7">
      <c r="C246" s="32" t="s">
        <v>96</v>
      </c>
      <c r="D246" s="36"/>
      <c r="E246" s="36"/>
      <c r="G246" s="29" t="str">
        <f>IFERROR(VLOOKUP(C246,$A$2:$B$461,2,FALSE),"")</f>
        <v/>
      </c>
    </row>
    <row r="247" spans="3:7">
      <c r="C247" s="32" t="s">
        <v>98</v>
      </c>
      <c r="D247" s="36"/>
      <c r="E247" s="36"/>
      <c r="G247" s="29" t="str">
        <f>IFERROR(VLOOKUP(C247,$A$2:$B$461,2,FALSE),"")</f>
        <v/>
      </c>
    </row>
    <row r="248" spans="3:7">
      <c r="C248" s="32" t="s">
        <v>104</v>
      </c>
      <c r="D248" s="36"/>
      <c r="E248" s="36"/>
      <c r="G248" s="29" t="str">
        <f>IFERROR(VLOOKUP(C248,$A$2:$B$461,2,FALSE),"")</f>
        <v/>
      </c>
    </row>
    <row r="249" spans="3:7">
      <c r="C249" s="32" t="s">
        <v>106</v>
      </c>
      <c r="D249" s="36"/>
      <c r="E249" s="36"/>
      <c r="G249" s="29" t="str">
        <f>IFERROR(VLOOKUP(C249,$A$2:$B$461,2,FALSE),"")</f>
        <v/>
      </c>
    </row>
    <row r="250" spans="3:7">
      <c r="C250" s="32" t="s">
        <v>126</v>
      </c>
      <c r="D250" s="36"/>
      <c r="E250" s="36"/>
      <c r="G250" s="29" t="str">
        <f>IFERROR(VLOOKUP(C250,$A$2:$B$461,2,FALSE),"")</f>
        <v/>
      </c>
    </row>
    <row r="251" ht="23.25" spans="3:7">
      <c r="C251" s="32" t="s">
        <v>129</v>
      </c>
      <c r="D251" s="39"/>
      <c r="E251" s="39"/>
      <c r="G251" s="29" t="str">
        <f>IFERROR(VLOOKUP(C251,$A$2:$B$461,2,FALSE),"")</f>
        <v/>
      </c>
    </row>
    <row r="252" ht="23.25" spans="3:7">
      <c r="C252" s="32" t="s">
        <v>131</v>
      </c>
      <c r="D252" s="38"/>
      <c r="E252" s="38"/>
      <c r="G252" s="29" t="str">
        <f>IFERROR(VLOOKUP(C252,$A$2:$B$461,2,FALSE),"")</f>
        <v/>
      </c>
    </row>
    <row r="253" spans="3:7">
      <c r="C253" s="32" t="s">
        <v>135</v>
      </c>
      <c r="D253" s="36"/>
      <c r="E253" s="36"/>
      <c r="G253" s="29" t="str">
        <f>IFERROR(VLOOKUP(C253,$A$2:$B$461,2,FALSE),"")</f>
        <v/>
      </c>
    </row>
    <row r="254" spans="3:7">
      <c r="C254" s="32" t="s">
        <v>137</v>
      </c>
      <c r="D254" s="36"/>
      <c r="E254" s="35"/>
      <c r="G254" s="29" t="str">
        <f>IFERROR(VLOOKUP(C254,$A$2:$B$461,2,FALSE),"")</f>
        <v/>
      </c>
    </row>
    <row r="255" spans="3:7">
      <c r="C255" s="32" t="s">
        <v>138</v>
      </c>
      <c r="D255" s="36"/>
      <c r="E255" s="36"/>
      <c r="G255" s="29" t="str">
        <f>IFERROR(VLOOKUP(C255,$A$2:$B$461,2,FALSE),"")</f>
        <v/>
      </c>
    </row>
    <row r="256" spans="3:7">
      <c r="C256" s="32" t="s">
        <v>142</v>
      </c>
      <c r="D256" s="36"/>
      <c r="E256" s="36"/>
      <c r="G256" s="29" t="str">
        <f>IFERROR(VLOOKUP(C256,$A$2:$B$461,2,FALSE),"")</f>
        <v/>
      </c>
    </row>
    <row r="257" spans="3:7">
      <c r="C257" s="32" t="s">
        <v>143</v>
      </c>
      <c r="D257" s="36"/>
      <c r="E257" s="36"/>
      <c r="G257" s="29" t="str">
        <f>IFERROR(VLOOKUP(C257,$A$2:$B$461,2,FALSE),"")</f>
        <v/>
      </c>
    </row>
    <row r="258" spans="3:7">
      <c r="C258" s="32" t="s">
        <v>144</v>
      </c>
      <c r="D258" s="36"/>
      <c r="E258" s="36"/>
      <c r="G258" s="29" t="str">
        <f>IFERROR(VLOOKUP(C258,$A$2:$B$461,2,FALSE),"")</f>
        <v/>
      </c>
    </row>
    <row r="259" spans="3:7">
      <c r="C259" s="32" t="s">
        <v>160</v>
      </c>
      <c r="D259" s="36"/>
      <c r="E259" s="36"/>
      <c r="G259" s="29" t="str">
        <f>IFERROR(VLOOKUP(C259,$A$2:$B$461,2,FALSE),"")</f>
        <v/>
      </c>
    </row>
    <row r="260" spans="3:7">
      <c r="C260" s="32" t="s">
        <v>163</v>
      </c>
      <c r="D260" s="36"/>
      <c r="E260" s="36"/>
      <c r="G260" s="29" t="str">
        <f>IFERROR(VLOOKUP(C260,$A$2:$B$461,2,FALSE),"")</f>
        <v/>
      </c>
    </row>
    <row r="261" ht="23.25" spans="3:7">
      <c r="C261" s="32" t="s">
        <v>109</v>
      </c>
      <c r="D261" s="39"/>
      <c r="E261" s="39"/>
      <c r="G261" s="29" t="str">
        <f>IFERROR(VLOOKUP(C261,$A$2:$B$461,2,FALSE),"")</f>
        <v/>
      </c>
    </row>
    <row r="262" ht="23.25" spans="3:7">
      <c r="C262" s="32" t="s">
        <v>113</v>
      </c>
      <c r="D262" s="38"/>
      <c r="E262" s="38"/>
      <c r="G262" s="29" t="str">
        <f>IFERROR(VLOOKUP(C262,$A$2:$B$461,2,FALSE),"")</f>
        <v/>
      </c>
    </row>
    <row r="263" spans="3:7">
      <c r="C263" s="32" t="s">
        <v>115</v>
      </c>
      <c r="D263" s="36"/>
      <c r="E263" s="36"/>
      <c r="G263" s="29" t="str">
        <f>IFERROR(VLOOKUP(C263,$A$2:$B$461,2,FALSE),"")</f>
        <v/>
      </c>
    </row>
    <row r="264" spans="3:7">
      <c r="C264" s="32" t="s">
        <v>120</v>
      </c>
      <c r="D264" s="36"/>
      <c r="E264" s="36"/>
      <c r="G264" s="29" t="str">
        <f>IFERROR(VLOOKUP(C264,$A$2:$B$461,2,FALSE),"")</f>
        <v/>
      </c>
    </row>
    <row r="265" spans="3:7">
      <c r="C265" s="32" t="s">
        <v>124</v>
      </c>
      <c r="D265" s="36"/>
      <c r="E265" s="36"/>
      <c r="G265" s="29" t="str">
        <f>IFERROR(VLOOKUP(C265,$A$2:$B$461,2,FALSE),"")</f>
        <v/>
      </c>
    </row>
    <row r="266" spans="3:7">
      <c r="C266" s="32" t="s">
        <v>133</v>
      </c>
      <c r="D266" s="36"/>
      <c r="E266" s="36"/>
      <c r="G266" s="29" t="str">
        <f>IFERROR(VLOOKUP(C266,$A$2:$B$461,2,FALSE),"")</f>
        <v/>
      </c>
    </row>
    <row r="267" spans="3:7">
      <c r="C267" s="32" t="s">
        <v>144</v>
      </c>
      <c r="D267" s="36"/>
      <c r="E267" s="36"/>
      <c r="G267" s="29" t="str">
        <f>IFERROR(VLOOKUP(C267,$A$2:$B$461,2,FALSE),"")</f>
        <v/>
      </c>
    </row>
    <row r="268" spans="3:7">
      <c r="C268" s="32" t="s">
        <v>35</v>
      </c>
      <c r="D268" s="36"/>
      <c r="E268" s="36"/>
      <c r="G268" s="29" t="str">
        <f>IFERROR(VLOOKUP(C268,$A$2:$B$461,2,FALSE),"")</f>
        <v/>
      </c>
    </row>
    <row r="269" spans="3:7">
      <c r="C269" s="32" t="s">
        <v>94</v>
      </c>
      <c r="D269" s="36"/>
      <c r="E269" s="36"/>
      <c r="G269" s="29" t="str">
        <f>IFERROR(VLOOKUP(C269,$A$2:$B$461,2,FALSE),"")</f>
        <v/>
      </c>
    </row>
    <row r="270" spans="3:7">
      <c r="C270" s="32" t="s">
        <v>115</v>
      </c>
      <c r="D270" s="36"/>
      <c r="E270" s="36"/>
      <c r="G270" s="29" t="str">
        <f>IFERROR(VLOOKUP(C270,$A$2:$B$461,2,FALSE),"")</f>
        <v/>
      </c>
    </row>
    <row r="271" ht="23.25" spans="3:7">
      <c r="C271" s="32" t="s">
        <v>124</v>
      </c>
      <c r="D271" s="39"/>
      <c r="E271" s="39"/>
      <c r="G271" s="29" t="str">
        <f>IFERROR(VLOOKUP(C271,$A$2:$B$461,2,FALSE),"")</f>
        <v/>
      </c>
    </row>
    <row r="272" ht="23.25" spans="3:7">
      <c r="C272" s="32" t="s">
        <v>143</v>
      </c>
      <c r="D272" s="38"/>
      <c r="E272" s="38"/>
      <c r="G272" s="29" t="str">
        <f>IFERROR(VLOOKUP(C272,$A$2:$B$461,2,FALSE),"")</f>
        <v/>
      </c>
    </row>
    <row r="273" spans="3:7">
      <c r="C273" s="32" t="s">
        <v>154</v>
      </c>
      <c r="D273" s="36"/>
      <c r="E273" s="36"/>
      <c r="G273" s="29" t="str">
        <f>IFERROR(VLOOKUP(C273,$A$2:$B$461,2,FALSE),"")</f>
        <v/>
      </c>
    </row>
    <row r="274" spans="3:7">
      <c r="C274" s="32" t="s">
        <v>17</v>
      </c>
      <c r="D274" s="36"/>
      <c r="E274" s="36"/>
      <c r="G274" s="29" t="str">
        <f>IFERROR(VLOOKUP(C274,$A$2:$B$461,2,FALSE),"")</f>
        <v/>
      </c>
    </row>
    <row r="275" spans="3:7">
      <c r="C275" s="32" t="s">
        <v>61</v>
      </c>
      <c r="D275" s="36"/>
      <c r="E275" s="36"/>
      <c r="G275" s="29" t="str">
        <f>IFERROR(VLOOKUP(C275,$A$2:$B$461,2,FALSE),"")</f>
        <v/>
      </c>
    </row>
    <row r="276" spans="3:7">
      <c r="C276" s="32" t="s">
        <v>66</v>
      </c>
      <c r="D276" s="36"/>
      <c r="E276" s="36"/>
      <c r="G276" s="29" t="str">
        <f>IFERROR(VLOOKUP(C276,$A$2:$B$461,2,FALSE),"")</f>
        <v/>
      </c>
    </row>
    <row r="277" spans="3:7">
      <c r="C277" s="32" t="s">
        <v>88</v>
      </c>
      <c r="D277" s="36"/>
      <c r="E277" s="36"/>
      <c r="G277" s="29" t="str">
        <f>IFERROR(VLOOKUP(C277,$A$2:$B$461,2,FALSE),"")</f>
        <v/>
      </c>
    </row>
    <row r="278" spans="3:7">
      <c r="C278" s="32" t="s">
        <v>111</v>
      </c>
      <c r="D278" s="36"/>
      <c r="E278" s="36"/>
      <c r="G278" s="29" t="str">
        <f>IFERROR(VLOOKUP(C278,$A$2:$B$461,2,FALSE),"")</f>
        <v/>
      </c>
    </row>
    <row r="279" spans="3:7">
      <c r="C279" s="32" t="s">
        <v>117</v>
      </c>
      <c r="D279" s="36"/>
      <c r="E279" s="36"/>
      <c r="G279" s="29" t="str">
        <f>IFERROR(VLOOKUP(C279,$A$2:$B$461,2,FALSE),"")</f>
        <v/>
      </c>
    </row>
    <row r="280" spans="3:7">
      <c r="C280" s="32" t="s">
        <v>120</v>
      </c>
      <c r="D280" s="36"/>
      <c r="E280" s="36"/>
      <c r="G280" s="29" t="str">
        <f>IFERROR(VLOOKUP(C280,$A$2:$B$461,2,FALSE),"")</f>
        <v/>
      </c>
    </row>
    <row r="281" ht="23.25" spans="3:7">
      <c r="C281" s="32" t="s">
        <v>122</v>
      </c>
      <c r="D281" s="39"/>
      <c r="E281" s="39"/>
      <c r="G281" s="29" t="str">
        <f>IFERROR(VLOOKUP(C281,$A$2:$B$461,2,FALSE),"")</f>
        <v/>
      </c>
    </row>
    <row r="282" ht="23.25" spans="3:7">
      <c r="C282" s="32" t="s">
        <v>124</v>
      </c>
      <c r="D282" s="38"/>
      <c r="E282" s="38"/>
      <c r="G282" s="29" t="str">
        <f>IFERROR(VLOOKUP(C282,$A$2:$B$461,2,FALSE),"")</f>
        <v/>
      </c>
    </row>
    <row r="283" spans="3:7">
      <c r="C283" s="32" t="s">
        <v>133</v>
      </c>
      <c r="D283" s="36"/>
      <c r="E283" s="36"/>
      <c r="G283" s="29" t="str">
        <f>IFERROR(VLOOKUP(C283,$A$2:$B$461,2,FALSE),"")</f>
        <v/>
      </c>
    </row>
    <row r="284" spans="3:7">
      <c r="C284" s="32" t="s">
        <v>146</v>
      </c>
      <c r="D284" s="36"/>
      <c r="E284" s="36"/>
      <c r="G284" s="29" t="str">
        <f>IFERROR(VLOOKUP(C284,$A$2:$B$461,2,FALSE),"")</f>
        <v/>
      </c>
    </row>
    <row r="285" spans="3:7">
      <c r="C285" s="32" t="s">
        <v>156</v>
      </c>
      <c r="D285" s="36"/>
      <c r="E285" s="36"/>
      <c r="G285" s="29" t="str">
        <f>IFERROR(VLOOKUP(C285,$A$2:$B$461,2,FALSE),"")</f>
        <v/>
      </c>
    </row>
    <row r="286" spans="3:7">
      <c r="C286" s="32" t="s">
        <v>172</v>
      </c>
      <c r="D286" s="36"/>
      <c r="E286" s="36"/>
      <c r="G286" s="29" t="str">
        <f>IFERROR(VLOOKUP(C286,$A$2:$B$461,2,FALSE),"")</f>
        <v/>
      </c>
    </row>
    <row r="287" spans="3:7">
      <c r="C287" s="32" t="s">
        <v>1</v>
      </c>
      <c r="D287" s="36"/>
      <c r="E287" s="36"/>
      <c r="G287" s="29" t="str">
        <f>IFERROR(VLOOKUP(C287,$A$2:$B$461,2,FALSE),"")</f>
        <v/>
      </c>
    </row>
    <row r="288" spans="3:7">
      <c r="C288" s="32" t="s">
        <v>14</v>
      </c>
      <c r="D288" s="36"/>
      <c r="E288" s="36"/>
      <c r="G288" s="29" t="str">
        <f>IFERROR(VLOOKUP(C288,$A$2:$B$461,2,FALSE),"")</f>
        <v/>
      </c>
    </row>
    <row r="289" spans="3:7">
      <c r="C289" s="32" t="s">
        <v>32</v>
      </c>
      <c r="D289" s="36"/>
      <c r="E289" s="36"/>
      <c r="G289" s="29" t="str">
        <f>IFERROR(VLOOKUP(C289,$A$2:$B$461,2,FALSE),"")</f>
        <v/>
      </c>
    </row>
    <row r="290" spans="3:7">
      <c r="C290" s="32" t="s">
        <v>50</v>
      </c>
      <c r="D290" s="36"/>
      <c r="E290" s="36"/>
      <c r="G290" s="29" t="str">
        <f>IFERROR(VLOOKUP(C290,$A$2:$B$461,2,FALSE),"")</f>
        <v/>
      </c>
    </row>
    <row r="291" ht="23.25" spans="3:7">
      <c r="C291" s="32" t="s">
        <v>59</v>
      </c>
      <c r="D291" s="39"/>
      <c r="E291" s="39"/>
      <c r="G291" s="29" t="str">
        <f>IFERROR(VLOOKUP(C291,$A$2:$B$461,2,FALSE),"")</f>
        <v/>
      </c>
    </row>
    <row r="292" ht="23.25" spans="3:7">
      <c r="C292" s="32" t="s">
        <v>66</v>
      </c>
      <c r="D292" s="38"/>
      <c r="E292" s="38"/>
      <c r="G292" s="29" t="str">
        <f>IFERROR(VLOOKUP(C292,$A$2:$B$461,2,FALSE),"")</f>
        <v/>
      </c>
    </row>
    <row r="293" spans="3:7">
      <c r="C293" s="32" t="s">
        <v>68</v>
      </c>
      <c r="D293" s="36"/>
      <c r="E293" s="36"/>
      <c r="G293" s="29" t="str">
        <f>IFERROR(VLOOKUP(C293,$A$2:$B$461,2,FALSE),"")</f>
        <v/>
      </c>
    </row>
    <row r="294" spans="3:7">
      <c r="C294" s="32" t="s">
        <v>80</v>
      </c>
      <c r="D294" s="36"/>
      <c r="E294" s="36"/>
      <c r="G294" s="29" t="str">
        <f>IFERROR(VLOOKUP(C294,$A$2:$B$461,2,FALSE),"")</f>
        <v/>
      </c>
    </row>
    <row r="295" spans="3:7">
      <c r="C295" s="32" t="s">
        <v>94</v>
      </c>
      <c r="D295" s="36"/>
      <c r="E295" s="36"/>
      <c r="G295" s="29" t="str">
        <f>IFERROR(VLOOKUP(C295,$A$2:$B$461,2,FALSE),"")</f>
        <v/>
      </c>
    </row>
    <row r="296" spans="3:7">
      <c r="C296" s="32" t="s">
        <v>96</v>
      </c>
      <c r="D296" s="36"/>
      <c r="E296" s="36"/>
      <c r="G296" s="29" t="str">
        <f>IFERROR(VLOOKUP(C296,$A$2:$B$461,2,FALSE),"")</f>
        <v/>
      </c>
    </row>
    <row r="297" spans="3:7">
      <c r="C297" s="32" t="s">
        <v>98</v>
      </c>
      <c r="D297" s="36"/>
      <c r="E297" s="36"/>
      <c r="G297" s="29" t="str">
        <f>IFERROR(VLOOKUP(C297,$A$2:$B$461,2,FALSE),"")</f>
        <v/>
      </c>
    </row>
    <row r="298" spans="3:7">
      <c r="C298" s="32" t="s">
        <v>106</v>
      </c>
      <c r="D298" s="36"/>
      <c r="E298" s="36"/>
      <c r="G298" s="29" t="str">
        <f>IFERROR(VLOOKUP(C298,$A$2:$B$461,2,FALSE),"")</f>
        <v/>
      </c>
    </row>
    <row r="299" spans="3:7">
      <c r="C299" s="32" t="s">
        <v>109</v>
      </c>
      <c r="D299" s="36"/>
      <c r="E299" s="36"/>
      <c r="G299" s="29" t="str">
        <f>IFERROR(VLOOKUP(C299,$A$2:$B$461,2,FALSE),"")</f>
        <v/>
      </c>
    </row>
    <row r="300" spans="3:7">
      <c r="C300" s="32" t="s">
        <v>113</v>
      </c>
      <c r="D300" s="36"/>
      <c r="E300" s="36"/>
      <c r="G300" s="29" t="str">
        <f>IFERROR(VLOOKUP(C300,$A$2:$B$461,2,FALSE),"")</f>
        <v/>
      </c>
    </row>
    <row r="301" ht="23.25" spans="3:7">
      <c r="C301" s="32" t="s">
        <v>120</v>
      </c>
      <c r="D301" s="41"/>
      <c r="E301" s="41"/>
      <c r="G301" s="29" t="str">
        <f>IFERROR(VLOOKUP(C301,$A$2:$B$461,2,FALSE),"")</f>
        <v/>
      </c>
    </row>
    <row r="302" ht="23.25" spans="3:7">
      <c r="C302" s="32" t="s">
        <v>126</v>
      </c>
      <c r="G302" s="29" t="str">
        <f>IFERROR(VLOOKUP(C302,$A$2:$B$461,2,FALSE),"")</f>
        <v/>
      </c>
    </row>
    <row r="303" spans="3:7">
      <c r="C303" s="32" t="s">
        <v>131</v>
      </c>
      <c r="G303" s="29" t="str">
        <f>IFERROR(VLOOKUP(C303,$A$2:$B$461,2,FALSE),"")</f>
        <v/>
      </c>
    </row>
    <row r="304" spans="3:7">
      <c r="C304" s="32" t="s">
        <v>137</v>
      </c>
      <c r="G304" s="29" t="str">
        <f>IFERROR(VLOOKUP(C304,$A$2:$B$461,2,FALSE),"")</f>
        <v/>
      </c>
    </row>
    <row r="305" spans="3:7">
      <c r="C305" s="32" t="s">
        <v>141</v>
      </c>
      <c r="G305" s="29" t="str">
        <f>IFERROR(VLOOKUP(C305,$A$2:$B$461,2,FALSE),"")</f>
        <v/>
      </c>
    </row>
    <row r="306" spans="3:7">
      <c r="C306" s="32" t="s">
        <v>141</v>
      </c>
      <c r="G306" s="29" t="str">
        <f>IFERROR(VLOOKUP(C306,$A$2:$B$461,2,FALSE),"")</f>
        <v/>
      </c>
    </row>
    <row r="307" spans="3:7">
      <c r="C307" s="32" t="s">
        <v>156</v>
      </c>
      <c r="G307" s="29" t="str">
        <f>IFERROR(VLOOKUP(C307,$A$2:$B$461,2,FALSE),"")</f>
        <v/>
      </c>
    </row>
    <row r="308" spans="3:7">
      <c r="C308" s="32" t="s">
        <v>160</v>
      </c>
      <c r="G308" s="29" t="str">
        <f>IFERROR(VLOOKUP(C308,$A$2:$B$461,2,FALSE),"")</f>
        <v/>
      </c>
    </row>
    <row r="309" spans="3:7">
      <c r="C309" s="32" t="s">
        <v>163</v>
      </c>
      <c r="G309" s="29" t="str">
        <f>IFERROR(VLOOKUP(C309,$A$2:$B$461,2,FALSE),"")</f>
        <v/>
      </c>
    </row>
    <row r="310" spans="3:7">
      <c r="C310" s="32" t="s">
        <v>80</v>
      </c>
      <c r="G310" s="29" t="str">
        <f>IFERROR(VLOOKUP(C310,$A$2:$B$461,2,FALSE),"")</f>
        <v/>
      </c>
    </row>
    <row r="311" spans="3:7">
      <c r="C311" s="32" t="s">
        <v>109</v>
      </c>
      <c r="G311" s="29" t="str">
        <f>IFERROR(VLOOKUP(C311,$A$2:$B$461,2,FALSE),"")</f>
        <v/>
      </c>
    </row>
    <row r="312" spans="3:7">
      <c r="C312" s="32" t="s">
        <v>115</v>
      </c>
      <c r="G312" s="29" t="str">
        <f>IFERROR(VLOOKUP(C312,$A$2:$B$461,2,FALSE),"")</f>
        <v/>
      </c>
    </row>
    <row r="313" spans="3:7">
      <c r="C313" s="32" t="s">
        <v>158</v>
      </c>
      <c r="G313" s="29" t="str">
        <f>IFERROR(VLOOKUP(C313,$A$2:$B$461,2,FALSE),"")</f>
        <v/>
      </c>
    </row>
    <row r="314" spans="3:7">
      <c r="C314" s="32" t="s">
        <v>17</v>
      </c>
      <c r="G314" s="29" t="str">
        <f>IFERROR(VLOOKUP(C314,$A$2:$B$461,2,FALSE),"")</f>
        <v/>
      </c>
    </row>
    <row r="315" spans="3:7">
      <c r="C315" s="32" t="s">
        <v>24</v>
      </c>
      <c r="G315" s="29" t="str">
        <f>IFERROR(VLOOKUP(C315,$A$2:$B$461,2,FALSE),"")</f>
        <v/>
      </c>
    </row>
    <row r="316" spans="3:7">
      <c r="C316" s="32" t="s">
        <v>106</v>
      </c>
      <c r="G316" s="29" t="str">
        <f>IFERROR(VLOOKUP(C316,$A$2:$B$461,2,FALSE),"")</f>
        <v/>
      </c>
    </row>
    <row r="317" spans="3:7">
      <c r="C317" s="32" t="s">
        <v>117</v>
      </c>
      <c r="G317" s="29" t="str">
        <f>IFERROR(VLOOKUP(C317,$A$2:$B$461,2,FALSE),"")</f>
        <v/>
      </c>
    </row>
    <row r="318" spans="3:7">
      <c r="C318" s="32" t="s">
        <v>148</v>
      </c>
      <c r="G318" s="29" t="str">
        <f>IFERROR(VLOOKUP(C318,$A$2:$B$461,2,FALSE),"")</f>
        <v/>
      </c>
    </row>
    <row r="319" spans="3:7">
      <c r="C319" s="32" t="s">
        <v>154</v>
      </c>
      <c r="G319" s="29" t="str">
        <f>IFERROR(VLOOKUP(C319,$A$2:$B$461,2,FALSE),"")</f>
        <v/>
      </c>
    </row>
    <row r="320" spans="3:7">
      <c r="C320" s="32" t="s">
        <v>156</v>
      </c>
      <c r="G320" s="29" t="str">
        <f>IFERROR(VLOOKUP(C320,$A$2:$B$461,2,FALSE),"")</f>
        <v/>
      </c>
    </row>
    <row r="321" spans="3:7">
      <c r="C321" s="32" t="s">
        <v>167</v>
      </c>
      <c r="G321" s="29" t="str">
        <f>IFERROR(VLOOKUP(C321,$A$2:$B$461,2,FALSE),"")</f>
        <v/>
      </c>
    </row>
    <row r="322" spans="3:7">
      <c r="C322" s="32" t="s">
        <v>86</v>
      </c>
      <c r="G322" s="29" t="str">
        <f>IFERROR(VLOOKUP(C322,$A$2:$B$461,2,FALSE),"")</f>
        <v/>
      </c>
    </row>
    <row r="323" spans="3:7">
      <c r="C323" s="32" t="s">
        <v>92</v>
      </c>
      <c r="G323" s="29" t="str">
        <f>IFERROR(VLOOKUP(C323,$A$2:$B$461,2,FALSE),"")</f>
        <v/>
      </c>
    </row>
    <row r="324" spans="3:7">
      <c r="C324" s="32" t="s">
        <v>94</v>
      </c>
      <c r="G324" s="29" t="str">
        <f>IFERROR(VLOOKUP(C324,$A$2:$B$461,2,FALSE),"")</f>
        <v/>
      </c>
    </row>
    <row r="325" spans="3:7">
      <c r="C325" s="32" t="s">
        <v>113</v>
      </c>
      <c r="G325" s="29" t="str">
        <f>IFERROR(VLOOKUP(C325,$A$2:$B$461,2,FALSE),"")</f>
        <v/>
      </c>
    </row>
    <row r="326" spans="3:7">
      <c r="C326" s="32" t="s">
        <v>55</v>
      </c>
      <c r="G326" s="29" t="str">
        <f>IFERROR(VLOOKUP(C326,$A$2:$B$461,2,FALSE),"")</f>
        <v/>
      </c>
    </row>
    <row r="327" spans="3:7">
      <c r="C327" s="32" t="s">
        <v>129</v>
      </c>
      <c r="G327" s="29" t="str">
        <f>IFERROR(VLOOKUP(C327,$A$2:$B$461,2,FALSE),"")</f>
        <v/>
      </c>
    </row>
    <row r="328" spans="3:7">
      <c r="C328" s="32" t="s">
        <v>135</v>
      </c>
      <c r="G328" s="29" t="str">
        <f>IFERROR(VLOOKUP(C328,$A$2:$B$461,2,FALSE),"")</f>
        <v/>
      </c>
    </row>
    <row r="329" spans="3:7">
      <c r="C329" s="32" t="s">
        <v>139</v>
      </c>
      <c r="G329" s="29" t="str">
        <f>IFERROR(VLOOKUP(C329,$A$2:$B$461,2,FALSE),"")</f>
        <v/>
      </c>
    </row>
    <row r="330" spans="3:7">
      <c r="C330" s="32" t="s">
        <v>146</v>
      </c>
      <c r="G330" s="29" t="str">
        <f>IFERROR(VLOOKUP(C330,$A$2:$B$461,2,FALSE),"")</f>
        <v/>
      </c>
    </row>
    <row r="331" spans="3:7">
      <c r="C331" s="32" t="s">
        <v>158</v>
      </c>
      <c r="G331" s="29" t="str">
        <f>IFERROR(VLOOKUP(C331,$A$2:$B$461,2,FALSE),"")</f>
        <v/>
      </c>
    </row>
    <row r="332" spans="3:7">
      <c r="C332" s="32" t="s">
        <v>117</v>
      </c>
      <c r="G332" s="29" t="str">
        <f>IFERROR(VLOOKUP(C332,$A$2:$B$461,2,FALSE),"")</f>
        <v/>
      </c>
    </row>
    <row r="333" spans="3:7">
      <c r="C333" s="32" t="s">
        <v>142</v>
      </c>
      <c r="G333" s="29" t="str">
        <f>IFERROR(VLOOKUP(C333,$A$2:$B$461,2,FALSE),"")</f>
        <v/>
      </c>
    </row>
    <row r="334" spans="3:7">
      <c r="C334" s="32" t="s">
        <v>158</v>
      </c>
      <c r="G334" s="29" t="str">
        <f>IFERROR(VLOOKUP(C334,$A$2:$B$461,2,FALSE),"")</f>
        <v/>
      </c>
    </row>
    <row r="335" spans="3:7">
      <c r="C335" s="32" t="s">
        <v>1</v>
      </c>
      <c r="G335" s="29" t="str">
        <f>IFERROR(VLOOKUP(C335,$A$2:$B$461,2,FALSE),"")</f>
        <v/>
      </c>
    </row>
    <row r="336" spans="3:7">
      <c r="C336" s="32" t="s">
        <v>14</v>
      </c>
      <c r="G336" s="29" t="str">
        <f>IFERROR(VLOOKUP(C336,$A$2:$B$461,2,FALSE),"")</f>
        <v/>
      </c>
    </row>
    <row r="337" spans="3:7">
      <c r="C337" s="32" t="s">
        <v>27</v>
      </c>
      <c r="G337" s="29" t="str">
        <f>IFERROR(VLOOKUP(C337,$A$2:$B$461,2,FALSE),"")</f>
        <v/>
      </c>
    </row>
    <row r="338" spans="3:7">
      <c r="C338" s="32" t="s">
        <v>29</v>
      </c>
      <c r="G338" s="29" t="str">
        <f>IFERROR(VLOOKUP(C338,$A$2:$B$461,2,FALSE),"")</f>
        <v/>
      </c>
    </row>
    <row r="339" spans="3:7">
      <c r="C339" s="32" t="s">
        <v>32</v>
      </c>
      <c r="G339" s="29" t="str">
        <f>IFERROR(VLOOKUP(C339,$A$2:$B$461,2,FALSE),"")</f>
        <v/>
      </c>
    </row>
    <row r="340" spans="3:7">
      <c r="C340" s="32" t="s">
        <v>35</v>
      </c>
      <c r="G340" s="29" t="str">
        <f>IFERROR(VLOOKUP(C340,$A$2:$B$461,2,FALSE),"")</f>
        <v/>
      </c>
    </row>
    <row r="341" spans="3:7">
      <c r="C341" s="32" t="s">
        <v>40</v>
      </c>
      <c r="G341" s="29" t="str">
        <f>IFERROR(VLOOKUP(C341,$A$2:$B$461,2,FALSE),"")</f>
        <v/>
      </c>
    </row>
    <row r="342" spans="3:7">
      <c r="C342" s="32" t="s">
        <v>43</v>
      </c>
      <c r="G342" s="29" t="str">
        <f>IFERROR(VLOOKUP(C342,$A$2:$B$461,2,FALSE),"")</f>
        <v/>
      </c>
    </row>
    <row r="343" spans="3:7">
      <c r="C343" s="32" t="s">
        <v>45</v>
      </c>
      <c r="G343" s="29" t="str">
        <f>IFERROR(VLOOKUP(C343,$A$2:$B$461,2,FALSE),"")</f>
        <v/>
      </c>
    </row>
    <row r="344" spans="3:7">
      <c r="C344" s="32" t="s">
        <v>50</v>
      </c>
      <c r="G344" s="29" t="str">
        <f>IFERROR(VLOOKUP(C344,$A$2:$B$461,2,FALSE),"")</f>
        <v/>
      </c>
    </row>
    <row r="345" spans="3:7">
      <c r="C345" s="32" t="s">
        <v>53</v>
      </c>
      <c r="G345" s="29" t="str">
        <f>IFERROR(VLOOKUP(C345,$A$2:$B$461,2,FALSE),"")</f>
        <v/>
      </c>
    </row>
    <row r="346" spans="3:7">
      <c r="C346" s="32" t="s">
        <v>55</v>
      </c>
      <c r="G346" s="29" t="str">
        <f>IFERROR(VLOOKUP(C346,$A$2:$B$461,2,FALSE),"")</f>
        <v/>
      </c>
    </row>
    <row r="347" spans="3:7">
      <c r="C347" s="32" t="s">
        <v>57</v>
      </c>
      <c r="G347" s="29" t="str">
        <f>IFERROR(VLOOKUP(C347,$A$2:$B$461,2,FALSE),"")</f>
        <v/>
      </c>
    </row>
    <row r="348" spans="3:7">
      <c r="C348" s="32" t="s">
        <v>59</v>
      </c>
      <c r="G348" s="29" t="str">
        <f>IFERROR(VLOOKUP(C348,$A$2:$B$461,2,FALSE),"")</f>
        <v/>
      </c>
    </row>
    <row r="349" spans="3:7">
      <c r="C349" s="32" t="s">
        <v>61</v>
      </c>
      <c r="G349" s="29" t="str">
        <f>IFERROR(VLOOKUP(C349,$A$2:$B$461,2,FALSE),"")</f>
        <v/>
      </c>
    </row>
    <row r="350" spans="3:7">
      <c r="C350" s="32" t="s">
        <v>64</v>
      </c>
      <c r="G350" s="29" t="str">
        <f>IFERROR(VLOOKUP(C350,$A$2:$B$461,2,FALSE),"")</f>
        <v/>
      </c>
    </row>
    <row r="351" spans="3:7">
      <c r="C351" s="32" t="s">
        <v>66</v>
      </c>
      <c r="G351" s="29" t="str">
        <f>IFERROR(VLOOKUP(C351,$A$2:$B$461,2,FALSE),"")</f>
        <v/>
      </c>
    </row>
    <row r="352" spans="3:7">
      <c r="C352" s="32" t="s">
        <v>68</v>
      </c>
      <c r="G352" s="29" t="str">
        <f>IFERROR(VLOOKUP(C352,$A$2:$B$461,2,FALSE),"")</f>
        <v/>
      </c>
    </row>
    <row r="353" spans="3:7">
      <c r="C353" s="32" t="s">
        <v>70</v>
      </c>
      <c r="G353" s="29" t="str">
        <f>IFERROR(VLOOKUP(C353,$A$2:$B$461,2,FALSE),"")</f>
        <v/>
      </c>
    </row>
    <row r="354" spans="3:7">
      <c r="C354" s="32" t="s">
        <v>83</v>
      </c>
      <c r="G354" s="29" t="str">
        <f>IFERROR(VLOOKUP(C354,$A$2:$B$461,2,FALSE),"")</f>
        <v/>
      </c>
    </row>
    <row r="355" spans="3:7">
      <c r="C355" s="32" t="s">
        <v>88</v>
      </c>
      <c r="G355" s="29" t="str">
        <f>IFERROR(VLOOKUP(C355,$A$2:$B$461,2,FALSE),"")</f>
        <v/>
      </c>
    </row>
    <row r="356" spans="3:7">
      <c r="C356" s="32" t="s">
        <v>96</v>
      </c>
      <c r="G356" s="29" t="str">
        <f>IFERROR(VLOOKUP(C356,$A$2:$B$461,2,FALSE),"")</f>
        <v/>
      </c>
    </row>
    <row r="357" spans="3:7">
      <c r="C357" s="32" t="s">
        <v>104</v>
      </c>
      <c r="G357" s="29" t="str">
        <f>IFERROR(VLOOKUP(C357,$A$2:$B$461,2,FALSE),"")</f>
        <v/>
      </c>
    </row>
    <row r="358" spans="3:7">
      <c r="C358" s="32" t="s">
        <v>111</v>
      </c>
      <c r="G358" s="29" t="str">
        <f>IFERROR(VLOOKUP(C358,$A$2:$B$461,2,FALSE),"")</f>
        <v/>
      </c>
    </row>
    <row r="359" spans="3:7">
      <c r="C359" s="32" t="s">
        <v>122</v>
      </c>
      <c r="G359" s="29" t="str">
        <f>IFERROR(VLOOKUP(C359,$A$2:$B$461,2,FALSE),"")</f>
        <v/>
      </c>
    </row>
    <row r="360" spans="3:7">
      <c r="C360" s="32" t="s">
        <v>138</v>
      </c>
      <c r="G360" s="29" t="str">
        <f>IFERROR(VLOOKUP(C360,$A$2:$B$461,2,FALSE),"")</f>
        <v/>
      </c>
    </row>
    <row r="361" spans="3:7">
      <c r="C361" s="32" t="s">
        <v>139</v>
      </c>
      <c r="G361" s="29" t="str">
        <f>IFERROR(VLOOKUP(C361,$A$2:$B$461,2,FALSE),"")</f>
        <v/>
      </c>
    </row>
    <row r="362" spans="3:7">
      <c r="C362" s="32" t="s">
        <v>143</v>
      </c>
      <c r="G362" s="29" t="str">
        <f>IFERROR(VLOOKUP(C362,$A$2:$B$461,2,FALSE),"")</f>
        <v/>
      </c>
    </row>
    <row r="363" spans="3:7">
      <c r="C363" s="32" t="s">
        <v>146</v>
      </c>
      <c r="G363" s="29" t="str">
        <f>IFERROR(VLOOKUP(C363,$A$2:$B$461,2,FALSE),"")</f>
        <v/>
      </c>
    </row>
    <row r="364" spans="3:7">
      <c r="C364" s="32" t="s">
        <v>160</v>
      </c>
      <c r="G364" s="29" t="str">
        <f>IFERROR(VLOOKUP(C364,$A$2:$B$461,2,FALSE),"")</f>
        <v/>
      </c>
    </row>
    <row r="365" spans="3:7">
      <c r="C365" s="32" t="s">
        <v>161</v>
      </c>
      <c r="G365" s="29" t="str">
        <f>IFERROR(VLOOKUP(C365,$A$2:$B$461,2,FALSE),"")</f>
        <v/>
      </c>
    </row>
    <row r="366" spans="3:7">
      <c r="C366" s="32" t="s">
        <v>163</v>
      </c>
      <c r="G366" s="29" t="str">
        <f>IFERROR(VLOOKUP(C366,$A$2:$B$461,2,FALSE),"")</f>
        <v/>
      </c>
    </row>
    <row r="367" spans="3:7">
      <c r="C367" s="32" t="s">
        <v>165</v>
      </c>
      <c r="G367" s="29" t="str">
        <f>IFERROR(VLOOKUP(C367,$A$2:$B$461,2,FALSE),"")</f>
        <v/>
      </c>
    </row>
    <row r="368" spans="3:7">
      <c r="C368" s="32" t="s">
        <v>27</v>
      </c>
      <c r="G368" s="29" t="str">
        <f>IFERROR(VLOOKUP(C368,$A$2:$B$461,2,FALSE),"")</f>
        <v/>
      </c>
    </row>
    <row r="369" spans="3:7">
      <c r="C369" s="32" t="s">
        <v>43</v>
      </c>
      <c r="G369" s="29" t="str">
        <f>IFERROR(VLOOKUP(C369,$A$2:$B$461,2,FALSE),"")</f>
        <v/>
      </c>
    </row>
    <row r="370" spans="3:7">
      <c r="C370" s="32" t="s">
        <v>53</v>
      </c>
      <c r="G370" s="29" t="str">
        <f>IFERROR(VLOOKUP(C370,$A$2:$B$461,2,FALSE),"")</f>
        <v/>
      </c>
    </row>
    <row r="371" spans="3:7">
      <c r="C371" s="32" t="s">
        <v>61</v>
      </c>
      <c r="G371" s="29" t="str">
        <f>IFERROR(VLOOKUP(C371,$A$2:$B$461,2,FALSE),"")</f>
        <v/>
      </c>
    </row>
    <row r="372" spans="3:7">
      <c r="C372" s="32" t="s">
        <v>64</v>
      </c>
      <c r="G372" s="29" t="str">
        <f>IFERROR(VLOOKUP(C372,$A$2:$B$461,2,FALSE),"")</f>
        <v/>
      </c>
    </row>
    <row r="373" spans="3:7">
      <c r="C373" s="32" t="s">
        <v>92</v>
      </c>
      <c r="G373" s="29" t="str">
        <f>IFERROR(VLOOKUP(C373,$A$2:$B$461,2,FALSE),"")</f>
        <v/>
      </c>
    </row>
    <row r="374" spans="3:7">
      <c r="C374" s="32" t="s">
        <v>104</v>
      </c>
      <c r="G374" s="29" t="str">
        <f>IFERROR(VLOOKUP(C374,$A$2:$B$461,2,FALSE),"")</f>
        <v/>
      </c>
    </row>
    <row r="375" spans="3:7">
      <c r="C375" s="32" t="s">
        <v>111</v>
      </c>
      <c r="G375" s="29" t="str">
        <f>IFERROR(VLOOKUP(C375,$A$2:$B$461,2,FALSE),"")</f>
        <v/>
      </c>
    </row>
    <row r="376" spans="3:7">
      <c r="C376" s="32" t="s">
        <v>122</v>
      </c>
      <c r="G376" s="29" t="str">
        <f>IFERROR(VLOOKUP(C376,$A$2:$B$461,2,FALSE),"")</f>
        <v/>
      </c>
    </row>
    <row r="377" spans="3:7">
      <c r="C377" s="32" t="s">
        <v>148</v>
      </c>
      <c r="G377" s="29" t="str">
        <f>IFERROR(VLOOKUP(C377,$A$2:$B$461,2,FALSE),"")</f>
        <v/>
      </c>
    </row>
    <row r="378" spans="3:7">
      <c r="C378" s="32" t="s">
        <v>161</v>
      </c>
      <c r="G378" s="29" t="str">
        <f>IFERROR(VLOOKUP(C378,$A$2:$B$461,2,FALSE),"")</f>
        <v/>
      </c>
    </row>
    <row r="379" spans="3:7">
      <c r="C379" s="32" t="s">
        <v>100</v>
      </c>
      <c r="G379" s="29" t="str">
        <f>IFERROR(VLOOKUP(C379,$A$2:$B$461,2,FALSE),"")</f>
        <v/>
      </c>
    </row>
    <row r="380" spans="3:7">
      <c r="C380" s="32" t="s">
        <v>24</v>
      </c>
      <c r="G380" s="29" t="str">
        <f>IFERROR(VLOOKUP(C380,$A$2:$B$461,2,FALSE),"")</f>
        <v/>
      </c>
    </row>
    <row r="381" spans="3:7">
      <c r="C381" s="32" t="s">
        <v>78</v>
      </c>
      <c r="G381" s="29" t="str">
        <f>IFERROR(VLOOKUP(C381,$A$2:$B$461,2,FALSE),"")</f>
        <v/>
      </c>
    </row>
    <row r="382" spans="3:7">
      <c r="C382" s="32" t="s">
        <v>80</v>
      </c>
      <c r="G382" s="29" t="str">
        <f>IFERROR(VLOOKUP(C382,$A$2:$B$461,2,FALSE),"")</f>
        <v/>
      </c>
    </row>
    <row r="383" spans="3:7">
      <c r="C383" s="32" t="s">
        <v>83</v>
      </c>
      <c r="G383" s="29" t="str">
        <f>IFERROR(VLOOKUP(C383,$A$2:$B$461,2,FALSE),"")</f>
        <v/>
      </c>
    </row>
    <row r="384" spans="3:7">
      <c r="C384" s="32" t="s">
        <v>83</v>
      </c>
      <c r="G384" s="29" t="str">
        <f>IFERROR(VLOOKUP(C384,$A$2:$B$461,2,FALSE),"")</f>
        <v/>
      </c>
    </row>
    <row r="385" spans="3:7">
      <c r="C385" s="32" t="s">
        <v>86</v>
      </c>
      <c r="G385" s="29" t="str">
        <f>IFERROR(VLOOKUP(C385,$A$2:$B$461,2,FALSE),"")</f>
        <v/>
      </c>
    </row>
    <row r="386" spans="3:7">
      <c r="C386" s="32" t="s">
        <v>88</v>
      </c>
      <c r="G386" s="29" t="str">
        <f>IFERROR(VLOOKUP(C386,$A$2:$B$461,2,FALSE),"")</f>
        <v/>
      </c>
    </row>
    <row r="387" spans="3:7">
      <c r="C387" s="32" t="s">
        <v>98</v>
      </c>
      <c r="G387" s="29" t="str">
        <f>IFERROR(VLOOKUP(C387,$A$2:$B$461,2,FALSE),"")</f>
        <v/>
      </c>
    </row>
    <row r="388" spans="3:7">
      <c r="C388" s="32" t="s">
        <v>100</v>
      </c>
      <c r="G388" s="29" t="str">
        <f>IFERROR(VLOOKUP(C388,$A$2:$B$461,2,FALSE),"")</f>
        <v/>
      </c>
    </row>
    <row r="389" spans="3:7">
      <c r="C389" s="32" t="s">
        <v>100</v>
      </c>
      <c r="G389" s="29" t="str">
        <f>IFERROR(VLOOKUP(C389,$A$2:$B$461,2,FALSE),"")</f>
        <v/>
      </c>
    </row>
    <row r="390" spans="3:7">
      <c r="C390" s="32" t="s">
        <v>142</v>
      </c>
      <c r="G390" s="29" t="str">
        <f>IFERROR(VLOOKUP(C390,$A$2:$B$461,2,FALSE),"")</f>
        <v/>
      </c>
    </row>
    <row r="391" spans="3:7">
      <c r="C391" s="32" t="s">
        <v>144</v>
      </c>
      <c r="G391" s="29" t="str">
        <f>IFERROR(VLOOKUP(C391,$A$2:$B$461,2,FALSE),"")</f>
        <v/>
      </c>
    </row>
    <row r="392" spans="3:7">
      <c r="C392" s="32" t="s">
        <v>146</v>
      </c>
      <c r="G392" s="29" t="str">
        <f>IFERROR(VLOOKUP(C392,$A$2:$B$461,2,FALSE),"")</f>
        <v/>
      </c>
    </row>
    <row r="393" spans="3:7">
      <c r="C393" s="32" t="s">
        <v>148</v>
      </c>
      <c r="G393" s="29" t="str">
        <f>IFERROR(VLOOKUP(C393,$A$2:$B$461,2,FALSE),"")</f>
        <v/>
      </c>
    </row>
    <row r="394" spans="3:7">
      <c r="C394" s="32" t="s">
        <v>151</v>
      </c>
      <c r="G394" s="29" t="str">
        <f>IFERROR(VLOOKUP(C394,$A$2:$B$461,2,FALSE),"")</f>
        <v/>
      </c>
    </row>
    <row r="395" spans="3:7">
      <c r="C395" s="32" t="s">
        <v>167</v>
      </c>
      <c r="G395" s="29" t="str">
        <f>IFERROR(VLOOKUP(C395,$A$2:$B$461,2,FALSE),"")</f>
        <v/>
      </c>
    </row>
    <row r="396" spans="3:7">
      <c r="C396" s="32" t="s">
        <v>172</v>
      </c>
      <c r="G396" s="29" t="str">
        <f>IFERROR(VLOOKUP(C396,$A$2:$B$461,2,FALSE),"")</f>
        <v/>
      </c>
    </row>
    <row r="397" spans="3:7">
      <c r="C397" s="32" t="s">
        <v>17</v>
      </c>
      <c r="G397" s="29" t="str">
        <f>IFERROR(VLOOKUP(C397,$A$2:$B$461,2,FALSE),"")</f>
        <v/>
      </c>
    </row>
    <row r="398" spans="3:7">
      <c r="C398" s="32" t="s">
        <v>78</v>
      </c>
      <c r="G398" s="29" t="str">
        <f>IFERROR(VLOOKUP(C398,$A$2:$B$461,2,FALSE),"")</f>
        <v/>
      </c>
    </row>
    <row r="399" spans="3:7">
      <c r="C399" s="32" t="s">
        <v>126</v>
      </c>
      <c r="G399" s="29" t="str">
        <f>IFERROR(VLOOKUP(C399,$A$2:$B$461,2,FALSE),"")</f>
        <v/>
      </c>
    </row>
    <row r="400" spans="3:7">
      <c r="C400" s="32" t="s">
        <v>73</v>
      </c>
      <c r="G400" s="29" t="str">
        <f>IFERROR(VLOOKUP(C400,$A$2:$B$461,2,FALSE),"")</f>
        <v/>
      </c>
    </row>
    <row r="401" spans="3:7">
      <c r="C401" s="32" t="s">
        <v>78</v>
      </c>
      <c r="G401" s="29" t="str">
        <f>IFERROR(VLOOKUP(C401,$A$2:$B$461,2,FALSE),"")</f>
        <v/>
      </c>
    </row>
    <row r="402" spans="3:7">
      <c r="C402" s="32" t="s">
        <v>83</v>
      </c>
      <c r="G402" s="29" t="str">
        <f>IFERROR(VLOOKUP(C402,$A$2:$B$461,2,FALSE),"")</f>
        <v/>
      </c>
    </row>
    <row r="403" spans="3:7">
      <c r="C403" s="32" t="s">
        <v>148</v>
      </c>
      <c r="G403" s="29" t="str">
        <f>IFERROR(VLOOKUP(C403,$A$2:$B$461,2,FALSE),"")</f>
        <v/>
      </c>
    </row>
    <row r="404" spans="3:7">
      <c r="C404" t="s">
        <v>1167</v>
      </c>
      <c r="G404" s="29" t="str">
        <f>IFERROR(VLOOKUP(C404,$A$2:$B$461,2,FALSE),"")</f>
        <v/>
      </c>
    </row>
    <row r="405" spans="3:7">
      <c r="C405" t="s">
        <v>1168</v>
      </c>
      <c r="G405" s="29" t="str">
        <f>IFERROR(VLOOKUP(C405,$A$2:$B$461,2,FALSE),"")</f>
        <v/>
      </c>
    </row>
    <row r="406" spans="3:7">
      <c r="C406" t="s">
        <v>1167</v>
      </c>
      <c r="G406" s="29" t="str">
        <f>IFERROR(VLOOKUP(C406,$A$2:$B$461,2,FALSE),"")</f>
        <v/>
      </c>
    </row>
    <row r="407" spans="3:7">
      <c r="C407" t="s">
        <v>1167</v>
      </c>
      <c r="G407" s="29" t="str">
        <f>IFERROR(VLOOKUP(C407,$A$2:$B$461,2,FALSE),"")</f>
        <v/>
      </c>
    </row>
    <row r="408" spans="3:7">
      <c r="C408" t="s">
        <v>1167</v>
      </c>
      <c r="G408" s="29" t="str">
        <f>IFERROR(VLOOKUP(C408,$A$2:$B$461,2,FALSE),"")</f>
        <v/>
      </c>
    </row>
    <row r="409" spans="3:7">
      <c r="C409" t="s">
        <v>1169</v>
      </c>
      <c r="G409" s="29" t="str">
        <f>IFERROR(VLOOKUP(C409,$A$2:$B$461,2,FALSE),"")</f>
        <v/>
      </c>
    </row>
    <row r="410" spans="3:7">
      <c r="C410" t="s">
        <v>1170</v>
      </c>
      <c r="G410" s="29" t="str">
        <f>IFERROR(VLOOKUP(C410,$A$2:$B$461,2,FALSE),"")</f>
        <v/>
      </c>
    </row>
    <row r="411" spans="3:7">
      <c r="C411" t="s">
        <v>1171</v>
      </c>
      <c r="G411" s="29" t="str">
        <f>IFERROR(VLOOKUP(C411,$A$2:$B$461,2,FALSE),"")</f>
        <v/>
      </c>
    </row>
    <row r="412" spans="3:7">
      <c r="C412" t="s">
        <v>1172</v>
      </c>
      <c r="G412" s="29" t="str">
        <f>IFERROR(VLOOKUP(C412,$A$2:$B$461,2,FALSE),"")</f>
        <v/>
      </c>
    </row>
    <row r="413" spans="3:7">
      <c r="C413" t="s">
        <v>1173</v>
      </c>
      <c r="G413" s="29" t="str">
        <f>IFERROR(VLOOKUP(C413,$A$2:$B$461,2,FALSE),"")</f>
        <v/>
      </c>
    </row>
    <row r="414" spans="3:7">
      <c r="C414" t="s">
        <v>1172</v>
      </c>
      <c r="G414" s="29" t="str">
        <f>IFERROR(VLOOKUP(C414,$A$2:$B$461,2,FALSE),"")</f>
        <v/>
      </c>
    </row>
    <row r="415" spans="3:7">
      <c r="C415" t="s">
        <v>1174</v>
      </c>
      <c r="G415" s="29" t="str">
        <f>IFERROR(VLOOKUP(C415,$A$2:$B$461,2,FALSE),"")</f>
        <v/>
      </c>
    </row>
    <row r="416" spans="3:7">
      <c r="C416" t="s">
        <v>1175</v>
      </c>
      <c r="G416" s="29" t="str">
        <f>IFERROR(VLOOKUP(C416,$A$2:$B$461,2,FALSE),"")</f>
        <v/>
      </c>
    </row>
    <row r="417" spans="3:7">
      <c r="C417" t="s">
        <v>1168</v>
      </c>
      <c r="G417" s="29" t="str">
        <f>IFERROR(VLOOKUP(C417,$A$2:$B$461,2,FALSE),"")</f>
        <v/>
      </c>
    </row>
    <row r="418" spans="3:7">
      <c r="C418" t="s">
        <v>1171</v>
      </c>
      <c r="G418" s="29" t="str">
        <f>IFERROR(VLOOKUP(C418,$A$2:$B$461,2,FALSE),"")</f>
        <v/>
      </c>
    </row>
    <row r="419" spans="3:7">
      <c r="C419" t="s">
        <v>1171</v>
      </c>
      <c r="G419" s="29" t="str">
        <f>IFERROR(VLOOKUP(C419,$A$2:$B$461,2,FALSE),"")</f>
        <v/>
      </c>
    </row>
    <row r="420" spans="3:7">
      <c r="C420" t="s">
        <v>1176</v>
      </c>
      <c r="G420" s="29" t="str">
        <f>IFERROR(VLOOKUP(C420,$A$2:$B$461,2,FALSE),"")</f>
        <v/>
      </c>
    </row>
    <row r="421" spans="3:7">
      <c r="C421" t="s">
        <v>1172</v>
      </c>
      <c r="G421" s="29" t="str">
        <f>IFERROR(VLOOKUP(C421,$A$2:$B$461,2,FALSE),"")</f>
        <v/>
      </c>
    </row>
    <row r="422" spans="3:7">
      <c r="C422" t="s">
        <v>1177</v>
      </c>
      <c r="G422" s="29" t="str">
        <f>IFERROR(VLOOKUP(C422,$A$2:$B$461,2,FALSE),"")</f>
        <v/>
      </c>
    </row>
    <row r="423" spans="3:7">
      <c r="C423" t="s">
        <v>1172</v>
      </c>
      <c r="G423" s="29" t="str">
        <f>IFERROR(VLOOKUP(C423,$A$2:$B$461,2,FALSE),"")</f>
        <v/>
      </c>
    </row>
    <row r="424" spans="3:7">
      <c r="C424" t="s">
        <v>1171</v>
      </c>
      <c r="G424" s="29" t="str">
        <f>IFERROR(VLOOKUP(C424,$A$2:$B$461,2,FALSE),"")</f>
        <v/>
      </c>
    </row>
    <row r="425" spans="3:7">
      <c r="C425" t="s">
        <v>1172</v>
      </c>
      <c r="G425" s="29" t="str">
        <f>IFERROR(VLOOKUP(C425,$A$2:$B$461,2,FALSE),"")</f>
        <v/>
      </c>
    </row>
    <row r="426" spans="3:7">
      <c r="C426" t="s">
        <v>1170</v>
      </c>
      <c r="G426" s="29" t="str">
        <f>IFERROR(VLOOKUP(C426,$A$2:$B$461,2,FALSE),"")</f>
        <v/>
      </c>
    </row>
    <row r="427" spans="3:7">
      <c r="C427" t="s">
        <v>1178</v>
      </c>
      <c r="G427" s="29" t="str">
        <f>IFERROR(VLOOKUP(C427,$A$2:$B$461,2,FALSE),"")</f>
        <v/>
      </c>
    </row>
    <row r="428" spans="3:7">
      <c r="C428" t="s">
        <v>1179</v>
      </c>
      <c r="G428" s="29" t="str">
        <f>IFERROR(VLOOKUP(C428,$A$2:$B$461,2,FALSE),"")</f>
        <v/>
      </c>
    </row>
    <row r="429" spans="3:7">
      <c r="C429" t="s">
        <v>1170</v>
      </c>
      <c r="G429" s="29" t="str">
        <f>IFERROR(VLOOKUP(C429,$A$2:$B$461,2,FALSE),"")</f>
        <v/>
      </c>
    </row>
    <row r="430" spans="3:7">
      <c r="C430" t="s">
        <v>1178</v>
      </c>
      <c r="G430" s="29" t="str">
        <f>IFERROR(VLOOKUP(C430,$A$2:$B$461,2,FALSE),"")</f>
        <v/>
      </c>
    </row>
    <row r="431" spans="3:7">
      <c r="C431" t="s">
        <v>1172</v>
      </c>
      <c r="G431" s="29" t="str">
        <f>IFERROR(VLOOKUP(C431,$A$2:$B$461,2,FALSE),"")</f>
        <v/>
      </c>
    </row>
    <row r="432" spans="3:7">
      <c r="C432" t="s">
        <v>1180</v>
      </c>
      <c r="G432" s="29" t="str">
        <f>IFERROR(VLOOKUP(C432,$A$2:$B$461,2,FALSE),"")</f>
        <v/>
      </c>
    </row>
    <row r="433" spans="3:7">
      <c r="C433" t="s">
        <v>1181</v>
      </c>
      <c r="G433" s="29" t="str">
        <f>IFERROR(VLOOKUP(C433,$A$2:$B$461,2,FALSE),"")</f>
        <v/>
      </c>
    </row>
    <row r="434" spans="3:7">
      <c r="C434" t="s">
        <v>1182</v>
      </c>
      <c r="G434" s="29" t="str">
        <f>IFERROR(VLOOKUP(C434,$A$2:$B$461,2,FALSE),"")</f>
        <v/>
      </c>
    </row>
    <row r="435" spans="3:7">
      <c r="C435" t="s">
        <v>1179</v>
      </c>
      <c r="G435" s="29" t="str">
        <f>IFERROR(VLOOKUP(C435,$A$2:$B$461,2,FALSE),"")</f>
        <v/>
      </c>
    </row>
    <row r="436" spans="3:7">
      <c r="C436" t="s">
        <v>1183</v>
      </c>
      <c r="G436" s="29" t="str">
        <f>IFERROR(VLOOKUP(C436,$A$2:$B$461,2,FALSE),"")</f>
        <v/>
      </c>
    </row>
    <row r="437" spans="3:7">
      <c r="C437" t="s">
        <v>1170</v>
      </c>
      <c r="G437" s="29" t="str">
        <f>IFERROR(VLOOKUP(C437,$A$2:$B$461,2,FALSE),"")</f>
        <v/>
      </c>
    </row>
    <row r="438" spans="3:7">
      <c r="C438" t="s">
        <v>1178</v>
      </c>
      <c r="G438" s="29" t="str">
        <f>IFERROR(VLOOKUP(C438,$A$2:$B$461,2,FALSE),"")</f>
        <v/>
      </c>
    </row>
    <row r="439" spans="3:7">
      <c r="C439" t="s">
        <v>1179</v>
      </c>
      <c r="G439" s="29" t="str">
        <f>IFERROR(VLOOKUP(C439,$A$2:$B$461,2,FALSE),"")</f>
        <v/>
      </c>
    </row>
    <row r="440" spans="3:7">
      <c r="C440" t="s">
        <v>1169</v>
      </c>
      <c r="G440" s="29" t="str">
        <f>IFERROR(VLOOKUP(C440,$A$2:$B$461,2,FALSE),"")</f>
        <v/>
      </c>
    </row>
    <row r="441" spans="3:7">
      <c r="C441" t="s">
        <v>1184</v>
      </c>
      <c r="G441" s="29" t="str">
        <f>IFERROR(VLOOKUP(C441,$A$2:$B$461,2,FALSE),"")</f>
        <v/>
      </c>
    </row>
    <row r="442" spans="3:7">
      <c r="C442" t="s">
        <v>1185</v>
      </c>
      <c r="G442" s="29" t="str">
        <f>IFERROR(VLOOKUP(C442,$A$2:$B$461,2,FALSE),"")</f>
        <v/>
      </c>
    </row>
    <row r="443" spans="3:7">
      <c r="C443" t="s">
        <v>1174</v>
      </c>
      <c r="G443" s="29" t="str">
        <f>IFERROR(VLOOKUP(C443,$A$2:$B$461,2,FALSE),"")</f>
        <v/>
      </c>
    </row>
    <row r="444" spans="3:7">
      <c r="C444" t="s">
        <v>1183</v>
      </c>
      <c r="G444" s="29" t="str">
        <f>IFERROR(VLOOKUP(C444,$A$2:$B$461,2,FALSE),"")</f>
        <v/>
      </c>
    </row>
    <row r="445" spans="3:7">
      <c r="C445" t="s">
        <v>1182</v>
      </c>
      <c r="G445" s="29" t="str">
        <f>IFERROR(VLOOKUP(C445,$A$2:$B$461,2,FALSE),"")</f>
        <v/>
      </c>
    </row>
    <row r="446" spans="3:7">
      <c r="C446" t="s">
        <v>1170</v>
      </c>
      <c r="G446" s="29" t="str">
        <f>IFERROR(VLOOKUP(C446,$A$2:$B$461,2,FALSE),"")</f>
        <v/>
      </c>
    </row>
    <row r="447" spans="3:7">
      <c r="C447" t="s">
        <v>1170</v>
      </c>
      <c r="G447" s="29" t="str">
        <f>IFERROR(VLOOKUP(C447,$A$2:$B$461,2,FALSE),"")</f>
        <v/>
      </c>
    </row>
    <row r="448" spans="3:7">
      <c r="C448" t="s">
        <v>1186</v>
      </c>
      <c r="G448" s="29" t="str">
        <f>IFERROR(VLOOKUP(C448,$A$2:$B$461,2,FALSE),"")</f>
        <v/>
      </c>
    </row>
    <row r="449" spans="3:7">
      <c r="C449" t="s">
        <v>1179</v>
      </c>
      <c r="G449" s="29" t="str">
        <f>IFERROR(VLOOKUP(C449,$A$2:$B$461,2,FALSE),"")</f>
        <v/>
      </c>
    </row>
    <row r="450" spans="3:7">
      <c r="C450" t="s">
        <v>1182</v>
      </c>
      <c r="G450" s="29" t="str">
        <f>IFERROR(VLOOKUP(C450,$A$2:$B$461,2,FALSE),"")</f>
        <v/>
      </c>
    </row>
    <row r="451" spans="3:7">
      <c r="C451" t="s">
        <v>1185</v>
      </c>
      <c r="G451" s="29" t="str">
        <f>IFERROR(VLOOKUP(C451,$A$2:$B$461,2,FALSE),"")</f>
        <v/>
      </c>
    </row>
    <row r="452" spans="3:7">
      <c r="C452" t="s">
        <v>1169</v>
      </c>
      <c r="G452" s="29" t="str">
        <f>IFERROR(VLOOKUP(C452,$A$2:$B$461,2,FALSE),"")</f>
        <v/>
      </c>
    </row>
    <row r="453" spans="3:7">
      <c r="C453" t="s">
        <v>1170</v>
      </c>
      <c r="G453" s="29" t="str">
        <f>IFERROR(VLOOKUP(C453,$A$2:$B$461,2,FALSE),"")</f>
        <v/>
      </c>
    </row>
    <row r="454" spans="3:7">
      <c r="C454" t="s">
        <v>1170</v>
      </c>
      <c r="G454" s="29" t="str">
        <f>IFERROR(VLOOKUP(C454,$A$2:$B$461,2,FALSE),"")</f>
        <v/>
      </c>
    </row>
    <row r="455" spans="3:7">
      <c r="C455" t="s">
        <v>1169</v>
      </c>
      <c r="G455" s="29" t="str">
        <f>IFERROR(VLOOKUP(C455,$A$2:$B$461,2,FALSE),"")</f>
        <v/>
      </c>
    </row>
    <row r="456" spans="3:7">
      <c r="C456" t="s">
        <v>1187</v>
      </c>
      <c r="G456" s="29" t="str">
        <f>IFERROR(VLOOKUP(C456,$A$2:$B$461,2,FALSE),"")</f>
        <v/>
      </c>
    </row>
    <row r="457" spans="3:7">
      <c r="C457" t="s">
        <v>1187</v>
      </c>
      <c r="G457" s="29" t="str">
        <f>IFERROR(VLOOKUP(C457,$A$2:$B$461,2,FALSE),"")</f>
        <v/>
      </c>
    </row>
    <row r="458" spans="3:7">
      <c r="C458" t="s">
        <v>1169</v>
      </c>
      <c r="G458" s="29" t="str">
        <f>IFERROR(VLOOKUP(C458,$A$2:$B$461,2,FALSE),"")</f>
        <v/>
      </c>
    </row>
    <row r="459" spans="3:7">
      <c r="C459" t="s">
        <v>1169</v>
      </c>
      <c r="G459" s="29" t="str">
        <f>IFERROR(VLOOKUP(C459,$A$2:$B$461,2,FALSE),"")</f>
        <v/>
      </c>
    </row>
    <row r="460" spans="3:7">
      <c r="C460" t="s">
        <v>1169</v>
      </c>
      <c r="G460" s="29" t="str">
        <f>IFERROR(VLOOKUP(C460,$A$2:$B$461,2,FALSE),"")</f>
        <v/>
      </c>
    </row>
    <row r="461" spans="3:7">
      <c r="C461" t="s">
        <v>1170</v>
      </c>
      <c r="G461" s="29" t="str">
        <f>IFERROR(VLOOKUP(C461,$A$2:$B$461,2,FALSE),"")</f>
        <v/>
      </c>
    </row>
    <row r="462" spans="3:7">
      <c r="C462" t="s">
        <v>1188</v>
      </c>
      <c r="G462" s="29" t="str">
        <f>IFERROR(VLOOKUP(C462,$A$2:$B$461,2,FALSE),"")</f>
        <v/>
      </c>
    </row>
    <row r="463" spans="3:7">
      <c r="C463" t="s">
        <v>1170</v>
      </c>
      <c r="G463" s="29" t="str">
        <f>IFERROR(VLOOKUP(C463,$A$2:$B$461,2,FALSE),"")</f>
        <v/>
      </c>
    </row>
    <row r="464" spans="3:7">
      <c r="C464" t="s">
        <v>1189</v>
      </c>
      <c r="G464" s="29" t="str">
        <f>IFERROR(VLOOKUP(C464,$A$2:$B$461,2,FALSE),"")</f>
        <v/>
      </c>
    </row>
    <row r="465" spans="3:7">
      <c r="C465" t="s">
        <v>1174</v>
      </c>
      <c r="G465" s="29" t="str">
        <f>IFERROR(VLOOKUP(C465,$A$2:$B$461,2,FALSE),"")</f>
        <v/>
      </c>
    </row>
    <row r="466" spans="3:7">
      <c r="C466" t="s">
        <v>1174</v>
      </c>
      <c r="G466" s="29" t="str">
        <f>IFERROR(VLOOKUP(C466,$A$2:$B$461,2,FALSE),"")</f>
        <v/>
      </c>
    </row>
    <row r="467" spans="3:7">
      <c r="C467" t="s">
        <v>1170</v>
      </c>
      <c r="G467" s="29" t="str">
        <f>IFERROR(VLOOKUP(C467,$A$2:$B$461,2,FALSE),"")</f>
        <v/>
      </c>
    </row>
    <row r="468" spans="3:7">
      <c r="C468" t="s">
        <v>1190</v>
      </c>
      <c r="G468" s="29" t="str">
        <f>IFERROR(VLOOKUP(C468,$A$2:$B$461,2,FALSE),"")</f>
        <v/>
      </c>
    </row>
    <row r="469" spans="3:7">
      <c r="C469" t="s">
        <v>1191</v>
      </c>
      <c r="G469" s="29" t="str">
        <f>IFERROR(VLOOKUP(C469,$A$2:$B$461,2,FALSE),"")</f>
        <v/>
      </c>
    </row>
    <row r="470" spans="3:7">
      <c r="C470" t="s">
        <v>1172</v>
      </c>
      <c r="G470" s="29" t="str">
        <f>IFERROR(VLOOKUP(C470,$A$2:$B$461,2,FALSE),"")</f>
        <v/>
      </c>
    </row>
    <row r="471" spans="3:7">
      <c r="C471" t="s">
        <v>1192</v>
      </c>
      <c r="G471" s="29" t="str">
        <f>IFERROR(VLOOKUP(C471,$A$2:$B$461,2,FALSE),"")</f>
        <v/>
      </c>
    </row>
    <row r="472" spans="3:7">
      <c r="C472" t="s">
        <v>1186</v>
      </c>
      <c r="G472" s="29" t="str">
        <f>IFERROR(VLOOKUP(C472,$A$2:$B$461,2,FALSE),"")</f>
        <v/>
      </c>
    </row>
    <row r="473" spans="3:7">
      <c r="C473" t="s">
        <v>1172</v>
      </c>
      <c r="G473" s="29" t="str">
        <f>IFERROR(VLOOKUP(C473,$A$2:$B$461,2,FALSE),"")</f>
        <v/>
      </c>
    </row>
    <row r="474" spans="3:7">
      <c r="C474" t="s">
        <v>1171</v>
      </c>
      <c r="G474" s="29" t="str">
        <f>IFERROR(VLOOKUP(C474,$A$2:$B$461,2,FALSE),"")</f>
        <v/>
      </c>
    </row>
    <row r="475" spans="3:7">
      <c r="C475" t="s">
        <v>1172</v>
      </c>
      <c r="G475" s="29" t="str">
        <f>IFERROR(VLOOKUP(C475,$A$2:$B$461,2,FALSE),"")</f>
        <v/>
      </c>
    </row>
    <row r="476" spans="3:7">
      <c r="C476" t="s">
        <v>1172</v>
      </c>
      <c r="G476" s="29" t="str">
        <f>IFERROR(VLOOKUP(C476,$A$2:$B$461,2,FALSE),"")</f>
        <v/>
      </c>
    </row>
    <row r="477" spans="3:7">
      <c r="C477" t="s">
        <v>1172</v>
      </c>
      <c r="G477" s="29" t="str">
        <f>IFERROR(VLOOKUP(C477,$A$2:$B$461,2,FALSE),"")</f>
        <v/>
      </c>
    </row>
    <row r="478" spans="3:7">
      <c r="C478" t="s">
        <v>1187</v>
      </c>
      <c r="G478" s="29" t="str">
        <f>IFERROR(VLOOKUP(C478,$A$2:$B$461,2,FALSE),"")</f>
        <v/>
      </c>
    </row>
    <row r="479" spans="3:7">
      <c r="C479" t="s">
        <v>1182</v>
      </c>
      <c r="G479" s="29" t="str">
        <f>IFERROR(VLOOKUP(C479,$A$2:$B$461,2,FALSE),"")</f>
        <v/>
      </c>
    </row>
    <row r="480" spans="3:7">
      <c r="C480" t="s">
        <v>1183</v>
      </c>
      <c r="G480" s="29" t="str">
        <f>IFERROR(VLOOKUP(C480,$A$2:$B$461,2,FALSE),"")</f>
        <v/>
      </c>
    </row>
    <row r="481" spans="3:7">
      <c r="C481" t="s">
        <v>1172</v>
      </c>
      <c r="G481" s="29" t="str">
        <f>IFERROR(VLOOKUP(C481,$A$2:$B$461,2,FALSE),"")</f>
        <v/>
      </c>
    </row>
    <row r="482" spans="3:7">
      <c r="C482" t="s">
        <v>1172</v>
      </c>
      <c r="G482" s="29" t="str">
        <f>IFERROR(VLOOKUP(C482,$A$2:$B$461,2,FALSE),"")</f>
        <v/>
      </c>
    </row>
    <row r="483" spans="3:7">
      <c r="C483" t="s">
        <v>1193</v>
      </c>
      <c r="G483" s="29" t="str">
        <f>IFERROR(VLOOKUP(C483,$A$2:$B$461,2,FALSE),"")</f>
        <v/>
      </c>
    </row>
    <row r="484" spans="3:7">
      <c r="C484" t="s">
        <v>1182</v>
      </c>
      <c r="G484" s="29" t="str">
        <f>IFERROR(VLOOKUP(C484,$A$2:$B$461,2,FALSE),"")</f>
        <v/>
      </c>
    </row>
    <row r="485" spans="3:7">
      <c r="C485" t="s">
        <v>1172</v>
      </c>
      <c r="G485" s="29" t="str">
        <f>IFERROR(VLOOKUP(C485,$A$2:$B$461,2,FALSE),"")</f>
        <v/>
      </c>
    </row>
    <row r="486" spans="3:7">
      <c r="C486" t="s">
        <v>1172</v>
      </c>
      <c r="G486" s="29" t="str">
        <f>IFERROR(VLOOKUP(C486,$A$2:$B$461,2,FALSE),"")</f>
        <v/>
      </c>
    </row>
    <row r="487" spans="3:7">
      <c r="C487" t="s">
        <v>1186</v>
      </c>
      <c r="G487" s="29" t="str">
        <f>IFERROR(VLOOKUP(C487,$A$2:$B$461,2,FALSE),"")</f>
        <v/>
      </c>
    </row>
    <row r="488" spans="3:7">
      <c r="C488" t="s">
        <v>1193</v>
      </c>
      <c r="G488" s="29" t="str">
        <f>IFERROR(VLOOKUP(C488,$A$2:$B$461,2,FALSE),"")</f>
        <v/>
      </c>
    </row>
    <row r="489" spans="3:7">
      <c r="C489" t="s">
        <v>1182</v>
      </c>
      <c r="G489" s="29" t="str">
        <f>IFERROR(VLOOKUP(C489,$A$2:$B$461,2,FALSE),"")</f>
        <v/>
      </c>
    </row>
    <row r="490" spans="3:7">
      <c r="C490" t="s">
        <v>1179</v>
      </c>
      <c r="G490" s="29" t="str">
        <f>IFERROR(VLOOKUP(C490,$A$2:$B$461,2,FALSE),"")</f>
        <v/>
      </c>
    </row>
    <row r="491" spans="3:7">
      <c r="C491" t="s">
        <v>1182</v>
      </c>
      <c r="G491" s="29" t="str">
        <f>IFERROR(VLOOKUP(C491,$A$2:$B$461,2,FALSE),"")</f>
        <v/>
      </c>
    </row>
    <row r="492" spans="3:7">
      <c r="C492" t="s">
        <v>1184</v>
      </c>
      <c r="G492" s="29" t="str">
        <f>IFERROR(VLOOKUP(C492,$A$2:$B$461,2,FALSE),"")</f>
        <v/>
      </c>
    </row>
    <row r="493" spans="3:7">
      <c r="C493" t="s">
        <v>1194</v>
      </c>
      <c r="G493" s="29" t="str">
        <f>IFERROR(VLOOKUP(C493,$A$2:$B$461,2,FALSE),"")</f>
        <v/>
      </c>
    </row>
    <row r="494" spans="3:7">
      <c r="C494" t="s">
        <v>1184</v>
      </c>
      <c r="G494" s="29" t="str">
        <f>IFERROR(VLOOKUP(C494,$A$2:$B$461,2,FALSE),"")</f>
        <v/>
      </c>
    </row>
    <row r="495" spans="3:7">
      <c r="C495" t="s">
        <v>1182</v>
      </c>
      <c r="G495" s="29" t="str">
        <f>IFERROR(VLOOKUP(C495,$A$2:$B$461,2,FALSE),"")</f>
        <v/>
      </c>
    </row>
    <row r="496" spans="3:7">
      <c r="C496" t="s">
        <v>1182</v>
      </c>
      <c r="G496" s="29" t="str">
        <f>IFERROR(VLOOKUP(C496,$A$2:$B$461,2,FALSE),"")</f>
        <v/>
      </c>
    </row>
    <row r="497" spans="3:7">
      <c r="C497" t="s">
        <v>1187</v>
      </c>
      <c r="G497" s="29" t="str">
        <f>IFERROR(VLOOKUP(C497,$A$2:$B$461,2,FALSE),"")</f>
        <v/>
      </c>
    </row>
    <row r="498" spans="3:7">
      <c r="C498" t="s">
        <v>1195</v>
      </c>
      <c r="G498" s="29" t="str">
        <f>IFERROR(VLOOKUP(C498,$A$2:$B$461,2,FALSE),"")</f>
        <v/>
      </c>
    </row>
    <row r="499" spans="3:7">
      <c r="C499" t="s">
        <v>1179</v>
      </c>
      <c r="G499" s="29" t="str">
        <f>IFERROR(VLOOKUP(C499,$A$2:$B$461,2,FALSE),"")</f>
        <v/>
      </c>
    </row>
    <row r="500" spans="3:7">
      <c r="C500" t="s">
        <v>1179</v>
      </c>
      <c r="G500" s="29" t="str">
        <f>IFERROR(VLOOKUP(C500,$A$2:$B$461,2,FALSE),"")</f>
        <v/>
      </c>
    </row>
    <row r="501" spans="3:7">
      <c r="C501" t="s">
        <v>1182</v>
      </c>
      <c r="G501" s="29" t="str">
        <f>IFERROR(VLOOKUP(C501,$A$2:$B$461,2,FALSE),"")</f>
        <v/>
      </c>
    </row>
    <row r="502" spans="3:7">
      <c r="C502" t="s">
        <v>1184</v>
      </c>
      <c r="G502" s="29" t="str">
        <f>IFERROR(VLOOKUP(C502,$A$2:$B$461,2,FALSE),"")</f>
        <v/>
      </c>
    </row>
    <row r="503" spans="3:7">
      <c r="C503" t="s">
        <v>1182</v>
      </c>
      <c r="G503" s="29" t="str">
        <f>IFERROR(VLOOKUP(C503,$A$2:$B$461,2,FALSE),"")</f>
        <v/>
      </c>
    </row>
    <row r="504" spans="3:7">
      <c r="C504" t="s">
        <v>1187</v>
      </c>
      <c r="G504" s="29" t="str">
        <f>IFERROR(VLOOKUP(C504,$A$2:$B$461,2,FALSE),"")</f>
        <v/>
      </c>
    </row>
    <row r="505" spans="3:7">
      <c r="C505" t="s">
        <v>1175</v>
      </c>
      <c r="G505" s="29" t="str">
        <f>IFERROR(VLOOKUP(C505,$A$2:$B$461,2,FALSE),"")</f>
        <v/>
      </c>
    </row>
    <row r="506" spans="3:7">
      <c r="C506" t="s">
        <v>1193</v>
      </c>
      <c r="G506" s="29" t="str">
        <f>IFERROR(VLOOKUP(C506,$A$2:$B$461,2,FALSE),"")</f>
        <v/>
      </c>
    </row>
    <row r="507" spans="3:7">
      <c r="C507" t="s">
        <v>1175</v>
      </c>
      <c r="G507" s="29" t="str">
        <f>IFERROR(VLOOKUP(C507,$A$2:$B$461,2,FALSE),"")</f>
        <v/>
      </c>
    </row>
    <row r="508" spans="3:7">
      <c r="C508" t="s">
        <v>1196</v>
      </c>
      <c r="G508" s="29" t="str">
        <f>IFERROR(VLOOKUP(C508,$A$2:$B$461,2,FALSE),"")</f>
        <v/>
      </c>
    </row>
    <row r="509" spans="3:7">
      <c r="C509" t="s">
        <v>1169</v>
      </c>
      <c r="G509" s="29" t="str">
        <f>IFERROR(VLOOKUP(C509,$A$2:$B$461,2,FALSE),"")</f>
        <v/>
      </c>
    </row>
    <row r="510" spans="3:7">
      <c r="C510" t="s">
        <v>1197</v>
      </c>
      <c r="G510" s="29" t="str">
        <f>IFERROR(VLOOKUP(C510,$A$2:$B$461,2,FALSE),"")</f>
        <v/>
      </c>
    </row>
    <row r="511" spans="3:7">
      <c r="C511" t="s">
        <v>1175</v>
      </c>
      <c r="G511" s="29" t="str">
        <f>IFERROR(VLOOKUP(C511,$A$2:$B$461,2,FALSE),"")</f>
        <v/>
      </c>
    </row>
    <row r="512" spans="3:7">
      <c r="C512" t="s">
        <v>1185</v>
      </c>
      <c r="G512" s="29" t="str">
        <f>IFERROR(VLOOKUP(C512,$A$2:$B$461,2,FALSE),"")</f>
        <v/>
      </c>
    </row>
    <row r="513" spans="3:7">
      <c r="C513" t="s">
        <v>1175</v>
      </c>
      <c r="G513" s="29" t="str">
        <f>IFERROR(VLOOKUP(C513,$A$2:$B$461,2,FALSE),"")</f>
        <v/>
      </c>
    </row>
    <row r="514" spans="3:7">
      <c r="C514" t="s">
        <v>1169</v>
      </c>
      <c r="G514" s="29" t="str">
        <f>IFERROR(VLOOKUP(C514,$A$2:$B$461,2,FALSE),"")</f>
        <v/>
      </c>
    </row>
    <row r="515" spans="3:7">
      <c r="C515" t="s">
        <v>1169</v>
      </c>
      <c r="G515" s="29" t="str">
        <f>IFERROR(VLOOKUP(C515,$A$2:$B$461,2,FALSE),"")</f>
        <v/>
      </c>
    </row>
    <row r="516" spans="3:7">
      <c r="C516" t="s">
        <v>1185</v>
      </c>
      <c r="G516" s="29" t="str">
        <f>IFERROR(VLOOKUP(C516,$A$2:$B$461,2,FALSE),"")</f>
        <v/>
      </c>
    </row>
    <row r="517" spans="3:7">
      <c r="C517" t="s">
        <v>1189</v>
      </c>
      <c r="G517" s="29" t="str">
        <f>IFERROR(VLOOKUP(C517,$A$2:$B$461,2,FALSE),"")</f>
        <v/>
      </c>
    </row>
    <row r="518" spans="3:7">
      <c r="C518" t="s">
        <v>1175</v>
      </c>
      <c r="G518" s="29" t="str">
        <f>IFERROR(VLOOKUP(C518,$A$2:$B$461,2,FALSE),"")</f>
        <v/>
      </c>
    </row>
    <row r="519" spans="3:7">
      <c r="C519" t="s">
        <v>1198</v>
      </c>
      <c r="G519" s="29" t="str">
        <f>IFERROR(VLOOKUP(C519,$A$2:$B$461,2,FALSE),"")</f>
        <v/>
      </c>
    </row>
    <row r="520" spans="3:7">
      <c r="C520" t="s">
        <v>1194</v>
      </c>
      <c r="G520" s="29" t="str">
        <f>IFERROR(VLOOKUP(C520,$A$2:$B$461,2,FALSE),"")</f>
        <v/>
      </c>
    </row>
    <row r="521" spans="3:7">
      <c r="C521" t="s">
        <v>1185</v>
      </c>
      <c r="G521" s="29" t="str">
        <f>IFERROR(VLOOKUP(C521,$A$2:$B$461,2,FALSE),"")</f>
        <v/>
      </c>
    </row>
    <row r="522" spans="3:7">
      <c r="C522" t="s">
        <v>1193</v>
      </c>
      <c r="G522" s="29" t="str">
        <f>IFERROR(VLOOKUP(C522,$A$2:$B$461,2,FALSE),"")</f>
        <v/>
      </c>
    </row>
    <row r="523" spans="3:7">
      <c r="C523" t="s">
        <v>1169</v>
      </c>
      <c r="G523" s="29" t="str">
        <f>IFERROR(VLOOKUP(C523,$A$2:$B$461,2,FALSE),"")</f>
        <v/>
      </c>
    </row>
    <row r="524" spans="3:7">
      <c r="C524" t="s">
        <v>1169</v>
      </c>
      <c r="G524" s="29" t="str">
        <f>IFERROR(VLOOKUP(C524,$A$2:$B$461,2,FALSE),"")</f>
        <v/>
      </c>
    </row>
    <row r="525" spans="3:7">
      <c r="C525" t="s">
        <v>1169</v>
      </c>
      <c r="G525" s="29" t="str">
        <f>IFERROR(VLOOKUP(C525,$A$2:$B$461,2,FALSE),"")</f>
        <v/>
      </c>
    </row>
    <row r="526" spans="3:7">
      <c r="C526" t="s">
        <v>1169</v>
      </c>
      <c r="G526" s="29" t="str">
        <f>IFERROR(VLOOKUP(C526,$A$2:$B$461,2,FALSE),"")</f>
        <v/>
      </c>
    </row>
    <row r="527" spans="3:7">
      <c r="C527" t="s">
        <v>1169</v>
      </c>
      <c r="G527" s="29" t="str">
        <f>IFERROR(VLOOKUP(C527,$A$2:$B$461,2,FALSE),"")</f>
        <v/>
      </c>
    </row>
    <row r="528" spans="3:7">
      <c r="C528" t="s">
        <v>1199</v>
      </c>
      <c r="G528" s="29" t="str">
        <f>IFERROR(VLOOKUP(C528,$A$2:$B$461,2,FALSE),"")</f>
        <v/>
      </c>
    </row>
    <row r="529" spans="3:7">
      <c r="C529" t="s">
        <v>1169</v>
      </c>
      <c r="G529" s="29" t="str">
        <f>IFERROR(VLOOKUP(C529,$A$2:$B$461,2,FALSE),"")</f>
        <v/>
      </c>
    </row>
    <row r="530" spans="3:7">
      <c r="C530" t="s">
        <v>1189</v>
      </c>
      <c r="G530" s="29" t="str">
        <f>IFERROR(VLOOKUP(C530,$A$2:$B$461,2,FALSE),"")</f>
        <v/>
      </c>
    </row>
    <row r="531" spans="3:7">
      <c r="C531" t="s">
        <v>1196</v>
      </c>
      <c r="G531" s="29" t="str">
        <f>IFERROR(VLOOKUP(C531,$A$2:$B$461,2,FALSE),"")</f>
        <v/>
      </c>
    </row>
    <row r="532" spans="3:7">
      <c r="C532" t="s">
        <v>1193</v>
      </c>
      <c r="G532" s="29" t="str">
        <f>IFERROR(VLOOKUP(C532,$A$2:$B$461,2,FALSE),"")</f>
        <v/>
      </c>
    </row>
    <row r="533" spans="3:7">
      <c r="C533" t="s">
        <v>1182</v>
      </c>
      <c r="G533" s="29" t="str">
        <f>IFERROR(VLOOKUP(C533,$A$2:$B$461,2,FALSE),"")</f>
        <v/>
      </c>
    </row>
    <row r="534" spans="3:7">
      <c r="C534" t="s">
        <v>1186</v>
      </c>
      <c r="G534" s="29" t="str">
        <f>IFERROR(VLOOKUP(C534,$A$2:$B$461,2,FALSE),"")</f>
        <v/>
      </c>
    </row>
    <row r="535" spans="3:7">
      <c r="C535" t="s">
        <v>1193</v>
      </c>
      <c r="G535" s="29" t="str">
        <f>IFERROR(VLOOKUP(C535,$A$2:$B$461,2,FALSE),"")</f>
        <v/>
      </c>
    </row>
    <row r="536" spans="3:7">
      <c r="C536" t="s">
        <v>1182</v>
      </c>
      <c r="G536" s="29" t="str">
        <f>IFERROR(VLOOKUP(C536,$A$2:$B$461,2,FALSE),"")</f>
        <v/>
      </c>
    </row>
    <row r="537" spans="3:7">
      <c r="C537" t="s">
        <v>1200</v>
      </c>
      <c r="G537" s="29" t="str">
        <f>IFERROR(VLOOKUP(C537,$A$2:$B$461,2,FALSE),"")</f>
        <v/>
      </c>
    </row>
    <row r="538" spans="3:7">
      <c r="C538" t="s">
        <v>1182</v>
      </c>
      <c r="G538" s="29" t="str">
        <f>IFERROR(VLOOKUP(C538,$A$2:$B$461,2,FALSE),"")</f>
        <v/>
      </c>
    </row>
    <row r="539" spans="3:7">
      <c r="C539" t="s">
        <v>1184</v>
      </c>
      <c r="G539" s="29" t="str">
        <f>IFERROR(VLOOKUP(C539,$A$2:$B$461,2,FALSE),"")</f>
        <v/>
      </c>
    </row>
    <row r="540" spans="3:7">
      <c r="C540" t="s">
        <v>1182</v>
      </c>
      <c r="G540" s="29" t="str">
        <f>IFERROR(VLOOKUP(C540,$A$2:$B$461,2,FALSE),"")</f>
        <v/>
      </c>
    </row>
    <row r="541" spans="3:7">
      <c r="C541" t="s">
        <v>1182</v>
      </c>
      <c r="G541" s="29" t="str">
        <f>IFERROR(VLOOKUP(C541,$A$2:$B$461,2,FALSE),"")</f>
        <v/>
      </c>
    </row>
    <row r="542" spans="3:7">
      <c r="C542" t="s">
        <v>1182</v>
      </c>
      <c r="G542" s="29" t="str">
        <f>IFERROR(VLOOKUP(C542,$A$2:$B$461,2,FALSE),"")</f>
        <v/>
      </c>
    </row>
    <row r="543" spans="3:7">
      <c r="C543" t="s">
        <v>1182</v>
      </c>
      <c r="G543" s="29" t="str">
        <f>IFERROR(VLOOKUP(C543,$A$2:$B$461,2,FALSE),"")</f>
        <v/>
      </c>
    </row>
    <row r="544" spans="3:7">
      <c r="C544" t="s">
        <v>1193</v>
      </c>
      <c r="G544" s="29" t="str">
        <f>IFERROR(VLOOKUP(C544,$A$2:$B$461,2,FALSE),"")</f>
        <v/>
      </c>
    </row>
    <row r="545" spans="3:7">
      <c r="C545" t="s">
        <v>1184</v>
      </c>
      <c r="G545" s="29" t="str">
        <f>IFERROR(VLOOKUP(C545,$A$2:$B$461,2,FALSE),"")</f>
        <v/>
      </c>
    </row>
    <row r="546" spans="3:7">
      <c r="C546" t="s">
        <v>1182</v>
      </c>
      <c r="G546" s="29" t="str">
        <f>IFERROR(VLOOKUP(C546,$A$2:$B$461,2,FALSE),"")</f>
        <v/>
      </c>
    </row>
    <row r="547" spans="3:7">
      <c r="C547" t="s">
        <v>1182</v>
      </c>
      <c r="G547" s="29" t="str">
        <f>IFERROR(VLOOKUP(C547,$A$2:$B$461,2,FALSE),"")</f>
        <v/>
      </c>
    </row>
    <row r="548" spans="3:7">
      <c r="C548" t="s">
        <v>1193</v>
      </c>
      <c r="G548" s="29" t="str">
        <f>IFERROR(VLOOKUP(C548,$A$2:$B$461,2,FALSE),"")</f>
        <v/>
      </c>
    </row>
    <row r="549" spans="3:7">
      <c r="C549" t="s">
        <v>1201</v>
      </c>
      <c r="G549" s="29" t="str">
        <f>IFERROR(VLOOKUP(C549,$A$2:$B$461,2,FALSE),"")</f>
        <v/>
      </c>
    </row>
    <row r="550" spans="3:7">
      <c r="C550" t="s">
        <v>1182</v>
      </c>
      <c r="G550" s="29" t="str">
        <f>IFERROR(VLOOKUP(C550,$A$2:$B$461,2,FALSE),"")</f>
        <v/>
      </c>
    </row>
    <row r="551" spans="3:7">
      <c r="C551" t="s">
        <v>1182</v>
      </c>
      <c r="G551" s="29" t="str">
        <f>IFERROR(VLOOKUP(C551,$A$2:$B$461,2,FALSE),"")</f>
        <v/>
      </c>
    </row>
    <row r="552" spans="3:7">
      <c r="C552" t="s">
        <v>1193</v>
      </c>
      <c r="G552" s="29" t="str">
        <f>IFERROR(VLOOKUP(C552,$A$2:$B$461,2,FALSE),"")</f>
        <v/>
      </c>
    </row>
    <row r="553" spans="3:7">
      <c r="C553" t="s">
        <v>1192</v>
      </c>
      <c r="G553" s="29" t="str">
        <f>IFERROR(VLOOKUP(C553,$A$2:$B$461,2,FALSE),"")</f>
        <v/>
      </c>
    </row>
    <row r="554" spans="3:7">
      <c r="C554" t="s">
        <v>1184</v>
      </c>
      <c r="G554" s="29" t="str">
        <f>IFERROR(VLOOKUP(C554,$A$2:$B$461,2,FALSE),"")</f>
        <v/>
      </c>
    </row>
    <row r="555" spans="3:7">
      <c r="C555" t="s">
        <v>1184</v>
      </c>
      <c r="G555" s="29" t="str">
        <f>IFERROR(VLOOKUP(C555,$A$2:$B$461,2,FALSE),"")</f>
        <v/>
      </c>
    </row>
    <row r="556" spans="3:7">
      <c r="C556" t="s">
        <v>1184</v>
      </c>
      <c r="G556" s="29" t="str">
        <f>IFERROR(VLOOKUP(C556,$A$2:$B$461,2,FALSE),"")</f>
        <v/>
      </c>
    </row>
    <row r="557" spans="3:7">
      <c r="C557" t="s">
        <v>1184</v>
      </c>
      <c r="G557" s="29" t="str">
        <f>IFERROR(VLOOKUP(C557,$A$2:$B$461,2,FALSE),"")</f>
        <v/>
      </c>
    </row>
    <row r="558" spans="3:7">
      <c r="C558" t="s">
        <v>1185</v>
      </c>
      <c r="G558" s="29" t="str">
        <f>IFERROR(VLOOKUP(C558,$A$2:$B$461,2,FALSE),"")</f>
        <v/>
      </c>
    </row>
    <row r="559" spans="3:7">
      <c r="C559" t="s">
        <v>1200</v>
      </c>
      <c r="G559" s="29" t="str">
        <f>IFERROR(VLOOKUP(C559,$A$2:$B$461,2,FALSE),"")</f>
        <v/>
      </c>
    </row>
    <row r="560" spans="3:7">
      <c r="C560" t="s">
        <v>1182</v>
      </c>
      <c r="G560" s="29" t="str">
        <f>IFERROR(VLOOKUP(C560,$A$2:$B$461,2,FALSE),"")</f>
        <v/>
      </c>
    </row>
    <row r="561" spans="3:7">
      <c r="C561" t="s">
        <v>1193</v>
      </c>
      <c r="G561" s="29" t="str">
        <f>IFERROR(VLOOKUP(C561,$A$2:$B$461,2,FALSE),"")</f>
        <v/>
      </c>
    </row>
    <row r="562" spans="3:7">
      <c r="C562" t="s">
        <v>1185</v>
      </c>
      <c r="G562" s="29" t="str">
        <f>IFERROR(VLOOKUP(C562,$A$2:$B$461,2,FALSE),"")</f>
        <v/>
      </c>
    </row>
    <row r="563" spans="3:7">
      <c r="C563" t="s">
        <v>1175</v>
      </c>
      <c r="G563" s="29" t="str">
        <f>IFERROR(VLOOKUP(C563,$A$2:$B$461,2,FALSE),"")</f>
        <v/>
      </c>
    </row>
    <row r="564" spans="3:7">
      <c r="C564" t="s">
        <v>1202</v>
      </c>
      <c r="G564" s="29" t="str">
        <f>IFERROR(VLOOKUP(C564,$A$2:$B$461,2,FALSE),"")</f>
        <v/>
      </c>
    </row>
    <row r="565" spans="3:7">
      <c r="C565" t="s">
        <v>1200</v>
      </c>
      <c r="G565" s="29" t="str">
        <f>IFERROR(VLOOKUP(C565,$A$2:$B$461,2,FALSE),"")</f>
        <v/>
      </c>
    </row>
    <row r="566" spans="3:7">
      <c r="C566" t="s">
        <v>1182</v>
      </c>
      <c r="G566" s="29" t="str">
        <f>IFERROR(VLOOKUP(C566,$A$2:$B$461,2,FALSE),"")</f>
        <v/>
      </c>
    </row>
    <row r="567" spans="3:7">
      <c r="C567" t="s">
        <v>1184</v>
      </c>
      <c r="G567" s="29" t="str">
        <f>IFERROR(VLOOKUP(C567,$A$2:$B$461,2,FALSE),"")</f>
        <v/>
      </c>
    </row>
    <row r="568" spans="3:7">
      <c r="C568" t="s">
        <v>1175</v>
      </c>
      <c r="G568" s="29" t="str">
        <f>IFERROR(VLOOKUP(C568,$A$2:$B$461,2,FALSE),"")</f>
        <v/>
      </c>
    </row>
    <row r="569" spans="3:7">
      <c r="C569" t="s">
        <v>1203</v>
      </c>
      <c r="G569" s="29" t="str">
        <f>IFERROR(VLOOKUP(C569,$A$2:$B$461,2,FALSE),"")</f>
        <v/>
      </c>
    </row>
    <row r="570" spans="3:7">
      <c r="C570" t="s">
        <v>1202</v>
      </c>
      <c r="G570" s="29" t="str">
        <f>IFERROR(VLOOKUP(C570,$A$2:$B$461,2,FALSE),"")</f>
        <v/>
      </c>
    </row>
    <row r="571" spans="3:7">
      <c r="C571" t="s">
        <v>1202</v>
      </c>
      <c r="G571" s="29" t="str">
        <f>IFERROR(VLOOKUP(C571,$A$2:$B$461,2,FALSE),"")</f>
        <v/>
      </c>
    </row>
    <row r="572" spans="3:7">
      <c r="C572" t="s">
        <v>1182</v>
      </c>
      <c r="G572" s="29" t="str">
        <f>IFERROR(VLOOKUP(C572,$A$2:$B$461,2,FALSE),"")</f>
        <v/>
      </c>
    </row>
    <row r="573" spans="3:7">
      <c r="C573" t="s">
        <v>1182</v>
      </c>
      <c r="G573" s="29" t="str">
        <f>IFERROR(VLOOKUP(C573,$A$2:$B$461,2,FALSE),"")</f>
        <v/>
      </c>
    </row>
    <row r="574" spans="3:7">
      <c r="C574" t="s">
        <v>1194</v>
      </c>
      <c r="G574" s="29" t="str">
        <f>IFERROR(VLOOKUP(C574,$A$2:$B$461,2,FALSE),"")</f>
        <v/>
      </c>
    </row>
    <row r="575" spans="3:7">
      <c r="C575" t="s">
        <v>1168</v>
      </c>
      <c r="G575" s="29" t="str">
        <f>IFERROR(VLOOKUP(C575,$A$2:$B$461,2,FALSE),"")</f>
        <v/>
      </c>
    </row>
    <row r="576" spans="3:7">
      <c r="C576" t="s">
        <v>1185</v>
      </c>
      <c r="G576" s="29" t="str">
        <f>IFERROR(VLOOKUP(C576,$A$2:$B$461,2,FALSE),"")</f>
        <v/>
      </c>
    </row>
    <row r="577" spans="3:7">
      <c r="C577" t="s">
        <v>1203</v>
      </c>
      <c r="G577" s="29" t="str">
        <f>IFERROR(VLOOKUP(C577,$A$2:$B$461,2,FALSE),"")</f>
        <v/>
      </c>
    </row>
    <row r="578" spans="3:7">
      <c r="C578" t="s">
        <v>1175</v>
      </c>
      <c r="G578" s="29" t="str">
        <f>IFERROR(VLOOKUP(C578,$A$2:$B$461,2,FALSE),"")</f>
        <v/>
      </c>
    </row>
    <row r="579" spans="3:7">
      <c r="C579" t="s">
        <v>1202</v>
      </c>
      <c r="G579" s="29" t="str">
        <f>IFERROR(VLOOKUP(C579,$A$2:$B$461,2,FALSE),"")</f>
        <v/>
      </c>
    </row>
    <row r="580" spans="3:7">
      <c r="C580" t="s">
        <v>1182</v>
      </c>
      <c r="G580" s="29" t="str">
        <f>IFERROR(VLOOKUP(C580,$A$2:$B$461,2,FALSE),"")</f>
        <v/>
      </c>
    </row>
    <row r="581" spans="3:7">
      <c r="C581" t="s">
        <v>1204</v>
      </c>
      <c r="G581" s="29" t="str">
        <f>IFERROR(VLOOKUP(C581,$A$2:$B$461,2,FALSE),"")</f>
        <v/>
      </c>
    </row>
    <row r="582" spans="3:7">
      <c r="C582" t="s">
        <v>1202</v>
      </c>
      <c r="G582" s="29" t="str">
        <f>IFERROR(VLOOKUP(C582,$A$2:$B$461,2,FALSE),"")</f>
        <v/>
      </c>
    </row>
    <row r="583" spans="3:7">
      <c r="C583" t="s">
        <v>1202</v>
      </c>
      <c r="G583" s="29" t="str">
        <f>IFERROR(VLOOKUP(C583,$A$2:$B$461,2,FALSE),"")</f>
        <v/>
      </c>
    </row>
    <row r="584" spans="3:7">
      <c r="C584" t="s">
        <v>1175</v>
      </c>
      <c r="G584" s="29" t="str">
        <f>IFERROR(VLOOKUP(C584,$A$2:$B$461,2,FALSE),"")</f>
        <v/>
      </c>
    </row>
    <row r="585" spans="3:7">
      <c r="C585" t="s">
        <v>1184</v>
      </c>
      <c r="G585" s="29" t="str">
        <f>IFERROR(VLOOKUP(C585,$A$2:$B$461,2,FALSE),"")</f>
        <v/>
      </c>
    </row>
    <row r="586" spans="3:7">
      <c r="C586" t="s">
        <v>1182</v>
      </c>
      <c r="G586" s="29" t="str">
        <f>IFERROR(VLOOKUP(C586,$A$2:$B$461,2,FALSE),"")</f>
        <v/>
      </c>
    </row>
    <row r="587" spans="3:7">
      <c r="C587" t="s">
        <v>1184</v>
      </c>
      <c r="G587" s="29" t="str">
        <f>IFERROR(VLOOKUP(C587,$A$2:$B$461,2,FALSE),"")</f>
        <v/>
      </c>
    </row>
    <row r="588" spans="3:7">
      <c r="C588" t="s">
        <v>1182</v>
      </c>
      <c r="G588" s="29" t="str">
        <f>IFERROR(VLOOKUP(C588,$A$2:$B$461,2,FALSE),"")</f>
        <v/>
      </c>
    </row>
    <row r="589" spans="3:7">
      <c r="C589" t="s">
        <v>1184</v>
      </c>
      <c r="G589" s="29" t="str">
        <f>IFERROR(VLOOKUP(C589,$A$2:$B$461,2,FALSE),"")</f>
        <v/>
      </c>
    </row>
    <row r="590" spans="3:7">
      <c r="C590" t="s">
        <v>1205</v>
      </c>
      <c r="G590" s="29" t="str">
        <f>IFERROR(VLOOKUP(C590,$A$2:$B$461,2,FALSE),"")</f>
        <v/>
      </c>
    </row>
    <row r="591" spans="3:7">
      <c r="C591" t="s">
        <v>1182</v>
      </c>
      <c r="G591" s="29" t="str">
        <f>IFERROR(VLOOKUP(C591,$A$2:$B$461,2,FALSE),"")</f>
        <v/>
      </c>
    </row>
    <row r="592" spans="3:7">
      <c r="C592" t="s">
        <v>1203</v>
      </c>
      <c r="G592" s="29" t="str">
        <f>IFERROR(VLOOKUP(C592,$A$2:$B$461,2,FALSE),"")</f>
        <v/>
      </c>
    </row>
    <row r="593" spans="3:7">
      <c r="C593" t="s">
        <v>1193</v>
      </c>
      <c r="G593" s="29" t="str">
        <f>IFERROR(VLOOKUP(C593,$A$2:$B$461,2,FALSE),"")</f>
        <v/>
      </c>
    </row>
    <row r="594" spans="3:7">
      <c r="C594" t="s">
        <v>1206</v>
      </c>
      <c r="G594" s="29" t="str">
        <f>IFERROR(VLOOKUP(C594,$A$2:$B$461,2,FALSE),"")</f>
        <v/>
      </c>
    </row>
    <row r="595" spans="3:7">
      <c r="C595" t="s">
        <v>1202</v>
      </c>
      <c r="G595" s="29" t="str">
        <f>IFERROR(VLOOKUP(C595,$A$2:$B$461,2,FALSE),"")</f>
        <v/>
      </c>
    </row>
    <row r="596" spans="3:7">
      <c r="C596" t="s">
        <v>1182</v>
      </c>
      <c r="G596" s="29" t="str">
        <f>IFERROR(VLOOKUP(C596,$A$2:$B$461,2,FALSE),"")</f>
        <v/>
      </c>
    </row>
    <row r="597" spans="3:7">
      <c r="C597" t="s">
        <v>1184</v>
      </c>
      <c r="G597" s="29" t="str">
        <f>IFERROR(VLOOKUP(C597,$A$2:$B$461,2,FALSE),"")</f>
        <v/>
      </c>
    </row>
    <row r="598" spans="3:7">
      <c r="C598" t="s">
        <v>1175</v>
      </c>
      <c r="G598" s="29" t="str">
        <f>IFERROR(VLOOKUP(C598,$A$2:$B$461,2,FALSE),"")</f>
        <v/>
      </c>
    </row>
    <row r="599" spans="3:7">
      <c r="C599" t="s">
        <v>1204</v>
      </c>
      <c r="G599" s="29" t="str">
        <f>IFERROR(VLOOKUP(C599,$A$2:$B$461,2,FALSE),"")</f>
        <v/>
      </c>
    </row>
    <row r="600" spans="3:7">
      <c r="C600" t="s">
        <v>1182</v>
      </c>
      <c r="G600" s="29" t="str">
        <f>IFERROR(VLOOKUP(C600,$A$2:$B$461,2,FALSE),"")</f>
        <v/>
      </c>
    </row>
    <row r="601" spans="3:7">
      <c r="C601" t="s">
        <v>1185</v>
      </c>
      <c r="G601" s="29" t="str">
        <f>IFERROR(VLOOKUP(C601,$A$2:$B$461,2,FALSE),"")</f>
        <v/>
      </c>
    </row>
    <row r="602" spans="3:7">
      <c r="C602" t="s">
        <v>1184</v>
      </c>
      <c r="G602" s="29" t="str">
        <f>IFERROR(VLOOKUP(C602,$A$2:$B$461,2,FALSE),"")</f>
        <v/>
      </c>
    </row>
    <row r="603" spans="3:7">
      <c r="C603" t="s">
        <v>1202</v>
      </c>
      <c r="G603" s="29" t="str">
        <f>IFERROR(VLOOKUP(C603,$A$2:$B$461,2,FALSE),"")</f>
        <v/>
      </c>
    </row>
    <row r="604" spans="3:7">
      <c r="C604" t="s">
        <v>1206</v>
      </c>
      <c r="G604" s="29" t="str">
        <f>IFERROR(VLOOKUP(C604,$A$2:$B$461,2,FALSE),"")</f>
        <v/>
      </c>
    </row>
    <row r="605" spans="3:7">
      <c r="C605" t="s">
        <v>1186</v>
      </c>
      <c r="G605" s="29" t="str">
        <f>IFERROR(VLOOKUP(C605,$A$2:$B$461,2,FALSE),"")</f>
        <v/>
      </c>
    </row>
    <row r="606" spans="3:7">
      <c r="C606" t="s">
        <v>1185</v>
      </c>
      <c r="G606" s="29" t="str">
        <f>IFERROR(VLOOKUP(C606,$A$2:$B$461,2,FALSE),"")</f>
        <v/>
      </c>
    </row>
    <row r="607" spans="3:7">
      <c r="C607" t="s">
        <v>1185</v>
      </c>
      <c r="G607" s="29" t="str">
        <f>IFERROR(VLOOKUP(C607,$A$2:$B$461,2,FALSE),"")</f>
        <v/>
      </c>
    </row>
    <row r="608" spans="3:7">
      <c r="C608" t="s">
        <v>1175</v>
      </c>
      <c r="G608" s="29" t="str">
        <f>IFERROR(VLOOKUP(C608,$A$2:$B$461,2,FALSE),"")</f>
        <v/>
      </c>
    </row>
    <row r="609" spans="3:7">
      <c r="C609" t="s">
        <v>1185</v>
      </c>
      <c r="G609" s="29" t="str">
        <f>IFERROR(VLOOKUP(C609,$A$2:$B$461,2,FALSE),"")</f>
        <v/>
      </c>
    </row>
    <row r="610" spans="3:7">
      <c r="C610" t="s">
        <v>1207</v>
      </c>
      <c r="G610" s="29" t="str">
        <f>IFERROR(VLOOKUP(C610,$A$2:$B$461,2,FALSE),"")</f>
        <v/>
      </c>
    </row>
    <row r="611" spans="3:7">
      <c r="C611" t="s">
        <v>1189</v>
      </c>
      <c r="G611" s="29" t="str">
        <f>IFERROR(VLOOKUP(C611,$A$2:$B$461,2,FALSE),"")</f>
        <v/>
      </c>
    </row>
    <row r="612" spans="3:7">
      <c r="C612" t="s">
        <v>1208</v>
      </c>
      <c r="G612" s="29" t="str">
        <f>IFERROR(VLOOKUP(C612,$A$2:$B$461,2,FALSE),"")</f>
        <v/>
      </c>
    </row>
    <row r="613" spans="3:7">
      <c r="C613" t="s">
        <v>1194</v>
      </c>
      <c r="G613" s="29" t="str">
        <f>IFERROR(VLOOKUP(C613,$A$2:$B$461,2,FALSE),"")</f>
        <v/>
      </c>
    </row>
    <row r="614" spans="3:7">
      <c r="C614" t="s">
        <v>1189</v>
      </c>
      <c r="G614" s="29" t="str">
        <f>IFERROR(VLOOKUP(C614,$A$2:$B$461,2,FALSE),"")</f>
        <v/>
      </c>
    </row>
    <row r="615" spans="3:7">
      <c r="C615" t="s">
        <v>1189</v>
      </c>
      <c r="G615" s="29" t="str">
        <f>IFERROR(VLOOKUP(C615,$A$2:$B$461,2,FALSE),"")</f>
        <v/>
      </c>
    </row>
    <row r="616" spans="3:7">
      <c r="C616" t="s">
        <v>1175</v>
      </c>
      <c r="G616" s="29" t="str">
        <f>IFERROR(VLOOKUP(C616,$A$2:$B$461,2,FALSE),"")</f>
        <v/>
      </c>
    </row>
    <row r="617" spans="3:7">
      <c r="C617" t="s">
        <v>1209</v>
      </c>
      <c r="G617" s="29" t="str">
        <f>IFERROR(VLOOKUP(C617,$A$2:$B$461,2,FALSE),"")</f>
        <v/>
      </c>
    </row>
    <row r="618" spans="3:7">
      <c r="C618" t="s">
        <v>1209</v>
      </c>
      <c r="G618" s="29" t="str">
        <f>IFERROR(VLOOKUP(C618,$A$2:$B$461,2,FALSE),"")</f>
        <v/>
      </c>
    </row>
    <row r="619" spans="3:7">
      <c r="C619" t="s">
        <v>1175</v>
      </c>
      <c r="G619" s="29" t="str">
        <f>IFERROR(VLOOKUP(C619,$A$2:$B$461,2,FALSE),"")</f>
        <v/>
      </c>
    </row>
    <row r="620" spans="3:7">
      <c r="C620" t="s">
        <v>1203</v>
      </c>
      <c r="G620" s="29" t="str">
        <f>IFERROR(VLOOKUP(C620,$A$2:$B$461,2,FALSE),"")</f>
        <v/>
      </c>
    </row>
    <row r="621" spans="3:7">
      <c r="C621" t="s">
        <v>1185</v>
      </c>
      <c r="G621" s="29" t="str">
        <f>IFERROR(VLOOKUP(C621,$A$2:$B$461,2,FALSE),"")</f>
        <v/>
      </c>
    </row>
    <row r="622" spans="3:7">
      <c r="C622" t="s">
        <v>1194</v>
      </c>
      <c r="G622" s="29" t="str">
        <f>IFERROR(VLOOKUP(C622,$A$2:$B$461,2,FALSE),"")</f>
        <v/>
      </c>
    </row>
    <row r="623" spans="3:7">
      <c r="C623" t="s">
        <v>1185</v>
      </c>
      <c r="G623" s="29" t="str">
        <f>IFERROR(VLOOKUP(C623,$A$2:$B$461,2,FALSE),"")</f>
        <v/>
      </c>
    </row>
    <row r="624" spans="3:7">
      <c r="C624" t="s">
        <v>1175</v>
      </c>
      <c r="G624" s="29" t="str">
        <f>IFERROR(VLOOKUP(C624,$A$2:$B$461,2,FALSE),"")</f>
        <v/>
      </c>
    </row>
    <row r="625" spans="3:7">
      <c r="C625" t="s">
        <v>1185</v>
      </c>
      <c r="G625" s="29" t="str">
        <f>IFERROR(VLOOKUP(C625,$A$2:$B$461,2,FALSE),"")</f>
        <v/>
      </c>
    </row>
    <row r="626" spans="3:7">
      <c r="C626" t="s">
        <v>1204</v>
      </c>
      <c r="G626" s="29" t="str">
        <f>IFERROR(VLOOKUP(C626,$A$2:$B$461,2,FALSE),"")</f>
        <v/>
      </c>
    </row>
    <row r="627" spans="3:7">
      <c r="C627" t="s">
        <v>1189</v>
      </c>
      <c r="G627" s="29" t="str">
        <f>IFERROR(VLOOKUP(C627,$A$2:$B$461,2,FALSE),"")</f>
        <v/>
      </c>
    </row>
    <row r="628" spans="3:7">
      <c r="C628" t="s">
        <v>1185</v>
      </c>
      <c r="G628" s="29" t="str">
        <f>IFERROR(VLOOKUP(C628,$A$2:$B$461,2,FALSE),"")</f>
        <v/>
      </c>
    </row>
    <row r="629" spans="3:7">
      <c r="C629" t="s">
        <v>1189</v>
      </c>
      <c r="G629" s="29" t="str">
        <f>IFERROR(VLOOKUP(C629,$A$2:$B$461,2,FALSE),"")</f>
        <v/>
      </c>
    </row>
    <row r="630" spans="3:7">
      <c r="C630" t="s">
        <v>1185</v>
      </c>
      <c r="G630" s="29" t="str">
        <f>IFERROR(VLOOKUP(C630,$A$2:$B$461,2,FALSE),"")</f>
        <v/>
      </c>
    </row>
    <row r="631" spans="3:7">
      <c r="C631" t="s">
        <v>1185</v>
      </c>
      <c r="G631" s="29" t="str">
        <f>IFERROR(VLOOKUP(C631,$A$2:$B$461,2,FALSE),"")</f>
        <v/>
      </c>
    </row>
    <row r="632" spans="3:7">
      <c r="C632" t="s">
        <v>1185</v>
      </c>
      <c r="G632" s="29" t="str">
        <f>IFERROR(VLOOKUP(C632,$A$2:$B$461,2,FALSE),"")</f>
        <v/>
      </c>
    </row>
    <row r="633" spans="3:7">
      <c r="C633" t="s">
        <v>1185</v>
      </c>
      <c r="G633" s="29" t="str">
        <f>IFERROR(VLOOKUP(C633,$A$2:$B$461,2,FALSE),"")</f>
        <v/>
      </c>
    </row>
    <row r="634" spans="3:7">
      <c r="C634" t="s">
        <v>1210</v>
      </c>
      <c r="G634" s="29" t="str">
        <f>IFERROR(VLOOKUP(C634,$A$2:$B$461,2,FALSE),"")</f>
        <v/>
      </c>
    </row>
    <row r="635" spans="3:7">
      <c r="C635" t="s">
        <v>1189</v>
      </c>
      <c r="G635" s="29" t="str">
        <f>IFERROR(VLOOKUP(C635,$A$2:$B$461,2,FALSE),"")</f>
        <v/>
      </c>
    </row>
    <row r="636" spans="3:7">
      <c r="C636" t="s">
        <v>1186</v>
      </c>
      <c r="G636" s="29" t="str">
        <f>IFERROR(VLOOKUP(C636,$A$2:$B$461,2,FALSE),"")</f>
        <v/>
      </c>
    </row>
    <row r="637" spans="3:7">
      <c r="C637" t="s">
        <v>1186</v>
      </c>
      <c r="G637" s="29" t="str">
        <f>IFERROR(VLOOKUP(C637,$A$2:$B$461,2,FALSE),"")</f>
        <v/>
      </c>
    </row>
    <row r="638" spans="3:7">
      <c r="C638" t="s">
        <v>1178</v>
      </c>
      <c r="G638" s="29" t="str">
        <f>IFERROR(VLOOKUP(C638,$A$2:$B$461,2,FALSE),"")</f>
        <v/>
      </c>
    </row>
    <row r="639" spans="3:7">
      <c r="C639" t="s">
        <v>1178</v>
      </c>
      <c r="G639" s="29" t="str">
        <f>IFERROR(VLOOKUP(C639,$A$2:$B$461,2,FALSE),"")</f>
        <v/>
      </c>
    </row>
    <row r="640" spans="3:7">
      <c r="C640" t="s">
        <v>1178</v>
      </c>
      <c r="G640" s="29" t="str">
        <f>IFERROR(VLOOKUP(C640,$A$2:$B$461,2,FALSE),"")</f>
        <v/>
      </c>
    </row>
    <row r="641" spans="3:7">
      <c r="C641" t="s">
        <v>1189</v>
      </c>
      <c r="G641" s="29" t="str">
        <f>IFERROR(VLOOKUP(C641,$A$2:$B$461,2,FALSE),"")</f>
        <v/>
      </c>
    </row>
    <row r="642" spans="3:7">
      <c r="C642" t="s">
        <v>1205</v>
      </c>
      <c r="G642" s="29" t="str">
        <f>IFERROR(VLOOKUP(C642,$A$2:$B$461,2,FALSE),"")</f>
        <v/>
      </c>
    </row>
    <row r="643" spans="3:7">
      <c r="C643" t="s">
        <v>1186</v>
      </c>
      <c r="G643" s="29" t="str">
        <f>IFERROR(VLOOKUP(C643,$A$2:$B$461,2,FALSE),"")</f>
        <v/>
      </c>
    </row>
    <row r="644" spans="3:7">
      <c r="C644" t="s">
        <v>1186</v>
      </c>
      <c r="G644" s="29" t="str">
        <f>IFERROR(VLOOKUP(C644,$A$2:$B$461,2,FALSE),"")</f>
        <v/>
      </c>
    </row>
    <row r="645" spans="3:7">
      <c r="C645" t="s">
        <v>1207</v>
      </c>
      <c r="G645" s="29" t="str">
        <f>IFERROR(VLOOKUP(C645,$A$2:$B$461,2,FALSE),"")</f>
        <v/>
      </c>
    </row>
    <row r="646" spans="3:7">
      <c r="C646" t="s">
        <v>1189</v>
      </c>
      <c r="G646" s="29" t="str">
        <f>IFERROR(VLOOKUP(C646,$A$2:$B$461,2,FALSE),"")</f>
        <v/>
      </c>
    </row>
    <row r="647" spans="3:7">
      <c r="C647" t="s">
        <v>1193</v>
      </c>
      <c r="G647" s="29" t="str">
        <f>IFERROR(VLOOKUP(C647,$A$2:$B$461,2,FALSE),"")</f>
        <v/>
      </c>
    </row>
    <row r="648" spans="3:7">
      <c r="C648" t="s">
        <v>1202</v>
      </c>
      <c r="G648" s="29" t="str">
        <f>IFERROR(VLOOKUP(C648,$A$2:$B$461,2,FALSE),"")</f>
        <v/>
      </c>
    </row>
    <row r="649" spans="3:7">
      <c r="C649" t="s">
        <v>1202</v>
      </c>
      <c r="G649" s="29" t="str">
        <f>IFERROR(VLOOKUP(C649,$A$2:$B$461,2,FALSE),"")</f>
        <v/>
      </c>
    </row>
    <row r="650" spans="3:7">
      <c r="C650" t="s">
        <v>1184</v>
      </c>
      <c r="G650" s="29" t="str">
        <f>IFERROR(VLOOKUP(C650,$A$2:$B$461,2,FALSE),"")</f>
        <v/>
      </c>
    </row>
    <row r="651" spans="3:7">
      <c r="C651" t="s">
        <v>1202</v>
      </c>
      <c r="G651" s="29" t="str">
        <f>IFERROR(VLOOKUP(C651,$A$2:$B$461,2,FALSE),"")</f>
        <v/>
      </c>
    </row>
    <row r="652" spans="3:7">
      <c r="C652" t="s">
        <v>1202</v>
      </c>
      <c r="G652" s="29" t="str">
        <f>IFERROR(VLOOKUP(C652,$A$2:$B$461,2,FALSE),"")</f>
        <v/>
      </c>
    </row>
    <row r="653" spans="3:7">
      <c r="C653" t="s">
        <v>1184</v>
      </c>
      <c r="G653" s="29" t="str">
        <f>IFERROR(VLOOKUP(C653,$A$2:$B$461,2,FALSE),"")</f>
        <v/>
      </c>
    </row>
    <row r="654" spans="3:7">
      <c r="C654" t="s">
        <v>1184</v>
      </c>
      <c r="G654" s="29" t="str">
        <f>IFERROR(VLOOKUP(C654,$A$2:$B$461,2,FALSE),"")</f>
        <v/>
      </c>
    </row>
    <row r="655" spans="3:7">
      <c r="C655" t="s">
        <v>1202</v>
      </c>
      <c r="G655" s="29" t="str">
        <f>IFERROR(VLOOKUP(C655,$A$2:$B$461,2,FALSE),"")</f>
        <v/>
      </c>
    </row>
    <row r="656" spans="3:7">
      <c r="C656" t="s">
        <v>1204</v>
      </c>
      <c r="G656" s="29" t="str">
        <f>IFERROR(VLOOKUP(C656,$A$2:$B$461,2,FALSE),"")</f>
        <v/>
      </c>
    </row>
    <row r="657" spans="3:7">
      <c r="C657" t="s">
        <v>1186</v>
      </c>
      <c r="G657" s="29" t="str">
        <f>IFERROR(VLOOKUP(C657,$A$2:$B$461,2,FALSE),"")</f>
        <v/>
      </c>
    </row>
    <row r="658" spans="3:7">
      <c r="C658" t="s">
        <v>1184</v>
      </c>
      <c r="G658" s="29" t="str">
        <f>IFERROR(VLOOKUP(C658,$A$2:$B$461,2,FALSE),"")</f>
        <v/>
      </c>
    </row>
    <row r="659" spans="3:7">
      <c r="C659" t="s">
        <v>1170</v>
      </c>
      <c r="G659" s="29" t="str">
        <f>IFERROR(VLOOKUP(C659,$A$2:$B$461,2,FALSE),"")</f>
        <v/>
      </c>
    </row>
    <row r="660" spans="3:7">
      <c r="C660" t="s">
        <v>1204</v>
      </c>
      <c r="G660" s="29" t="str">
        <f>IFERROR(VLOOKUP(C660,$A$2:$B$461,2,FALSE),"")</f>
        <v/>
      </c>
    </row>
    <row r="661" spans="3:7">
      <c r="C661" t="s">
        <v>1184</v>
      </c>
      <c r="G661" s="29" t="str">
        <f>IFERROR(VLOOKUP(C661,$A$2:$B$461,2,FALSE),"")</f>
        <v/>
      </c>
    </row>
    <row r="662" spans="3:7">
      <c r="C662" t="s">
        <v>1200</v>
      </c>
      <c r="G662" s="29" t="str">
        <f>IFERROR(VLOOKUP(C662,$A$2:$B$461,2,FALSE),"")</f>
        <v/>
      </c>
    </row>
    <row r="663" spans="3:7">
      <c r="C663" t="s">
        <v>1200</v>
      </c>
      <c r="G663" s="29" t="str">
        <f>IFERROR(VLOOKUP(C663,$A$2:$B$461,2,FALSE),"")</f>
        <v/>
      </c>
    </row>
    <row r="664" spans="3:7">
      <c r="C664" t="s">
        <v>1173</v>
      </c>
      <c r="G664" s="29" t="str">
        <f>IFERROR(VLOOKUP(C664,$A$2:$B$461,2,FALSE),"")</f>
        <v/>
      </c>
    </row>
    <row r="665" spans="3:7">
      <c r="C665" t="s">
        <v>1186</v>
      </c>
      <c r="G665" s="29" t="str">
        <f>IFERROR(VLOOKUP(C665,$A$2:$B$461,2,FALSE),"")</f>
        <v/>
      </c>
    </row>
    <row r="666" spans="3:7">
      <c r="C666" t="s">
        <v>1184</v>
      </c>
      <c r="G666" s="29" t="str">
        <f>IFERROR(VLOOKUP(C666,$A$2:$B$461,2,FALSE),"")</f>
        <v/>
      </c>
    </row>
    <row r="667" spans="3:7">
      <c r="C667" t="s">
        <v>1184</v>
      </c>
      <c r="G667" s="29" t="str">
        <f>IFERROR(VLOOKUP(C667,$A$2:$B$461,2,FALSE),"")</f>
        <v/>
      </c>
    </row>
    <row r="668" spans="3:7">
      <c r="C668" t="s">
        <v>1205</v>
      </c>
      <c r="G668" s="29" t="str">
        <f>IFERROR(VLOOKUP(C668,$A$2:$B$461,2,FALSE),"")</f>
        <v/>
      </c>
    </row>
    <row r="669" spans="3:7">
      <c r="C669" t="s">
        <v>1182</v>
      </c>
      <c r="G669" s="29" t="str">
        <f>IFERROR(VLOOKUP(C669,$A$2:$B$461,2,FALSE),"")</f>
        <v/>
      </c>
    </row>
    <row r="670" spans="3:7">
      <c r="C670" t="s">
        <v>1184</v>
      </c>
      <c r="G670" s="29" t="str">
        <f>IFERROR(VLOOKUP(C670,$A$2:$B$461,2,FALSE),"")</f>
        <v/>
      </c>
    </row>
    <row r="671" spans="3:7">
      <c r="C671" t="s">
        <v>1202</v>
      </c>
      <c r="G671" s="29" t="str">
        <f>IFERROR(VLOOKUP(C671,$A$2:$B$461,2,FALSE),"")</f>
        <v/>
      </c>
    </row>
    <row r="672" spans="3:7">
      <c r="C672" t="s">
        <v>1182</v>
      </c>
      <c r="G672" s="29" t="str">
        <f>IFERROR(VLOOKUP(C672,$A$2:$B$461,2,FALSE),"")</f>
        <v/>
      </c>
    </row>
    <row r="673" spans="3:7">
      <c r="C673" t="s">
        <v>1202</v>
      </c>
      <c r="G673" s="29" t="str">
        <f>IFERROR(VLOOKUP(C673,$A$2:$B$461,2,FALSE),"")</f>
        <v/>
      </c>
    </row>
    <row r="674" spans="3:7">
      <c r="C674" t="s">
        <v>1205</v>
      </c>
      <c r="G674" s="29" t="str">
        <f>IFERROR(VLOOKUP(C674,$A$2:$B$461,2,FALSE),"")</f>
        <v/>
      </c>
    </row>
    <row r="675" spans="3:7">
      <c r="C675" t="s">
        <v>1211</v>
      </c>
      <c r="G675" s="29" t="str">
        <f>IFERROR(VLOOKUP(C675,$A$2:$B$461,2,FALSE),"")</f>
        <v/>
      </c>
    </row>
    <row r="676" spans="3:7">
      <c r="C676" t="s">
        <v>1205</v>
      </c>
      <c r="G676" s="29" t="str">
        <f>IFERROR(VLOOKUP(C676,$A$2:$B$461,2,FALSE),"")</f>
        <v/>
      </c>
    </row>
    <row r="677" spans="3:7">
      <c r="C677" t="s">
        <v>1202</v>
      </c>
      <c r="G677" s="29" t="str">
        <f>IFERROR(VLOOKUP(C677,$A$2:$B$461,2,FALSE),"")</f>
        <v/>
      </c>
    </row>
    <row r="678" spans="3:7">
      <c r="C678" t="s">
        <v>1202</v>
      </c>
      <c r="G678" s="29" t="str">
        <f>IFERROR(VLOOKUP(C678,$A$2:$B$461,2,FALSE),"")</f>
        <v/>
      </c>
    </row>
    <row r="679" spans="3:7">
      <c r="C679" t="s">
        <v>1193</v>
      </c>
      <c r="G679" s="29" t="str">
        <f>IFERROR(VLOOKUP(C679,$A$2:$B$461,2,FALSE),"")</f>
        <v/>
      </c>
    </row>
    <row r="680" spans="3:7">
      <c r="C680" t="s">
        <v>1184</v>
      </c>
      <c r="G680" s="29" t="str">
        <f>IFERROR(VLOOKUP(C680,$A$2:$B$461,2,FALSE),"")</f>
        <v/>
      </c>
    </row>
    <row r="681" spans="3:7">
      <c r="C681" t="s">
        <v>1184</v>
      </c>
      <c r="G681" s="29" t="str">
        <f>IFERROR(VLOOKUP(C681,$A$2:$B$461,2,FALSE),"")</f>
        <v/>
      </c>
    </row>
    <row r="682" spans="3:7">
      <c r="C682" t="s">
        <v>1182</v>
      </c>
      <c r="G682" s="29" t="str">
        <f>IFERROR(VLOOKUP(C682,$A$2:$B$461,2,FALSE),"")</f>
        <v/>
      </c>
    </row>
    <row r="683" spans="3:7">
      <c r="C683" t="s">
        <v>1184</v>
      </c>
      <c r="G683" s="29" t="str">
        <f>IFERROR(VLOOKUP(C683,$A$2:$B$461,2,FALSE),"")</f>
        <v/>
      </c>
    </row>
    <row r="684" spans="3:7">
      <c r="C684" t="s">
        <v>1168</v>
      </c>
      <c r="G684" s="29" t="str">
        <f>IFERROR(VLOOKUP(C684,$A$2:$B$461,2,FALSE),"")</f>
        <v/>
      </c>
    </row>
    <row r="685" spans="3:7">
      <c r="C685" t="s">
        <v>1202</v>
      </c>
      <c r="G685" s="29" t="str">
        <f>IFERROR(VLOOKUP(C685,$A$2:$B$461,2,FALSE),"")</f>
        <v/>
      </c>
    </row>
    <row r="686" spans="3:7">
      <c r="C686" t="s">
        <v>1184</v>
      </c>
      <c r="G686" s="29" t="str">
        <f>IFERROR(VLOOKUP(C686,$A$2:$B$461,2,FALSE),"")</f>
        <v/>
      </c>
    </row>
    <row r="687" spans="3:7">
      <c r="C687" t="s">
        <v>1170</v>
      </c>
      <c r="G687" s="29" t="str">
        <f>IFERROR(VLOOKUP(C687,$A$2:$B$461,2,FALSE),"")</f>
        <v/>
      </c>
    </row>
    <row r="688" spans="3:7">
      <c r="C688" t="s">
        <v>1204</v>
      </c>
      <c r="G688" s="29" t="str">
        <f>IFERROR(VLOOKUP(C688,$A$2:$B$461,2,FALSE),"")</f>
        <v/>
      </c>
    </row>
    <row r="689" spans="3:7">
      <c r="C689" t="s">
        <v>1174</v>
      </c>
      <c r="G689" s="29" t="str">
        <f>IFERROR(VLOOKUP(C689,$A$2:$B$461,2,FALSE),"")</f>
        <v/>
      </c>
    </row>
    <row r="690" spans="3:7">
      <c r="C690" t="s">
        <v>1184</v>
      </c>
      <c r="G690" s="29" t="str">
        <f>IFERROR(VLOOKUP(C690,$A$2:$B$461,2,FALSE),"")</f>
        <v/>
      </c>
    </row>
    <row r="691" spans="3:7">
      <c r="C691" t="s">
        <v>1186</v>
      </c>
      <c r="G691" s="29" t="str">
        <f>IFERROR(VLOOKUP(C691,$A$2:$B$461,2,FALSE),"")</f>
        <v/>
      </c>
    </row>
    <row r="692" spans="3:7">
      <c r="C692" t="s">
        <v>1186</v>
      </c>
      <c r="G692" s="29" t="str">
        <f>IFERROR(VLOOKUP(C692,$A$2:$B$461,2,FALSE),"")</f>
        <v/>
      </c>
    </row>
    <row r="693" spans="3:7">
      <c r="C693" t="s">
        <v>1186</v>
      </c>
      <c r="G693" s="29" t="str">
        <f>IFERROR(VLOOKUP(C693,$A$2:$B$461,2,FALSE),"")</f>
        <v/>
      </c>
    </row>
    <row r="694" spans="3:7">
      <c r="C694" t="s">
        <v>1202</v>
      </c>
      <c r="G694" s="29" t="str">
        <f>IFERROR(VLOOKUP(C694,$A$2:$B$461,2,FALSE),"")</f>
        <v/>
      </c>
    </row>
    <row r="695" spans="3:7">
      <c r="C695" t="s">
        <v>1202</v>
      </c>
      <c r="G695" s="29" t="str">
        <f>IFERROR(VLOOKUP(C695,$A$2:$B$461,2,FALSE),"")</f>
        <v/>
      </c>
    </row>
    <row r="696" spans="3:7">
      <c r="C696" t="s">
        <v>1184</v>
      </c>
      <c r="G696" s="29" t="str">
        <f>IFERROR(VLOOKUP(C696,$A$2:$B$461,2,FALSE),"")</f>
        <v/>
      </c>
    </row>
    <row r="697" spans="3:7">
      <c r="C697" t="s">
        <v>1202</v>
      </c>
      <c r="G697" s="29" t="str">
        <f>IFERROR(VLOOKUP(C697,$A$2:$B$461,2,FALSE),"")</f>
        <v/>
      </c>
    </row>
    <row r="698" spans="3:7">
      <c r="C698" t="s">
        <v>1202</v>
      </c>
      <c r="G698" s="29" t="str">
        <f>IFERROR(VLOOKUP(C698,$A$2:$B$461,2,FALSE),"")</f>
        <v/>
      </c>
    </row>
    <row r="699" spans="3:7">
      <c r="C699" t="s">
        <v>1184</v>
      </c>
      <c r="G699" s="29" t="str">
        <f>IFERROR(VLOOKUP(C699,$A$2:$B$461,2,FALSE),"")</f>
        <v/>
      </c>
    </row>
    <row r="700" spans="3:7">
      <c r="C700" t="s">
        <v>1202</v>
      </c>
      <c r="G700" s="29" t="str">
        <f>IFERROR(VLOOKUP(C700,$A$2:$B$461,2,FALSE),"")</f>
        <v/>
      </c>
    </row>
    <row r="701" spans="3:7">
      <c r="C701" t="s">
        <v>1184</v>
      </c>
      <c r="G701" s="29" t="str">
        <f>IFERROR(VLOOKUP(C701,$A$2:$B$461,2,FALSE),"")</f>
        <v/>
      </c>
    </row>
    <row r="702" spans="3:7">
      <c r="C702" t="s">
        <v>1182</v>
      </c>
      <c r="G702" s="29" t="str">
        <f>IFERROR(VLOOKUP(C702,$A$2:$B$461,2,FALSE),"")</f>
        <v/>
      </c>
    </row>
    <row r="703" spans="3:7">
      <c r="C703" t="s">
        <v>1202</v>
      </c>
      <c r="G703" s="29" t="str">
        <f>IFERROR(VLOOKUP(C703,$A$2:$B$461,2,FALSE),"")</f>
        <v/>
      </c>
    </row>
    <row r="704" spans="3:7">
      <c r="C704" t="s">
        <v>1184</v>
      </c>
      <c r="G704" s="29" t="str">
        <f>IFERROR(VLOOKUP(C704,$A$2:$B$461,2,FALSE),"")</f>
        <v/>
      </c>
    </row>
    <row r="705" spans="3:7">
      <c r="C705" t="s">
        <v>1184</v>
      </c>
      <c r="G705" s="29" t="str">
        <f>IFERROR(VLOOKUP(C705,$A$2:$B$461,2,FALSE),"")</f>
        <v/>
      </c>
    </row>
    <row r="706" spans="3:7">
      <c r="C706" t="s">
        <v>1184</v>
      </c>
      <c r="G706" s="29" t="str">
        <f>IFERROR(VLOOKUP(C706,$A$2:$B$461,2,FALSE),"")</f>
        <v/>
      </c>
    </row>
    <row r="707" spans="3:7">
      <c r="C707" t="s">
        <v>1170</v>
      </c>
      <c r="G707" s="29" t="str">
        <f>IFERROR(VLOOKUP(C707,$A$2:$B$461,2,FALSE),"")</f>
        <v/>
      </c>
    </row>
    <row r="708" spans="3:7">
      <c r="C708" t="s">
        <v>1184</v>
      </c>
      <c r="G708" s="29" t="str">
        <f>IFERROR(VLOOKUP(C708,$A$2:$B$461,2,FALSE),"")</f>
        <v/>
      </c>
    </row>
    <row r="709" spans="3:7">
      <c r="C709" t="s">
        <v>1204</v>
      </c>
      <c r="G709" s="29" t="str">
        <f>IFERROR(VLOOKUP(C709,$A$2:$B$461,2,FALSE),"")</f>
        <v/>
      </c>
    </row>
    <row r="710" spans="3:7">
      <c r="C710" t="s">
        <v>1184</v>
      </c>
      <c r="G710" s="29" t="str">
        <f>IFERROR(VLOOKUP(C710,$A$2:$B$461,2,FALSE),"")</f>
        <v/>
      </c>
    </row>
    <row r="711" spans="3:7">
      <c r="C711" t="s">
        <v>1185</v>
      </c>
      <c r="G711" s="29" t="str">
        <f>IFERROR(VLOOKUP(C711,$A$2:$B$461,2,FALSE),"")</f>
        <v/>
      </c>
    </row>
    <row r="712" spans="3:7">
      <c r="C712" t="s">
        <v>1185</v>
      </c>
      <c r="G712" s="29" t="str">
        <f>IFERROR(VLOOKUP(C712,$A$2:$B$461,2,FALSE),"")</f>
        <v/>
      </c>
    </row>
    <row r="713" spans="3:7">
      <c r="C713" t="s">
        <v>1205</v>
      </c>
      <c r="G713" s="29" t="str">
        <f>IFERROR(VLOOKUP(C713,$A$2:$B$461,2,FALSE),"")</f>
        <v/>
      </c>
    </row>
    <row r="714" spans="3:7">
      <c r="C714" t="s">
        <v>1185</v>
      </c>
      <c r="G714" s="29" t="str">
        <f>IFERROR(VLOOKUP(C714,$A$2:$B$461,2,FALSE),"")</f>
        <v/>
      </c>
    </row>
    <row r="715" spans="3:7">
      <c r="C715" t="s">
        <v>1185</v>
      </c>
      <c r="G715" s="29" t="str">
        <f>IFERROR(VLOOKUP(C715,$A$2:$B$461,2,FALSE),"")</f>
        <v/>
      </c>
    </row>
    <row r="716" spans="3:7">
      <c r="C716" t="s">
        <v>1212</v>
      </c>
      <c r="G716" s="29" t="str">
        <f>IFERROR(VLOOKUP(C716,$A$2:$B$461,2,FALSE),"")</f>
        <v/>
      </c>
    </row>
    <row r="717" spans="3:7">
      <c r="C717" t="s">
        <v>1168</v>
      </c>
      <c r="G717" s="29" t="str">
        <f>IFERROR(VLOOKUP(C717,$A$2:$B$461,2,FALSE),"")</f>
        <v/>
      </c>
    </row>
    <row r="718" spans="3:7">
      <c r="C718" t="s">
        <v>1168</v>
      </c>
      <c r="G718" s="29" t="str">
        <f>IFERROR(VLOOKUP(C718,$A$2:$B$461,2,FALSE),"")</f>
        <v/>
      </c>
    </row>
    <row r="719" spans="3:7">
      <c r="C719" t="s">
        <v>1206</v>
      </c>
      <c r="G719" s="29" t="str">
        <f>IFERROR(VLOOKUP(C719,$A$2:$B$461,2,FALSE),"")</f>
        <v/>
      </c>
    </row>
    <row r="720" spans="3:7">
      <c r="C720" t="s">
        <v>1203</v>
      </c>
      <c r="G720" s="29" t="str">
        <f>IFERROR(VLOOKUP(C720,$A$2:$B$461,2,FALSE),"")</f>
        <v/>
      </c>
    </row>
    <row r="721" spans="3:7">
      <c r="C721" t="s">
        <v>1185</v>
      </c>
      <c r="G721" s="29" t="str">
        <f>IFERROR(VLOOKUP(C721,$A$2:$B$461,2,FALSE),"")</f>
        <v/>
      </c>
    </row>
    <row r="722" spans="3:7">
      <c r="C722" t="s">
        <v>1175</v>
      </c>
      <c r="G722" s="29" t="str">
        <f>IFERROR(VLOOKUP(C722,$A$2:$B$461,2,FALSE),"")</f>
        <v/>
      </c>
    </row>
    <row r="723" spans="3:7">
      <c r="C723" t="s">
        <v>1185</v>
      </c>
      <c r="G723" s="29" t="str">
        <f>IFERROR(VLOOKUP(C723,$A$2:$B$461,2,FALSE),"")</f>
        <v/>
      </c>
    </row>
    <row r="724" spans="3:7">
      <c r="C724" t="s">
        <v>1171</v>
      </c>
      <c r="G724" s="29" t="str">
        <f>IFERROR(VLOOKUP(C724,$A$2:$B$461,2,FALSE),"")</f>
        <v/>
      </c>
    </row>
    <row r="725" spans="3:7">
      <c r="C725" t="s">
        <v>1185</v>
      </c>
      <c r="G725" s="29" t="str">
        <f>IFERROR(VLOOKUP(C725,$A$2:$B$461,2,FALSE),"")</f>
        <v/>
      </c>
    </row>
    <row r="726" spans="3:7">
      <c r="C726" t="s">
        <v>1203</v>
      </c>
      <c r="G726" s="29" t="str">
        <f>IFERROR(VLOOKUP(C726,$A$2:$B$461,2,FALSE),"")</f>
        <v/>
      </c>
    </row>
    <row r="727" spans="3:7">
      <c r="C727" t="s">
        <v>1194</v>
      </c>
      <c r="G727" s="29" t="str">
        <f>IFERROR(VLOOKUP(C727,$A$2:$B$461,2,FALSE),"")</f>
        <v/>
      </c>
    </row>
    <row r="728" spans="3:7">
      <c r="C728" t="s">
        <v>1207</v>
      </c>
      <c r="G728" s="29" t="str">
        <f>IFERROR(VLOOKUP(C728,$A$2:$B$461,2,FALSE),"")</f>
        <v/>
      </c>
    </row>
    <row r="729" spans="3:7">
      <c r="C729" t="s">
        <v>1173</v>
      </c>
      <c r="G729" s="29" t="str">
        <f>IFERROR(VLOOKUP(C729,$A$2:$B$461,2,FALSE),"")</f>
        <v/>
      </c>
    </row>
    <row r="730" spans="3:7">
      <c r="C730" t="s">
        <v>1185</v>
      </c>
      <c r="G730" s="29" t="str">
        <f>IFERROR(VLOOKUP(C730,$A$2:$B$461,2,FALSE),"")</f>
        <v/>
      </c>
    </row>
    <row r="731" spans="3:7">
      <c r="C731" t="s">
        <v>1175</v>
      </c>
      <c r="G731" s="29" t="str">
        <f>IFERROR(VLOOKUP(C731,$A$2:$B$461,2,FALSE),"")</f>
        <v/>
      </c>
    </row>
    <row r="732" spans="3:7">
      <c r="C732" t="s">
        <v>1194</v>
      </c>
      <c r="G732" s="29" t="str">
        <f>IFERROR(VLOOKUP(C732,$A$2:$B$461,2,FALSE),"")</f>
        <v/>
      </c>
    </row>
    <row r="733" spans="3:7">
      <c r="C733" t="s">
        <v>1202</v>
      </c>
      <c r="G733" s="29" t="str">
        <f>IFERROR(VLOOKUP(C733,$A$2:$B$461,2,FALSE),"")</f>
        <v/>
      </c>
    </row>
    <row r="734" spans="3:7">
      <c r="C734" t="s">
        <v>1175</v>
      </c>
      <c r="G734" s="29" t="str">
        <f>IFERROR(VLOOKUP(C734,$A$2:$B$461,2,FALSE),"")</f>
        <v/>
      </c>
    </row>
    <row r="735" spans="3:7">
      <c r="C735" t="s">
        <v>1202</v>
      </c>
      <c r="G735" s="29" t="str">
        <f>IFERROR(VLOOKUP(C735,$A$2:$B$461,2,FALSE),"")</f>
        <v/>
      </c>
    </row>
    <row r="736" spans="3:7">
      <c r="C736" t="s">
        <v>1175</v>
      </c>
      <c r="G736" s="29" t="str">
        <f>IFERROR(VLOOKUP(C736,$A$2:$B$461,2,FALSE),"")</f>
        <v/>
      </c>
    </row>
    <row r="737" spans="3:7">
      <c r="C737" t="s">
        <v>1185</v>
      </c>
      <c r="G737" s="29" t="str">
        <f>IFERROR(VLOOKUP(C737,$A$2:$B$461,2,FALSE),"")</f>
        <v/>
      </c>
    </row>
    <row r="738" spans="3:7">
      <c r="C738" t="s">
        <v>1203</v>
      </c>
      <c r="G738" s="29" t="str">
        <f>IFERROR(VLOOKUP(C738,$A$2:$B$461,2,FALSE),"")</f>
        <v/>
      </c>
    </row>
    <row r="739" spans="3:7">
      <c r="C739" t="s">
        <v>1204</v>
      </c>
      <c r="G739" s="29" t="str">
        <f>IFERROR(VLOOKUP(C739,$A$2:$B$461,2,FALSE),"")</f>
        <v/>
      </c>
    </row>
    <row r="740" spans="3:7">
      <c r="C740" t="s">
        <v>1185</v>
      </c>
      <c r="G740" s="29" t="str">
        <f>IFERROR(VLOOKUP(C740,$A$2:$B$461,2,FALSE),"")</f>
        <v/>
      </c>
    </row>
    <row r="741" spans="3:7">
      <c r="C741" t="s">
        <v>1202</v>
      </c>
      <c r="G741" s="29" t="str">
        <f>IFERROR(VLOOKUP(C741,$A$2:$B$461,2,FALSE),"")</f>
        <v/>
      </c>
    </row>
    <row r="742" spans="3:7">
      <c r="C742" t="s">
        <v>1206</v>
      </c>
      <c r="G742" s="29" t="str">
        <f>IFERROR(VLOOKUP(C742,$A$2:$B$461,2,FALSE),"")</f>
        <v/>
      </c>
    </row>
    <row r="743" spans="3:7">
      <c r="C743" t="s">
        <v>1168</v>
      </c>
      <c r="G743" s="29" t="str">
        <f>IFERROR(VLOOKUP(C743,$A$2:$B$461,2,FALSE),"")</f>
        <v/>
      </c>
    </row>
    <row r="744" spans="3:7">
      <c r="C744" t="s">
        <v>1168</v>
      </c>
      <c r="G744" s="29" t="str">
        <f>IFERROR(VLOOKUP(C744,$A$2:$B$461,2,FALSE),"")</f>
        <v/>
      </c>
    </row>
    <row r="745" spans="3:7">
      <c r="C745" t="s">
        <v>1202</v>
      </c>
      <c r="G745" s="29" t="str">
        <f>IFERROR(VLOOKUP(C745,$A$2:$B$461,2,FALSE),"")</f>
        <v/>
      </c>
    </row>
    <row r="746" spans="3:7">
      <c r="C746" t="s">
        <v>1185</v>
      </c>
      <c r="G746" s="29" t="str">
        <f>IFERROR(VLOOKUP(C746,$A$2:$B$461,2,FALSE),"")</f>
        <v/>
      </c>
    </row>
    <row r="747" spans="3:7">
      <c r="C747" t="s">
        <v>1185</v>
      </c>
      <c r="G747" s="29" t="str">
        <f>IFERROR(VLOOKUP(C747,$A$2:$B$461,2,FALSE),"")</f>
        <v/>
      </c>
    </row>
    <row r="748" spans="3:7">
      <c r="C748" t="s">
        <v>1185</v>
      </c>
      <c r="G748" s="29" t="str">
        <f>IFERROR(VLOOKUP(C748,$A$2:$B$461,2,FALSE),"")</f>
        <v/>
      </c>
    </row>
    <row r="749" spans="3:7">
      <c r="C749" t="s">
        <v>1173</v>
      </c>
      <c r="G749" s="29" t="str">
        <f>IFERROR(VLOOKUP(C749,$A$2:$B$461,2,FALSE),"")</f>
        <v/>
      </c>
    </row>
    <row r="750" spans="3:7">
      <c r="C750" t="s">
        <v>1204</v>
      </c>
      <c r="G750" s="29" t="str">
        <f>IFERROR(VLOOKUP(C750,$A$2:$B$461,2,FALSE),"")</f>
        <v/>
      </c>
    </row>
    <row r="751" spans="3:7">
      <c r="C751" t="s">
        <v>1173</v>
      </c>
      <c r="G751" s="29" t="str">
        <f>IFERROR(VLOOKUP(C751,$A$2:$B$461,2,FALSE),"")</f>
        <v/>
      </c>
    </row>
    <row r="752" spans="3:7">
      <c r="C752" t="s">
        <v>1203</v>
      </c>
      <c r="G752" s="29" t="str">
        <f>IFERROR(VLOOKUP(C752,$A$2:$B$461,2,FALSE),"")</f>
        <v/>
      </c>
    </row>
    <row r="753" spans="3:7">
      <c r="C753" t="s">
        <v>1173</v>
      </c>
      <c r="G753" s="29" t="str">
        <f>IFERROR(VLOOKUP(C753,$A$2:$B$461,2,FALSE),"")</f>
        <v/>
      </c>
    </row>
    <row r="754" spans="3:7">
      <c r="C754" t="s">
        <v>1189</v>
      </c>
      <c r="G754" s="29" t="str">
        <f>IFERROR(VLOOKUP(C754,$A$2:$B$461,2,FALSE),"")</f>
        <v/>
      </c>
    </row>
    <row r="755" spans="3:7">
      <c r="C755" t="s">
        <v>1174</v>
      </c>
      <c r="G755" s="29" t="str">
        <f>IFERROR(VLOOKUP(C755,$A$2:$B$461,2,FALSE),"")</f>
        <v/>
      </c>
    </row>
    <row r="756" spans="3:7">
      <c r="C756" t="s">
        <v>1213</v>
      </c>
      <c r="G756" s="29" t="str">
        <f>IFERROR(VLOOKUP(C756,$A$2:$B$461,2,FALSE),"")</f>
        <v/>
      </c>
    </row>
    <row r="757" spans="3:7">
      <c r="C757" t="s">
        <v>1205</v>
      </c>
      <c r="G757" s="29" t="str">
        <f>IFERROR(VLOOKUP(C757,$A$2:$B$461,2,FALSE),"")</f>
        <v/>
      </c>
    </row>
    <row r="758" spans="3:7">
      <c r="C758" t="s">
        <v>1207</v>
      </c>
      <c r="G758" s="29" t="str">
        <f>IFERROR(VLOOKUP(C758,$A$2:$B$461,2,FALSE),"")</f>
        <v/>
      </c>
    </row>
    <row r="759" spans="3:7">
      <c r="C759" t="s">
        <v>1189</v>
      </c>
      <c r="G759" s="29" t="str">
        <f>IFERROR(VLOOKUP(C759,$A$2:$B$461,2,FALSE),"")</f>
        <v/>
      </c>
    </row>
    <row r="760" spans="3:7">
      <c r="C760" t="s">
        <v>1197</v>
      </c>
      <c r="G760" s="29" t="str">
        <f>IFERROR(VLOOKUP(C760,$A$2:$B$461,2,FALSE),"")</f>
        <v/>
      </c>
    </row>
    <row r="761" spans="3:7">
      <c r="C761" t="s">
        <v>1176</v>
      </c>
      <c r="G761" s="29" t="str">
        <f>IFERROR(VLOOKUP(C761,$A$2:$B$461,2,FALSE),"")</f>
        <v/>
      </c>
    </row>
    <row r="762" spans="3:7">
      <c r="C762" t="s">
        <v>1203</v>
      </c>
      <c r="G762" s="29" t="str">
        <f>IFERROR(VLOOKUP(C762,$A$2:$B$461,2,FALSE),"")</f>
        <v/>
      </c>
    </row>
    <row r="763" spans="3:7">
      <c r="C763" t="s">
        <v>1207</v>
      </c>
      <c r="G763" s="29" t="str">
        <f>IFERROR(VLOOKUP(C763,$A$2:$B$461,2,FALSE),"")</f>
        <v/>
      </c>
    </row>
    <row r="764" spans="3:7">
      <c r="C764" t="s">
        <v>1181</v>
      </c>
      <c r="G764" s="29" t="str">
        <f>IFERROR(VLOOKUP(C764,$A$2:$B$461,2,FALSE),"")</f>
        <v/>
      </c>
    </row>
    <row r="765" spans="3:7">
      <c r="C765" t="s">
        <v>1187</v>
      </c>
      <c r="G765" s="29" t="str">
        <f>IFERROR(VLOOKUP(C765,$A$2:$B$461,2,FALSE),"")</f>
        <v/>
      </c>
    </row>
    <row r="766" spans="3:7">
      <c r="C766" t="s">
        <v>1209</v>
      </c>
      <c r="G766" s="29" t="str">
        <f>IFERROR(VLOOKUP(C766,$A$2:$B$461,2,FALSE),"")</f>
        <v/>
      </c>
    </row>
    <row r="767" spans="3:7">
      <c r="C767" t="s">
        <v>1209</v>
      </c>
      <c r="G767" s="29" t="str">
        <f>IFERROR(VLOOKUP(C767,$A$2:$B$461,2,FALSE),"")</f>
        <v/>
      </c>
    </row>
    <row r="768" spans="3:7">
      <c r="C768" t="s">
        <v>1203</v>
      </c>
      <c r="G768" s="29" t="str">
        <f>IFERROR(VLOOKUP(C768,$A$2:$B$461,2,FALSE),"")</f>
        <v/>
      </c>
    </row>
    <row r="769" spans="3:7">
      <c r="C769" t="s">
        <v>1181</v>
      </c>
      <c r="G769" s="29" t="str">
        <f>IFERROR(VLOOKUP(C769,$A$2:$B$461,2,FALSE),"")</f>
        <v/>
      </c>
    </row>
    <row r="770" spans="3:7">
      <c r="C770" t="s">
        <v>1214</v>
      </c>
      <c r="G770" s="29" t="str">
        <f>IFERROR(VLOOKUP(C770,$A$2:$B$461,2,FALSE),"")</f>
        <v/>
      </c>
    </row>
    <row r="771" spans="3:7">
      <c r="C771" t="s">
        <v>1176</v>
      </c>
      <c r="G771" s="29" t="str">
        <f>IFERROR(VLOOKUP(C771,$A$2:$B$461,2,FALSE),"")</f>
        <v/>
      </c>
    </row>
    <row r="772" spans="3:7">
      <c r="C772" t="s">
        <v>1203</v>
      </c>
      <c r="G772" s="29" t="str">
        <f>IFERROR(VLOOKUP(C772,$A$2:$B$461,2,FALSE),"")</f>
        <v/>
      </c>
    </row>
    <row r="773" spans="3:7">
      <c r="C773" t="s">
        <v>1207</v>
      </c>
      <c r="G773" s="29" t="str">
        <f>IFERROR(VLOOKUP(C773,$A$2:$B$461,2,FALSE),"")</f>
        <v/>
      </c>
    </row>
    <row r="774" spans="3:7">
      <c r="C774" t="s">
        <v>1203</v>
      </c>
      <c r="G774" s="29" t="str">
        <f>IFERROR(VLOOKUP(C774,$A$2:$B$461,2,FALSE),"")</f>
        <v/>
      </c>
    </row>
    <row r="775" spans="3:7">
      <c r="C775" t="s">
        <v>1186</v>
      </c>
      <c r="G775" s="29" t="str">
        <f>IFERROR(VLOOKUP(C775,$A$2:$B$461,2,FALSE),"")</f>
        <v/>
      </c>
    </row>
    <row r="776" spans="3:7">
      <c r="C776" t="s">
        <v>1181</v>
      </c>
      <c r="G776" s="29" t="str">
        <f>IFERROR(VLOOKUP(C776,$A$2:$B$461,2,FALSE),"")</f>
        <v/>
      </c>
    </row>
    <row r="777" spans="3:7">
      <c r="C777" t="s">
        <v>1205</v>
      </c>
      <c r="G777" s="29" t="str">
        <f>IFERROR(VLOOKUP(C777,$A$2:$B$461,2,FALSE),"")</f>
        <v/>
      </c>
    </row>
    <row r="778" spans="3:7">
      <c r="C778" t="s">
        <v>1204</v>
      </c>
      <c r="G778" s="29" t="str">
        <f>IFERROR(VLOOKUP(C778,$A$2:$B$461,2,FALSE),"")</f>
        <v/>
      </c>
    </row>
    <row r="779" spans="3:7">
      <c r="C779" t="s">
        <v>1178</v>
      </c>
      <c r="G779" s="29" t="str">
        <f>IFERROR(VLOOKUP(C779,$A$2:$B$461,2,FALSE),"")</f>
        <v/>
      </c>
    </row>
    <row r="780" spans="3:7">
      <c r="C780" t="s">
        <v>1170</v>
      </c>
      <c r="G780" s="29" t="str">
        <f>IFERROR(VLOOKUP(C780,$A$2:$B$461,2,FALSE),"")</f>
        <v/>
      </c>
    </row>
    <row r="781" spans="3:7">
      <c r="C781" t="s">
        <v>1181</v>
      </c>
      <c r="G781" s="29" t="str">
        <f>IFERROR(VLOOKUP(C781,$A$2:$B$461,2,FALSE),"")</f>
        <v/>
      </c>
    </row>
    <row r="782" spans="3:7">
      <c r="C782" t="s">
        <v>1181</v>
      </c>
      <c r="G782" s="29" t="str">
        <f>IFERROR(VLOOKUP(C782,$A$2:$B$461,2,FALSE),"")</f>
        <v/>
      </c>
    </row>
    <row r="783" spans="3:7">
      <c r="C783" t="s">
        <v>1178</v>
      </c>
      <c r="G783" s="29" t="str">
        <f>IFERROR(VLOOKUP(C783,$A$2:$B$461,2,FALSE),"")</f>
        <v/>
      </c>
    </row>
    <row r="784" spans="3:7">
      <c r="C784" t="s">
        <v>1181</v>
      </c>
      <c r="G784" s="29" t="str">
        <f>IFERROR(VLOOKUP(C784,$A$2:$B$461,2,FALSE),"")</f>
        <v/>
      </c>
    </row>
    <row r="785" spans="3:7">
      <c r="C785" t="s">
        <v>1178</v>
      </c>
      <c r="G785" s="29" t="str">
        <f>IFERROR(VLOOKUP(C785,$A$2:$B$461,2,FALSE),"")</f>
        <v/>
      </c>
    </row>
    <row r="786" spans="3:7">
      <c r="C786" t="s">
        <v>1181</v>
      </c>
      <c r="G786" s="29" t="str">
        <f>IFERROR(VLOOKUP(C786,$A$2:$B$461,2,FALSE),"")</f>
        <v/>
      </c>
    </row>
    <row r="787" spans="3:7">
      <c r="C787" t="s">
        <v>1181</v>
      </c>
      <c r="G787" s="29" t="str">
        <f>IFERROR(VLOOKUP(C787,$A$2:$B$461,2,FALSE),"")</f>
        <v/>
      </c>
    </row>
    <row r="788" spans="3:7">
      <c r="C788" t="s">
        <v>1181</v>
      </c>
      <c r="G788" s="29" t="str">
        <f>IFERROR(VLOOKUP(C788,$A$2:$B$461,2,FALSE),"")</f>
        <v/>
      </c>
    </row>
    <row r="789" spans="3:7">
      <c r="C789" t="s">
        <v>1215</v>
      </c>
      <c r="G789" s="29" t="str">
        <f>IFERROR(VLOOKUP(C789,$A$2:$B$461,2,FALSE),"")</f>
        <v/>
      </c>
    </row>
    <row r="790" spans="3:7">
      <c r="C790" t="s">
        <v>1186</v>
      </c>
      <c r="G790" s="29" t="str">
        <f>IFERROR(VLOOKUP(C790,$A$2:$B$461,2,FALSE),"")</f>
        <v/>
      </c>
    </row>
    <row r="791" spans="3:7">
      <c r="C791" t="s">
        <v>1207</v>
      </c>
      <c r="G791" s="29" t="str">
        <f>IFERROR(VLOOKUP(C791,$A$2:$B$461,2,FALSE),"")</f>
        <v/>
      </c>
    </row>
    <row r="792" spans="3:7">
      <c r="C792" t="s">
        <v>1190</v>
      </c>
      <c r="G792" s="29" t="str">
        <f>IFERROR(VLOOKUP(C792,$A$2:$B$461,2,FALSE),"")</f>
        <v/>
      </c>
    </row>
    <row r="793" spans="3:7">
      <c r="C793" t="s">
        <v>1178</v>
      </c>
      <c r="G793" s="29" t="str">
        <f>IFERROR(VLOOKUP(C793,$A$2:$B$461,2,FALSE),"")</f>
        <v/>
      </c>
    </row>
    <row r="794" spans="3:7">
      <c r="C794" t="s">
        <v>1181</v>
      </c>
      <c r="G794" s="29" t="str">
        <f>IFERROR(VLOOKUP(C794,$A$2:$B$461,2,FALSE),"")</f>
        <v/>
      </c>
    </row>
    <row r="795" spans="3:7">
      <c r="C795" t="s">
        <v>1178</v>
      </c>
      <c r="G795" s="29" t="str">
        <f>IFERROR(VLOOKUP(C795,$A$2:$B$461,2,FALSE),"")</f>
        <v/>
      </c>
    </row>
    <row r="796" spans="3:7">
      <c r="C796" t="s">
        <v>1181</v>
      </c>
      <c r="G796" s="29" t="str">
        <f>IFERROR(VLOOKUP(C796,$A$2:$B$461,2,FALSE),"")</f>
        <v/>
      </c>
    </row>
    <row r="797" spans="3:7">
      <c r="C797" t="s">
        <v>1178</v>
      </c>
      <c r="G797" s="29" t="str">
        <f>IFERROR(VLOOKUP(C797,$A$2:$B$461,2,FALSE),"")</f>
        <v/>
      </c>
    </row>
    <row r="798" spans="3:7">
      <c r="C798" t="s">
        <v>1216</v>
      </c>
      <c r="G798" s="29" t="str">
        <f>IFERROR(VLOOKUP(C798,$A$2:$B$461,2,FALSE),"")</f>
        <v/>
      </c>
    </row>
    <row r="799" spans="3:7">
      <c r="C799" t="s">
        <v>1181</v>
      </c>
      <c r="G799" s="29" t="str">
        <f>IFERROR(VLOOKUP(C799,$A$2:$B$461,2,FALSE),"")</f>
        <v/>
      </c>
    </row>
    <row r="800" spans="3:7">
      <c r="C800" t="s">
        <v>1181</v>
      </c>
      <c r="G800" s="29" t="str">
        <f>IFERROR(VLOOKUP(C800,$A$2:$B$461,2,FALSE),"")</f>
        <v/>
      </c>
    </row>
    <row r="801" spans="3:7">
      <c r="C801" t="s">
        <v>1217</v>
      </c>
      <c r="G801" s="29" t="str">
        <f>IFERROR(VLOOKUP(C801,$A$2:$B$461,2,FALSE),"")</f>
        <v/>
      </c>
    </row>
    <row r="802" spans="3:7">
      <c r="C802" t="s">
        <v>1173</v>
      </c>
      <c r="G802" s="29" t="str">
        <f>IFERROR(VLOOKUP(C802,$A$2:$B$461,2,FALSE),"")</f>
        <v/>
      </c>
    </row>
    <row r="803" spans="3:7">
      <c r="C803" t="s">
        <v>1202</v>
      </c>
      <c r="G803" s="29" t="str">
        <f>IFERROR(VLOOKUP(C803,$A$2:$B$461,2,FALSE),"")</f>
        <v/>
      </c>
    </row>
    <row r="804" spans="3:7">
      <c r="C804" t="s">
        <v>1174</v>
      </c>
      <c r="G804" s="29" t="str">
        <f>IFERROR(VLOOKUP(C804,$A$2:$B$461,2,FALSE),"")</f>
        <v/>
      </c>
    </row>
    <row r="805" spans="3:7">
      <c r="C805" t="s">
        <v>1173</v>
      </c>
      <c r="G805" s="29" t="str">
        <f>IFERROR(VLOOKUP(C805,$A$2:$B$461,2,FALSE),"")</f>
        <v/>
      </c>
    </row>
    <row r="806" spans="3:7">
      <c r="C806" t="s">
        <v>1202</v>
      </c>
      <c r="G806" s="29" t="str">
        <f>IFERROR(VLOOKUP(C806,$A$2:$B$461,2,FALSE),"")</f>
        <v/>
      </c>
    </row>
    <row r="807" spans="3:7">
      <c r="C807" t="s">
        <v>1204</v>
      </c>
      <c r="G807" s="29" t="str">
        <f>IFERROR(VLOOKUP(C807,$A$2:$B$461,2,FALSE),"")</f>
        <v/>
      </c>
    </row>
    <row r="808" spans="3:7">
      <c r="C808" t="s">
        <v>1173</v>
      </c>
      <c r="G808" s="29" t="str">
        <f>IFERROR(VLOOKUP(C808,$A$2:$B$461,2,FALSE),"")</f>
        <v/>
      </c>
    </row>
    <row r="809" spans="3:7">
      <c r="C809" t="s">
        <v>1173</v>
      </c>
      <c r="G809" s="29" t="str">
        <f>IFERROR(VLOOKUP(C809,$A$2:$B$461,2,FALSE),"")</f>
        <v/>
      </c>
    </row>
    <row r="810" spans="3:7">
      <c r="C810" t="s">
        <v>1204</v>
      </c>
      <c r="G810" s="29" t="str">
        <f>IFERROR(VLOOKUP(C810,$A$2:$B$461,2,FALSE),"")</f>
        <v/>
      </c>
    </row>
    <row r="811" spans="3:7">
      <c r="C811" t="s">
        <v>1174</v>
      </c>
      <c r="G811" s="29" t="str">
        <f>IFERROR(VLOOKUP(C811,$A$2:$B$461,2,FALSE),"")</f>
        <v/>
      </c>
    </row>
    <row r="812" spans="3:7">
      <c r="C812" t="s">
        <v>1188</v>
      </c>
      <c r="G812" s="29" t="str">
        <f>IFERROR(VLOOKUP(C812,$A$2:$B$461,2,FALSE),"")</f>
        <v/>
      </c>
    </row>
    <row r="813" spans="3:7">
      <c r="C813" t="s">
        <v>1188</v>
      </c>
      <c r="G813" s="29" t="str">
        <f>IFERROR(VLOOKUP(C813,$A$2:$B$461,2,FALSE),"")</f>
        <v/>
      </c>
    </row>
    <row r="814" spans="3:7">
      <c r="C814" t="s">
        <v>1188</v>
      </c>
      <c r="G814" s="29" t="str">
        <f>IFERROR(VLOOKUP(C814,$A$2:$B$461,2,FALSE),"")</f>
        <v/>
      </c>
    </row>
    <row r="815" spans="3:7">
      <c r="C815" t="s">
        <v>1173</v>
      </c>
      <c r="G815" s="29" t="str">
        <f>IFERROR(VLOOKUP(C815,$A$2:$B$461,2,FALSE),"")</f>
        <v/>
      </c>
    </row>
    <row r="816" spans="3:7">
      <c r="C816" t="s">
        <v>1173</v>
      </c>
      <c r="G816" s="29" t="str">
        <f>IFERROR(VLOOKUP(C816,$A$2:$B$461,2,FALSE),"")</f>
        <v/>
      </c>
    </row>
    <row r="817" spans="3:7">
      <c r="C817" t="s">
        <v>1188</v>
      </c>
      <c r="G817" s="29" t="str">
        <f>IFERROR(VLOOKUP(C817,$A$2:$B$461,2,FALSE),"")</f>
        <v/>
      </c>
    </row>
    <row r="818" spans="3:7">
      <c r="C818" t="s">
        <v>1173</v>
      </c>
      <c r="G818" s="29" t="str">
        <f>IFERROR(VLOOKUP(C818,$A$2:$B$461,2,FALSE),"")</f>
        <v/>
      </c>
    </row>
    <row r="819" spans="3:7">
      <c r="C819" t="s">
        <v>1202</v>
      </c>
      <c r="G819" s="29" t="str">
        <f>IFERROR(VLOOKUP(C819,$A$2:$B$461,2,FALSE),"")</f>
        <v/>
      </c>
    </row>
    <row r="820" spans="3:7">
      <c r="C820" t="s">
        <v>1173</v>
      </c>
      <c r="G820" s="29" t="str">
        <f>IFERROR(VLOOKUP(C820,$A$2:$B$461,2,FALSE),"")</f>
        <v/>
      </c>
    </row>
    <row r="821" spans="3:7">
      <c r="C821" t="s">
        <v>1204</v>
      </c>
      <c r="G821" s="29" t="str">
        <f>IFERROR(VLOOKUP(C821,$A$2:$B$461,2,FALSE),"")</f>
        <v/>
      </c>
    </row>
    <row r="822" spans="3:7">
      <c r="C822" t="s">
        <v>1170</v>
      </c>
      <c r="G822" s="29" t="str">
        <f>IFERROR(VLOOKUP(C822,$A$2:$B$461,2,FALSE),"")</f>
        <v/>
      </c>
    </row>
    <row r="823" spans="3:7">
      <c r="C823" t="s">
        <v>1168</v>
      </c>
      <c r="G823" s="29" t="str">
        <f>IFERROR(VLOOKUP(C823,$A$2:$B$461,2,FALSE),"")</f>
        <v/>
      </c>
    </row>
    <row r="824" spans="3:7">
      <c r="C824" t="s">
        <v>1173</v>
      </c>
      <c r="G824" s="29" t="str">
        <f>IFERROR(VLOOKUP(C824,$A$2:$B$461,2,FALSE),"")</f>
        <v/>
      </c>
    </row>
    <row r="825" spans="3:7">
      <c r="C825" t="s">
        <v>1173</v>
      </c>
      <c r="G825" s="29" t="str">
        <f>IFERROR(VLOOKUP(C825,$A$2:$B$461,2,FALSE),"")</f>
        <v/>
      </c>
    </row>
    <row r="826" spans="3:7">
      <c r="C826" t="s">
        <v>1170</v>
      </c>
      <c r="G826" s="29" t="str">
        <f>IFERROR(VLOOKUP(C826,$A$2:$B$461,2,FALSE),"")</f>
        <v/>
      </c>
    </row>
    <row r="827" spans="3:7">
      <c r="C827" t="s">
        <v>1173</v>
      </c>
      <c r="G827" s="29" t="str">
        <f>IFERROR(VLOOKUP(C827,$A$2:$B$461,2,FALSE),"")</f>
        <v/>
      </c>
    </row>
    <row r="828" spans="3:7">
      <c r="C828" t="s">
        <v>1171</v>
      </c>
      <c r="G828" s="29" t="str">
        <f>IFERROR(VLOOKUP(C828,$A$2:$B$461,2,FALSE),"")</f>
        <v/>
      </c>
    </row>
    <row r="829" spans="3:7">
      <c r="C829" t="s">
        <v>1202</v>
      </c>
      <c r="G829" s="29" t="str">
        <f>IFERROR(VLOOKUP(C829,$A$2:$B$461,2,FALSE),"")</f>
        <v/>
      </c>
    </row>
    <row r="830" spans="3:7">
      <c r="C830" t="s">
        <v>1171</v>
      </c>
      <c r="G830" s="29" t="str">
        <f>IFERROR(VLOOKUP(C830,$A$2:$B$461,2,FALSE),"")</f>
        <v/>
      </c>
    </row>
    <row r="831" spans="3:7">
      <c r="C831" t="s">
        <v>1207</v>
      </c>
      <c r="G831" s="29" t="str">
        <f>IFERROR(VLOOKUP(C831,$A$2:$B$461,2,FALSE),"")</f>
        <v/>
      </c>
    </row>
    <row r="832" spans="3:7">
      <c r="C832" t="s">
        <v>1171</v>
      </c>
      <c r="G832" s="29" t="str">
        <f>IFERROR(VLOOKUP(C832,$A$2:$B$461,2,FALSE),"")</f>
        <v/>
      </c>
    </row>
    <row r="833" spans="3:7">
      <c r="C833" t="s">
        <v>1173</v>
      </c>
      <c r="G833" s="29" t="str">
        <f>IFERROR(VLOOKUP(C833,$A$2:$B$461,2,FALSE),"")</f>
        <v/>
      </c>
    </row>
    <row r="834" spans="3:7">
      <c r="C834" t="s">
        <v>1168</v>
      </c>
      <c r="G834" s="29" t="str">
        <f>IFERROR(VLOOKUP(C834,$A$2:$B$461,2,FALSE),"")</f>
        <v/>
      </c>
    </row>
    <row r="835" spans="3:7">
      <c r="C835" t="s">
        <v>1171</v>
      </c>
      <c r="G835" s="29" t="str">
        <f>IFERROR(VLOOKUP(C835,$A$2:$B$461,2,FALSE),"")</f>
        <v/>
      </c>
    </row>
    <row r="836" spans="3:7">
      <c r="C836" t="s">
        <v>1171</v>
      </c>
      <c r="G836" s="29" t="str">
        <f>IFERROR(VLOOKUP(C836,$A$2:$B$461,2,FALSE),"")</f>
        <v/>
      </c>
    </row>
    <row r="837" spans="3:7">
      <c r="C837" t="s">
        <v>1171</v>
      </c>
      <c r="G837" s="29" t="str">
        <f>IFERROR(VLOOKUP(C837,$A$2:$B$461,2,FALSE),"")</f>
        <v/>
      </c>
    </row>
    <row r="838" spans="3:7">
      <c r="C838" t="s">
        <v>1171</v>
      </c>
      <c r="G838" s="29" t="str">
        <f>IFERROR(VLOOKUP(C838,$A$2:$B$461,2,FALSE),"")</f>
        <v/>
      </c>
    </row>
    <row r="839" spans="3:7">
      <c r="C839" t="s">
        <v>1171</v>
      </c>
      <c r="G839" s="29" t="str">
        <f>IFERROR(VLOOKUP(C839,$A$2:$B$461,2,FALSE),"")</f>
        <v/>
      </c>
    </row>
    <row r="840" spans="3:7">
      <c r="C840" t="s">
        <v>1213</v>
      </c>
      <c r="G840" s="29" t="str">
        <f>IFERROR(VLOOKUP(C840,$A$2:$B$461,2,FALSE),"")</f>
        <v/>
      </c>
    </row>
    <row r="841" spans="3:7">
      <c r="C841" t="s">
        <v>1171</v>
      </c>
      <c r="G841" s="29" t="str">
        <f>IFERROR(VLOOKUP(C841,$A$2:$B$461,2,FALSE),"")</f>
        <v/>
      </c>
    </row>
    <row r="842" spans="3:7">
      <c r="C842" t="s">
        <v>1173</v>
      </c>
      <c r="G842" s="29" t="str">
        <f>IFERROR(VLOOKUP(C842,$A$2:$B$461,2,FALSE),"")</f>
        <v/>
      </c>
    </row>
    <row r="843" spans="3:7">
      <c r="C843" t="s">
        <v>1171</v>
      </c>
      <c r="G843" s="29" t="str">
        <f>IFERROR(VLOOKUP(C843,$A$2:$B$461,2,FALSE),"")</f>
        <v/>
      </c>
    </row>
    <row r="844" spans="3:7">
      <c r="C844" t="s">
        <v>1171</v>
      </c>
      <c r="G844" s="29" t="str">
        <f>IFERROR(VLOOKUP(C844,$A$2:$B$461,2,FALSE),"")</f>
        <v/>
      </c>
    </row>
    <row r="845" spans="3:7">
      <c r="C845" t="s">
        <v>1171</v>
      </c>
      <c r="G845" s="29" t="str">
        <f>IFERROR(VLOOKUP(C845,$A$2:$B$461,2,FALSE),"")</f>
        <v/>
      </c>
    </row>
    <row r="846" spans="3:7">
      <c r="C846" t="s">
        <v>1171</v>
      </c>
      <c r="G846" s="29" t="str">
        <f>IFERROR(VLOOKUP(C846,$A$2:$B$461,2,FALSE),"")</f>
        <v/>
      </c>
    </row>
    <row r="847" spans="3:7">
      <c r="C847" t="s">
        <v>1171</v>
      </c>
      <c r="G847" s="29" t="str">
        <f>IFERROR(VLOOKUP(C847,$A$2:$B$461,2,FALSE),"")</f>
        <v/>
      </c>
    </row>
    <row r="848" spans="3:7">
      <c r="C848" t="s">
        <v>1171</v>
      </c>
      <c r="G848" s="29" t="str">
        <f>IFERROR(VLOOKUP(C848,$A$2:$B$461,2,FALSE),"")</f>
        <v/>
      </c>
    </row>
    <row r="849" spans="3:7">
      <c r="C849" t="s">
        <v>1171</v>
      </c>
      <c r="G849" s="29" t="str">
        <f>IFERROR(VLOOKUP(C849,$A$2:$B$461,2,FALSE),"")</f>
        <v/>
      </c>
    </row>
    <row r="850" spans="3:7">
      <c r="C850" t="s">
        <v>1171</v>
      </c>
      <c r="G850" s="29" t="str">
        <f>IFERROR(VLOOKUP(C850,$A$2:$B$461,2,FALSE),"")</f>
        <v/>
      </c>
    </row>
    <row r="851" spans="3:7">
      <c r="C851" t="s">
        <v>1171</v>
      </c>
      <c r="G851" s="29" t="str">
        <f>IFERROR(VLOOKUP(C851,$A$2:$B$461,2,FALSE),"")</f>
        <v/>
      </c>
    </row>
    <row r="852" spans="3:7">
      <c r="C852" t="s">
        <v>1207</v>
      </c>
      <c r="G852" s="29" t="str">
        <f>IFERROR(VLOOKUP(C852,$A$2:$B$461,2,FALSE),"")</f>
        <v/>
      </c>
    </row>
    <row r="853" spans="3:7">
      <c r="C853" t="s">
        <v>1171</v>
      </c>
      <c r="G853" s="29" t="str">
        <f>IFERROR(VLOOKUP(C853,$A$2:$B$461,2,FALSE),"")</f>
        <v/>
      </c>
    </row>
    <row r="854" spans="3:7">
      <c r="C854" t="s">
        <v>1207</v>
      </c>
      <c r="G854" s="29" t="str">
        <f>IFERROR(VLOOKUP(C854,$A$2:$B$461,2,FALSE),"")</f>
        <v/>
      </c>
    </row>
    <row r="855" spans="3:7">
      <c r="C855" t="s">
        <v>1171</v>
      </c>
      <c r="G855" s="29" t="str">
        <f>IFERROR(VLOOKUP(C855,$A$2:$B$461,2,FALSE),"")</f>
        <v/>
      </c>
    </row>
    <row r="856" spans="3:7">
      <c r="C856" t="s">
        <v>1171</v>
      </c>
      <c r="G856" s="29" t="str">
        <f>IFERROR(VLOOKUP(C856,$A$2:$B$461,2,FALSE),"")</f>
        <v/>
      </c>
    </row>
    <row r="857" spans="3:7">
      <c r="C857" t="s">
        <v>1183</v>
      </c>
      <c r="G857" s="29" t="str">
        <f>IFERROR(VLOOKUP(C857,$A$2:$B$461,2,FALSE),"")</f>
        <v/>
      </c>
    </row>
    <row r="858" spans="3:7">
      <c r="C858" t="s">
        <v>1176</v>
      </c>
      <c r="G858" s="29" t="str">
        <f>IFERROR(VLOOKUP(C858,$A$2:$B$461,2,FALSE),"")</f>
        <v/>
      </c>
    </row>
    <row r="859" spans="3:7">
      <c r="C859" t="s">
        <v>1171</v>
      </c>
      <c r="G859" s="29" t="str">
        <f>IFERROR(VLOOKUP(C859,$A$2:$B$461,2,FALSE),"")</f>
        <v/>
      </c>
    </row>
    <row r="860" spans="3:7">
      <c r="C860" t="s">
        <v>1213</v>
      </c>
      <c r="G860" s="29" t="str">
        <f>IFERROR(VLOOKUP(C860,$A$2:$B$461,2,FALSE),"")</f>
        <v/>
      </c>
    </row>
    <row r="861" spans="3:7">
      <c r="C861" t="s">
        <v>1218</v>
      </c>
      <c r="G861" s="29" t="str">
        <f>IFERROR(VLOOKUP(C861,$A$2:$B$461,2,FALSE),"")</f>
        <v/>
      </c>
    </row>
    <row r="862" spans="3:7">
      <c r="C862" t="s">
        <v>1171</v>
      </c>
      <c r="G862" s="29" t="str">
        <f>IFERROR(VLOOKUP(C862,$A$2:$B$461,2,FALSE),"")</f>
        <v/>
      </c>
    </row>
    <row r="863" spans="3:7">
      <c r="C863" t="s">
        <v>1219</v>
      </c>
      <c r="G863" s="29" t="str">
        <f>IFERROR(VLOOKUP(C863,$A$2:$B$461,2,FALSE),"")</f>
        <v/>
      </c>
    </row>
    <row r="864" spans="3:7">
      <c r="C864" t="s">
        <v>1203</v>
      </c>
      <c r="G864" s="29" t="str">
        <f>IFERROR(VLOOKUP(C864,$A$2:$B$461,2,FALSE),"")</f>
        <v/>
      </c>
    </row>
    <row r="865" spans="3:7">
      <c r="C865" t="s">
        <v>1178</v>
      </c>
      <c r="G865" s="29" t="str">
        <f>IFERROR(VLOOKUP(C865,$A$2:$B$461,2,FALSE),"")</f>
        <v/>
      </c>
    </row>
    <row r="866" spans="3:7">
      <c r="C866" t="s">
        <v>1181</v>
      </c>
      <c r="G866" s="29" t="str">
        <f>IFERROR(VLOOKUP(C866,$A$2:$B$461,2,FALSE),"")</f>
        <v/>
      </c>
    </row>
    <row r="867" spans="3:7">
      <c r="C867" t="s">
        <v>1181</v>
      </c>
      <c r="G867" s="29" t="str">
        <f>IFERROR(VLOOKUP(C867,$A$2:$B$461,2,FALSE),"")</f>
        <v/>
      </c>
    </row>
    <row r="868" spans="3:7">
      <c r="C868" t="s">
        <v>1181</v>
      </c>
      <c r="G868" s="29" t="str">
        <f>IFERROR(VLOOKUP(C868,$A$2:$B$461,2,FALSE),"")</f>
        <v/>
      </c>
    </row>
    <row r="869" spans="3:7">
      <c r="C869" t="s">
        <v>1207</v>
      </c>
      <c r="G869" s="29" t="str">
        <f>IFERROR(VLOOKUP(C869,$A$2:$B$461,2,FALSE),"")</f>
        <v/>
      </c>
    </row>
    <row r="870" spans="3:7">
      <c r="C870" t="s">
        <v>1181</v>
      </c>
      <c r="G870" s="29" t="str">
        <f>IFERROR(VLOOKUP(C870,$A$2:$B$461,2,FALSE),"")</f>
        <v/>
      </c>
    </row>
    <row r="871" spans="3:7">
      <c r="C871" t="s">
        <v>1207</v>
      </c>
      <c r="G871" s="29" t="str">
        <f>IFERROR(VLOOKUP(C871,$A$2:$B$461,2,FALSE),"")</f>
        <v/>
      </c>
    </row>
    <row r="872" spans="3:7">
      <c r="C872" t="s">
        <v>1190</v>
      </c>
      <c r="G872" s="29" t="str">
        <f>IFERROR(VLOOKUP(C872,$A$2:$B$461,2,FALSE),"")</f>
        <v/>
      </c>
    </row>
    <row r="873" spans="3:7">
      <c r="C873" t="s">
        <v>1178</v>
      </c>
      <c r="G873" s="29" t="str">
        <f>IFERROR(VLOOKUP(C873,$A$2:$B$461,2,FALSE),"")</f>
        <v/>
      </c>
    </row>
    <row r="874" spans="3:7">
      <c r="C874" t="s">
        <v>1178</v>
      </c>
      <c r="G874" s="29" t="str">
        <f>IFERROR(VLOOKUP(C874,$A$2:$B$461,2,FALSE),"")</f>
        <v/>
      </c>
    </row>
    <row r="875" spans="3:7">
      <c r="C875" t="s">
        <v>1190</v>
      </c>
      <c r="G875" s="29" t="str">
        <f>IFERROR(VLOOKUP(C875,$A$2:$B$461,2,FALSE),"")</f>
        <v/>
      </c>
    </row>
    <row r="876" spans="3:7">
      <c r="C876" t="s">
        <v>1181</v>
      </c>
      <c r="G876" s="29" t="str">
        <f>IFERROR(VLOOKUP(C876,$A$2:$B$461,2,FALSE),"")</f>
        <v/>
      </c>
    </row>
    <row r="877" spans="3:7">
      <c r="C877" t="s">
        <v>1181</v>
      </c>
      <c r="G877" s="29" t="str">
        <f>IFERROR(VLOOKUP(C877,$A$2:$B$461,2,FALSE),"")</f>
        <v/>
      </c>
    </row>
    <row r="878" spans="3:7">
      <c r="C878" t="s">
        <v>1181</v>
      </c>
      <c r="G878" s="29" t="str">
        <f>IFERROR(VLOOKUP(C878,$A$2:$B$461,2,FALSE),"")</f>
        <v/>
      </c>
    </row>
    <row r="879" spans="3:7">
      <c r="C879" t="s">
        <v>1181</v>
      </c>
      <c r="G879" s="29" t="str">
        <f>IFERROR(VLOOKUP(C879,$A$2:$B$461,2,FALSE),"")</f>
        <v/>
      </c>
    </row>
    <row r="880" spans="3:7">
      <c r="C880" t="s">
        <v>1181</v>
      </c>
      <c r="G880" s="29" t="str">
        <f>IFERROR(VLOOKUP(C880,$A$2:$B$461,2,FALSE),"")</f>
        <v/>
      </c>
    </row>
    <row r="881" spans="3:7">
      <c r="C881" t="s">
        <v>1181</v>
      </c>
      <c r="G881" s="29" t="str">
        <f>IFERROR(VLOOKUP(C881,$A$2:$B$461,2,FALSE),"")</f>
        <v/>
      </c>
    </row>
    <row r="882" spans="3:7">
      <c r="C882" t="s">
        <v>1177</v>
      </c>
      <c r="G882" s="29" t="str">
        <f>IFERROR(VLOOKUP(C882,$A$2:$B$461,2,FALSE),"")</f>
        <v/>
      </c>
    </row>
    <row r="883" spans="3:7">
      <c r="C883" t="s">
        <v>1181</v>
      </c>
      <c r="G883" s="29" t="str">
        <f>IFERROR(VLOOKUP(C883,$A$2:$B$461,2,FALSE),"")</f>
        <v/>
      </c>
    </row>
    <row r="884" spans="3:7">
      <c r="C884" t="s">
        <v>1181</v>
      </c>
      <c r="G884" s="29" t="str">
        <f>IFERROR(VLOOKUP(C884,$A$2:$B$461,2,FALSE),"")</f>
        <v/>
      </c>
    </row>
    <row r="885" spans="3:7">
      <c r="C885" t="s">
        <v>1181</v>
      </c>
      <c r="G885" s="29" t="str">
        <f>IFERROR(VLOOKUP(C885,$A$2:$B$461,2,FALSE),"")</f>
        <v/>
      </c>
    </row>
    <row r="886" spans="3:7">
      <c r="C886" t="s">
        <v>1207</v>
      </c>
      <c r="G886" s="29" t="str">
        <f>IFERROR(VLOOKUP(C886,$A$2:$B$461,2,FALSE),"")</f>
        <v/>
      </c>
    </row>
    <row r="887" spans="3:7">
      <c r="C887" t="s">
        <v>1181</v>
      </c>
      <c r="G887" s="29" t="str">
        <f>IFERROR(VLOOKUP(C887,$A$2:$B$461,2,FALSE),"")</f>
        <v/>
      </c>
    </row>
    <row r="888" spans="3:7">
      <c r="C888" t="s">
        <v>1181</v>
      </c>
      <c r="G888" s="29" t="str">
        <f>IFERROR(VLOOKUP(C888,$A$2:$B$461,2,FALSE),"")</f>
        <v/>
      </c>
    </row>
    <row r="889" spans="3:7">
      <c r="C889" t="s">
        <v>1181</v>
      </c>
      <c r="G889" s="29" t="str">
        <f>IFERROR(VLOOKUP(C889,$A$2:$B$461,2,FALSE),"")</f>
        <v/>
      </c>
    </row>
    <row r="890" spans="3:7">
      <c r="C890" t="s">
        <v>1181</v>
      </c>
      <c r="G890" s="29" t="str">
        <f>IFERROR(VLOOKUP(C890,$A$2:$B$461,2,FALSE),"")</f>
        <v/>
      </c>
    </row>
    <row r="891" spans="3:7">
      <c r="C891" t="s">
        <v>1181</v>
      </c>
      <c r="G891" s="29" t="str">
        <f>IFERROR(VLOOKUP(C891,$A$2:$B$461,2,FALSE),"")</f>
        <v/>
      </c>
    </row>
    <row r="892" spans="3:7">
      <c r="C892" t="s">
        <v>1181</v>
      </c>
      <c r="G892" s="29" t="str">
        <f>IFERROR(VLOOKUP(C892,$A$2:$B$461,2,FALSE),"")</f>
        <v/>
      </c>
    </row>
    <row r="893" spans="3:7">
      <c r="C893" t="s">
        <v>1170</v>
      </c>
      <c r="G893" s="29" t="str">
        <f>IFERROR(VLOOKUP(C893,$A$2:$B$461,2,FALSE),"")</f>
        <v/>
      </c>
    </row>
    <row r="894" spans="3:7">
      <c r="C894" t="s">
        <v>1170</v>
      </c>
      <c r="G894" s="29" t="str">
        <f>IFERROR(VLOOKUP(C894,$A$2:$B$461,2,FALSE),"")</f>
        <v/>
      </c>
    </row>
    <row r="895" spans="3:7">
      <c r="C895" t="s">
        <v>1170</v>
      </c>
      <c r="G895" s="29" t="str">
        <f>IFERROR(VLOOKUP(C895,$A$2:$B$461,2,FALSE),"")</f>
        <v/>
      </c>
    </row>
    <row r="896" spans="3:7">
      <c r="C896" t="s">
        <v>1181</v>
      </c>
      <c r="G896" s="29" t="str">
        <f>IFERROR(VLOOKUP(C896,$A$2:$B$461,2,FALSE),"")</f>
        <v/>
      </c>
    </row>
    <row r="897" spans="3:7">
      <c r="C897" t="s">
        <v>1174</v>
      </c>
      <c r="G897" s="29" t="str">
        <f>IFERROR(VLOOKUP(C897,$A$2:$B$461,2,FALSE),"")</f>
        <v/>
      </c>
    </row>
    <row r="898" spans="3:7">
      <c r="C898" t="s">
        <v>1177</v>
      </c>
      <c r="G898" s="29" t="str">
        <f>IFERROR(VLOOKUP(C898,$A$2:$B$461,2,FALSE),"")</f>
        <v/>
      </c>
    </row>
    <row r="899" spans="3:7">
      <c r="C899" t="s">
        <v>1181</v>
      </c>
      <c r="G899" s="29" t="str">
        <f>IFERROR(VLOOKUP(C899,$A$2:$B$461,2,FALSE),"")</f>
        <v/>
      </c>
    </row>
    <row r="900" spans="3:7">
      <c r="C900" t="s">
        <v>1181</v>
      </c>
      <c r="G900" s="29" t="str">
        <f>IFERROR(VLOOKUP(C900,$A$2:$B$461,2,FALSE),"")</f>
        <v/>
      </c>
    </row>
    <row r="901" spans="3:7">
      <c r="C901" t="s">
        <v>1170</v>
      </c>
      <c r="G901" s="29" t="str">
        <f>IFERROR(VLOOKUP(C901,$A$2:$B$461,2,FALSE),"")</f>
        <v/>
      </c>
    </row>
    <row r="902" spans="3:7">
      <c r="C902" t="s">
        <v>1170</v>
      </c>
      <c r="G902" s="29" t="str">
        <f>IFERROR(VLOOKUP(C902,$A$2:$B$461,2,FALSE),"")</f>
        <v/>
      </c>
    </row>
    <row r="903" spans="3:7">
      <c r="C903" t="s">
        <v>1170</v>
      </c>
      <c r="G903" s="29" t="str">
        <f>IFERROR(VLOOKUP(C903,$A$2:$B$461,2,FALSE),"")</f>
        <v/>
      </c>
    </row>
    <row r="904" spans="3:7">
      <c r="C904" t="s">
        <v>1181</v>
      </c>
      <c r="G904" s="29" t="str">
        <f>IFERROR(VLOOKUP(C904,$A$2:$B$461,2,FALSE),"")</f>
        <v/>
      </c>
    </row>
    <row r="905" spans="3:7">
      <c r="C905" t="s">
        <v>1170</v>
      </c>
      <c r="G905" s="29" t="str">
        <f>IFERROR(VLOOKUP(C905,$A$2:$B$461,2,FALSE),"")</f>
        <v/>
      </c>
    </row>
    <row r="906" spans="3:7">
      <c r="C906" t="s">
        <v>1181</v>
      </c>
      <c r="G906" s="29" t="str">
        <f>IFERROR(VLOOKUP(C906,$A$2:$B$461,2,FALSE),"")</f>
        <v/>
      </c>
    </row>
    <row r="907" spans="3:7">
      <c r="C907" t="s">
        <v>1170</v>
      </c>
      <c r="G907" s="29" t="str">
        <f>IFERROR(VLOOKUP(C907,$A$2:$B$461,2,FALSE),"")</f>
        <v/>
      </c>
    </row>
    <row r="908" spans="3:7">
      <c r="C908" t="s">
        <v>1181</v>
      </c>
      <c r="G908" s="29" t="str">
        <f>IFERROR(VLOOKUP(C908,$A$2:$B$461,2,FALSE),"")</f>
        <v/>
      </c>
    </row>
    <row r="909" spans="3:7">
      <c r="C909" t="s">
        <v>1170</v>
      </c>
      <c r="G909" s="29" t="str">
        <f>IFERROR(VLOOKUP(C909,$A$2:$B$461,2,FALSE),"")</f>
        <v/>
      </c>
    </row>
    <row r="910" spans="3:7">
      <c r="C910" t="s">
        <v>1174</v>
      </c>
      <c r="G910" s="29" t="str">
        <f>IFERROR(VLOOKUP(C910,$A$2:$B$461,2,FALSE),"")</f>
        <v/>
      </c>
    </row>
    <row r="911" spans="3:7">
      <c r="C911" t="s">
        <v>1174</v>
      </c>
      <c r="G911" s="29" t="str">
        <f>IFERROR(VLOOKUP(C911,$A$2:$B$461,2,FALSE),"")</f>
        <v/>
      </c>
    </row>
    <row r="912" spans="3:7">
      <c r="C912" t="s">
        <v>1170</v>
      </c>
      <c r="G912" s="29" t="str">
        <f>IFERROR(VLOOKUP(C912,$A$2:$B$461,2,FALSE),"")</f>
        <v/>
      </c>
    </row>
    <row r="913" spans="3:7">
      <c r="C913" t="s">
        <v>1170</v>
      </c>
      <c r="G913" s="29" t="str">
        <f>IFERROR(VLOOKUP(C913,$A$2:$B$461,2,FALSE),"")</f>
        <v/>
      </c>
    </row>
    <row r="914" spans="3:7">
      <c r="C914" t="s">
        <v>1178</v>
      </c>
      <c r="G914" s="29" t="str">
        <f>IFERROR(VLOOKUP(C914,$A$2:$B$461,2,FALSE),"")</f>
        <v/>
      </c>
    </row>
    <row r="915" spans="3:7">
      <c r="C915" t="s">
        <v>1197</v>
      </c>
      <c r="G915" s="29" t="str">
        <f>IFERROR(VLOOKUP(C915,$A$2:$B$461,2,FALSE),"")</f>
        <v/>
      </c>
    </row>
    <row r="916" spans="3:7">
      <c r="C916" t="s">
        <v>1174</v>
      </c>
      <c r="G916" s="29" t="str">
        <f>IFERROR(VLOOKUP(C916,$A$2:$B$461,2,FALSE),"")</f>
        <v/>
      </c>
    </row>
    <row r="917" spans="3:7">
      <c r="C917" t="s">
        <v>1171</v>
      </c>
      <c r="G917" s="29" t="str">
        <f>IFERROR(VLOOKUP(C917,$A$2:$B$461,2,FALSE),"")</f>
        <v/>
      </c>
    </row>
    <row r="918" spans="3:7">
      <c r="C918" t="s">
        <v>1173</v>
      </c>
      <c r="G918" s="29" t="str">
        <f>IFERROR(VLOOKUP(C918,$A$2:$B$461,2,FALSE),"")</f>
        <v/>
      </c>
    </row>
    <row r="919" spans="3:7">
      <c r="C919" t="s">
        <v>1173</v>
      </c>
      <c r="G919" s="29" t="str">
        <f>IFERROR(VLOOKUP(C919,$A$2:$B$461,2,FALSE),"")</f>
        <v/>
      </c>
    </row>
    <row r="920" spans="3:7">
      <c r="C920" t="s">
        <v>1173</v>
      </c>
      <c r="G920" s="29" t="str">
        <f>IFERROR(VLOOKUP(C920,$A$2:$B$461,2,FALSE),"")</f>
        <v/>
      </c>
    </row>
    <row r="921" spans="3:7">
      <c r="C921" t="s">
        <v>1173</v>
      </c>
      <c r="G921" s="29" t="str">
        <f>IFERROR(VLOOKUP(C921,$A$2:$B$461,2,FALSE),"")</f>
        <v/>
      </c>
    </row>
    <row r="922" spans="3:7">
      <c r="C922" t="s">
        <v>1176</v>
      </c>
      <c r="G922" s="29" t="str">
        <f>IFERROR(VLOOKUP(C922,$A$2:$B$461,2,FALSE),"")</f>
        <v/>
      </c>
    </row>
    <row r="923" spans="3:7">
      <c r="C923" t="s">
        <v>1171</v>
      </c>
      <c r="G923" s="29" t="str">
        <f>IFERROR(VLOOKUP(C923,$A$2:$B$461,2,FALSE),"")</f>
        <v/>
      </c>
    </row>
    <row r="924" spans="3:7">
      <c r="C924" t="s">
        <v>1171</v>
      </c>
      <c r="G924" s="29" t="str">
        <f>IFERROR(VLOOKUP(C924,$A$2:$B$461,2,FALSE),"")</f>
        <v/>
      </c>
    </row>
    <row r="925" spans="3:7">
      <c r="C925" t="s">
        <v>1171</v>
      </c>
      <c r="G925" s="29" t="str">
        <f>IFERROR(VLOOKUP(C925,$A$2:$B$461,2,FALSE),"")</f>
        <v/>
      </c>
    </row>
    <row r="926" spans="3:7">
      <c r="C926" t="s">
        <v>1206</v>
      </c>
      <c r="G926" s="29" t="str">
        <f>IFERROR(VLOOKUP(C926,$A$2:$B$461,2,FALSE),"")</f>
        <v/>
      </c>
    </row>
    <row r="927" spans="3:7">
      <c r="C927" t="s">
        <v>1171</v>
      </c>
      <c r="G927" s="29" t="str">
        <f>IFERROR(VLOOKUP(C927,$A$2:$B$461,2,FALSE),"")</f>
        <v/>
      </c>
    </row>
    <row r="928" spans="3:7">
      <c r="C928" t="s">
        <v>1173</v>
      </c>
      <c r="G928" s="29" t="str">
        <f>IFERROR(VLOOKUP(C928,$A$2:$B$461,2,FALSE),"")</f>
        <v/>
      </c>
    </row>
    <row r="929" spans="3:7">
      <c r="C929" t="s">
        <v>1183</v>
      </c>
      <c r="G929" s="29" t="str">
        <f>IFERROR(VLOOKUP(C929,$A$2:$B$461,2,FALSE),"")</f>
        <v/>
      </c>
    </row>
    <row r="930" spans="3:7">
      <c r="C930" t="s">
        <v>1174</v>
      </c>
      <c r="G930" s="29" t="str">
        <f>IFERROR(VLOOKUP(C930,$A$2:$B$461,2,FALSE),"")</f>
        <v/>
      </c>
    </row>
    <row r="931" spans="3:7">
      <c r="C931" t="s">
        <v>1183</v>
      </c>
      <c r="G931" s="29" t="str">
        <f>IFERROR(VLOOKUP(C931,$A$2:$B$461,2,FALSE),"")</f>
        <v/>
      </c>
    </row>
    <row r="932" spans="3:7">
      <c r="C932" t="s">
        <v>1171</v>
      </c>
      <c r="G932" s="29" t="str">
        <f>IFERROR(VLOOKUP(C932,$A$2:$B$461,2,FALSE),"")</f>
        <v/>
      </c>
    </row>
    <row r="933" spans="3:7">
      <c r="C933" t="s">
        <v>1171</v>
      </c>
      <c r="G933" s="29" t="str">
        <f>IFERROR(VLOOKUP(C933,$A$2:$B$461,2,FALSE),"")</f>
        <v/>
      </c>
    </row>
    <row r="934" spans="3:7">
      <c r="C934" t="s">
        <v>1183</v>
      </c>
      <c r="G934" s="29" t="str">
        <f>IFERROR(VLOOKUP(C934,$A$2:$B$461,2,FALSE),"")</f>
        <v/>
      </c>
    </row>
    <row r="935" spans="3:7">
      <c r="C935" t="s">
        <v>1190</v>
      </c>
      <c r="G935" s="29" t="str">
        <f>IFERROR(VLOOKUP(C935,$A$2:$B$461,2,FALSE),"")</f>
        <v/>
      </c>
    </row>
    <row r="936" spans="3:7">
      <c r="C936" t="s">
        <v>1188</v>
      </c>
      <c r="G936" s="29" t="str">
        <f>IFERROR(VLOOKUP(C936,$A$2:$B$461,2,FALSE),"")</f>
        <v/>
      </c>
    </row>
    <row r="937" spans="3:7">
      <c r="C937" t="s">
        <v>1183</v>
      </c>
      <c r="G937" s="29" t="str">
        <f>IFERROR(VLOOKUP(C937,$A$2:$B$461,2,FALSE),"")</f>
        <v/>
      </c>
    </row>
    <row r="938" spans="3:7">
      <c r="C938" t="s">
        <v>1171</v>
      </c>
      <c r="G938" s="29" t="str">
        <f>IFERROR(VLOOKUP(C938,$A$2:$B$461,2,FALSE),"")</f>
        <v/>
      </c>
    </row>
    <row r="939" spans="3:7">
      <c r="C939" t="s">
        <v>1171</v>
      </c>
      <c r="G939" s="29" t="str">
        <f>IFERROR(VLOOKUP(C939,$A$2:$B$461,2,FALSE),"")</f>
        <v/>
      </c>
    </row>
    <row r="940" spans="3:7">
      <c r="C940" t="s">
        <v>1173</v>
      </c>
      <c r="G940" s="29" t="str">
        <f>IFERROR(VLOOKUP(C940,$A$2:$B$461,2,FALSE),"")</f>
        <v/>
      </c>
    </row>
    <row r="941" spans="3:7">
      <c r="C941" t="s">
        <v>1168</v>
      </c>
      <c r="G941" s="29" t="str">
        <f>IFERROR(VLOOKUP(C941,$A$2:$B$461,2,FALSE),"")</f>
        <v/>
      </c>
    </row>
    <row r="942" spans="3:7">
      <c r="C942" t="s">
        <v>1174</v>
      </c>
      <c r="G942" s="29" t="str">
        <f>IFERROR(VLOOKUP(C942,$A$2:$B$461,2,FALSE),"")</f>
        <v/>
      </c>
    </row>
    <row r="943" spans="3:7">
      <c r="C943" t="s">
        <v>1176</v>
      </c>
      <c r="G943" s="29" t="str">
        <f>IFERROR(VLOOKUP(C943,$A$2:$B$461,2,FALSE),"")</f>
        <v/>
      </c>
    </row>
    <row r="944" spans="3:7">
      <c r="C944" t="s">
        <v>1171</v>
      </c>
      <c r="G944" s="29" t="str">
        <f>IFERROR(VLOOKUP(C944,$A$2:$B$461,2,FALSE),"")</f>
        <v/>
      </c>
    </row>
    <row r="945" spans="3:7">
      <c r="C945" t="s">
        <v>1171</v>
      </c>
      <c r="G945" s="29" t="str">
        <f>IFERROR(VLOOKUP(C945,$A$2:$B$461,2,FALSE),"")</f>
        <v/>
      </c>
    </row>
    <row r="946" spans="3:7">
      <c r="C946" t="s">
        <v>1171</v>
      </c>
      <c r="G946" s="29" t="str">
        <f>IFERROR(VLOOKUP(C946,$A$2:$B$461,2,FALSE),"")</f>
        <v/>
      </c>
    </row>
    <row r="947" spans="3:7">
      <c r="C947" t="s">
        <v>1170</v>
      </c>
      <c r="G947" s="29" t="str">
        <f>IFERROR(VLOOKUP(C947,$A$2:$B$461,2,FALSE),"")</f>
        <v/>
      </c>
    </row>
    <row r="948" spans="3:7">
      <c r="C948" t="s">
        <v>1171</v>
      </c>
      <c r="G948" s="29" t="str">
        <f>IFERROR(VLOOKUP(C948,$A$2:$B$461,2,FALSE),"")</f>
        <v/>
      </c>
    </row>
    <row r="949" spans="3:7">
      <c r="C949" t="s">
        <v>1183</v>
      </c>
      <c r="G949" s="29" t="str">
        <f>IFERROR(VLOOKUP(C949,$A$2:$B$461,2,FALSE),"")</f>
        <v/>
      </c>
    </row>
    <row r="950" spans="3:7">
      <c r="C950" t="s">
        <v>1171</v>
      </c>
      <c r="G950" s="29" t="str">
        <f>IFERROR(VLOOKUP(C950,$A$2:$B$461,2,FALSE),"")</f>
        <v/>
      </c>
    </row>
    <row r="951" spans="3:7">
      <c r="C951" t="s">
        <v>1183</v>
      </c>
      <c r="G951" s="29" t="str">
        <f>IFERROR(VLOOKUP(C951,$A$2:$B$461,2,FALSE),"")</f>
        <v/>
      </c>
    </row>
    <row r="952" spans="3:7">
      <c r="C952" t="s">
        <v>1171</v>
      </c>
      <c r="G952" s="29" t="str">
        <f>IFERROR(VLOOKUP(C952,$A$2:$B$461,2,FALSE),"")</f>
        <v/>
      </c>
    </row>
    <row r="953" spans="3:7">
      <c r="C953" t="s">
        <v>1176</v>
      </c>
      <c r="G953" s="29" t="str">
        <f>IFERROR(VLOOKUP(C953,$A$2:$B$461,2,FALSE),"")</f>
        <v/>
      </c>
    </row>
    <row r="954" spans="3:7">
      <c r="C954" t="s">
        <v>1199</v>
      </c>
      <c r="G954" s="29" t="str">
        <f>IFERROR(VLOOKUP(C954,$A$2:$B$461,2,FALSE),"")</f>
        <v/>
      </c>
    </row>
    <row r="955" spans="3:7">
      <c r="C955" t="s">
        <v>1173</v>
      </c>
      <c r="G955" s="29" t="str">
        <f>IFERROR(VLOOKUP(C955,$A$2:$B$461,2,FALSE),"")</f>
        <v/>
      </c>
    </row>
    <row r="956" spans="3:7">
      <c r="C956" t="s">
        <v>1171</v>
      </c>
      <c r="G956" s="29" t="str">
        <f>IFERROR(VLOOKUP(C956,$A$2:$B$461,2,FALSE),"")</f>
        <v/>
      </c>
    </row>
    <row r="957" spans="3:7">
      <c r="C957" t="s">
        <v>1171</v>
      </c>
      <c r="G957" s="29" t="str">
        <f>IFERROR(VLOOKUP(C957,$A$2:$B$461,2,FALSE),"")</f>
        <v/>
      </c>
    </row>
    <row r="958" spans="3:7">
      <c r="C958" t="s">
        <v>1171</v>
      </c>
      <c r="G958" s="29" t="str">
        <f>IFERROR(VLOOKUP(C958,$A$2:$B$461,2,FALSE),"")</f>
        <v/>
      </c>
    </row>
    <row r="959" spans="3:7">
      <c r="C959" t="s">
        <v>1171</v>
      </c>
      <c r="G959" s="29" t="str">
        <f>IFERROR(VLOOKUP(C959,$A$2:$B$461,2,FALSE),"")</f>
        <v/>
      </c>
    </row>
    <row r="960" spans="3:7">
      <c r="C960" t="s">
        <v>1171</v>
      </c>
      <c r="G960" s="29" t="str">
        <f>IFERROR(VLOOKUP(C960,$A$2:$B$461,2,FALSE),"")</f>
        <v/>
      </c>
    </row>
    <row r="961" spans="3:7">
      <c r="C961" t="s">
        <v>1187</v>
      </c>
      <c r="G961" s="29" t="str">
        <f>IFERROR(VLOOKUP(C961,$A$2:$B$461,2,FALSE),"")</f>
        <v/>
      </c>
    </row>
    <row r="962" spans="3:7">
      <c r="C962" t="s">
        <v>1171</v>
      </c>
      <c r="G962" s="29" t="str">
        <f>IFERROR(VLOOKUP(C962,$A$2:$B$461,2,FALSE),"")</f>
        <v/>
      </c>
    </row>
    <row r="963" spans="3:7">
      <c r="C963" t="s">
        <v>1193</v>
      </c>
      <c r="G963" s="29" t="str">
        <f>IFERROR(VLOOKUP(C963,$A$2:$B$461,2,FALSE),"")</f>
        <v/>
      </c>
    </row>
    <row r="964" spans="3:7">
      <c r="C964" t="s">
        <v>1187</v>
      </c>
      <c r="G964" s="29" t="str">
        <f>IFERROR(VLOOKUP(C964,$A$2:$B$461,2,FALSE),"")</f>
        <v/>
      </c>
    </row>
    <row r="965" spans="3:7">
      <c r="C965" t="s">
        <v>1193</v>
      </c>
      <c r="G965" s="29" t="str">
        <f>IFERROR(VLOOKUP(C965,$A$2:$B$461,2,FALSE),"")</f>
        <v/>
      </c>
    </row>
    <row r="966" spans="3:7">
      <c r="C966" t="s">
        <v>1199</v>
      </c>
      <c r="G966" s="29" t="str">
        <f>IFERROR(VLOOKUP(C966,$A$2:$B$461,2,FALSE),"")</f>
        <v/>
      </c>
    </row>
    <row r="967" spans="3:7">
      <c r="C967" t="s">
        <v>1171</v>
      </c>
      <c r="G967" s="29" t="str">
        <f>IFERROR(VLOOKUP(C967,$A$2:$B$461,2,FALSE),"")</f>
        <v/>
      </c>
    </row>
    <row r="968" spans="3:7">
      <c r="C968" t="s">
        <v>1193</v>
      </c>
      <c r="G968" s="29" t="str">
        <f>IFERROR(VLOOKUP(C968,$A$2:$B$461,2,FALSE),"")</f>
        <v/>
      </c>
    </row>
    <row r="969" spans="3:7">
      <c r="C969" t="s">
        <v>1190</v>
      </c>
      <c r="G969" s="29" t="str">
        <f>IFERROR(VLOOKUP(C969,$A$2:$B$461,2,FALSE),"")</f>
        <v/>
      </c>
    </row>
    <row r="970" spans="3:7">
      <c r="C970" t="s">
        <v>1176</v>
      </c>
      <c r="G970" s="29" t="str">
        <f>IFERROR(VLOOKUP(C970,$A$2:$B$461,2,FALSE),"")</f>
        <v/>
      </c>
    </row>
    <row r="971" spans="3:7">
      <c r="C971" t="s">
        <v>1171</v>
      </c>
      <c r="G971" s="29" t="str">
        <f>IFERROR(VLOOKUP(C971,$A$2:$B$461,2,FALSE),"")</f>
        <v/>
      </c>
    </row>
    <row r="972" spans="3:7">
      <c r="C972" t="s">
        <v>1171</v>
      </c>
      <c r="G972" s="29" t="str">
        <f>IFERROR(VLOOKUP(C972,$A$2:$B$461,2,FALSE),"")</f>
        <v/>
      </c>
    </row>
    <row r="973" spans="3:7">
      <c r="C973" t="s">
        <v>1193</v>
      </c>
      <c r="G973" s="29" t="str">
        <f>IFERROR(VLOOKUP(C973,$A$2:$B$461,2,FALSE),"")</f>
        <v/>
      </c>
    </row>
    <row r="974" spans="3:7">
      <c r="C974" t="s">
        <v>1177</v>
      </c>
      <c r="G974" s="29" t="str">
        <f>IFERROR(VLOOKUP(C974,$A$2:$B$461,2,FALSE),"")</f>
        <v/>
      </c>
    </row>
    <row r="975" spans="3:7">
      <c r="C975" t="s">
        <v>1195</v>
      </c>
      <c r="G975" s="29" t="str">
        <f>IFERROR(VLOOKUP(C975,$A$2:$B$461,2,FALSE),"")</f>
        <v/>
      </c>
    </row>
    <row r="976" spans="3:7">
      <c r="C976" t="s">
        <v>1181</v>
      </c>
      <c r="G976" s="29" t="str">
        <f>IFERROR(VLOOKUP(C976,$A$2:$B$461,2,FALSE),"")</f>
        <v/>
      </c>
    </row>
    <row r="977" spans="3:7">
      <c r="C977" t="s">
        <v>1178</v>
      </c>
      <c r="G977" s="29" t="str">
        <f>IFERROR(VLOOKUP(C977,$A$2:$B$461,2,FALSE),"")</f>
        <v/>
      </c>
    </row>
    <row r="978" spans="3:7">
      <c r="C978" t="s">
        <v>1181</v>
      </c>
      <c r="G978" s="29" t="str">
        <f>IFERROR(VLOOKUP(C978,$A$2:$B$461,2,FALSE),"")</f>
        <v/>
      </c>
    </row>
    <row r="979" spans="3:7">
      <c r="C979" t="s">
        <v>1178</v>
      </c>
      <c r="G979" s="29" t="str">
        <f>IFERROR(VLOOKUP(C979,$A$2:$B$461,2,FALSE),"")</f>
        <v/>
      </c>
    </row>
    <row r="980" spans="3:7">
      <c r="C980" t="s">
        <v>1187</v>
      </c>
      <c r="G980" s="29" t="str">
        <f>IFERROR(VLOOKUP(C980,$A$2:$B$461,2,FALSE),"")</f>
        <v/>
      </c>
    </row>
    <row r="981" spans="3:7">
      <c r="C981" t="s">
        <v>1181</v>
      </c>
      <c r="G981" s="29" t="str">
        <f>IFERROR(VLOOKUP(C981,$A$2:$B$461,2,FALSE),"")</f>
        <v/>
      </c>
    </row>
    <row r="982" spans="3:7">
      <c r="C982" t="s">
        <v>1206</v>
      </c>
      <c r="G982" s="29" t="str">
        <f>IFERROR(VLOOKUP(C982,$A$2:$B$461,2,FALSE),"")</f>
        <v/>
      </c>
    </row>
    <row r="983" spans="3:7">
      <c r="C983" t="s">
        <v>1206</v>
      </c>
      <c r="G983" s="29" t="str">
        <f>IFERROR(VLOOKUP(C983,$A$2:$B$461,2,FALSE),"")</f>
        <v/>
      </c>
    </row>
    <row r="984" spans="3:7">
      <c r="C984" t="s">
        <v>1181</v>
      </c>
      <c r="G984" s="29" t="str">
        <f>IFERROR(VLOOKUP(C984,$A$2:$B$461,2,FALSE),"")</f>
        <v/>
      </c>
    </row>
    <row r="985" spans="3:7">
      <c r="C985" t="s">
        <v>1190</v>
      </c>
      <c r="G985" s="29" t="str">
        <f>IFERROR(VLOOKUP(C985,$A$2:$B$461,2,FALSE),"")</f>
        <v/>
      </c>
    </row>
    <row r="986" spans="3:7">
      <c r="C986" t="s">
        <v>1181</v>
      </c>
      <c r="G986" s="29" t="str">
        <f>IFERROR(VLOOKUP(C986,$A$2:$B$461,2,FALSE),"")</f>
        <v/>
      </c>
    </row>
    <row r="987" spans="3:7">
      <c r="C987" t="s">
        <v>1194</v>
      </c>
      <c r="G987" s="29" t="str">
        <f>IFERROR(VLOOKUP(C987,$A$2:$B$461,2,FALSE),"")</f>
        <v/>
      </c>
    </row>
    <row r="988" spans="3:7">
      <c r="C988" t="s">
        <v>1194</v>
      </c>
      <c r="G988" s="29" t="str">
        <f>IFERROR(VLOOKUP(C988,$A$2:$B$461,2,FALSE),"")</f>
        <v/>
      </c>
    </row>
    <row r="989" spans="3:7">
      <c r="C989" t="s">
        <v>1181</v>
      </c>
      <c r="G989" s="29" t="str">
        <f>IFERROR(VLOOKUP(C989,$A$2:$B$461,2,FALSE),"")</f>
        <v/>
      </c>
    </row>
    <row r="990" spans="3:7">
      <c r="C990" t="s">
        <v>1181</v>
      </c>
      <c r="G990" s="29" t="str">
        <f>IFERROR(VLOOKUP(C990,$A$2:$B$461,2,FALSE),"")</f>
        <v/>
      </c>
    </row>
    <row r="991" spans="3:7">
      <c r="C991" t="s">
        <v>1181</v>
      </c>
      <c r="G991" s="29" t="str">
        <f>IFERROR(VLOOKUP(C991,$A$2:$B$461,2,FALSE),"")</f>
        <v/>
      </c>
    </row>
    <row r="992" spans="3:7">
      <c r="C992" t="s">
        <v>1206</v>
      </c>
      <c r="G992" s="29" t="str">
        <f>IFERROR(VLOOKUP(C992,$A$2:$B$461,2,FALSE),"")</f>
        <v/>
      </c>
    </row>
    <row r="993" spans="3:7">
      <c r="C993" t="s">
        <v>1181</v>
      </c>
      <c r="G993" s="29" t="str">
        <f>IFERROR(VLOOKUP(C993,$A$2:$B$461,2,FALSE),"")</f>
        <v/>
      </c>
    </row>
    <row r="994" spans="3:7">
      <c r="C994" t="s">
        <v>1181</v>
      </c>
      <c r="G994" s="29" t="str">
        <f>IFERROR(VLOOKUP(C994,$A$2:$B$461,2,FALSE),"")</f>
        <v/>
      </c>
    </row>
    <row r="995" spans="3:7">
      <c r="C995" t="s">
        <v>1216</v>
      </c>
      <c r="G995" s="29" t="str">
        <f>IFERROR(VLOOKUP(C995,$A$2:$B$461,2,FALSE),"")</f>
        <v/>
      </c>
    </row>
    <row r="996" spans="3:7">
      <c r="C996" t="s">
        <v>1190</v>
      </c>
      <c r="G996" s="29" t="str">
        <f>IFERROR(VLOOKUP(C996,$A$2:$B$461,2,FALSE),"")</f>
        <v/>
      </c>
    </row>
    <row r="997" spans="3:7">
      <c r="C997" t="s">
        <v>1181</v>
      </c>
      <c r="G997" s="29" t="str">
        <f>IFERROR(VLOOKUP(C997,$A$2:$B$461,2,FALSE),"")</f>
        <v/>
      </c>
    </row>
    <row r="998" spans="3:7">
      <c r="C998" t="s">
        <v>1181</v>
      </c>
      <c r="G998" s="29" t="str">
        <f>IFERROR(VLOOKUP(C998,$A$2:$B$461,2,FALSE),"")</f>
        <v/>
      </c>
    </row>
    <row r="999" spans="3:7">
      <c r="C999" t="s">
        <v>1194</v>
      </c>
      <c r="G999" s="29" t="str">
        <f>IFERROR(VLOOKUP(C999,$A$2:$B$461,2,FALSE),"")</f>
        <v/>
      </c>
    </row>
    <row r="1000" spans="3:7">
      <c r="C1000" t="s">
        <v>1194</v>
      </c>
      <c r="G1000" s="29" t="str">
        <f>IFERROR(VLOOKUP(C1000,$A$2:$B$461,2,FALSE),"")</f>
        <v/>
      </c>
    </row>
    <row r="1001" spans="3:7">
      <c r="C1001" t="s">
        <v>1181</v>
      </c>
      <c r="G1001" s="29" t="str">
        <f>IFERROR(VLOOKUP(C1001,$A$2:$B$461,2,FALSE),"")</f>
        <v/>
      </c>
    </row>
    <row r="1002" spans="3:7">
      <c r="C1002" t="s">
        <v>1181</v>
      </c>
      <c r="G1002" s="29" t="str">
        <f>IFERROR(VLOOKUP(C1002,$A$2:$B$461,2,FALSE),"")</f>
        <v/>
      </c>
    </row>
    <row r="1003" spans="3:7">
      <c r="C1003" t="s">
        <v>1178</v>
      </c>
      <c r="G1003" s="29" t="str">
        <f>IFERROR(VLOOKUP(C1003,$A$2:$B$461,2,FALSE),"")</f>
        <v/>
      </c>
    </row>
    <row r="1004" spans="3:7">
      <c r="C1004" t="s">
        <v>1181</v>
      </c>
      <c r="G1004" s="29" t="str">
        <f>IFERROR(VLOOKUP(C1004,$A$2:$B$461,2,FALSE),"")</f>
        <v/>
      </c>
    </row>
    <row r="1005" spans="3:7">
      <c r="C1005" t="s">
        <v>1174</v>
      </c>
      <c r="G1005" s="29" t="str">
        <f>IFERROR(VLOOKUP(C1005,$A$2:$B$461,2,FALSE),"")</f>
        <v/>
      </c>
    </row>
    <row r="1006" spans="3:7">
      <c r="C1006" t="s">
        <v>1170</v>
      </c>
      <c r="G1006" s="29" t="str">
        <f>IFERROR(VLOOKUP(C1006,$A$2:$B$461,2,FALSE),"")</f>
        <v/>
      </c>
    </row>
    <row r="1007" spans="3:7">
      <c r="C1007" t="s">
        <v>1170</v>
      </c>
      <c r="G1007" s="29" t="str">
        <f>IFERROR(VLOOKUP(C1007,$A$2:$B$461,2,FALSE),"")</f>
        <v/>
      </c>
    </row>
    <row r="1008" spans="3:7">
      <c r="C1008" t="s">
        <v>1174</v>
      </c>
      <c r="G1008" s="29" t="str">
        <f>IFERROR(VLOOKUP(C1008,$A$2:$B$461,2,FALSE),"")</f>
        <v/>
      </c>
    </row>
    <row r="1009" spans="3:7">
      <c r="C1009" t="s">
        <v>1188</v>
      </c>
      <c r="G1009" s="29" t="str">
        <f>IFERROR(VLOOKUP(C1009,$A$2:$B$461,2,FALSE),"")</f>
        <v/>
      </c>
    </row>
    <row r="1010" spans="3:7">
      <c r="C1010" t="s">
        <v>1188</v>
      </c>
      <c r="G1010" s="29" t="str">
        <f>IFERROR(VLOOKUP(C1010,$A$2:$B$461,2,FALSE),"")</f>
        <v/>
      </c>
    </row>
    <row r="1011" spans="3:7">
      <c r="C1011" t="s">
        <v>1183</v>
      </c>
      <c r="G1011" s="29" t="str">
        <f>IFERROR(VLOOKUP(C1011,$A$2:$B$461,2,FALSE),"")</f>
        <v/>
      </c>
    </row>
    <row r="1012" spans="3:7">
      <c r="C1012" t="s">
        <v>1216</v>
      </c>
      <c r="G1012" s="29" t="str">
        <f>IFERROR(VLOOKUP(C1012,$A$2:$B$461,2,FALSE),"")</f>
        <v/>
      </c>
    </row>
    <row r="1013" spans="3:7">
      <c r="C1013" t="s">
        <v>1183</v>
      </c>
      <c r="G1013" s="29" t="str">
        <f>IFERROR(VLOOKUP(C1013,$A$2:$B$461,2,FALSE),"")</f>
        <v/>
      </c>
    </row>
    <row r="1014" spans="3:7">
      <c r="C1014" t="s">
        <v>1194</v>
      </c>
      <c r="G1014" s="29" t="str">
        <f>IFERROR(VLOOKUP(C1014,$A$2:$B$461,2,FALSE),"")</f>
        <v/>
      </c>
    </row>
    <row r="1015" spans="3:7">
      <c r="C1015" t="s">
        <v>1194</v>
      </c>
      <c r="G1015" s="29" t="str">
        <f>IFERROR(VLOOKUP(C1015,$A$2:$B$461,2,FALSE),"")</f>
        <v/>
      </c>
    </row>
    <row r="1016" spans="3:7">
      <c r="C1016" t="s">
        <v>1183</v>
      </c>
      <c r="G1016" s="29" t="str">
        <f>IFERROR(VLOOKUP(C1016,$A$2:$B$461,2,FALSE),"")</f>
        <v/>
      </c>
    </row>
    <row r="1017" spans="3:7">
      <c r="C1017" t="s">
        <v>1183</v>
      </c>
      <c r="G1017" s="29" t="str">
        <f>IFERROR(VLOOKUP(C1017,$A$2:$B$461,2,FALSE),"")</f>
        <v/>
      </c>
    </row>
    <row r="1018" spans="3:7">
      <c r="C1018" t="s">
        <v>1193</v>
      </c>
      <c r="G1018" s="29" t="str">
        <f>IFERROR(VLOOKUP(C1018,$A$2:$B$461,2,FALSE),"")</f>
        <v/>
      </c>
    </row>
    <row r="1019" spans="3:7">
      <c r="C1019" t="s">
        <v>1199</v>
      </c>
      <c r="G1019" s="29" t="str">
        <f>IFERROR(VLOOKUP(C1019,$A$2:$B$461,2,FALSE),"")</f>
        <v/>
      </c>
    </row>
    <row r="1020" spans="3:7">
      <c r="C1020" t="s">
        <v>1171</v>
      </c>
      <c r="G1020" s="29" t="str">
        <f>IFERROR(VLOOKUP(C1020,$A$2:$B$461,2,FALSE),"")</f>
        <v/>
      </c>
    </row>
    <row r="1021" spans="3:7">
      <c r="C1021" t="s">
        <v>1171</v>
      </c>
      <c r="G1021" s="29" t="str">
        <f>IFERROR(VLOOKUP(C1021,$A$2:$B$461,2,FALSE),"")</f>
        <v/>
      </c>
    </row>
    <row r="1022" spans="3:7">
      <c r="C1022" t="s">
        <v>1183</v>
      </c>
      <c r="G1022" s="29" t="str">
        <f>IFERROR(VLOOKUP(C1022,$A$2:$B$461,2,FALSE),"")</f>
        <v/>
      </c>
    </row>
    <row r="1023" spans="3:7">
      <c r="C1023" t="s">
        <v>1193</v>
      </c>
      <c r="G1023" s="29" t="str">
        <f>IFERROR(VLOOKUP(C1023,$A$2:$B$461,2,FALSE),"")</f>
        <v/>
      </c>
    </row>
    <row r="1024" spans="3:7">
      <c r="C1024" t="s">
        <v>1171</v>
      </c>
      <c r="G1024" s="29" t="str">
        <f>IFERROR(VLOOKUP(C1024,$A$2:$B$461,2,FALSE),"")</f>
        <v/>
      </c>
    </row>
    <row r="1025" spans="3:7">
      <c r="C1025" t="s">
        <v>1171</v>
      </c>
      <c r="G1025" s="29" t="str">
        <f>IFERROR(VLOOKUP(C1025,$A$2:$B$461,2,FALSE),"")</f>
        <v/>
      </c>
    </row>
    <row r="1026" spans="3:7">
      <c r="C1026" t="s">
        <v>1193</v>
      </c>
      <c r="G1026" s="29" t="str">
        <f>IFERROR(VLOOKUP(C1026,$A$2:$B$461,2,FALSE),"")</f>
        <v/>
      </c>
    </row>
    <row r="1027" spans="3:7">
      <c r="C1027" t="s">
        <v>1193</v>
      </c>
      <c r="G1027" s="29" t="str">
        <f>IFERROR(VLOOKUP(C1027,$A$2:$B$461,2,FALSE),"")</f>
        <v/>
      </c>
    </row>
    <row r="1028" spans="3:7">
      <c r="C1028" t="s">
        <v>1199</v>
      </c>
      <c r="G1028" s="29" t="str">
        <f>IFERROR(VLOOKUP(C1028,$A$2:$B$461,2,FALSE),"")</f>
        <v/>
      </c>
    </row>
    <row r="1029" spans="3:7">
      <c r="C1029" t="s">
        <v>1199</v>
      </c>
      <c r="G1029" s="29" t="str">
        <f>IFERROR(VLOOKUP(C1029,$A$2:$B$461,2,FALSE),"")</f>
        <v/>
      </c>
    </row>
    <row r="1030" spans="3:7">
      <c r="C1030" t="s">
        <v>1171</v>
      </c>
      <c r="G1030" s="29" t="str">
        <f>IFERROR(VLOOKUP(C1030,$A$2:$B$461,2,FALSE),"")</f>
        <v/>
      </c>
    </row>
    <row r="1031" spans="3:7">
      <c r="C1031" t="s">
        <v>1171</v>
      </c>
      <c r="G1031" s="29" t="str">
        <f>IFERROR(VLOOKUP(C1031,$A$2:$B$461,2,FALSE),"")</f>
        <v/>
      </c>
    </row>
    <row r="1032" spans="3:7">
      <c r="C1032" t="s">
        <v>1176</v>
      </c>
      <c r="G1032" s="29" t="str">
        <f>IFERROR(VLOOKUP(C1032,$A$2:$B$461,2,FALSE),"")</f>
        <v/>
      </c>
    </row>
    <row r="1033" spans="3:7">
      <c r="C1033" t="s">
        <v>1176</v>
      </c>
      <c r="G1033" s="29" t="str">
        <f>IFERROR(VLOOKUP(C1033,$A$2:$B$461,2,FALSE),"")</f>
        <v/>
      </c>
    </row>
    <row r="1034" spans="3:7">
      <c r="C1034" t="s">
        <v>1171</v>
      </c>
      <c r="G1034" s="29" t="str">
        <f>IFERROR(VLOOKUP(C1034,$A$2:$B$461,2,FALSE),"")</f>
        <v/>
      </c>
    </row>
    <row r="1035" spans="3:7">
      <c r="C1035" t="s">
        <v>1199</v>
      </c>
      <c r="G1035" s="29" t="str">
        <f>IFERROR(VLOOKUP(C1035,$A$2:$B$461,2,FALSE),"")</f>
        <v/>
      </c>
    </row>
    <row r="1036" spans="3:7">
      <c r="C1036" t="s">
        <v>1199</v>
      </c>
      <c r="G1036" s="29" t="str">
        <f>IFERROR(VLOOKUP(C1036,$A$2:$B$461,2,FALSE),"")</f>
        <v/>
      </c>
    </row>
    <row r="1037" spans="3:7">
      <c r="C1037" t="s">
        <v>1171</v>
      </c>
      <c r="G1037" s="29" t="str">
        <f>IFERROR(VLOOKUP(C1037,$A$2:$B$461,2,FALSE),"")</f>
        <v/>
      </c>
    </row>
    <row r="1038" spans="3:7">
      <c r="C1038" t="s">
        <v>1171</v>
      </c>
      <c r="G1038" s="29" t="str">
        <f>IFERROR(VLOOKUP(C1038,$A$2:$B$461,2,FALSE),"")</f>
        <v/>
      </c>
    </row>
    <row r="1039" spans="3:7">
      <c r="C1039" t="s">
        <v>1176</v>
      </c>
      <c r="G1039" s="29" t="str">
        <f>IFERROR(VLOOKUP(C1039,$A$2:$B$461,2,FALSE),"")</f>
        <v/>
      </c>
    </row>
    <row r="1040" spans="3:7">
      <c r="C1040" t="s">
        <v>1176</v>
      </c>
      <c r="G1040" s="29" t="str">
        <f>IFERROR(VLOOKUP(C1040,$A$2:$B$461,2,FALSE),"")</f>
        <v/>
      </c>
    </row>
    <row r="1041" spans="3:7">
      <c r="C1041" t="s">
        <v>1176</v>
      </c>
      <c r="G1041" s="29" t="str">
        <f>IFERROR(VLOOKUP(C1041,$A$2:$B$461,2,FALSE),"")</f>
        <v/>
      </c>
    </row>
    <row r="1042" spans="3:7">
      <c r="C1042" t="s">
        <v>1171</v>
      </c>
      <c r="G1042" s="29" t="str">
        <f>IFERROR(VLOOKUP(C1042,$A$2:$B$461,2,FALSE),"")</f>
        <v/>
      </c>
    </row>
    <row r="1043" spans="3:7">
      <c r="C1043" t="s">
        <v>1199</v>
      </c>
      <c r="G1043" s="29" t="str">
        <f>IFERROR(VLOOKUP(C1043,$A$2:$B$461,2,FALSE),"")</f>
        <v/>
      </c>
    </row>
    <row r="1044" spans="3:7">
      <c r="C1044" t="s">
        <v>1171</v>
      </c>
      <c r="G1044" s="29" t="str">
        <f>IFERROR(VLOOKUP(C1044,$A$2:$B$461,2,FALSE),"")</f>
        <v/>
      </c>
    </row>
    <row r="1045" spans="3:7">
      <c r="C1045" t="s">
        <v>1171</v>
      </c>
      <c r="G1045" s="29" t="str">
        <f>IFERROR(VLOOKUP(C1045,$A$2:$B$461,2,FALSE),"")</f>
        <v/>
      </c>
    </row>
    <row r="1046" spans="3:7">
      <c r="C1046" t="s">
        <v>1199</v>
      </c>
      <c r="G1046" s="29" t="str">
        <f>IFERROR(VLOOKUP(C1046,$A$2:$B$461,2,FALSE),"")</f>
        <v/>
      </c>
    </row>
    <row r="1047" spans="3:7">
      <c r="C1047" t="s">
        <v>1171</v>
      </c>
      <c r="G1047" s="29" t="str">
        <f>IFERROR(VLOOKUP(C1047,$A$2:$B$461,2,FALSE),"")</f>
        <v/>
      </c>
    </row>
    <row r="1048" spans="3:7">
      <c r="C1048" t="s">
        <v>1183</v>
      </c>
      <c r="G1048" s="29" t="str">
        <f>IFERROR(VLOOKUP(C1048,$A$2:$B$461,2,FALSE),"")</f>
        <v/>
      </c>
    </row>
    <row r="1049" spans="3:7">
      <c r="C1049" t="s">
        <v>1193</v>
      </c>
      <c r="G1049" s="29" t="str">
        <f>IFERROR(VLOOKUP(C1049,$A$2:$B$461,2,FALSE),"")</f>
        <v/>
      </c>
    </row>
    <row r="1050" spans="3:7">
      <c r="C1050" t="s">
        <v>1171</v>
      </c>
      <c r="G1050" s="29" t="str">
        <f>IFERROR(VLOOKUP(C1050,$A$2:$B$461,2,FALSE),"")</f>
        <v/>
      </c>
    </row>
    <row r="1051" spans="3:7">
      <c r="C1051" t="s">
        <v>1171</v>
      </c>
      <c r="G1051" s="29" t="str">
        <f>IFERROR(VLOOKUP(C1051,$A$2:$B$461,2,FALSE),"")</f>
        <v/>
      </c>
    </row>
    <row r="1052" spans="3:7">
      <c r="C1052" t="s">
        <v>1176</v>
      </c>
      <c r="G1052" s="29" t="str">
        <f>IFERROR(VLOOKUP(C1052,$A$2:$B$461,2,FALSE),"")</f>
        <v/>
      </c>
    </row>
    <row r="1053" spans="3:7">
      <c r="C1053" t="s">
        <v>1220</v>
      </c>
      <c r="G1053" s="29" t="str">
        <f>IFERROR(VLOOKUP(C1053,$A$2:$B$461,2,FALSE),"")</f>
        <v/>
      </c>
    </row>
    <row r="1054" spans="3:7">
      <c r="C1054" t="s">
        <v>1187</v>
      </c>
      <c r="G1054" s="29" t="str">
        <f>IFERROR(VLOOKUP(C1054,$A$2:$B$461,2,FALSE),"")</f>
        <v/>
      </c>
    </row>
    <row r="1055" spans="3:7">
      <c r="C1055" t="s">
        <v>1204</v>
      </c>
      <c r="G1055" s="29" t="str">
        <f>IFERROR(VLOOKUP(C1055,$A$2:$B$461,2,FALSE),"")</f>
        <v/>
      </c>
    </row>
    <row r="1056" spans="3:7">
      <c r="C1056" t="s">
        <v>1193</v>
      </c>
      <c r="G1056" s="29" t="str">
        <f>IFERROR(VLOOKUP(C1056,$A$2:$B$461,2,FALSE),"")</f>
        <v/>
      </c>
    </row>
    <row r="1057" spans="3:7">
      <c r="C1057" t="s">
        <v>1193</v>
      </c>
      <c r="G1057" s="29" t="str">
        <f>IFERROR(VLOOKUP(C1057,$A$2:$B$461,2,FALSE),"")</f>
        <v/>
      </c>
    </row>
    <row r="1058" spans="3:7">
      <c r="C1058" t="s">
        <v>1193</v>
      </c>
      <c r="G1058" s="29" t="str">
        <f>IFERROR(VLOOKUP(C1058,$A$2:$B$461,2,FALSE),"")</f>
        <v/>
      </c>
    </row>
    <row r="1059" spans="3:7">
      <c r="C1059" t="s">
        <v>1221</v>
      </c>
      <c r="G1059" s="29" t="str">
        <f>IFERROR(VLOOKUP(C1059,$A$2:$B$461,2,FALSE),"")</f>
        <v/>
      </c>
    </row>
    <row r="1060" spans="3:7">
      <c r="C1060" t="s">
        <v>1195</v>
      </c>
      <c r="G1060" s="29" t="str">
        <f>IFERROR(VLOOKUP(C1060,$A$2:$B$461,2,FALSE),"")</f>
        <v/>
      </c>
    </row>
    <row r="1061" spans="3:7">
      <c r="C1061" t="s">
        <v>1193</v>
      </c>
      <c r="G1061" s="29" t="str">
        <f>IFERROR(VLOOKUP(C1061,$A$2:$B$461,2,FALSE),"")</f>
        <v/>
      </c>
    </row>
    <row r="1062" spans="3:7">
      <c r="C1062" t="s">
        <v>1193</v>
      </c>
      <c r="G1062" s="29" t="str">
        <f>IFERROR(VLOOKUP(C1062,$A$2:$B$461,2,FALSE),"")</f>
        <v/>
      </c>
    </row>
    <row r="1063" spans="3:7">
      <c r="C1063" t="s">
        <v>1177</v>
      </c>
      <c r="G1063" s="29" t="str">
        <f>IFERROR(VLOOKUP(C1063,$A$2:$B$461,2,FALSE),"")</f>
        <v/>
      </c>
    </row>
    <row r="1064" spans="3:7">
      <c r="C1064" t="s">
        <v>1187</v>
      </c>
      <c r="G1064" s="29" t="str">
        <f>IFERROR(VLOOKUP(C1064,$A$2:$B$461,2,FALSE),"")</f>
        <v/>
      </c>
    </row>
    <row r="1065" spans="3:7">
      <c r="C1065" t="s">
        <v>1205</v>
      </c>
      <c r="G1065" s="29" t="str">
        <f>IFERROR(VLOOKUP(C1065,$A$2:$B$461,2,FALSE),"")</f>
        <v/>
      </c>
    </row>
    <row r="1066" spans="3:7">
      <c r="C1066" t="s">
        <v>1194</v>
      </c>
      <c r="G1066" s="29" t="str">
        <f>IFERROR(VLOOKUP(C1066,$A$2:$B$461,2,FALSE),"")</f>
        <v/>
      </c>
    </row>
    <row r="1067" spans="3:7">
      <c r="C1067" t="s">
        <v>1187</v>
      </c>
      <c r="G1067" s="29" t="str">
        <f>IFERROR(VLOOKUP(C1067,$A$2:$B$461,2,FALSE),"")</f>
        <v/>
      </c>
    </row>
    <row r="1068" spans="3:7">
      <c r="C1068" t="s">
        <v>1193</v>
      </c>
      <c r="G1068" s="29" t="str">
        <f>IFERROR(VLOOKUP(C1068,$A$2:$B$461,2,FALSE),"")</f>
        <v/>
      </c>
    </row>
    <row r="1069" spans="3:7">
      <c r="C1069" t="s">
        <v>1193</v>
      </c>
      <c r="G1069" s="29" t="str">
        <f>IFERROR(VLOOKUP(C1069,$A$2:$B$461,2,FALSE),"")</f>
        <v/>
      </c>
    </row>
    <row r="1070" spans="3:7">
      <c r="C1070" t="s">
        <v>1195</v>
      </c>
      <c r="G1070" s="29" t="str">
        <f>IFERROR(VLOOKUP(C1070,$A$2:$B$461,2,FALSE),"")</f>
        <v/>
      </c>
    </row>
    <row r="1071" spans="3:7">
      <c r="C1071" t="s">
        <v>1193</v>
      </c>
      <c r="G1071" s="29" t="str">
        <f>IFERROR(VLOOKUP(C1071,$A$2:$B$461,2,FALSE),"")</f>
        <v/>
      </c>
    </row>
    <row r="1072" spans="3:7">
      <c r="C1072" t="s">
        <v>1204</v>
      </c>
      <c r="G1072" s="29" t="str">
        <f>IFERROR(VLOOKUP(C1072,$A$2:$B$461,2,FALSE),"")</f>
        <v/>
      </c>
    </row>
    <row r="1073" spans="3:7">
      <c r="C1073" t="s">
        <v>1193</v>
      </c>
      <c r="G1073" s="29" t="str">
        <f>IFERROR(VLOOKUP(C1073,$A$2:$B$461,2,FALSE),"")</f>
        <v/>
      </c>
    </row>
    <row r="1074" spans="3:7">
      <c r="C1074" t="s">
        <v>1193</v>
      </c>
      <c r="G1074" s="29" t="str">
        <f>IFERROR(VLOOKUP(C1074,$A$2:$B$461,2,FALSE),"")</f>
        <v/>
      </c>
    </row>
    <row r="1075" spans="3:7">
      <c r="C1075" t="s">
        <v>1206</v>
      </c>
      <c r="G1075" s="29" t="str">
        <f>IFERROR(VLOOKUP(C1075,$A$2:$B$461,2,FALSE),"")</f>
        <v/>
      </c>
    </row>
    <row r="1076" spans="3:7">
      <c r="C1076" t="s">
        <v>1193</v>
      </c>
      <c r="G1076" s="29" t="str">
        <f>IFERROR(VLOOKUP(C1076,$A$2:$B$461,2,FALSE),"")</f>
        <v/>
      </c>
    </row>
    <row r="1077" spans="3:7">
      <c r="C1077" t="s">
        <v>1205</v>
      </c>
      <c r="G1077" s="29" t="str">
        <f>IFERROR(VLOOKUP(C1077,$A$2:$B$461,2,FALSE),"")</f>
        <v/>
      </c>
    </row>
    <row r="1078" spans="3:7">
      <c r="C1078" t="s">
        <v>1195</v>
      </c>
      <c r="G1078" s="29" t="str">
        <f>IFERROR(VLOOKUP(C1078,$A$2:$B$461,2,FALSE),"")</f>
        <v/>
      </c>
    </row>
    <row r="1079" spans="3:7">
      <c r="C1079" t="s">
        <v>1193</v>
      </c>
      <c r="G1079" s="29" t="str">
        <f>IFERROR(VLOOKUP(C1079,$A$2:$B$461,2,FALSE),"")</f>
        <v/>
      </c>
    </row>
    <row r="1080" spans="3:7">
      <c r="C1080" t="s">
        <v>1204</v>
      </c>
      <c r="G1080" s="29" t="str">
        <f>IFERROR(VLOOKUP(C1080,$A$2:$B$461,2,FALSE),"")</f>
        <v/>
      </c>
    </row>
    <row r="1081" spans="3:7">
      <c r="C1081" t="s">
        <v>1204</v>
      </c>
      <c r="G1081" s="29" t="str">
        <f>IFERROR(VLOOKUP(C1081,$A$2:$B$461,2,FALSE),"")</f>
        <v/>
      </c>
    </row>
    <row r="1082" spans="3:7">
      <c r="C1082" t="s">
        <v>1194</v>
      </c>
      <c r="G1082" s="29" t="str">
        <f>IFERROR(VLOOKUP(C1082,$A$2:$B$461,2,FALSE),"")</f>
        <v/>
      </c>
    </row>
    <row r="1083" spans="3:7">
      <c r="C1083" t="s">
        <v>1219</v>
      </c>
      <c r="G1083" s="29" t="str">
        <f>IFERROR(VLOOKUP(C1083,$A$2:$B$461,2,FALSE),"")</f>
        <v/>
      </c>
    </row>
    <row r="1084" spans="3:7">
      <c r="C1084" t="s">
        <v>1195</v>
      </c>
      <c r="G1084" s="29" t="str">
        <f>IFERROR(VLOOKUP(C1084,$A$2:$B$461,2,FALSE),"")</f>
        <v/>
      </c>
    </row>
    <row r="1085" spans="3:7">
      <c r="C1085" t="s">
        <v>1222</v>
      </c>
      <c r="G1085" s="29" t="str">
        <f>IFERROR(VLOOKUP(C1085,$A$2:$B$461,2,FALSE),"")</f>
        <v/>
      </c>
    </row>
    <row r="1086" spans="3:7">
      <c r="C1086" t="s">
        <v>1194</v>
      </c>
      <c r="G1086" s="29" t="str">
        <f>IFERROR(VLOOKUP(C1086,$A$2:$B$461,2,FALSE),"")</f>
        <v/>
      </c>
    </row>
    <row r="1087" spans="3:7">
      <c r="C1087" t="s">
        <v>1219</v>
      </c>
      <c r="G1087" s="29" t="str">
        <f>IFERROR(VLOOKUP(C1087,$A$2:$B$461,2,FALSE),"")</f>
        <v/>
      </c>
    </row>
    <row r="1088" spans="3:7">
      <c r="C1088" t="s">
        <v>1194</v>
      </c>
      <c r="G1088" s="29" t="str">
        <f>IFERROR(VLOOKUP(C1088,$A$2:$B$461,2,FALSE),"")</f>
        <v/>
      </c>
    </row>
    <row r="1089" spans="3:7">
      <c r="C1089" t="s">
        <v>1195</v>
      </c>
      <c r="G1089" s="29" t="str">
        <f>IFERROR(VLOOKUP(C1089,$A$2:$B$461,2,FALSE),"")</f>
        <v/>
      </c>
    </row>
    <row r="1090" spans="3:7">
      <c r="C1090" t="s">
        <v>1206</v>
      </c>
      <c r="G1090" s="29" t="str">
        <f>IFERROR(VLOOKUP(C1090,$A$2:$B$461,2,FALSE),"")</f>
        <v/>
      </c>
    </row>
    <row r="1091" spans="3:7">
      <c r="C1091" t="s">
        <v>1205</v>
      </c>
      <c r="G1091" s="29" t="str">
        <f>IFERROR(VLOOKUP(C1091,$A$2:$B$461,2,FALSE),"")</f>
        <v/>
      </c>
    </row>
    <row r="1092" spans="3:7">
      <c r="C1092" t="s">
        <v>1194</v>
      </c>
      <c r="G1092" s="29" t="str">
        <f>IFERROR(VLOOKUP(C1092,$A$2:$B$461,2,FALSE),"")</f>
        <v/>
      </c>
    </row>
    <row r="1093" spans="3:7">
      <c r="C1093" t="s">
        <v>1195</v>
      </c>
      <c r="G1093" s="29" t="str">
        <f>IFERROR(VLOOKUP(C1093,$A$2:$B$461,2,FALSE),"")</f>
        <v/>
      </c>
    </row>
    <row r="1094" spans="3:7">
      <c r="C1094" t="s">
        <v>1195</v>
      </c>
      <c r="G1094" s="29" t="str">
        <f>IFERROR(VLOOKUP(C1094,$A$2:$B$461,2,FALSE),"")</f>
        <v/>
      </c>
    </row>
    <row r="1095" spans="3:7">
      <c r="C1095" t="s">
        <v>1195</v>
      </c>
      <c r="G1095" s="29" t="str">
        <f>IFERROR(VLOOKUP(C1095,$A$2:$B$461,2,FALSE),"")</f>
        <v/>
      </c>
    </row>
    <row r="1096" spans="3:7">
      <c r="C1096" t="s">
        <v>1195</v>
      </c>
      <c r="G1096" s="29" t="str">
        <f>IFERROR(VLOOKUP(C1096,$A$2:$B$461,2,FALSE),"")</f>
        <v/>
      </c>
    </row>
    <row r="1097" spans="3:7">
      <c r="C1097" t="s">
        <v>1183</v>
      </c>
      <c r="G1097" s="29" t="str">
        <f>IFERROR(VLOOKUP(C1097,$A$2:$B$461,2,FALSE),"")</f>
        <v/>
      </c>
    </row>
    <row r="1098" spans="3:7">
      <c r="C1098" t="s">
        <v>1183</v>
      </c>
      <c r="G1098" s="29" t="str">
        <f>IFERROR(VLOOKUP(C1098,$A$2:$B$461,2,FALSE),"")</f>
        <v/>
      </c>
    </row>
    <row r="1099" spans="3:7">
      <c r="C1099" t="s">
        <v>1223</v>
      </c>
      <c r="G1099" s="29" t="str">
        <f>IFERROR(VLOOKUP(C1099,$A$2:$B$461,2,FALSE),"")</f>
        <v/>
      </c>
    </row>
    <row r="1100" spans="3:7">
      <c r="C1100" t="s">
        <v>1199</v>
      </c>
      <c r="G1100" s="29" t="str">
        <f>IFERROR(VLOOKUP(C1100,$A$2:$B$461,2,FALSE),"")</f>
        <v/>
      </c>
    </row>
    <row r="1101" spans="3:7">
      <c r="C1101" t="s">
        <v>1223</v>
      </c>
      <c r="G1101" s="29" t="str">
        <f>IFERROR(VLOOKUP(C1101,$A$2:$B$461,2,FALSE),"")</f>
        <v/>
      </c>
    </row>
    <row r="1102" spans="3:7">
      <c r="C1102" t="s">
        <v>1183</v>
      </c>
      <c r="G1102" s="29" t="str">
        <f>IFERROR(VLOOKUP(C1102,$A$2:$B$461,2,FALSE),"")</f>
        <v/>
      </c>
    </row>
    <row r="1103" spans="3:7">
      <c r="C1103" t="s">
        <v>1199</v>
      </c>
      <c r="G1103" s="29" t="str">
        <f>IFERROR(VLOOKUP(C1103,$A$2:$B$461,2,FALSE),"")</f>
        <v/>
      </c>
    </row>
    <row r="1104" spans="3:7">
      <c r="C1104" t="s">
        <v>1207</v>
      </c>
      <c r="G1104" s="29" t="str">
        <f>IFERROR(VLOOKUP(C1104,$A$2:$B$461,2,FALSE),"")</f>
        <v/>
      </c>
    </row>
    <row r="1105" spans="3:7">
      <c r="C1105" t="s">
        <v>1199</v>
      </c>
      <c r="G1105" s="29" t="str">
        <f>IFERROR(VLOOKUP(C1105,$A$2:$B$461,2,FALSE),"")</f>
        <v/>
      </c>
    </row>
    <row r="1106" spans="3:7">
      <c r="C1106" t="s">
        <v>1183</v>
      </c>
      <c r="G1106" s="29" t="str">
        <f>IFERROR(VLOOKUP(C1106,$A$2:$B$461,2,FALSE),"")</f>
        <v/>
      </c>
    </row>
    <row r="1107" spans="3:7">
      <c r="C1107" t="s">
        <v>1199</v>
      </c>
      <c r="G1107" s="29" t="str">
        <f>IFERROR(VLOOKUP(C1107,$A$2:$B$461,2,FALSE),"")</f>
        <v/>
      </c>
    </row>
    <row r="1108" spans="3:7">
      <c r="C1108" t="s">
        <v>1183</v>
      </c>
      <c r="G1108" s="29" t="str">
        <f>IFERROR(VLOOKUP(C1108,$A$2:$B$461,2,FALSE),"")</f>
        <v/>
      </c>
    </row>
    <row r="1109" spans="3:7">
      <c r="C1109" t="s">
        <v>1183</v>
      </c>
      <c r="G1109" s="29" t="str">
        <f>IFERROR(VLOOKUP(C1109,$A$2:$B$461,2,FALSE),"")</f>
        <v/>
      </c>
    </row>
    <row r="1110" spans="3:7">
      <c r="C1110" t="s">
        <v>1199</v>
      </c>
      <c r="G1110" s="29" t="str">
        <f>IFERROR(VLOOKUP(C1110,$A$2:$B$461,2,FALSE),"")</f>
        <v/>
      </c>
    </row>
    <row r="1111" spans="3:7">
      <c r="C1111" t="s">
        <v>1199</v>
      </c>
      <c r="G1111" s="29" t="str">
        <f>IFERROR(VLOOKUP(C1111,$A$2:$B$461,2,FALSE),"")</f>
        <v/>
      </c>
    </row>
    <row r="1112" spans="3:7">
      <c r="C1112" t="s">
        <v>1207</v>
      </c>
      <c r="G1112" s="29" t="str">
        <f>IFERROR(VLOOKUP(C1112,$A$2:$B$461,2,FALSE),"")</f>
        <v/>
      </c>
    </row>
    <row r="1113" spans="3:7">
      <c r="C1113" t="s">
        <v>1183</v>
      </c>
      <c r="G1113" s="29" t="str">
        <f>IFERROR(VLOOKUP(C1113,$A$2:$B$461,2,FALSE),"")</f>
        <v/>
      </c>
    </row>
    <row r="1114" spans="3:7">
      <c r="C1114" t="s">
        <v>1196</v>
      </c>
      <c r="G1114" s="29" t="str">
        <f>IFERROR(VLOOKUP(C1114,$A$2:$B$461,2,FALSE),"")</f>
        <v/>
      </c>
    </row>
    <row r="1115" spans="3:7">
      <c r="C1115" t="s">
        <v>1199</v>
      </c>
      <c r="G1115" s="29" t="str">
        <f>IFERROR(VLOOKUP(C1115,$A$2:$B$461,2,FALSE),"")</f>
        <v/>
      </c>
    </row>
    <row r="1116" spans="3:7">
      <c r="C1116" t="s">
        <v>1199</v>
      </c>
      <c r="G1116" s="29" t="str">
        <f>IFERROR(VLOOKUP(C1116,$A$2:$B$461,2,FALSE),"")</f>
        <v/>
      </c>
    </row>
    <row r="1117" spans="3:7">
      <c r="C1117" t="s">
        <v>1193</v>
      </c>
      <c r="G1117" s="29" t="str">
        <f>IFERROR(VLOOKUP(C1117,$A$2:$B$461,2,FALSE),"")</f>
        <v/>
      </c>
    </row>
    <row r="1118" spans="3:7">
      <c r="C1118" t="s">
        <v>1199</v>
      </c>
      <c r="G1118" s="29" t="str">
        <f>IFERROR(VLOOKUP(C1118,$A$2:$B$461,2,FALSE),"")</f>
        <v/>
      </c>
    </row>
    <row r="1119" spans="3:7">
      <c r="C1119" t="s">
        <v>1193</v>
      </c>
      <c r="G1119" s="29" t="str">
        <f>IFERROR(VLOOKUP(C1119,$A$2:$B$461,2,FALSE),"")</f>
        <v/>
      </c>
    </row>
    <row r="1120" spans="3:7">
      <c r="C1120" t="s">
        <v>1193</v>
      </c>
      <c r="G1120" s="29" t="str">
        <f>IFERROR(VLOOKUP(C1120,$A$2:$B$461,2,FALSE),"")</f>
        <v/>
      </c>
    </row>
    <row r="1121" spans="3:7">
      <c r="C1121" t="s">
        <v>1199</v>
      </c>
      <c r="G1121" s="29" t="str">
        <f>IFERROR(VLOOKUP(C1121,$A$2:$B$461,2,FALSE),"")</f>
        <v/>
      </c>
    </row>
    <row r="1122" spans="3:7">
      <c r="C1122" t="s">
        <v>1197</v>
      </c>
      <c r="G1122" s="29" t="str">
        <f>IFERROR(VLOOKUP(C1122,$A$2:$B$461,2,FALSE),"")</f>
        <v/>
      </c>
    </row>
    <row r="1123" spans="3:7">
      <c r="C1123" t="s">
        <v>1222</v>
      </c>
      <c r="G1123" s="29" t="str">
        <f>IFERROR(VLOOKUP(C1123,$A$2:$B$461,2,FALSE),"")</f>
        <v/>
      </c>
    </row>
    <row r="1124" spans="3:7">
      <c r="C1124" t="s">
        <v>1199</v>
      </c>
      <c r="G1124" s="29" t="str">
        <f>IFERROR(VLOOKUP(C1124,$A$2:$B$461,2,FALSE),"")</f>
        <v/>
      </c>
    </row>
    <row r="1125" spans="3:7">
      <c r="C1125" t="s">
        <v>1199</v>
      </c>
      <c r="G1125" s="29" t="str">
        <f>IFERROR(VLOOKUP(C1125,$A$2:$B$461,2,FALSE),"")</f>
        <v/>
      </c>
    </row>
    <row r="1126" spans="3:7">
      <c r="C1126" t="s">
        <v>1193</v>
      </c>
      <c r="G1126" s="29" t="str">
        <f>IFERROR(VLOOKUP(C1126,$A$2:$B$461,2,FALSE),"")</f>
        <v/>
      </c>
    </row>
    <row r="1127" spans="3:7">
      <c r="C1127" t="s">
        <v>1193</v>
      </c>
      <c r="G1127" s="29" t="str">
        <f>IFERROR(VLOOKUP(C1127,$A$2:$B$461,2,FALSE),"")</f>
        <v/>
      </c>
    </row>
    <row r="1128" spans="3:7">
      <c r="C1128" t="s">
        <v>1199</v>
      </c>
      <c r="G1128" s="29" t="str">
        <f>IFERROR(VLOOKUP(C1128,$A$2:$B$461,2,FALSE),"")</f>
        <v/>
      </c>
    </row>
    <row r="1129" spans="3:7">
      <c r="C1129" t="s">
        <v>1199</v>
      </c>
      <c r="G1129" s="29" t="str">
        <f>IFERROR(VLOOKUP(C1129,$A$2:$B$461,2,FALSE),"")</f>
        <v/>
      </c>
    </row>
    <row r="1130" spans="3:7">
      <c r="C1130" t="s">
        <v>1199</v>
      </c>
      <c r="G1130" s="29" t="str">
        <f>IFERROR(VLOOKUP(C1130,$A$2:$B$461,2,FALSE),"")</f>
        <v/>
      </c>
    </row>
    <row r="1131" spans="3:7">
      <c r="C1131" t="s">
        <v>1199</v>
      </c>
      <c r="G1131" s="29" t="str">
        <f>IFERROR(VLOOKUP(C1131,$A$2:$B$461,2,FALSE),"")</f>
        <v/>
      </c>
    </row>
    <row r="1132" spans="3:7">
      <c r="C1132" t="s">
        <v>1199</v>
      </c>
      <c r="G1132" s="29" t="str">
        <f>IFERROR(VLOOKUP(C1132,$A$2:$B$461,2,FALSE),"")</f>
        <v/>
      </c>
    </row>
    <row r="1133" spans="3:7">
      <c r="C1133" t="s">
        <v>1193</v>
      </c>
      <c r="G1133" s="29" t="str">
        <f>IFERROR(VLOOKUP(C1133,$A$2:$B$461,2,FALSE),"")</f>
        <v/>
      </c>
    </row>
    <row r="1134" spans="3:7">
      <c r="C1134" t="s">
        <v>1199</v>
      </c>
      <c r="G1134" s="29" t="str">
        <f>IFERROR(VLOOKUP(C1134,$A$2:$B$461,2,FALSE),"")</f>
        <v/>
      </c>
    </row>
    <row r="1135" spans="3:7">
      <c r="C1135" t="s">
        <v>1199</v>
      </c>
      <c r="G1135" s="29" t="str">
        <f>IFERROR(VLOOKUP(C1135,$A$2:$B$461,2,FALSE),"")</f>
        <v/>
      </c>
    </row>
    <row r="1136" spans="3:7">
      <c r="C1136" t="s">
        <v>1199</v>
      </c>
      <c r="G1136" s="29" t="str">
        <f>IFERROR(VLOOKUP(C1136,$A$2:$B$461,2,FALSE),"")</f>
        <v/>
      </c>
    </row>
    <row r="1137" spans="3:7">
      <c r="C1137" t="s">
        <v>1197</v>
      </c>
      <c r="G1137" s="29" t="str">
        <f>IFERROR(VLOOKUP(C1137,$A$2:$B$461,2,FALSE),"")</f>
        <v/>
      </c>
    </row>
    <row r="1138" spans="3:7">
      <c r="C1138" t="s">
        <v>1199</v>
      </c>
      <c r="G1138" s="29" t="str">
        <f>IFERROR(VLOOKUP(C1138,$A$2:$B$461,2,FALSE),"")</f>
        <v/>
      </c>
    </row>
    <row r="1139" spans="3:7">
      <c r="C1139" t="s">
        <v>1193</v>
      </c>
      <c r="G1139" s="29" t="str">
        <f>IFERROR(VLOOKUP(C1139,$A$2:$B$461,2,FALSE),"")</f>
        <v/>
      </c>
    </row>
    <row r="1140" spans="3:7">
      <c r="C1140" t="s">
        <v>1193</v>
      </c>
      <c r="G1140" s="29" t="str">
        <f>IFERROR(VLOOKUP(C1140,$A$2:$B$461,2,FALSE),"")</f>
        <v/>
      </c>
    </row>
    <row r="1141" spans="3:7">
      <c r="C1141" t="s">
        <v>1194</v>
      </c>
      <c r="G1141" s="29" t="str">
        <f>IFERROR(VLOOKUP(C1141,$A$2:$B$461,2,FALSE),"")</f>
        <v/>
      </c>
    </row>
    <row r="1142" spans="3:7">
      <c r="C1142" t="s">
        <v>1195</v>
      </c>
      <c r="G1142" s="29" t="str">
        <f>IFERROR(VLOOKUP(C1142,$A$2:$B$461,2,FALSE),"")</f>
        <v/>
      </c>
    </row>
    <row r="1143" spans="3:7">
      <c r="C1143" t="s">
        <v>1204</v>
      </c>
      <c r="G1143" s="29" t="str">
        <f>IFERROR(VLOOKUP(C1143,$A$2:$B$461,2,FALSE),"")</f>
        <v/>
      </c>
    </row>
    <row r="1144" spans="3:7">
      <c r="C1144" t="s">
        <v>1195</v>
      </c>
      <c r="G1144" s="29" t="str">
        <f>IFERROR(VLOOKUP(C1144,$A$2:$B$461,2,FALSE),"")</f>
        <v/>
      </c>
    </row>
    <row r="1145" spans="3:7">
      <c r="C1145" t="s">
        <v>1194</v>
      </c>
      <c r="G1145" s="29" t="str">
        <f>IFERROR(VLOOKUP(C1145,$A$2:$B$461,2,FALSE),"")</f>
        <v/>
      </c>
    </row>
    <row r="1146" spans="3:7">
      <c r="C1146" t="s">
        <v>1194</v>
      </c>
      <c r="G1146" s="29" t="str">
        <f>IFERROR(VLOOKUP(C1146,$A$2:$B$461,2,FALSE),"")</f>
        <v/>
      </c>
    </row>
    <row r="1147" spans="3:7">
      <c r="C1147" t="s">
        <v>1204</v>
      </c>
      <c r="G1147" s="29" t="str">
        <f>IFERROR(VLOOKUP(C1147,$A$2:$B$461,2,FALSE),"")</f>
        <v/>
      </c>
    </row>
    <row r="1148" spans="3:7">
      <c r="C1148" t="s">
        <v>1195</v>
      </c>
      <c r="G1148" s="29" t="str">
        <f>IFERROR(VLOOKUP(C1148,$A$2:$B$461,2,FALSE),"")</f>
        <v/>
      </c>
    </row>
    <row r="1149" spans="3:7">
      <c r="C1149" t="s">
        <v>1195</v>
      </c>
      <c r="G1149" s="29" t="str">
        <f>IFERROR(VLOOKUP(C1149,$A$2:$B$461,2,FALSE),"")</f>
        <v/>
      </c>
    </row>
    <row r="1150" spans="3:7">
      <c r="C1150" t="s">
        <v>1204</v>
      </c>
      <c r="G1150" s="29" t="str">
        <f>IFERROR(VLOOKUP(C1150,$A$2:$B$461,2,FALSE),"")</f>
        <v/>
      </c>
    </row>
    <row r="1151" spans="3:7">
      <c r="C1151" t="s">
        <v>1195</v>
      </c>
      <c r="G1151" s="29" t="str">
        <f>IFERROR(VLOOKUP(C1151,$A$2:$B$461,2,FALSE),"")</f>
        <v/>
      </c>
    </row>
    <row r="1152" spans="3:7">
      <c r="C1152" t="s">
        <v>1204</v>
      </c>
      <c r="G1152" s="29" t="str">
        <f>IFERROR(VLOOKUP(C1152,$A$2:$B$461,2,FALSE),"")</f>
        <v/>
      </c>
    </row>
    <row r="1153" spans="3:7">
      <c r="C1153" t="s">
        <v>1204</v>
      </c>
      <c r="G1153" s="29" t="str">
        <f>IFERROR(VLOOKUP(C1153,$A$2:$B$461,2,FALSE),"")</f>
        <v/>
      </c>
    </row>
    <row r="1154" spans="3:7">
      <c r="C1154" t="s">
        <v>1204</v>
      </c>
      <c r="G1154" s="29" t="str">
        <f>IFERROR(VLOOKUP(C1154,$A$2:$B$461,2,FALSE),"")</f>
        <v/>
      </c>
    </row>
    <row r="1155" spans="3:7">
      <c r="C1155" t="s">
        <v>1194</v>
      </c>
      <c r="G1155" s="29" t="str">
        <f>IFERROR(VLOOKUP(C1155,$A$2:$B$461,2,FALSE),"")</f>
        <v/>
      </c>
    </row>
    <row r="1156" spans="3:7">
      <c r="C1156" t="s">
        <v>1195</v>
      </c>
      <c r="G1156" s="29" t="str">
        <f>IFERROR(VLOOKUP(C1156,$A$2:$B$461,2,FALSE),"")</f>
        <v/>
      </c>
    </row>
    <row r="1157" spans="3:7">
      <c r="C1157" t="s">
        <v>1193</v>
      </c>
      <c r="G1157" s="29" t="str">
        <f>IFERROR(VLOOKUP(C1157,$A$2:$B$461,2,FALSE),"")</f>
        <v/>
      </c>
    </row>
    <row r="1158" spans="3:7">
      <c r="C1158" t="s">
        <v>1194</v>
      </c>
      <c r="G1158" s="29" t="str">
        <f>IFERROR(VLOOKUP(C1158,$A$2:$B$461,2,FALSE),"")</f>
        <v/>
      </c>
    </row>
    <row r="1159" spans="3:7">
      <c r="C1159" t="s">
        <v>1205</v>
      </c>
      <c r="G1159" s="29" t="str">
        <f>IFERROR(VLOOKUP(C1159,$A$2:$B$461,2,FALSE),"")</f>
        <v/>
      </c>
    </row>
    <row r="1160" spans="3:7">
      <c r="C1160" t="s">
        <v>1205</v>
      </c>
      <c r="G1160" s="29" t="str">
        <f>IFERROR(VLOOKUP(C1160,$A$2:$B$461,2,FALSE),"")</f>
        <v/>
      </c>
    </row>
    <row r="1161" spans="3:7">
      <c r="C1161" t="s">
        <v>1204</v>
      </c>
      <c r="G1161" s="29" t="str">
        <f>IFERROR(VLOOKUP(C1161,$A$2:$B$461,2,FALSE),"")</f>
        <v/>
      </c>
    </row>
    <row r="1162" spans="3:7">
      <c r="C1162" t="s">
        <v>1194</v>
      </c>
      <c r="G1162" s="29" t="str">
        <f>IFERROR(VLOOKUP(C1162,$A$2:$B$461,2,FALSE),"")</f>
        <v/>
      </c>
    </row>
    <row r="1163" spans="3:7">
      <c r="C1163" t="s">
        <v>1194</v>
      </c>
      <c r="G1163" s="29" t="str">
        <f>IFERROR(VLOOKUP(C1163,$A$2:$B$461,2,FALSE),"")</f>
        <v/>
      </c>
    </row>
    <row r="1164" spans="3:7">
      <c r="C1164" t="s">
        <v>1204</v>
      </c>
      <c r="G1164" s="29" t="str">
        <f>IFERROR(VLOOKUP(C1164,$A$2:$B$461,2,FALSE),"")</f>
        <v/>
      </c>
    </row>
    <row r="1165" spans="3:7">
      <c r="C1165" t="s">
        <v>1195</v>
      </c>
      <c r="G1165" s="29" t="str">
        <f>IFERROR(VLOOKUP(C1165,$A$2:$B$461,2,FALSE),"")</f>
        <v/>
      </c>
    </row>
    <row r="1166" spans="3:7">
      <c r="C1166" t="s">
        <v>1195</v>
      </c>
      <c r="G1166" s="29" t="str">
        <f>IFERROR(VLOOKUP(C1166,$A$2:$B$461,2,FALSE),"")</f>
        <v/>
      </c>
    </row>
    <row r="1167" spans="3:7">
      <c r="C1167" t="s">
        <v>1204</v>
      </c>
      <c r="G1167" s="29" t="str">
        <f>IFERROR(VLOOKUP(C1167,$A$2:$B$461,2,FALSE),"")</f>
        <v/>
      </c>
    </row>
    <row r="1168" spans="3:7">
      <c r="C1168" t="s">
        <v>1195</v>
      </c>
      <c r="G1168" s="29" t="str">
        <f>IFERROR(VLOOKUP(C1168,$A$2:$B$461,2,FALSE),"")</f>
        <v/>
      </c>
    </row>
    <row r="1169" spans="3:7">
      <c r="C1169" t="s">
        <v>1195</v>
      </c>
      <c r="G1169" s="29" t="str">
        <f>IFERROR(VLOOKUP(C1169,$A$2:$B$461,2,FALSE),"")</f>
        <v/>
      </c>
    </row>
    <row r="1170" spans="3:7">
      <c r="C1170" t="s">
        <v>1195</v>
      </c>
      <c r="G1170" s="29" t="str">
        <f>IFERROR(VLOOKUP(C1170,$A$2:$B$461,2,FALSE),"")</f>
        <v/>
      </c>
    </row>
    <row r="1171" spans="3:7">
      <c r="C1171" t="s">
        <v>1195</v>
      </c>
      <c r="G1171" s="29" t="str">
        <f>IFERROR(VLOOKUP(C1171,$A$2:$B$461,2,FALSE),"")</f>
        <v/>
      </c>
    </row>
    <row r="1172" spans="3:7">
      <c r="C1172" t="s">
        <v>1193</v>
      </c>
      <c r="G1172" s="29" t="str">
        <f>IFERROR(VLOOKUP(C1172,$A$2:$B$461,2,FALSE),"")</f>
        <v/>
      </c>
    </row>
    <row r="1173" spans="3:7">
      <c r="C1173" t="s">
        <v>1195</v>
      </c>
      <c r="G1173" s="29" t="str">
        <f>IFERROR(VLOOKUP(C1173,$A$2:$B$461,2,FALSE),"")</f>
        <v/>
      </c>
    </row>
    <row r="1174" spans="3:7">
      <c r="C1174" t="s">
        <v>1210</v>
      </c>
      <c r="G1174" s="29" t="str">
        <f>IFERROR(VLOOKUP(C1174,$A$2:$B$461,2,FALSE),"")</f>
        <v/>
      </c>
    </row>
    <row r="1175" spans="3:7">
      <c r="C1175" t="s">
        <v>1195</v>
      </c>
      <c r="G1175" s="29" t="str">
        <f>IFERROR(VLOOKUP(C1175,$A$2:$B$461,2,FALSE),"")</f>
        <v/>
      </c>
    </row>
    <row r="1176" spans="3:7">
      <c r="C1176" t="s">
        <v>1194</v>
      </c>
      <c r="G1176" s="29" t="str">
        <f>IFERROR(VLOOKUP(C1176,$A$2:$B$461,2,FALSE),"")</f>
        <v/>
      </c>
    </row>
    <row r="1177" spans="3:7">
      <c r="C1177" t="s">
        <v>1195</v>
      </c>
      <c r="G1177" s="29" t="str">
        <f>IFERROR(VLOOKUP(C1177,$A$2:$B$461,2,FALSE),"")</f>
        <v/>
      </c>
    </row>
    <row r="1178" spans="3:7">
      <c r="C1178" t="s">
        <v>1193</v>
      </c>
      <c r="G1178" s="29" t="str">
        <f>IFERROR(VLOOKUP(C1178,$A$2:$B$461,2,FALSE),"")</f>
        <v/>
      </c>
    </row>
    <row r="1179" spans="3:7">
      <c r="C1179" t="s">
        <v>1195</v>
      </c>
      <c r="G1179" s="29" t="str">
        <f>IFERROR(VLOOKUP(C1179,$A$2:$B$461,2,FALSE),"")</f>
        <v/>
      </c>
    </row>
    <row r="1180" spans="3:7">
      <c r="C1180" t="s">
        <v>1210</v>
      </c>
      <c r="G1180" s="29" t="str">
        <f>IFERROR(VLOOKUP(C1180,$A$2:$B$461,2,FALSE),"")</f>
        <v/>
      </c>
    </row>
    <row r="1181" spans="3:7">
      <c r="C1181" t="s">
        <v>1205</v>
      </c>
      <c r="G1181" s="29" t="str">
        <f>IFERROR(VLOOKUP(C1181,$A$2:$B$461,2,FALSE),"")</f>
        <v/>
      </c>
    </row>
    <row r="1182" spans="3:7">
      <c r="C1182" t="s">
        <v>1194</v>
      </c>
      <c r="G1182" s="29" t="str">
        <f>IFERROR(VLOOKUP(C1182,$A$2:$B$461,2,FALSE),"")</f>
        <v/>
      </c>
    </row>
    <row r="1183" spans="3:7">
      <c r="C1183" t="s">
        <v>1205</v>
      </c>
      <c r="G1183" s="29" t="str">
        <f>IFERROR(VLOOKUP(C1183,$A$2:$B$461,2,FALSE),"")</f>
        <v/>
      </c>
    </row>
    <row r="1184" spans="3:7">
      <c r="C1184" t="s">
        <v>1194</v>
      </c>
      <c r="G1184" s="29" t="str">
        <f>IFERROR(VLOOKUP(C1184,$A$2:$B$461,2,FALSE),"")</f>
        <v/>
      </c>
    </row>
    <row r="1185" spans="3:7">
      <c r="C1185" t="s">
        <v>1206</v>
      </c>
      <c r="G1185" s="29" t="str">
        <f>IFERROR(VLOOKUP(C1185,$A$2:$B$461,2,FALSE),"")</f>
        <v/>
      </c>
    </row>
    <row r="1186" spans="3:7">
      <c r="C1186" t="s">
        <v>1193</v>
      </c>
      <c r="G1186" s="29" t="str">
        <f>IFERROR(VLOOKUP(C1186,$A$2:$B$461,2,FALSE),"")</f>
        <v/>
      </c>
    </row>
    <row r="1187" spans="3:7">
      <c r="C1187" t="s">
        <v>1195</v>
      </c>
      <c r="G1187" s="29" t="str">
        <f>IFERROR(VLOOKUP(C1187,$A$2:$B$461,2,FALSE),"")</f>
        <v/>
      </c>
    </row>
    <row r="1188" spans="3:7">
      <c r="C1188" t="s">
        <v>1195</v>
      </c>
      <c r="G1188" s="29" t="str">
        <f>IFERROR(VLOOKUP(C1188,$A$2:$B$461,2,FALSE),"")</f>
        <v/>
      </c>
    </row>
    <row r="1189" spans="3:7">
      <c r="C1189" t="s">
        <v>1205</v>
      </c>
      <c r="G1189" s="29" t="str">
        <f>IFERROR(VLOOKUP(C1189,$A$2:$B$461,2,FALSE),"")</f>
        <v/>
      </c>
    </row>
    <row r="1190" spans="3:7">
      <c r="C1190" t="s">
        <v>1195</v>
      </c>
      <c r="G1190" s="29" t="str">
        <f>IFERROR(VLOOKUP(C1190,$A$2:$B$461,2,FALSE),"")</f>
        <v/>
      </c>
    </row>
    <row r="1191" spans="3:7">
      <c r="C1191" t="s">
        <v>1194</v>
      </c>
      <c r="G1191" s="29" t="str">
        <f>IFERROR(VLOOKUP(C1191,$A$2:$B$461,2,FALSE),"")</f>
        <v/>
      </c>
    </row>
    <row r="1192" spans="3:7">
      <c r="C1192" t="s">
        <v>1194</v>
      </c>
      <c r="G1192" s="29" t="str">
        <f>IFERROR(VLOOKUP(C1192,$A$2:$B$461,2,FALSE),"")</f>
        <v/>
      </c>
    </row>
    <row r="1193" spans="3:7">
      <c r="C1193" t="s">
        <v>1194</v>
      </c>
      <c r="G1193" s="29" t="str">
        <f>IFERROR(VLOOKUP(C1193,$A$2:$B$461,2,FALSE),"")</f>
        <v/>
      </c>
    </row>
    <row r="1194" spans="3:7">
      <c r="C1194" t="s">
        <v>1194</v>
      </c>
      <c r="G1194" s="29" t="str">
        <f>IFERROR(VLOOKUP(C1194,$A$2:$B$461,2,FALSE),"")</f>
        <v/>
      </c>
    </row>
    <row r="1195" spans="3:7">
      <c r="C1195" t="s">
        <v>1194</v>
      </c>
      <c r="G1195" s="29" t="str">
        <f>IFERROR(VLOOKUP(C1195,$A$2:$B$461,2,FALSE),"")</f>
        <v/>
      </c>
    </row>
    <row r="1196" spans="3:7">
      <c r="C1196" t="s">
        <v>1204</v>
      </c>
      <c r="G1196" s="29" t="str">
        <f>IFERROR(VLOOKUP(C1196,$A$2:$B$461,2,FALSE),"")</f>
        <v/>
      </c>
    </row>
    <row r="1197" spans="3:7">
      <c r="C1197" t="s">
        <v>1195</v>
      </c>
      <c r="G1197" s="29" t="str">
        <f>IFERROR(VLOOKUP(C1197,$A$2:$B$461,2,FALSE),"")</f>
        <v/>
      </c>
    </row>
    <row r="1198" spans="3:7">
      <c r="C1198" t="s">
        <v>1195</v>
      </c>
      <c r="G1198" s="29" t="str">
        <f>IFERROR(VLOOKUP(C1198,$A$2:$B$461,2,FALSE),"")</f>
        <v/>
      </c>
    </row>
    <row r="1199" spans="3:7">
      <c r="C1199" t="s">
        <v>1204</v>
      </c>
      <c r="G1199" s="29" t="str">
        <f>IFERROR(VLOOKUP(C1199,$A$2:$B$461,2,FALSE),"")</f>
        <v/>
      </c>
    </row>
    <row r="1200" spans="3:7">
      <c r="C1200" t="s">
        <v>1195</v>
      </c>
      <c r="G1200" s="29" t="str">
        <f>IFERROR(VLOOKUP(C1200,$A$2:$B$461,2,FALSE),"")</f>
        <v/>
      </c>
    </row>
    <row r="1201" spans="3:7">
      <c r="C1201" t="s">
        <v>1194</v>
      </c>
      <c r="G1201" s="29" t="str">
        <f>IFERROR(VLOOKUP(C1201,$A$2:$B$461,2,FALSE),"")</f>
        <v/>
      </c>
    </row>
    <row r="1202" spans="3:7">
      <c r="C1202" t="s">
        <v>1194</v>
      </c>
      <c r="G1202" s="29" t="str">
        <f>IFERROR(VLOOKUP(C1202,$A$2:$B$461,2,FALSE),"")</f>
        <v/>
      </c>
    </row>
    <row r="1203" spans="3:7">
      <c r="C1203" t="s">
        <v>1219</v>
      </c>
      <c r="G1203" s="29" t="str">
        <f>IFERROR(VLOOKUP(C1203,$A$2:$B$461,2,FALSE),"")</f>
        <v/>
      </c>
    </row>
    <row r="1204" spans="3:7">
      <c r="C1204" t="s">
        <v>1194</v>
      </c>
      <c r="G1204" s="29" t="str">
        <f>IFERROR(VLOOKUP(C1204,$A$2:$B$461,2,FALSE),"")</f>
        <v/>
      </c>
    </row>
    <row r="1205" spans="3:7">
      <c r="C1205" t="s">
        <v>1177</v>
      </c>
      <c r="G1205" s="29" t="str">
        <f>IFERROR(VLOOKUP(C1205,$A$2:$B$461,2,FALSE),"")</f>
        <v/>
      </c>
    </row>
    <row r="1206" spans="3:7">
      <c r="C1206" t="s">
        <v>1213</v>
      </c>
      <c r="G1206" s="29" t="str">
        <f>IFERROR(VLOOKUP(C1206,$A$2:$B$461,2,FALSE),"")</f>
        <v/>
      </c>
    </row>
    <row r="1207" spans="3:7">
      <c r="C1207" t="s">
        <v>1194</v>
      </c>
      <c r="G1207" s="29" t="str">
        <f>IFERROR(VLOOKUP(C1207,$A$2:$B$461,2,FALSE),"")</f>
        <v/>
      </c>
    </row>
    <row r="1208" spans="3:7">
      <c r="C1208" t="s">
        <v>1219</v>
      </c>
      <c r="G1208" s="29" t="str">
        <f>IFERROR(VLOOKUP(C1208,$A$2:$B$461,2,FALSE),"")</f>
        <v/>
      </c>
    </row>
    <row r="1209" spans="3:7">
      <c r="C1209" t="s">
        <v>1219</v>
      </c>
      <c r="G1209" s="29" t="str">
        <f>IFERROR(VLOOKUP(C1209,$A$2:$B$461,2,FALSE),"")</f>
        <v/>
      </c>
    </row>
    <row r="1210" spans="3:7">
      <c r="C1210" t="s">
        <v>1206</v>
      </c>
      <c r="G1210" s="29" t="str">
        <f>IFERROR(VLOOKUP(C1210,$A$2:$B$461,2,FALSE),"")</f>
        <v/>
      </c>
    </row>
    <row r="1211" spans="3:7">
      <c r="C1211" t="s">
        <v>1194</v>
      </c>
      <c r="G1211" s="29" t="str">
        <f>IFERROR(VLOOKUP(C1211,$A$2:$B$461,2,FALSE),"")</f>
        <v/>
      </c>
    </row>
    <row r="1212" spans="3:7">
      <c r="C1212" t="s">
        <v>1194</v>
      </c>
      <c r="G1212" s="29" t="str">
        <f>IFERROR(VLOOKUP(C1212,$A$2:$B$461,2,FALSE),"")</f>
        <v/>
      </c>
    </row>
    <row r="1213" spans="3:7">
      <c r="C1213" t="s">
        <v>1219</v>
      </c>
      <c r="G1213" s="29" t="str">
        <f>IFERROR(VLOOKUP(C1213,$A$2:$B$461,2,FALSE),"")</f>
        <v/>
      </c>
    </row>
    <row r="1214" spans="3:7">
      <c r="C1214" t="s">
        <v>1219</v>
      </c>
      <c r="G1214" s="29" t="str">
        <f>IFERROR(VLOOKUP(C1214,$A$2:$B$461,2,FALSE),"")</f>
        <v/>
      </c>
    </row>
    <row r="1215" spans="3:7">
      <c r="C1215" t="s">
        <v>1213</v>
      </c>
      <c r="G1215" s="29" t="str">
        <f>IFERROR(VLOOKUP(C1215,$A$2:$B$461,2,FALSE),"")</f>
        <v/>
      </c>
    </row>
    <row r="1216" spans="3:7">
      <c r="C1216" t="s">
        <v>1213</v>
      </c>
      <c r="G1216" s="29" t="str">
        <f>IFERROR(VLOOKUP(C1216,$A$2:$B$461,2,FALSE),"")</f>
        <v/>
      </c>
    </row>
    <row r="1217" spans="3:7">
      <c r="C1217" t="s">
        <v>1213</v>
      </c>
      <c r="G1217" s="29" t="str">
        <f>IFERROR(VLOOKUP(C1217,$A$2:$B$461,2,FALSE),"")</f>
        <v/>
      </c>
    </row>
    <row r="1218" spans="3:7">
      <c r="C1218" t="s">
        <v>1194</v>
      </c>
      <c r="G1218" s="29" t="str">
        <f>IFERROR(VLOOKUP(C1218,$A$2:$B$461,2,FALSE),"")</f>
        <v/>
      </c>
    </row>
    <row r="1219" spans="3:7">
      <c r="C1219" t="s">
        <v>1219</v>
      </c>
      <c r="G1219" s="29" t="str">
        <f>IFERROR(VLOOKUP(C1219,$A$2:$B$461,2,FALSE),"")</f>
        <v/>
      </c>
    </row>
    <row r="1220" spans="3:7">
      <c r="C1220" t="s">
        <v>1210</v>
      </c>
      <c r="G1220" s="29" t="str">
        <f>IFERROR(VLOOKUP(C1220,$A$2:$B$461,2,FALSE),"")</f>
        <v/>
      </c>
    </row>
    <row r="1221" spans="3:7">
      <c r="C1221" t="s">
        <v>1219</v>
      </c>
      <c r="G1221" s="29" t="str">
        <f>IFERROR(VLOOKUP(C1221,$A$2:$B$461,2,FALSE),"")</f>
        <v/>
      </c>
    </row>
    <row r="1222" spans="3:7">
      <c r="C1222" t="s">
        <v>1219</v>
      </c>
      <c r="G1222" s="29" t="str">
        <f>IFERROR(VLOOKUP(C1222,$A$2:$B$461,2,FALSE),"")</f>
        <v/>
      </c>
    </row>
    <row r="1223" spans="3:7">
      <c r="C1223" t="s">
        <v>1213</v>
      </c>
      <c r="G1223" s="29" t="str">
        <f>IFERROR(VLOOKUP(C1223,$A$2:$B$461,2,FALSE),"")</f>
        <v/>
      </c>
    </row>
    <row r="1224" spans="3:7">
      <c r="C1224" t="s">
        <v>1219</v>
      </c>
      <c r="G1224" s="29" t="str">
        <f>IFERROR(VLOOKUP(C1224,$A$2:$B$461,2,FALSE),"")</f>
        <v/>
      </c>
    </row>
    <row r="1225" spans="3:7">
      <c r="C1225" t="s">
        <v>1219</v>
      </c>
      <c r="G1225" s="29" t="str">
        <f>IFERROR(VLOOKUP(C1225,$A$2:$B$461,2,FALSE),"")</f>
        <v/>
      </c>
    </row>
    <row r="1226" spans="3:7">
      <c r="C1226" t="s">
        <v>1219</v>
      </c>
      <c r="G1226" s="29" t="str">
        <f>IFERROR(VLOOKUP(C1226,$A$2:$B$461,2,FALSE),"")</f>
        <v/>
      </c>
    </row>
    <row r="1227" spans="3:7">
      <c r="C1227" t="s">
        <v>1219</v>
      </c>
      <c r="G1227" s="29" t="str">
        <f>IFERROR(VLOOKUP(C1227,$A$2:$B$461,2,FALSE),"")</f>
        <v/>
      </c>
    </row>
    <row r="1228" spans="3:7">
      <c r="C1228" t="s">
        <v>1199</v>
      </c>
      <c r="G1228" s="29" t="str">
        <f>IFERROR(VLOOKUP(C1228,$A$2:$B$461,2,FALSE),"")</f>
        <v/>
      </c>
    </row>
    <row r="1229" spans="3:7">
      <c r="C1229" t="s">
        <v>1199</v>
      </c>
      <c r="G1229" s="29" t="str">
        <f>IFERROR(VLOOKUP(C1229,$A$2:$B$461,2,FALSE),"")</f>
        <v/>
      </c>
    </row>
    <row r="1230" spans="3:7">
      <c r="C1230" t="s">
        <v>1199</v>
      </c>
      <c r="G1230" s="29" t="str">
        <f>IFERROR(VLOOKUP(C1230,$A$2:$B$461,2,FALSE),"")</f>
        <v/>
      </c>
    </row>
    <row r="1231" spans="3:7">
      <c r="C1231" t="s">
        <v>1199</v>
      </c>
      <c r="G1231" s="29" t="str">
        <f>IFERROR(VLOOKUP(C1231,$A$2:$B$461,2,FALSE),"")</f>
        <v/>
      </c>
    </row>
    <row r="1232" spans="3:7">
      <c r="C1232" t="s">
        <v>1199</v>
      </c>
      <c r="G1232" s="29" t="str">
        <f>IFERROR(VLOOKUP(C1232,$A$2:$B$461,2,FALSE),"")</f>
        <v/>
      </c>
    </row>
    <row r="1233" spans="3:7">
      <c r="C1233" t="s">
        <v>1199</v>
      </c>
      <c r="G1233" s="29" t="str">
        <f>IFERROR(VLOOKUP(C1233,$A$2:$B$461,2,FALSE),"")</f>
        <v/>
      </c>
    </row>
    <row r="1234" spans="3:7">
      <c r="C1234" t="s">
        <v>1199</v>
      </c>
      <c r="G1234" s="29" t="str">
        <f>IFERROR(VLOOKUP(C1234,$A$2:$B$461,2,FALSE),"")</f>
        <v/>
      </c>
    </row>
    <row r="1235" spans="3:7">
      <c r="C1235" t="s">
        <v>1199</v>
      </c>
      <c r="G1235" s="29" t="str">
        <f>IFERROR(VLOOKUP(C1235,$A$2:$B$461,2,FALSE),"")</f>
        <v/>
      </c>
    </row>
    <row r="1236" spans="3:7">
      <c r="C1236" t="s">
        <v>1207</v>
      </c>
      <c r="G1236" s="29" t="str">
        <f>IFERROR(VLOOKUP(C1236,$A$2:$B$461,2,FALSE),"")</f>
        <v/>
      </c>
    </row>
    <row r="1237" spans="3:7">
      <c r="C1237" t="s">
        <v>1207</v>
      </c>
      <c r="G1237" s="29" t="str">
        <f>IFERROR(VLOOKUP(C1237,$A$2:$B$461,2,FALSE),"")</f>
        <v/>
      </c>
    </row>
    <row r="1238" spans="3:7">
      <c r="C1238" t="s">
        <v>1199</v>
      </c>
      <c r="G1238" s="29" t="str">
        <f>IFERROR(VLOOKUP(C1238,$A$2:$B$461,2,FALSE),"")</f>
        <v/>
      </c>
    </row>
    <row r="1239" spans="3:7">
      <c r="C1239" t="s">
        <v>1199</v>
      </c>
      <c r="G1239" s="29" t="str">
        <f>IFERROR(VLOOKUP(C1239,$A$2:$B$461,2,FALSE),"")</f>
        <v/>
      </c>
    </row>
    <row r="1240" spans="3:7">
      <c r="C1240" t="s">
        <v>1199</v>
      </c>
      <c r="G1240" s="29" t="str">
        <f>IFERROR(VLOOKUP(C1240,$A$2:$B$461,2,FALSE),"")</f>
        <v/>
      </c>
    </row>
    <row r="1241" spans="3:7">
      <c r="C1241" t="s">
        <v>1199</v>
      </c>
      <c r="G1241" s="29" t="str">
        <f>IFERROR(VLOOKUP(C1241,$A$2:$B$461,2,FALSE),"")</f>
        <v/>
      </c>
    </row>
    <row r="1242" spans="3:7">
      <c r="C1242" t="s">
        <v>1199</v>
      </c>
      <c r="G1242" s="29" t="str">
        <f>IFERROR(VLOOKUP(C1242,$A$2:$B$461,2,FALSE),"")</f>
        <v/>
      </c>
    </row>
    <row r="1243" spans="3:7">
      <c r="C1243" t="s">
        <v>1199</v>
      </c>
      <c r="G1243" s="29" t="str">
        <f>IFERROR(VLOOKUP(C1243,$A$2:$B$461,2,FALSE),"")</f>
        <v/>
      </c>
    </row>
    <row r="1244" spans="3:7">
      <c r="C1244" t="s">
        <v>1207</v>
      </c>
      <c r="G1244" s="29" t="str">
        <f>IFERROR(VLOOKUP(C1244,$A$2:$B$461,2,FALSE),"")</f>
        <v/>
      </c>
    </row>
    <row r="1245" spans="3:7">
      <c r="C1245" t="s">
        <v>1207</v>
      </c>
      <c r="G1245" s="29" t="str">
        <f>IFERROR(VLOOKUP(C1245,$A$2:$B$461,2,FALSE),"")</f>
        <v/>
      </c>
    </row>
    <row r="1246" spans="3:7">
      <c r="C1246" t="s">
        <v>1199</v>
      </c>
      <c r="G1246" s="29" t="str">
        <f>IFERROR(VLOOKUP(C1246,$A$2:$B$461,2,FALSE),"")</f>
        <v/>
      </c>
    </row>
    <row r="1247" spans="3:7">
      <c r="C1247" t="s">
        <v>1199</v>
      </c>
      <c r="G1247" s="29" t="str">
        <f>IFERROR(VLOOKUP(C1247,$A$2:$B$461,2,FALSE),"")</f>
        <v/>
      </c>
    </row>
    <row r="1248" spans="3:7">
      <c r="C1248" t="s">
        <v>1199</v>
      </c>
      <c r="G1248" s="29" t="str">
        <f>IFERROR(VLOOKUP(C1248,$A$2:$B$461,2,FALSE),"")</f>
        <v/>
      </c>
    </row>
    <row r="1249" spans="3:7">
      <c r="C1249" t="s">
        <v>1199</v>
      </c>
      <c r="G1249" s="29" t="str">
        <f>IFERROR(VLOOKUP(C1249,$A$2:$B$461,2,FALSE),"")</f>
        <v/>
      </c>
    </row>
    <row r="1250" spans="3:7">
      <c r="C1250" t="s">
        <v>1207</v>
      </c>
      <c r="G1250" s="29" t="str">
        <f>IFERROR(VLOOKUP(C1250,$A$2:$B$461,2,FALSE),"")</f>
        <v/>
      </c>
    </row>
    <row r="1251" spans="3:7">
      <c r="C1251" t="s">
        <v>1199</v>
      </c>
      <c r="G1251" s="29" t="str">
        <f>IFERROR(VLOOKUP(C1251,$A$2:$B$461,2,FALSE),"")</f>
        <v/>
      </c>
    </row>
    <row r="1252" spans="3:7">
      <c r="C1252" t="s">
        <v>1199</v>
      </c>
      <c r="G1252" s="29" t="str">
        <f>IFERROR(VLOOKUP(C1252,$A$2:$B$461,2,FALSE),"")</f>
        <v/>
      </c>
    </row>
    <row r="1253" spans="3:7">
      <c r="C1253" t="s">
        <v>1207</v>
      </c>
      <c r="G1253" s="29" t="str">
        <f>IFERROR(VLOOKUP(C1253,$A$2:$B$461,2,FALSE),"")</f>
        <v/>
      </c>
    </row>
    <row r="1254" spans="3:7">
      <c r="C1254" t="s">
        <v>1199</v>
      </c>
      <c r="G1254" s="29" t="str">
        <f>IFERROR(VLOOKUP(C1254,$A$2:$B$461,2,FALSE),"")</f>
        <v/>
      </c>
    </row>
    <row r="1255" spans="3:7">
      <c r="C1255" t="s">
        <v>1207</v>
      </c>
      <c r="G1255" s="29" t="str">
        <f>IFERROR(VLOOKUP(C1255,$A$2:$B$461,2,FALSE),"")</f>
        <v/>
      </c>
    </row>
    <row r="1256" spans="3:7">
      <c r="C1256" t="s">
        <v>1199</v>
      </c>
      <c r="G1256" s="29" t="str">
        <f>IFERROR(VLOOKUP(C1256,$A$2:$B$461,2,FALSE),"")</f>
        <v/>
      </c>
    </row>
    <row r="1257" spans="3:7">
      <c r="C1257" t="s">
        <v>1207</v>
      </c>
      <c r="G1257" s="29" t="str">
        <f>IFERROR(VLOOKUP(C1257,$A$2:$B$461,2,FALSE),"")</f>
        <v/>
      </c>
    </row>
    <row r="1258" spans="3:7">
      <c r="C1258" t="s">
        <v>1207</v>
      </c>
      <c r="G1258" s="29" t="str">
        <f>IFERROR(VLOOKUP(C1258,$A$2:$B$461,2,FALSE),"")</f>
        <v/>
      </c>
    </row>
    <row r="1259" spans="3:7">
      <c r="C1259" t="s">
        <v>1199</v>
      </c>
      <c r="G1259" s="29" t="str">
        <f>IFERROR(VLOOKUP(C1259,$A$2:$B$461,2,FALSE),"")</f>
        <v/>
      </c>
    </row>
    <row r="1260" spans="3:7">
      <c r="C1260" t="s">
        <v>1199</v>
      </c>
      <c r="G1260" s="29" t="str">
        <f>IFERROR(VLOOKUP(C1260,$A$2:$B$461,2,FALSE),"")</f>
        <v/>
      </c>
    </row>
    <row r="1261" spans="3:7">
      <c r="C1261" t="s">
        <v>1199</v>
      </c>
      <c r="G1261" s="29" t="str">
        <f>IFERROR(VLOOKUP(C1261,$A$2:$B$461,2,FALSE),"")</f>
        <v/>
      </c>
    </row>
    <row r="1262" spans="3:7">
      <c r="C1262" t="s">
        <v>1199</v>
      </c>
      <c r="G1262" s="29" t="str">
        <f>IFERROR(VLOOKUP(C1262,$A$2:$B$461,2,FALSE),"")</f>
        <v/>
      </c>
    </row>
    <row r="1263" spans="3:7">
      <c r="C1263" t="s">
        <v>1199</v>
      </c>
      <c r="G1263" s="29" t="str">
        <f>IFERROR(VLOOKUP(C1263,$A$2:$B$461,2,FALSE),"")</f>
        <v/>
      </c>
    </row>
    <row r="1264" spans="3:7">
      <c r="C1264" t="s">
        <v>1207</v>
      </c>
      <c r="G1264" s="29" t="str">
        <f>IFERROR(VLOOKUP(C1264,$A$2:$B$461,2,FALSE),"")</f>
        <v/>
      </c>
    </row>
    <row r="1265" spans="3:7">
      <c r="C1265" t="s">
        <v>1199</v>
      </c>
      <c r="G1265" s="29" t="str">
        <f>IFERROR(VLOOKUP(C1265,$A$2:$B$461,2,FALSE),"")</f>
        <v/>
      </c>
    </row>
    <row r="1266" spans="3:7">
      <c r="C1266" t="s">
        <v>1199</v>
      </c>
      <c r="G1266" s="29" t="str">
        <f>IFERROR(VLOOKUP(C1266,$A$2:$B$461,2,FALSE),"")</f>
        <v/>
      </c>
    </row>
    <row r="1267" spans="3:7">
      <c r="C1267" t="s">
        <v>1199</v>
      </c>
      <c r="G1267" s="29" t="str">
        <f>IFERROR(VLOOKUP(C1267,$A$2:$B$461,2,FALSE),"")</f>
        <v/>
      </c>
    </row>
    <row r="1268" spans="3:7">
      <c r="C1268" t="s">
        <v>1199</v>
      </c>
      <c r="G1268" s="29" t="str">
        <f>IFERROR(VLOOKUP(C1268,$A$2:$B$461,2,FALSE),"")</f>
        <v/>
      </c>
    </row>
    <row r="1269" spans="3:7">
      <c r="C1269" t="s">
        <v>1207</v>
      </c>
      <c r="G1269" s="29" t="str">
        <f>IFERROR(VLOOKUP(C1269,$A$2:$B$461,2,FALSE),"")</f>
        <v/>
      </c>
    </row>
    <row r="1270" spans="3:7">
      <c r="C1270" t="s">
        <v>1207</v>
      </c>
      <c r="G1270" s="29" t="str">
        <f>IFERROR(VLOOKUP(C1270,$A$2:$B$461,2,FALSE),"")</f>
        <v/>
      </c>
    </row>
    <row r="1271" spans="3:7">
      <c r="C1271" t="s">
        <v>1199</v>
      </c>
      <c r="G1271" s="29" t="str">
        <f>IFERROR(VLOOKUP(C1271,$A$2:$B$461,2,FALSE),"")</f>
        <v/>
      </c>
    </row>
    <row r="1272" spans="3:7">
      <c r="C1272" t="s">
        <v>1207</v>
      </c>
      <c r="G1272" s="29" t="str">
        <f>IFERROR(VLOOKUP(C1272,$A$2:$B$461,2,FALSE),"")</f>
        <v/>
      </c>
    </row>
    <row r="1273" spans="3:7">
      <c r="C1273" t="s">
        <v>1207</v>
      </c>
      <c r="G1273" s="29" t="str">
        <f>IFERROR(VLOOKUP(C1273,$A$2:$B$461,2,FALSE),"")</f>
        <v/>
      </c>
    </row>
    <row r="1274" spans="3:7">
      <c r="C1274" t="s">
        <v>1199</v>
      </c>
      <c r="G1274" s="29" t="str">
        <f>IFERROR(VLOOKUP(C1274,$A$2:$B$461,2,FALSE),"")</f>
        <v/>
      </c>
    </row>
    <row r="1275" spans="3:7">
      <c r="C1275" t="s">
        <v>1199</v>
      </c>
      <c r="G1275" s="29" t="str">
        <f>IFERROR(VLOOKUP(C1275,$A$2:$B$461,2,FALSE),"")</f>
        <v/>
      </c>
    </row>
    <row r="1276" spans="3:7">
      <c r="C1276" t="s">
        <v>1199</v>
      </c>
      <c r="G1276" s="29" t="str">
        <f>IFERROR(VLOOKUP(C1276,$A$2:$B$461,2,FALSE),"")</f>
        <v/>
      </c>
    </row>
    <row r="1277" spans="3:7">
      <c r="C1277" t="s">
        <v>1199</v>
      </c>
      <c r="G1277" s="29" t="str">
        <f>IFERROR(VLOOKUP(C1277,$A$2:$B$461,2,FALSE),"")</f>
        <v/>
      </c>
    </row>
    <row r="1278" spans="3:7">
      <c r="C1278" t="s">
        <v>1199</v>
      </c>
      <c r="G1278" s="29" t="str">
        <f>IFERROR(VLOOKUP(C1278,$A$2:$B$461,2,FALSE),"")</f>
        <v/>
      </c>
    </row>
    <row r="1279" spans="3:7">
      <c r="C1279" t="s">
        <v>1207</v>
      </c>
      <c r="G1279" s="29" t="str">
        <f>IFERROR(VLOOKUP(C1279,$A$2:$B$461,2,FALSE),"")</f>
        <v/>
      </c>
    </row>
    <row r="1280" spans="3:7">
      <c r="C1280" t="s">
        <v>1207</v>
      </c>
      <c r="G1280" s="29" t="str">
        <f>IFERROR(VLOOKUP(C1280,$A$2:$B$461,2,FALSE),"")</f>
        <v/>
      </c>
    </row>
    <row r="1281" spans="3:7">
      <c r="C1281" t="s">
        <v>1197</v>
      </c>
      <c r="G1281" s="29" t="str">
        <f>IFERROR(VLOOKUP(C1281,$A$2:$B$461,2,FALSE),"")</f>
        <v/>
      </c>
    </row>
    <row r="1282" spans="3:7">
      <c r="C1282" t="s">
        <v>1197</v>
      </c>
      <c r="G1282" s="29" t="str">
        <f>IFERROR(VLOOKUP(C1282,$A$2:$B$461,2,FALSE),"")</f>
        <v/>
      </c>
    </row>
    <row r="1283" spans="3:7">
      <c r="C1283" t="s">
        <v>1197</v>
      </c>
      <c r="G1283" s="29" t="str">
        <f>IFERROR(VLOOKUP(C1283,$A$2:$B$461,2,FALSE),"")</f>
        <v/>
      </c>
    </row>
    <row r="1284" spans="3:7">
      <c r="C1284" t="s">
        <v>1197</v>
      </c>
      <c r="G1284" s="29" t="str">
        <f>IFERROR(VLOOKUP(C1284,$A$2:$B$461,2,FALSE),"")</f>
        <v/>
      </c>
    </row>
    <row r="1285" spans="3:7">
      <c r="C1285" t="s">
        <v>1197</v>
      </c>
      <c r="G1285" s="29" t="str">
        <f>IFERROR(VLOOKUP(C1285,$A$2:$B$461,2,FALSE),"")</f>
        <v/>
      </c>
    </row>
    <row r="1286" spans="3:7">
      <c r="C1286" t="s">
        <v>1177</v>
      </c>
      <c r="G1286" s="29" t="str">
        <f>IFERROR(VLOOKUP(C1286,$A$2:$B$461,2,FALSE),"")</f>
        <v/>
      </c>
    </row>
    <row r="1287" spans="3:7">
      <c r="C1287" t="s">
        <v>1204</v>
      </c>
      <c r="G1287" s="29" t="str">
        <f>IFERROR(VLOOKUP(C1287,$A$2:$B$461,2,FALSE),"")</f>
        <v/>
      </c>
    </row>
    <row r="1288" spans="3:7">
      <c r="C1288" t="s">
        <v>1222</v>
      </c>
      <c r="G1288" s="29" t="str">
        <f>IFERROR(VLOOKUP(C1288,$A$2:$B$461,2,FALSE),"")</f>
        <v/>
      </c>
    </row>
    <row r="1289" spans="3:7">
      <c r="C1289" t="s">
        <v>1204</v>
      </c>
      <c r="G1289" s="29" t="str">
        <f>IFERROR(VLOOKUP(C1289,$A$2:$B$461,2,FALSE),"")</f>
        <v/>
      </c>
    </row>
    <row r="1290" spans="3:7">
      <c r="C1290" t="s">
        <v>1222</v>
      </c>
      <c r="G1290" s="29" t="str">
        <f>IFERROR(VLOOKUP(C1290,$A$2:$B$461,2,FALSE),"")</f>
        <v/>
      </c>
    </row>
    <row r="1291" spans="3:7">
      <c r="C1291" t="s">
        <v>1193</v>
      </c>
      <c r="G1291" s="29" t="str">
        <f>IFERROR(VLOOKUP(C1291,$A$2:$B$461,2,FALSE),"")</f>
        <v/>
      </c>
    </row>
    <row r="1292" spans="3:7">
      <c r="C1292" t="s">
        <v>1222</v>
      </c>
      <c r="G1292" s="29" t="str">
        <f>IFERROR(VLOOKUP(C1292,$A$2:$B$461,2,FALSE),"")</f>
        <v/>
      </c>
    </row>
    <row r="1293" spans="3:7">
      <c r="C1293" t="s">
        <v>1197</v>
      </c>
      <c r="G1293" s="29" t="str">
        <f>IFERROR(VLOOKUP(C1293,$A$2:$B$461,2,FALSE),"")</f>
        <v/>
      </c>
    </row>
    <row r="1294" spans="3:7">
      <c r="C1294" t="s">
        <v>1193</v>
      </c>
      <c r="G1294" s="29" t="str">
        <f>IFERROR(VLOOKUP(C1294,$A$2:$B$461,2,FALSE),"")</f>
        <v/>
      </c>
    </row>
    <row r="1295" spans="3:7">
      <c r="C1295" t="s">
        <v>1197</v>
      </c>
      <c r="G1295" s="29" t="str">
        <f>IFERROR(VLOOKUP(C1295,$A$2:$B$461,2,FALSE),"")</f>
        <v/>
      </c>
    </row>
    <row r="1296" spans="3:7">
      <c r="C1296" t="s">
        <v>1197</v>
      </c>
      <c r="G1296" s="29" t="str">
        <f>IFERROR(VLOOKUP(C1296,$A$2:$B$461,2,FALSE),"")</f>
        <v/>
      </c>
    </row>
    <row r="1297" spans="3:7">
      <c r="C1297" t="s">
        <v>1192</v>
      </c>
      <c r="G1297" s="29" t="str">
        <f>IFERROR(VLOOKUP(C1297,$A$2:$B$461,2,FALSE),"")</f>
        <v/>
      </c>
    </row>
    <row r="1298" spans="3:7">
      <c r="C1298" t="s">
        <v>1205</v>
      </c>
      <c r="G1298" s="29" t="str">
        <f>IFERROR(VLOOKUP(C1298,$A$2:$B$461,2,FALSE),"")</f>
        <v/>
      </c>
    </row>
    <row r="1299" spans="3:7">
      <c r="C1299" t="s">
        <v>1204</v>
      </c>
      <c r="G1299" s="29" t="str">
        <f>IFERROR(VLOOKUP(C1299,$A$2:$B$461,2,FALSE),"")</f>
        <v/>
      </c>
    </row>
    <row r="1300" spans="3:7">
      <c r="C1300" t="s">
        <v>1204</v>
      </c>
      <c r="G1300" s="29" t="str">
        <f>IFERROR(VLOOKUP(C1300,$A$2:$B$461,2,FALSE),"")</f>
        <v/>
      </c>
    </row>
    <row r="1301" spans="3:7">
      <c r="C1301" t="s">
        <v>1193</v>
      </c>
      <c r="G1301" s="29" t="str">
        <f>IFERROR(VLOOKUP(C1301,$A$2:$B$461,2,FALSE),"")</f>
        <v/>
      </c>
    </row>
    <row r="1302" spans="3:7">
      <c r="C1302" t="s">
        <v>1193</v>
      </c>
      <c r="G1302" s="29" t="str">
        <f>IFERROR(VLOOKUP(C1302,$A$2:$B$461,2,FALSE),"")</f>
        <v/>
      </c>
    </row>
    <row r="1303" spans="3:7">
      <c r="C1303" t="s">
        <v>1197</v>
      </c>
      <c r="G1303" s="29" t="str">
        <f>IFERROR(VLOOKUP(C1303,$A$2:$B$461,2,FALSE),"")</f>
        <v/>
      </c>
    </row>
    <row r="1304" spans="3:7">
      <c r="C1304" t="s">
        <v>1222</v>
      </c>
      <c r="G1304" s="29" t="str">
        <f>IFERROR(VLOOKUP(C1304,$A$2:$B$461,2,FALSE),"")</f>
        <v/>
      </c>
    </row>
    <row r="1305" spans="3:7">
      <c r="C1305" t="s">
        <v>1197</v>
      </c>
      <c r="G1305" s="29" t="str">
        <f>IFERROR(VLOOKUP(C1305,$A$2:$B$461,2,FALSE),"")</f>
        <v/>
      </c>
    </row>
    <row r="1306" spans="3:7">
      <c r="C1306" t="s">
        <v>1204</v>
      </c>
      <c r="G1306" s="29" t="str">
        <f>IFERROR(VLOOKUP(C1306,$A$2:$B$461,2,FALSE),"")</f>
        <v/>
      </c>
    </row>
    <row r="1307" spans="3:7">
      <c r="C1307" t="s">
        <v>1205</v>
      </c>
      <c r="G1307" s="29" t="str">
        <f>IFERROR(VLOOKUP(C1307,$A$2:$B$461,2,FALSE),"")</f>
        <v/>
      </c>
    </row>
    <row r="1308" spans="3:7">
      <c r="C1308" t="s">
        <v>1204</v>
      </c>
      <c r="G1308" s="29" t="str">
        <f>IFERROR(VLOOKUP(C1308,$A$2:$B$461,2,FALSE),"")</f>
        <v/>
      </c>
    </row>
    <row r="1309" spans="3:7">
      <c r="C1309" t="s">
        <v>1204</v>
      </c>
      <c r="G1309" s="29" t="str">
        <f>IFERROR(VLOOKUP(C1309,$A$2:$B$461,2,FALSE),"")</f>
        <v/>
      </c>
    </row>
    <row r="1310" spans="3:7">
      <c r="C1310" t="s">
        <v>1204</v>
      </c>
      <c r="G1310" s="29" t="str">
        <f>IFERROR(VLOOKUP(C1310,$A$2:$B$461,2,FALSE),"")</f>
        <v/>
      </c>
    </row>
    <row r="1311" spans="3:7">
      <c r="C1311" t="s">
        <v>1197</v>
      </c>
      <c r="G1311" s="29" t="str">
        <f>IFERROR(VLOOKUP(C1311,$A$2:$B$461,2,FALSE),"")</f>
        <v/>
      </c>
    </row>
    <row r="1312" spans="3:7">
      <c r="C1312" t="s">
        <v>1197</v>
      </c>
      <c r="G1312" s="29" t="str">
        <f>IFERROR(VLOOKUP(C1312,$A$2:$B$461,2,FALSE),"")</f>
        <v/>
      </c>
    </row>
    <row r="1313" spans="3:7">
      <c r="C1313" t="s">
        <v>1204</v>
      </c>
      <c r="G1313" s="29" t="str">
        <f>IFERROR(VLOOKUP(C1313,$A$2:$B$461,2,FALSE),"")</f>
        <v/>
      </c>
    </row>
    <row r="1314" spans="3:7">
      <c r="C1314" t="s">
        <v>1193</v>
      </c>
      <c r="G1314" s="29" t="str">
        <f>IFERROR(VLOOKUP(C1314,$A$2:$B$461,2,FALSE),"")</f>
        <v/>
      </c>
    </row>
    <row r="1315" spans="3:7">
      <c r="C1315" t="s">
        <v>1222</v>
      </c>
      <c r="G1315" s="29" t="str">
        <f>IFERROR(VLOOKUP(C1315,$A$2:$B$461,2,FALSE),"")</f>
        <v/>
      </c>
    </row>
    <row r="1316" spans="3:7">
      <c r="C1316" t="s">
        <v>1197</v>
      </c>
      <c r="G1316" s="29" t="str">
        <f>IFERROR(VLOOKUP(C1316,$A$2:$B$461,2,FALSE),"")</f>
        <v/>
      </c>
    </row>
    <row r="1317" spans="3:7">
      <c r="C1317" t="s">
        <v>1193</v>
      </c>
      <c r="G1317" s="29" t="str">
        <f>IFERROR(VLOOKUP(C1317,$A$2:$B$461,2,FALSE),"")</f>
        <v/>
      </c>
    </row>
    <row r="1318" spans="3:7">
      <c r="C1318" t="s">
        <v>1197</v>
      </c>
      <c r="G1318" s="29" t="str">
        <f>IFERROR(VLOOKUP(C1318,$A$2:$B$461,2,FALSE),"")</f>
        <v/>
      </c>
    </row>
    <row r="1319" spans="3:7">
      <c r="C1319" t="s">
        <v>1177</v>
      </c>
      <c r="G1319" s="29" t="str">
        <f>IFERROR(VLOOKUP(C1319,$A$2:$B$461,2,FALSE),"")</f>
        <v/>
      </c>
    </row>
    <row r="1320" spans="3:7">
      <c r="C1320" t="s">
        <v>1204</v>
      </c>
      <c r="G1320" s="29" t="str">
        <f>IFERROR(VLOOKUP(C1320,$A$2:$B$461,2,FALSE),"")</f>
        <v/>
      </c>
    </row>
    <row r="1321" spans="3:7">
      <c r="C1321" t="s">
        <v>1204</v>
      </c>
      <c r="G1321" s="29" t="str">
        <f>IFERROR(VLOOKUP(C1321,$A$2:$B$461,2,FALSE),"")</f>
        <v/>
      </c>
    </row>
    <row r="1322" spans="3:7">
      <c r="C1322" t="s">
        <v>1193</v>
      </c>
      <c r="G1322" s="29" t="str">
        <f>IFERROR(VLOOKUP(C1322,$A$2:$B$461,2,FALSE),"")</f>
        <v/>
      </c>
    </row>
    <row r="1323" spans="3:7">
      <c r="C1323" t="s">
        <v>1213</v>
      </c>
      <c r="G1323" s="29" t="str">
        <f>IFERROR(VLOOKUP(C1323,$A$2:$B$461,2,FALSE),"")</f>
        <v/>
      </c>
    </row>
    <row r="1324" spans="3:7">
      <c r="C1324" t="s">
        <v>1219</v>
      </c>
      <c r="G1324" s="29" t="str">
        <f>IFERROR(VLOOKUP(C1324,$A$2:$B$461,2,FALSE),"")</f>
        <v/>
      </c>
    </row>
    <row r="1325" spans="3:7">
      <c r="C1325" t="s">
        <v>1204</v>
      </c>
      <c r="G1325" s="29" t="str">
        <f>IFERROR(VLOOKUP(C1325,$A$2:$B$461,2,FALSE),"")</f>
        <v/>
      </c>
    </row>
    <row r="1326" spans="3:7">
      <c r="C1326" t="s">
        <v>1219</v>
      </c>
      <c r="G1326" s="29" t="str">
        <f>IFERROR(VLOOKUP(C1326,$A$2:$B$461,2,FALSE),"")</f>
        <v/>
      </c>
    </row>
    <row r="1327" spans="3:7">
      <c r="C1327" t="s">
        <v>1177</v>
      </c>
      <c r="G1327" s="29" t="str">
        <f>IFERROR(VLOOKUP(C1327,$A$2:$B$461,2,FALSE),"")</f>
        <v/>
      </c>
    </row>
    <row r="1328" spans="3:7">
      <c r="C1328" t="s">
        <v>1194</v>
      </c>
      <c r="G1328" s="29" t="str">
        <f>IFERROR(VLOOKUP(C1328,$A$2:$B$461,2,FALSE),"")</f>
        <v/>
      </c>
    </row>
    <row r="1329" spans="3:7">
      <c r="C1329" t="s">
        <v>1219</v>
      </c>
      <c r="G1329" s="29" t="str">
        <f>IFERROR(VLOOKUP(C1329,$A$2:$B$461,2,FALSE),"")</f>
        <v/>
      </c>
    </row>
    <row r="1330" spans="3:7">
      <c r="C1330" t="s">
        <v>1223</v>
      </c>
      <c r="G1330" s="29" t="str">
        <f>IFERROR(VLOOKUP(C1330,$A$2:$B$461,2,FALSE),"")</f>
        <v/>
      </c>
    </row>
    <row r="1331" spans="3:7">
      <c r="C1331" t="s">
        <v>1206</v>
      </c>
      <c r="G1331" s="29" t="str">
        <f>IFERROR(VLOOKUP(C1331,$A$2:$B$461,2,FALSE),"")</f>
        <v/>
      </c>
    </row>
    <row r="1332" spans="3:7">
      <c r="C1332" t="s">
        <v>1204</v>
      </c>
      <c r="G1332" s="29" t="str">
        <f>IFERROR(VLOOKUP(C1332,$A$2:$B$461,2,FALSE),"")</f>
        <v/>
      </c>
    </row>
    <row r="1333" spans="3:7">
      <c r="C1333" t="s">
        <v>1205</v>
      </c>
      <c r="G1333" s="29" t="str">
        <f>IFERROR(VLOOKUP(C1333,$A$2:$B$461,2,FALSE),"")</f>
        <v/>
      </c>
    </row>
    <row r="1334" spans="3:7">
      <c r="C1334" t="s">
        <v>1206</v>
      </c>
      <c r="G1334" s="29" t="str">
        <f>IFERROR(VLOOKUP(C1334,$A$2:$B$461,2,FALSE),"")</f>
        <v/>
      </c>
    </row>
    <row r="1335" spans="3:7">
      <c r="C1335" t="s">
        <v>1213</v>
      </c>
      <c r="G1335" s="29" t="str">
        <f>IFERROR(VLOOKUP(C1335,$A$2:$B$461,2,FALSE),"")</f>
        <v/>
      </c>
    </row>
    <row r="1336" spans="3:7">
      <c r="C1336" t="s">
        <v>1205</v>
      </c>
      <c r="G1336" s="29" t="str">
        <f>IFERROR(VLOOKUP(C1336,$A$2:$B$461,2,FALSE),"")</f>
        <v/>
      </c>
    </row>
    <row r="1337" spans="3:7">
      <c r="C1337" t="s">
        <v>1194</v>
      </c>
      <c r="G1337" s="29" t="str">
        <f>IFERROR(VLOOKUP(C1337,$A$2:$B$461,2,FALSE),"")</f>
        <v/>
      </c>
    </row>
    <row r="1338" spans="3:7">
      <c r="C1338" t="s">
        <v>1210</v>
      </c>
      <c r="G1338" s="29" t="str">
        <f>IFERROR(VLOOKUP(C1338,$A$2:$B$461,2,FALSE),"")</f>
        <v/>
      </c>
    </row>
    <row r="1339" spans="3:7">
      <c r="C1339" t="s">
        <v>1210</v>
      </c>
      <c r="G1339" s="29" t="str">
        <f>IFERROR(VLOOKUP(C1339,$A$2:$B$461,2,FALSE),"")</f>
        <v/>
      </c>
    </row>
    <row r="1340" spans="3:7">
      <c r="C1340" t="s">
        <v>1194</v>
      </c>
      <c r="G1340" s="29" t="str">
        <f>IFERROR(VLOOKUP(C1340,$A$2:$B$461,2,FALSE),"")</f>
        <v/>
      </c>
    </row>
    <row r="1341" spans="3:7">
      <c r="C1341" t="s">
        <v>1219</v>
      </c>
      <c r="G1341" s="29" t="str">
        <f>IFERROR(VLOOKUP(C1341,$A$2:$B$461,2,FALSE),"")</f>
        <v/>
      </c>
    </row>
    <row r="1342" spans="3:7">
      <c r="C1342" t="s">
        <v>1204</v>
      </c>
      <c r="G1342" s="29" t="str">
        <f>IFERROR(VLOOKUP(C1342,$A$2:$B$461,2,FALSE),"")</f>
        <v/>
      </c>
    </row>
    <row r="1343" spans="3:7">
      <c r="C1343" t="s">
        <v>1204</v>
      </c>
      <c r="G1343" s="29" t="str">
        <f>IFERROR(VLOOKUP(C1343,$A$2:$B$461,2,FALSE),"")</f>
        <v/>
      </c>
    </row>
    <row r="1344" spans="3:7">
      <c r="C1344" t="s">
        <v>1204</v>
      </c>
      <c r="G1344" s="29" t="str">
        <f>IFERROR(VLOOKUP(C1344,$A$2:$B$461,2,FALSE),"")</f>
        <v/>
      </c>
    </row>
    <row r="1345" spans="3:7">
      <c r="C1345" t="s">
        <v>1219</v>
      </c>
      <c r="G1345" s="29" t="str">
        <f>IFERROR(VLOOKUP(C1345,$A$2:$B$461,2,FALSE),"")</f>
        <v/>
      </c>
    </row>
    <row r="1346" spans="3:7">
      <c r="C1346" t="s">
        <v>1204</v>
      </c>
      <c r="G1346" s="29" t="str">
        <f>IFERROR(VLOOKUP(C1346,$A$2:$B$461,2,FALSE),"")</f>
        <v/>
      </c>
    </row>
    <row r="1347" spans="3:7">
      <c r="C1347" t="s">
        <v>1204</v>
      </c>
      <c r="G1347" s="29" t="str">
        <f>IFERROR(VLOOKUP(C1347,$A$2:$B$461,2,FALSE),"")</f>
        <v/>
      </c>
    </row>
    <row r="1348" spans="3:7">
      <c r="C1348" t="s">
        <v>1205</v>
      </c>
      <c r="G1348" s="29" t="str">
        <f>IFERROR(VLOOKUP(C1348,$A$2:$B$461,2,FALSE),"")</f>
        <v/>
      </c>
    </row>
    <row r="1349" spans="3:7">
      <c r="C1349" t="s">
        <v>1194</v>
      </c>
      <c r="G1349" s="29" t="str">
        <f>IFERROR(VLOOKUP(C1349,$A$2:$B$461,2,FALSE),"")</f>
        <v/>
      </c>
    </row>
    <row r="1350" spans="3:7">
      <c r="C1350" t="s">
        <v>1194</v>
      </c>
      <c r="G1350" s="29" t="str">
        <f>IFERROR(VLOOKUP(C1350,$A$2:$B$461,2,FALSE),"")</f>
        <v/>
      </c>
    </row>
    <row r="1351" spans="3:7">
      <c r="C1351" t="s">
        <v>1204</v>
      </c>
      <c r="G1351" s="29" t="str">
        <f>IFERROR(VLOOKUP(C1351,$A$2:$B$461,2,FALSE),"")</f>
        <v/>
      </c>
    </row>
    <row r="1352" spans="3:7">
      <c r="C1352" t="s">
        <v>1213</v>
      </c>
      <c r="G1352" s="29" t="str">
        <f>IFERROR(VLOOKUP(C1352,$A$2:$B$461,2,FALSE),"")</f>
        <v/>
      </c>
    </row>
    <row r="1353" spans="3:7">
      <c r="C1353" t="s">
        <v>1219</v>
      </c>
      <c r="G1353" s="29" t="str">
        <f>IFERROR(VLOOKUP(C1353,$A$2:$B$461,2,FALSE),"")</f>
        <v/>
      </c>
    </row>
    <row r="1354" spans="3:7">
      <c r="C1354" t="s">
        <v>1204</v>
      </c>
      <c r="G1354" s="29" t="str">
        <f>IFERROR(VLOOKUP(C1354,$A$2:$B$461,2,FALSE),"")</f>
        <v/>
      </c>
    </row>
    <row r="1355" spans="3:7">
      <c r="C1355" t="s">
        <v>1206</v>
      </c>
      <c r="G1355" s="29" t="str">
        <f>IFERROR(VLOOKUP(C1355,$A$2:$B$461,2,FALSE),"")</f>
        <v/>
      </c>
    </row>
    <row r="1356" spans="3:7">
      <c r="C1356" t="s">
        <v>1194</v>
      </c>
      <c r="G1356" s="29" t="str">
        <f>IFERROR(VLOOKUP(C1356,$A$2:$B$461,2,FALSE),"")</f>
        <v/>
      </c>
    </row>
    <row r="1357" spans="3:7">
      <c r="C1357" t="s">
        <v>1213</v>
      </c>
      <c r="G1357" s="29" t="str">
        <f>IFERROR(VLOOKUP(C1357,$A$2:$B$461,2,FALSE),"")</f>
        <v/>
      </c>
    </row>
    <row r="1358" spans="3:7">
      <c r="C1358" t="s">
        <v>1194</v>
      </c>
      <c r="G1358" s="29" t="str">
        <f>IFERROR(VLOOKUP(C1358,$A$2:$B$461,2,FALSE),"")</f>
        <v/>
      </c>
    </row>
    <row r="1359" spans="3:7">
      <c r="C1359" t="s">
        <v>1219</v>
      </c>
      <c r="G1359" s="29" t="str">
        <f>IFERROR(VLOOKUP(C1359,$A$2:$B$461,2,FALSE),"")</f>
        <v/>
      </c>
    </row>
    <row r="1360" spans="3:7">
      <c r="C1360" t="s">
        <v>1194</v>
      </c>
      <c r="G1360" s="29" t="str">
        <f>IFERROR(VLOOKUP(C1360,$A$2:$B$461,2,FALSE),"")</f>
        <v/>
      </c>
    </row>
    <row r="1361" spans="3:7">
      <c r="C1361" t="s">
        <v>1205</v>
      </c>
      <c r="G1361" s="29" t="str">
        <f>IFERROR(VLOOKUP(C1361,$A$2:$B$461,2,FALSE),"")</f>
        <v/>
      </c>
    </row>
    <row r="1362" spans="3:7">
      <c r="C1362" t="s">
        <v>1207</v>
      </c>
      <c r="G1362" s="29" t="str">
        <f>IFERROR(VLOOKUP(C1362,$A$2:$B$461,2,FALSE),"")</f>
        <v/>
      </c>
    </row>
    <row r="1363" spans="3:7">
      <c r="C1363" t="s">
        <v>1207</v>
      </c>
      <c r="G1363" s="29" t="str">
        <f>IFERROR(VLOOKUP(C1363,$A$2:$B$461,2,FALSE),"")</f>
        <v/>
      </c>
    </row>
    <row r="1364" spans="3:7">
      <c r="C1364" t="s">
        <v>1219</v>
      </c>
      <c r="G1364" s="29" t="str">
        <f>IFERROR(VLOOKUP(C1364,$A$2:$B$461,2,FALSE),"")</f>
        <v/>
      </c>
    </row>
    <row r="1365" spans="3:7">
      <c r="C1365" t="s">
        <v>1219</v>
      </c>
      <c r="G1365" s="29" t="str">
        <f>IFERROR(VLOOKUP(C1365,$A$2:$B$461,2,FALSE),"")</f>
        <v/>
      </c>
    </row>
    <row r="1366" spans="3:7">
      <c r="C1366" t="s">
        <v>1219</v>
      </c>
      <c r="G1366" s="29" t="str">
        <f>IFERROR(VLOOKUP(C1366,$A$2:$B$461,2,FALSE),"")</f>
        <v/>
      </c>
    </row>
    <row r="1367" spans="3:7">
      <c r="C1367" t="s">
        <v>1213</v>
      </c>
      <c r="G1367" s="29" t="str">
        <f>IFERROR(VLOOKUP(C1367,$A$2:$B$461,2,FALSE),"")</f>
        <v/>
      </c>
    </row>
    <row r="1368" spans="3:7">
      <c r="C1368" t="s">
        <v>1219</v>
      </c>
      <c r="G1368" s="29" t="str">
        <f>IFERROR(VLOOKUP(C1368,$A$2:$B$461,2,FALSE),"")</f>
        <v/>
      </c>
    </row>
    <row r="1369" spans="3:7">
      <c r="C1369" t="s">
        <v>1219</v>
      </c>
      <c r="G1369" s="29" t="str">
        <f>IFERROR(VLOOKUP(C1369,$A$2:$B$461,2,FALSE),"")</f>
        <v/>
      </c>
    </row>
    <row r="1370" spans="3:7">
      <c r="C1370" t="s">
        <v>1223</v>
      </c>
      <c r="G1370" s="29" t="str">
        <f>IFERROR(VLOOKUP(C1370,$A$2:$B$461,2,FALSE),"")</f>
        <v/>
      </c>
    </row>
    <row r="1371" spans="3:7">
      <c r="C1371" t="s">
        <v>1213</v>
      </c>
      <c r="G1371" s="29" t="str">
        <f>IFERROR(VLOOKUP(C1371,$A$2:$B$461,2,FALSE),"")</f>
        <v/>
      </c>
    </row>
    <row r="1372" spans="3:7">
      <c r="C1372" t="s">
        <v>1207</v>
      </c>
      <c r="G1372" s="29" t="str">
        <f>IFERROR(VLOOKUP(C1372,$A$2:$B$461,2,FALSE),"")</f>
        <v/>
      </c>
    </row>
    <row r="1373" spans="3:7">
      <c r="C1373" t="s">
        <v>1219</v>
      </c>
      <c r="G1373" s="29" t="str">
        <f>IFERROR(VLOOKUP(C1373,$A$2:$B$461,2,FALSE),"")</f>
        <v/>
      </c>
    </row>
    <row r="1374" spans="3:7">
      <c r="C1374" t="s">
        <v>1213</v>
      </c>
      <c r="G1374" s="29" t="str">
        <f>IFERROR(VLOOKUP(C1374,$A$2:$B$461,2,FALSE),"")</f>
        <v/>
      </c>
    </row>
    <row r="1375" spans="3:7">
      <c r="C1375" t="s">
        <v>1207</v>
      </c>
      <c r="G1375" s="29" t="str">
        <f>IFERROR(VLOOKUP(C1375,$A$2:$B$461,2,FALSE),"")</f>
        <v/>
      </c>
    </row>
    <row r="1376" spans="3:7">
      <c r="C1376" t="s">
        <v>1219</v>
      </c>
      <c r="G1376" s="29" t="str">
        <f>IFERROR(VLOOKUP(C1376,$A$2:$B$461,2,FALSE),"")</f>
        <v/>
      </c>
    </row>
    <row r="1377" spans="3:7">
      <c r="C1377" t="s">
        <v>1219</v>
      </c>
      <c r="G1377" s="29" t="str">
        <f>IFERROR(VLOOKUP(C1377,$A$2:$B$461,2,FALSE),"")</f>
        <v/>
      </c>
    </row>
    <row r="1378" spans="3:7">
      <c r="C1378" t="s">
        <v>1213</v>
      </c>
      <c r="G1378" s="29" t="str">
        <f>IFERROR(VLOOKUP(C1378,$A$2:$B$461,2,FALSE),"")</f>
        <v/>
      </c>
    </row>
    <row r="1379" spans="3:7">
      <c r="C1379" t="s">
        <v>1207</v>
      </c>
      <c r="G1379" s="29" t="str">
        <f>IFERROR(VLOOKUP(C1379,$A$2:$B$461,2,FALSE),"")</f>
        <v/>
      </c>
    </row>
    <row r="1380" spans="3:7">
      <c r="C1380" t="s">
        <v>1207</v>
      </c>
      <c r="G1380" s="29" t="str">
        <f>IFERROR(VLOOKUP(C1380,$A$2:$B$461,2,FALSE),"")</f>
        <v/>
      </c>
    </row>
    <row r="1381" spans="3:7">
      <c r="C1381" t="s">
        <v>1213</v>
      </c>
      <c r="G1381" s="29" t="str">
        <f>IFERROR(VLOOKUP(C1381,$A$2:$B$461,2,FALSE),"")</f>
        <v/>
      </c>
    </row>
    <row r="1382" spans="3:7">
      <c r="C1382" t="s">
        <v>1219</v>
      </c>
      <c r="G1382" s="29" t="str">
        <f>IFERROR(VLOOKUP(C1382,$A$2:$B$461,2,FALSE),"")</f>
        <v/>
      </c>
    </row>
    <row r="1383" spans="3:7">
      <c r="C1383" t="s">
        <v>1207</v>
      </c>
      <c r="G1383" s="29" t="str">
        <f>IFERROR(VLOOKUP(C1383,$A$2:$B$461,2,FALSE),"")</f>
        <v/>
      </c>
    </row>
    <row r="1384" spans="3:7">
      <c r="C1384" t="s">
        <v>1207</v>
      </c>
      <c r="G1384" s="29" t="str">
        <f>IFERROR(VLOOKUP(C1384,$A$2:$B$461,2,FALSE),"")</f>
        <v/>
      </c>
    </row>
    <row r="1385" spans="3:7">
      <c r="C1385" t="s">
        <v>1219</v>
      </c>
      <c r="G1385" s="29" t="str">
        <f>IFERROR(VLOOKUP(C1385,$A$2:$B$461,2,FALSE),"")</f>
        <v/>
      </c>
    </row>
    <row r="1386" spans="3:7">
      <c r="C1386" t="s">
        <v>1207</v>
      </c>
      <c r="G1386" s="29" t="str">
        <f>IFERROR(VLOOKUP(C1386,$A$2:$B$461,2,FALSE),"")</f>
        <v/>
      </c>
    </row>
    <row r="1387" spans="3:7">
      <c r="C1387" t="s">
        <v>1219</v>
      </c>
      <c r="G1387" s="29" t="str">
        <f>IFERROR(VLOOKUP(C1387,$A$2:$B$461,2,FALSE),"")</f>
        <v/>
      </c>
    </row>
    <row r="1388" spans="3:7">
      <c r="C1388" t="s">
        <v>1219</v>
      </c>
      <c r="G1388" s="29" t="str">
        <f>IFERROR(VLOOKUP(C1388,$A$2:$B$461,2,FALSE),"")</f>
        <v/>
      </c>
    </row>
    <row r="1389" spans="3:7">
      <c r="C1389" t="s">
        <v>1207</v>
      </c>
      <c r="G1389" s="29" t="str">
        <f>IFERROR(VLOOKUP(C1389,$A$2:$B$461,2,FALSE),"")</f>
        <v/>
      </c>
    </row>
    <row r="1390" spans="3:7">
      <c r="C1390" t="s">
        <v>1213</v>
      </c>
      <c r="G1390" s="29" t="str">
        <f>IFERROR(VLOOKUP(C1390,$A$2:$B$461,2,FALSE),"")</f>
        <v/>
      </c>
    </row>
    <row r="1391" spans="3:7">
      <c r="C1391" t="s">
        <v>1219</v>
      </c>
      <c r="G1391" s="29" t="str">
        <f>IFERROR(VLOOKUP(C1391,$A$2:$B$461,2,FALSE),"")</f>
        <v/>
      </c>
    </row>
    <row r="1392" spans="3:7">
      <c r="C1392" t="s">
        <v>1219</v>
      </c>
      <c r="G1392" s="29" t="str">
        <f>IFERROR(VLOOKUP(C1392,$A$2:$B$461,2,FALSE),"")</f>
        <v/>
      </c>
    </row>
    <row r="1393" spans="3:7">
      <c r="C1393" t="s">
        <v>1190</v>
      </c>
      <c r="G1393" s="29" t="str">
        <f>IFERROR(VLOOKUP(C1393,$A$2:$B$461,2,FALSE),"")</f>
        <v/>
      </c>
    </row>
    <row r="1394" spans="3:7">
      <c r="C1394" t="s">
        <v>1190</v>
      </c>
      <c r="G1394" s="29" t="str">
        <f>IFERROR(VLOOKUP(C1394,$A$2:$B$461,2,FALSE),"")</f>
        <v/>
      </c>
    </row>
    <row r="1395" spans="3:7">
      <c r="C1395" t="s">
        <v>1197</v>
      </c>
      <c r="G1395" s="29" t="str">
        <f>IFERROR(VLOOKUP(C1395,$A$2:$B$461,2,FALSE),"")</f>
        <v/>
      </c>
    </row>
    <row r="1396" spans="3:7">
      <c r="C1396" t="s">
        <v>1177</v>
      </c>
      <c r="G1396" s="29" t="str">
        <f>IFERROR(VLOOKUP(C1396,$A$2:$B$461,2,FALSE),"")</f>
        <v/>
      </c>
    </row>
    <row r="1397" spans="3:7">
      <c r="C1397" t="s">
        <v>1207</v>
      </c>
      <c r="G1397" s="29" t="str">
        <f>IFERROR(VLOOKUP(C1397,$A$2:$B$461,2,FALSE),"")</f>
        <v/>
      </c>
    </row>
    <row r="1398" spans="3:7">
      <c r="C1398" t="s">
        <v>1190</v>
      </c>
      <c r="G1398" s="29" t="str">
        <f>IFERROR(VLOOKUP(C1398,$A$2:$B$461,2,FALSE),"")</f>
        <v/>
      </c>
    </row>
    <row r="1399" spans="3:7">
      <c r="C1399" t="s">
        <v>1190</v>
      </c>
      <c r="G1399" s="29" t="str">
        <f>IFERROR(VLOOKUP(C1399,$A$2:$B$461,2,FALSE),"")</f>
        <v/>
      </c>
    </row>
    <row r="1400" spans="3:7">
      <c r="C1400" t="s">
        <v>1207</v>
      </c>
      <c r="G1400" s="29" t="str">
        <f>IFERROR(VLOOKUP(C1400,$A$2:$B$461,2,FALSE),"")</f>
        <v/>
      </c>
    </row>
    <row r="1401" spans="3:7">
      <c r="C1401" t="s">
        <v>1207</v>
      </c>
      <c r="G1401" s="29" t="str">
        <f>IFERROR(VLOOKUP(C1401,$A$2:$B$461,2,FALSE),"")</f>
        <v/>
      </c>
    </row>
    <row r="1402" spans="3:7">
      <c r="C1402" t="s">
        <v>1190</v>
      </c>
      <c r="G1402" s="29" t="str">
        <f>IFERROR(VLOOKUP(C1402,$A$2:$B$461,2,FALSE),"")</f>
        <v/>
      </c>
    </row>
    <row r="1403" spans="3:7">
      <c r="C1403" t="s">
        <v>1207</v>
      </c>
      <c r="G1403" s="29" t="str">
        <f>IFERROR(VLOOKUP(C1403,$A$2:$B$461,2,FALSE),"")</f>
        <v/>
      </c>
    </row>
    <row r="1404" spans="3:7">
      <c r="C1404" t="s">
        <v>1190</v>
      </c>
      <c r="G1404" s="29" t="str">
        <f>IFERROR(VLOOKUP(C1404,$A$2:$B$461,2,FALSE),"")</f>
        <v/>
      </c>
    </row>
    <row r="1405" spans="3:7">
      <c r="C1405" t="s">
        <v>1177</v>
      </c>
      <c r="G1405" s="29" t="str">
        <f>IFERROR(VLOOKUP(C1405,$A$2:$B$461,2,FALSE),"")</f>
        <v/>
      </c>
    </row>
    <row r="1406" spans="3:7">
      <c r="C1406" t="s">
        <v>1190</v>
      </c>
      <c r="G1406" s="29" t="str">
        <f>IFERROR(VLOOKUP(C1406,$A$2:$B$461,2,FALSE),"")</f>
        <v/>
      </c>
    </row>
    <row r="1407" spans="3:7">
      <c r="C1407" t="s">
        <v>1190</v>
      </c>
      <c r="G1407" s="29" t="str">
        <f>IFERROR(VLOOKUP(C1407,$A$2:$B$461,2,FALSE),"")</f>
        <v/>
      </c>
    </row>
    <row r="1408" spans="3:7">
      <c r="C1408" t="s">
        <v>1197</v>
      </c>
      <c r="G1408" s="29" t="str">
        <f>IFERROR(VLOOKUP(C1408,$A$2:$B$461,2,FALSE),"")</f>
        <v/>
      </c>
    </row>
    <row r="1409" spans="3:7">
      <c r="C1409" t="s">
        <v>1177</v>
      </c>
      <c r="G1409" s="29" t="str">
        <f>IFERROR(VLOOKUP(C1409,$A$2:$B$461,2,FALSE),"")</f>
        <v/>
      </c>
    </row>
    <row r="1410" spans="3:7">
      <c r="C1410" t="s">
        <v>1190</v>
      </c>
      <c r="G1410" s="29" t="str">
        <f>IFERROR(VLOOKUP(C1410,$A$2:$B$461,2,FALSE),"")</f>
        <v/>
      </c>
    </row>
    <row r="1411" spans="3:7">
      <c r="C1411" t="s">
        <v>1207</v>
      </c>
      <c r="G1411" s="29" t="str">
        <f>IFERROR(VLOOKUP(C1411,$A$2:$B$461,2,FALSE),"")</f>
        <v/>
      </c>
    </row>
    <row r="1412" spans="3:7">
      <c r="C1412" t="s">
        <v>1197</v>
      </c>
      <c r="G1412" s="29" t="str">
        <f>IFERROR(VLOOKUP(C1412,$A$2:$B$461,2,FALSE),"")</f>
        <v/>
      </c>
    </row>
    <row r="1413" spans="3:7">
      <c r="C1413" t="s">
        <v>1177</v>
      </c>
      <c r="G1413" s="29" t="str">
        <f>IFERROR(VLOOKUP(C1413,$A$2:$B$461,2,FALSE),"")</f>
        <v/>
      </c>
    </row>
    <row r="1414" spans="3:7">
      <c r="C1414" t="s">
        <v>1207</v>
      </c>
      <c r="G1414" s="29" t="str">
        <f>IFERROR(VLOOKUP(C1414,$A$2:$B$461,2,FALSE),"")</f>
        <v/>
      </c>
    </row>
    <row r="1415" spans="3:7">
      <c r="C1415" t="s">
        <v>1190</v>
      </c>
      <c r="G1415" s="29" t="str">
        <f>IFERROR(VLOOKUP(C1415,$A$2:$B$461,2,FALSE),"")</f>
        <v/>
      </c>
    </row>
    <row r="1416" spans="3:7">
      <c r="C1416" t="s">
        <v>1207</v>
      </c>
      <c r="G1416" s="29" t="str">
        <f>IFERROR(VLOOKUP(C1416,$A$2:$B$461,2,FALSE),"")</f>
        <v/>
      </c>
    </row>
    <row r="1417" spans="3:7">
      <c r="C1417" t="s">
        <v>1177</v>
      </c>
      <c r="G1417" s="29" t="str">
        <f>IFERROR(VLOOKUP(C1417,$A$2:$B$461,2,FALSE),"")</f>
        <v/>
      </c>
    </row>
    <row r="1418" spans="3:7">
      <c r="C1418" t="s">
        <v>1177</v>
      </c>
      <c r="G1418" s="29" t="str">
        <f>IFERROR(VLOOKUP(C1418,$A$2:$B$461,2,FALSE),"")</f>
        <v/>
      </c>
    </row>
    <row r="1419" spans="3:7">
      <c r="C1419" t="s">
        <v>1197</v>
      </c>
      <c r="G1419" s="29" t="str">
        <f>IFERROR(VLOOKUP(C1419,$A$2:$B$461,2,FALSE),"")</f>
        <v/>
      </c>
    </row>
    <row r="1420" spans="3:7">
      <c r="C1420" t="s">
        <v>1210</v>
      </c>
      <c r="G1420" s="29" t="str">
        <f>IFERROR(VLOOKUP(C1420,$A$2:$B$461,2,FALSE),"")</f>
        <v/>
      </c>
    </row>
    <row r="1421" spans="3:7">
      <c r="C1421" t="s">
        <v>1223</v>
      </c>
      <c r="G1421" s="29" t="str">
        <f>IFERROR(VLOOKUP(C1421,$A$2:$B$461,2,FALSE),"")</f>
        <v/>
      </c>
    </row>
    <row r="1422" spans="3:7">
      <c r="C1422" t="s">
        <v>1204</v>
      </c>
      <c r="G1422" s="29" t="str">
        <f>IFERROR(VLOOKUP(C1422,$A$2:$B$461,2,FALSE),"")</f>
        <v/>
      </c>
    </row>
    <row r="1423" spans="3:7">
      <c r="C1423" t="s">
        <v>1197</v>
      </c>
      <c r="G1423" s="29" t="str">
        <f>IFERROR(VLOOKUP(C1423,$A$2:$B$461,2,FALSE),"")</f>
        <v/>
      </c>
    </row>
    <row r="1424" spans="3:7">
      <c r="C1424" t="s">
        <v>1197</v>
      </c>
      <c r="G1424" s="29" t="str">
        <f>IFERROR(VLOOKUP(C1424,$A$2:$B$461,2,FALSE),"")</f>
        <v/>
      </c>
    </row>
    <row r="1425" spans="3:7">
      <c r="C1425" t="s">
        <v>1204</v>
      </c>
      <c r="G1425" s="29" t="str">
        <f>IFERROR(VLOOKUP(C1425,$A$2:$B$461,2,FALSE),"")</f>
        <v/>
      </c>
    </row>
    <row r="1426" spans="3:7">
      <c r="C1426" t="s">
        <v>1223</v>
      </c>
      <c r="G1426" s="29" t="str">
        <f>IFERROR(VLOOKUP(C1426,$A$2:$B$461,2,FALSE),"")</f>
        <v/>
      </c>
    </row>
    <row r="1427" spans="3:7">
      <c r="C1427" t="s">
        <v>1197</v>
      </c>
      <c r="G1427" s="29" t="str">
        <f>IFERROR(VLOOKUP(C1427,$A$2:$B$461,2,FALSE),"")</f>
        <v/>
      </c>
    </row>
    <row r="1428" spans="3:7">
      <c r="C1428" t="s">
        <v>1204</v>
      </c>
      <c r="G1428" s="29" t="str">
        <f>IFERROR(VLOOKUP(C1428,$A$2:$B$461,2,FALSE),"")</f>
        <v/>
      </c>
    </row>
    <row r="1429" spans="3:7">
      <c r="C1429" t="s">
        <v>1197</v>
      </c>
      <c r="G1429" s="29" t="str">
        <f>IFERROR(VLOOKUP(C1429,$A$2:$B$461,2,FALSE),"")</f>
        <v/>
      </c>
    </row>
    <row r="1430" spans="3:7">
      <c r="C1430" t="s">
        <v>1197</v>
      </c>
      <c r="G1430" s="29" t="str">
        <f>IFERROR(VLOOKUP(C1430,$A$2:$B$461,2,FALSE),"")</f>
        <v/>
      </c>
    </row>
    <row r="1431" spans="3:7">
      <c r="C1431" t="s">
        <v>1197</v>
      </c>
      <c r="G1431" s="29" t="str">
        <f>IFERROR(VLOOKUP(C1431,$A$2:$B$461,2,FALSE),"")</f>
        <v/>
      </c>
    </row>
    <row r="1432" spans="3:7">
      <c r="C1432" t="s">
        <v>1204</v>
      </c>
      <c r="G1432" s="29" t="str">
        <f>IFERROR(VLOOKUP(C1432,$A$2:$B$461,2,FALSE),"")</f>
        <v/>
      </c>
    </row>
    <row r="1433" spans="3:7">
      <c r="C1433" t="s">
        <v>1197</v>
      </c>
      <c r="G1433" s="29" t="str">
        <f>IFERROR(VLOOKUP(C1433,$A$2:$B$461,2,FALSE),"")</f>
        <v/>
      </c>
    </row>
    <row r="1434" spans="3:7">
      <c r="C1434" t="s">
        <v>1223</v>
      </c>
      <c r="G1434" s="29" t="str">
        <f>IFERROR(VLOOKUP(C1434,$A$2:$B$461,2,FALSE),"")</f>
        <v/>
      </c>
    </row>
    <row r="1435" spans="3:7">
      <c r="C1435" t="s">
        <v>1197</v>
      </c>
      <c r="G1435" s="29" t="str">
        <f>IFERROR(VLOOKUP(C1435,$A$2:$B$461,2,FALSE),"")</f>
        <v/>
      </c>
    </row>
    <row r="1436" spans="3:7">
      <c r="C1436" t="s">
        <v>1204</v>
      </c>
      <c r="G1436" s="29" t="str">
        <f>IFERROR(VLOOKUP(C1436,$A$2:$B$461,2,FALSE),"")</f>
        <v/>
      </c>
    </row>
    <row r="1437" spans="3:7">
      <c r="C1437" t="s">
        <v>1223</v>
      </c>
      <c r="G1437" s="29" t="str">
        <f>IFERROR(VLOOKUP(C1437,$A$2:$B$461,2,FALSE),"")</f>
        <v/>
      </c>
    </row>
    <row r="1438" spans="3:7">
      <c r="C1438" t="s">
        <v>1219</v>
      </c>
      <c r="G1438" s="29" t="str">
        <f>IFERROR(VLOOKUP(C1438,$A$2:$B$461,2,FALSE),"")</f>
        <v/>
      </c>
    </row>
    <row r="1439" spans="3:7">
      <c r="C1439" t="s">
        <v>1213</v>
      </c>
      <c r="G1439" s="29" t="str">
        <f>IFERROR(VLOOKUP(C1439,$A$2:$B$461,2,FALSE),"")</f>
        <v/>
      </c>
    </row>
    <row r="1440" spans="3:7">
      <c r="C1440" t="s">
        <v>1213</v>
      </c>
      <c r="G1440" s="29" t="str">
        <f>IFERROR(VLOOKUP(C1440,$A$2:$B$461,2,FALSE),"")</f>
        <v/>
      </c>
    </row>
    <row r="1441" spans="3:7">
      <c r="C1441" t="s">
        <v>1219</v>
      </c>
      <c r="G1441" s="29" t="str">
        <f>IFERROR(VLOOKUP(C1441,$A$2:$B$461,2,FALSE),"")</f>
        <v/>
      </c>
    </row>
    <row r="1442" spans="3:7">
      <c r="C1442" t="s">
        <v>1219</v>
      </c>
      <c r="G1442" s="29" t="str">
        <f>IFERROR(VLOOKUP(C1442,$A$2:$B$461,2,FALSE),"")</f>
        <v/>
      </c>
    </row>
    <row r="1443" spans="3:7">
      <c r="C1443" t="s">
        <v>1213</v>
      </c>
      <c r="G1443" s="29" t="str">
        <f>IFERROR(VLOOKUP(C1443,$A$2:$B$461,2,FALSE),"")</f>
        <v/>
      </c>
    </row>
    <row r="1444" spans="3:7">
      <c r="C1444" t="s">
        <v>1219</v>
      </c>
      <c r="G1444" s="29" t="str">
        <f>IFERROR(VLOOKUP(C1444,$A$2:$B$461,2,FALSE),"")</f>
        <v/>
      </c>
    </row>
    <row r="1445" spans="3:7">
      <c r="C1445" t="s">
        <v>1219</v>
      </c>
      <c r="G1445" s="29" t="str">
        <f>IFERROR(VLOOKUP(C1445,$A$2:$B$461,2,FALSE),"")</f>
        <v/>
      </c>
    </row>
    <row r="1446" spans="3:7">
      <c r="C1446" t="s">
        <v>1219</v>
      </c>
      <c r="G1446" s="29" t="str">
        <f>IFERROR(VLOOKUP(C1446,$A$2:$B$461,2,FALSE),"")</f>
        <v/>
      </c>
    </row>
    <row r="1447" spans="3:7">
      <c r="C1447" t="s">
        <v>1213</v>
      </c>
      <c r="G1447" s="29" t="str">
        <f>IFERROR(VLOOKUP(C1447,$A$2:$B$461,2,FALSE),"")</f>
        <v/>
      </c>
    </row>
    <row r="1448" spans="3:7">
      <c r="C1448" t="s">
        <v>1219</v>
      </c>
      <c r="G1448" s="29" t="str">
        <f>IFERROR(VLOOKUP(C1448,$A$2:$B$461,2,FALSE),"")</f>
        <v/>
      </c>
    </row>
    <row r="1449" spans="3:7">
      <c r="C1449" t="s">
        <v>1213</v>
      </c>
      <c r="G1449" s="29" t="str">
        <f>IFERROR(VLOOKUP(C1449,$A$2:$B$461,2,FALSE),"")</f>
        <v/>
      </c>
    </row>
    <row r="1450" spans="3:7">
      <c r="C1450" t="s">
        <v>1219</v>
      </c>
      <c r="G1450" s="29" t="str">
        <f>IFERROR(VLOOKUP(C1450,$A$2:$B$461,2,FALSE),"")</f>
        <v/>
      </c>
    </row>
    <row r="1451" spans="3:7">
      <c r="C1451" t="s">
        <v>1219</v>
      </c>
      <c r="G1451" s="29" t="str">
        <f>IFERROR(VLOOKUP(C1451,$A$2:$B$461,2,FALSE),"")</f>
        <v/>
      </c>
    </row>
    <row r="1452" spans="3:7">
      <c r="C1452" t="s">
        <v>1213</v>
      </c>
      <c r="G1452" s="29" t="str">
        <f>IFERROR(VLOOKUP(C1452,$A$2:$B$461,2,FALSE),"")</f>
        <v/>
      </c>
    </row>
    <row r="1453" spans="3:7">
      <c r="C1453" t="s">
        <v>1213</v>
      </c>
      <c r="G1453" s="29" t="str">
        <f>IFERROR(VLOOKUP(C1453,$A$2:$B$461,2,FALSE),"")</f>
        <v/>
      </c>
    </row>
    <row r="1454" spans="3:7">
      <c r="C1454" t="s">
        <v>1219</v>
      </c>
      <c r="G1454" s="29" t="str">
        <f>IFERROR(VLOOKUP(C1454,$A$2:$B$461,2,FALSE),"")</f>
        <v/>
      </c>
    </row>
    <row r="1455" spans="3:7">
      <c r="C1455" t="s">
        <v>1213</v>
      </c>
      <c r="G1455" s="29" t="str">
        <f>IFERROR(VLOOKUP(C1455,$A$2:$B$461,2,FALSE),"")</f>
        <v/>
      </c>
    </row>
    <row r="1456" spans="3:7">
      <c r="C1456" t="s">
        <v>1219</v>
      </c>
      <c r="G1456" s="29" t="str">
        <f>IFERROR(VLOOKUP(C1456,$A$2:$B$461,2,FALSE),"")</f>
        <v/>
      </c>
    </row>
    <row r="1457" spans="3:7">
      <c r="C1457" t="s">
        <v>1213</v>
      </c>
      <c r="G1457" s="29" t="str">
        <f>IFERROR(VLOOKUP(C1457,$A$2:$B$461,2,FALSE),"")</f>
        <v/>
      </c>
    </row>
    <row r="1458" spans="3:7">
      <c r="C1458" t="s">
        <v>1213</v>
      </c>
      <c r="G1458" s="29" t="str">
        <f>IFERROR(VLOOKUP(C1458,$A$2:$B$461,2,FALSE),"")</f>
        <v/>
      </c>
    </row>
    <row r="1459" spans="3:7">
      <c r="C1459" t="s">
        <v>1219</v>
      </c>
      <c r="G1459" s="29" t="str">
        <f>IFERROR(VLOOKUP(C1459,$A$2:$B$461,2,FALSE),"")</f>
        <v/>
      </c>
    </row>
    <row r="1460" spans="3:7">
      <c r="C1460" t="s">
        <v>1213</v>
      </c>
      <c r="G1460" s="29" t="str">
        <f>IFERROR(VLOOKUP(C1460,$A$2:$B$461,2,FALSE),"")</f>
        <v/>
      </c>
    </row>
    <row r="1461" spans="3:7">
      <c r="C1461" t="s">
        <v>1219</v>
      </c>
      <c r="G1461" s="29" t="str">
        <f>IFERROR(VLOOKUP(C1461,$A$2:$B$461,2,FALSE),"")</f>
        <v/>
      </c>
    </row>
    <row r="1462" spans="3:7">
      <c r="C1462" t="s">
        <v>1213</v>
      </c>
      <c r="G1462" s="29" t="str">
        <f>IFERROR(VLOOKUP(C1462,$A$2:$B$461,2,FALSE),"")</f>
        <v/>
      </c>
    </row>
    <row r="1463" spans="3:7">
      <c r="C1463" t="s">
        <v>1219</v>
      </c>
      <c r="G1463" s="29" t="str">
        <f>IFERROR(VLOOKUP(C1463,$A$2:$B$461,2,FALSE),"")</f>
        <v/>
      </c>
    </row>
    <row r="1464" spans="3:7">
      <c r="C1464" t="s">
        <v>1219</v>
      </c>
      <c r="G1464" s="29" t="str">
        <f>IFERROR(VLOOKUP(C1464,$A$2:$B$461,2,FALSE),"")</f>
        <v/>
      </c>
    </row>
    <row r="1465" spans="3:7">
      <c r="C1465" t="s">
        <v>1213</v>
      </c>
      <c r="G1465" s="29" t="str">
        <f>IFERROR(VLOOKUP(C1465,$A$2:$B$461,2,FALSE),"")</f>
        <v/>
      </c>
    </row>
    <row r="1466" spans="3:7">
      <c r="C1466" t="s">
        <v>1219</v>
      </c>
      <c r="G1466" s="29" t="str">
        <f>IFERROR(VLOOKUP(C1466,$A$2:$B$461,2,FALSE),"")</f>
        <v/>
      </c>
    </row>
    <row r="1467" spans="3:7">
      <c r="C1467" t="s">
        <v>1213</v>
      </c>
      <c r="G1467" s="29" t="str">
        <f>IFERROR(VLOOKUP(C1467,$A$2:$B$461,2,FALSE),"")</f>
        <v/>
      </c>
    </row>
    <row r="1468" spans="3:7">
      <c r="C1468" t="s">
        <v>1207</v>
      </c>
      <c r="G1468" s="29" t="str">
        <f>IFERROR(VLOOKUP(C1468,$A$2:$B$461,2,FALSE),"")</f>
        <v/>
      </c>
    </row>
    <row r="1469" spans="3:7">
      <c r="C1469" t="s">
        <v>1207</v>
      </c>
      <c r="G1469" s="29" t="str">
        <f>IFERROR(VLOOKUP(C1469,$A$2:$B$461,2,FALSE),"")</f>
        <v/>
      </c>
    </row>
    <row r="1470" spans="3:7">
      <c r="C1470" t="s">
        <v>1190</v>
      </c>
      <c r="G1470" s="29" t="str">
        <f>IFERROR(VLOOKUP(C1470,$A$2:$B$461,2,FALSE),"")</f>
        <v/>
      </c>
    </row>
    <row r="1471" spans="3:7">
      <c r="C1471" t="s">
        <v>1190</v>
      </c>
      <c r="G1471" s="29" t="str">
        <f>IFERROR(VLOOKUP(C1471,$A$2:$B$461,2,FALSE),"")</f>
        <v/>
      </c>
    </row>
    <row r="1472" spans="3:7">
      <c r="C1472" t="s">
        <v>1177</v>
      </c>
      <c r="G1472" s="29" t="str">
        <f>IFERROR(VLOOKUP(C1472,$A$2:$B$461,2,FALSE),"")</f>
        <v/>
      </c>
    </row>
    <row r="1473" spans="3:7">
      <c r="C1473" t="s">
        <v>1177</v>
      </c>
      <c r="G1473" s="29" t="str">
        <f>IFERROR(VLOOKUP(C1473,$A$2:$B$461,2,FALSE),"")</f>
        <v/>
      </c>
    </row>
    <row r="1474" spans="3:7">
      <c r="C1474" t="s">
        <v>1177</v>
      </c>
      <c r="G1474" s="29" t="str">
        <f>IFERROR(VLOOKUP(C1474,$A$2:$B$461,2,FALSE),"")</f>
        <v/>
      </c>
    </row>
    <row r="1475" spans="3:7">
      <c r="C1475" t="s">
        <v>1177</v>
      </c>
      <c r="G1475" s="29" t="str">
        <f>IFERROR(VLOOKUP(C1475,$A$2:$B$461,2,FALSE),"")</f>
        <v/>
      </c>
    </row>
    <row r="1476" spans="3:7">
      <c r="C1476" t="s">
        <v>1190</v>
      </c>
      <c r="G1476" s="29" t="str">
        <f>IFERROR(VLOOKUP(C1476,$A$2:$B$461,2,FALSE),"")</f>
        <v/>
      </c>
    </row>
    <row r="1477" spans="3:7">
      <c r="C1477" t="s">
        <v>1190</v>
      </c>
      <c r="G1477" s="29" t="str">
        <f>IFERROR(VLOOKUP(C1477,$A$2:$B$461,2,FALSE),"")</f>
        <v/>
      </c>
    </row>
    <row r="1478" spans="3:7">
      <c r="C1478" t="s">
        <v>1190</v>
      </c>
      <c r="G1478" s="29" t="str">
        <f>IFERROR(VLOOKUP(C1478,$A$2:$B$461,2,FALSE),"")</f>
        <v/>
      </c>
    </row>
    <row r="1479" spans="3:7">
      <c r="C1479" t="s">
        <v>1190</v>
      </c>
      <c r="G1479" s="29" t="str">
        <f>IFERROR(VLOOKUP(C1479,$A$2:$B$461,2,FALSE),"")</f>
        <v/>
      </c>
    </row>
    <row r="1480" spans="3:7">
      <c r="C1480" t="s">
        <v>1190</v>
      </c>
      <c r="G1480" s="29" t="str">
        <f>IFERROR(VLOOKUP(C1480,$A$2:$B$461,2,FALSE),"")</f>
        <v/>
      </c>
    </row>
    <row r="1481" spans="3:7">
      <c r="C1481" t="s">
        <v>1190</v>
      </c>
      <c r="G1481" s="29" t="str">
        <f>IFERROR(VLOOKUP(C1481,$A$2:$B$461,2,FALSE),"")</f>
        <v/>
      </c>
    </row>
    <row r="1482" spans="3:7">
      <c r="C1482" t="s">
        <v>1190</v>
      </c>
      <c r="G1482" s="29" t="str">
        <f>IFERROR(VLOOKUP(C1482,$A$2:$B$461,2,FALSE),"")</f>
        <v/>
      </c>
    </row>
    <row r="1483" spans="3:7">
      <c r="C1483" t="s">
        <v>1177</v>
      </c>
      <c r="G1483" s="29" t="str">
        <f>IFERROR(VLOOKUP(C1483,$A$2:$B$461,2,FALSE),"")</f>
        <v/>
      </c>
    </row>
    <row r="1484" spans="3:7">
      <c r="C1484" t="s">
        <v>1177</v>
      </c>
      <c r="G1484" s="29" t="str">
        <f>IFERROR(VLOOKUP(C1484,$A$2:$B$461,2,FALSE),"")</f>
        <v/>
      </c>
    </row>
    <row r="1485" spans="3:7">
      <c r="C1485" t="s">
        <v>1190</v>
      </c>
      <c r="G1485" s="29" t="str">
        <f>IFERROR(VLOOKUP(C1485,$A$2:$B$461,2,FALSE),"")</f>
        <v/>
      </c>
    </row>
    <row r="1486" spans="3:7">
      <c r="C1486" t="s">
        <v>1177</v>
      </c>
      <c r="G1486" s="29" t="str">
        <f>IFERROR(VLOOKUP(C1486,$A$2:$B$461,2,FALSE),"")</f>
        <v/>
      </c>
    </row>
    <row r="1487" spans="3:7">
      <c r="C1487" t="s">
        <v>1190</v>
      </c>
      <c r="G1487" s="29" t="str">
        <f>IFERROR(VLOOKUP(C1487,$A$2:$B$461,2,FALSE),"")</f>
        <v/>
      </c>
    </row>
    <row r="1488" spans="3:7">
      <c r="C1488" t="s">
        <v>1190</v>
      </c>
      <c r="G1488" s="29" t="str">
        <f>IFERROR(VLOOKUP(C1488,$A$2:$B$461,2,FALSE),"")</f>
        <v/>
      </c>
    </row>
    <row r="1489" spans="3:7">
      <c r="C1489" t="s">
        <v>1207</v>
      </c>
      <c r="G1489" s="29" t="str">
        <f>IFERROR(VLOOKUP(C1489,$A$2:$B$461,2,FALSE),"")</f>
        <v/>
      </c>
    </row>
    <row r="1490" spans="3:7">
      <c r="C1490" t="s">
        <v>1177</v>
      </c>
      <c r="G1490" s="29" t="str">
        <f>IFERROR(VLOOKUP(C1490,$A$2:$B$461,2,FALSE),"")</f>
        <v/>
      </c>
    </row>
    <row r="1491" spans="3:7">
      <c r="C1491" t="s">
        <v>1177</v>
      </c>
      <c r="G1491" s="29" t="str">
        <f>IFERROR(VLOOKUP(C1491,$A$2:$B$461,2,FALSE),"")</f>
        <v/>
      </c>
    </row>
    <row r="1492" spans="3:7">
      <c r="C1492" t="s">
        <v>1190</v>
      </c>
      <c r="G1492" s="29" t="str">
        <f>IFERROR(VLOOKUP(C1492,$A$2:$B$461,2,FALSE),"")</f>
        <v/>
      </c>
    </row>
    <row r="1493" spans="3:7">
      <c r="C1493" t="s">
        <v>1190</v>
      </c>
      <c r="G1493" s="29" t="str">
        <f>IFERROR(VLOOKUP(C1493,$A$2:$B$461,2,FALSE),"")</f>
        <v/>
      </c>
    </row>
    <row r="1494" spans="3:7">
      <c r="C1494" t="s">
        <v>1177</v>
      </c>
      <c r="G1494" s="29" t="str">
        <f>IFERROR(VLOOKUP(C1494,$A$2:$B$461,2,FALSE),"")</f>
        <v/>
      </c>
    </row>
    <row r="1495" spans="3:7">
      <c r="C1495" t="s">
        <v>1190</v>
      </c>
      <c r="G1495" s="29" t="str">
        <f>IFERROR(VLOOKUP(C1495,$A$2:$B$461,2,FALSE),"")</f>
        <v/>
      </c>
    </row>
    <row r="1496" spans="3:7">
      <c r="C1496" t="s">
        <v>1190</v>
      </c>
      <c r="G1496" s="29" t="str">
        <f>IFERROR(VLOOKUP(C1496,$A$2:$B$461,2,FALSE),"")</f>
        <v/>
      </c>
    </row>
    <row r="1497" spans="3:7">
      <c r="C1497" t="s">
        <v>1197</v>
      </c>
      <c r="G1497" s="29" t="str">
        <f>IFERROR(VLOOKUP(C1497,$A$2:$B$461,2,FALSE),"")</f>
        <v/>
      </c>
    </row>
    <row r="1498" spans="3:7">
      <c r="C1498" t="s">
        <v>1177</v>
      </c>
      <c r="G1498" s="29" t="str">
        <f>IFERROR(VLOOKUP(C1498,$A$2:$B$461,2,FALSE),"")</f>
        <v/>
      </c>
    </row>
    <row r="1499" spans="3:7">
      <c r="C1499" t="s">
        <v>1190</v>
      </c>
      <c r="G1499" s="29" t="str">
        <f>IFERROR(VLOOKUP(C1499,$A$2:$B$461,2,FALSE),"")</f>
        <v/>
      </c>
    </row>
    <row r="1500" spans="3:7">
      <c r="C1500" t="s">
        <v>1197</v>
      </c>
      <c r="G1500" s="29" t="str">
        <f>IFERROR(VLOOKUP(C1500,$A$2:$B$461,2,FALSE),"")</f>
        <v/>
      </c>
    </row>
    <row r="1501" spans="3:7">
      <c r="C1501" t="s">
        <v>1190</v>
      </c>
      <c r="G1501" s="29" t="str">
        <f>IFERROR(VLOOKUP(C1501,$A$2:$B$461,2,FALSE),"")</f>
        <v/>
      </c>
    </row>
    <row r="1502" spans="3:7">
      <c r="C1502" t="s">
        <v>1177</v>
      </c>
      <c r="G1502" s="29" t="str">
        <f>IFERROR(VLOOKUP(C1502,$A$2:$B$461,2,FALSE),"")</f>
        <v/>
      </c>
    </row>
    <row r="1503" spans="3:7">
      <c r="C1503" t="s">
        <v>1190</v>
      </c>
      <c r="G1503" s="29" t="str">
        <f>IFERROR(VLOOKUP(C1503,$A$2:$B$461,2,FALSE),"")</f>
        <v/>
      </c>
    </row>
    <row r="1504" spans="3:7">
      <c r="C1504" t="s">
        <v>1223</v>
      </c>
      <c r="G1504" s="29" t="str">
        <f>IFERROR(VLOOKUP(C1504,$A$2:$B$461,2,FALSE),"")</f>
        <v/>
      </c>
    </row>
    <row r="1505" spans="3:7">
      <c r="C1505" t="s">
        <v>1177</v>
      </c>
      <c r="G1505" s="29" t="str">
        <f>IFERROR(VLOOKUP(C1505,$A$2:$B$461,2,FALSE),"")</f>
        <v/>
      </c>
    </row>
    <row r="1506" spans="3:7">
      <c r="C1506" t="s">
        <v>1197</v>
      </c>
      <c r="G1506" s="29" t="str">
        <f>IFERROR(VLOOKUP(C1506,$A$2:$B$461,2,FALSE),"")</f>
        <v/>
      </c>
    </row>
    <row r="1507" spans="3:7">
      <c r="C1507" t="s">
        <v>1197</v>
      </c>
      <c r="G1507" s="29" t="str">
        <f>IFERROR(VLOOKUP(C1507,$A$2:$B$461,2,FALSE),"")</f>
        <v/>
      </c>
    </row>
    <row r="1508" spans="3:7">
      <c r="C1508" t="s">
        <v>1197</v>
      </c>
      <c r="G1508" s="29" t="str">
        <f>IFERROR(VLOOKUP(C1508,$A$2:$B$461,2,FALSE),"")</f>
        <v/>
      </c>
    </row>
    <row r="1509" spans="3:7">
      <c r="C1509" t="s">
        <v>1177</v>
      </c>
      <c r="G1509" s="29" t="str">
        <f>IFERROR(VLOOKUP(C1509,$A$2:$B$461,2,FALSE),"")</f>
        <v/>
      </c>
    </row>
    <row r="1510" spans="3:7">
      <c r="C1510" t="s">
        <v>1177</v>
      </c>
      <c r="G1510" s="29" t="str">
        <f>IFERROR(VLOOKUP(C1510,$A$2:$B$461,2,FALSE),"")</f>
        <v/>
      </c>
    </row>
    <row r="1511" spans="3:7">
      <c r="C1511" t="s">
        <v>1197</v>
      </c>
      <c r="G1511" s="29" t="str">
        <f>IFERROR(VLOOKUP(C1511,$A$2:$B$461,2,FALSE),"")</f>
        <v/>
      </c>
    </row>
    <row r="1512" spans="3:7">
      <c r="C1512" t="s">
        <v>1177</v>
      </c>
      <c r="G1512" s="29" t="str">
        <f>IFERROR(VLOOKUP(C1512,$A$2:$B$461,2,FALSE),"")</f>
        <v/>
      </c>
    </row>
    <row r="1513" spans="3:7">
      <c r="C1513" t="s">
        <v>1190</v>
      </c>
      <c r="G1513" s="29" t="str">
        <f>IFERROR(VLOOKUP(C1513,$A$2:$B$461,2,FALSE),"")</f>
        <v/>
      </c>
    </row>
    <row r="1514" spans="3:7">
      <c r="C1514" t="s">
        <v>1197</v>
      </c>
      <c r="G1514" s="29" t="str">
        <f>IFERROR(VLOOKUP(C1514,$A$2:$B$461,2,FALSE),"")</f>
        <v/>
      </c>
    </row>
    <row r="1515" spans="3:7">
      <c r="C1515" t="s">
        <v>1223</v>
      </c>
      <c r="G1515" s="29" t="str">
        <f>IFERROR(VLOOKUP(C1515,$A$2:$B$461,2,FALSE),"")</f>
        <v/>
      </c>
    </row>
    <row r="1516" spans="3:7">
      <c r="C1516" t="s">
        <v>1177</v>
      </c>
      <c r="G1516" s="29" t="str">
        <f>IFERROR(VLOOKUP(C1516,$A$2:$B$461,2,FALSE),"")</f>
        <v/>
      </c>
    </row>
    <row r="1517" spans="3:7">
      <c r="C1517" t="s">
        <v>1197</v>
      </c>
      <c r="G1517" s="29" t="str">
        <f>IFERROR(VLOOKUP(C1517,$A$2:$B$461,2,FALSE),"")</f>
        <v/>
      </c>
    </row>
    <row r="1518" spans="3:7">
      <c r="C1518" t="s">
        <v>1177</v>
      </c>
      <c r="G1518" s="29" t="str">
        <f>IFERROR(VLOOKUP(C1518,$A$2:$B$461,2,FALSE),"")</f>
        <v/>
      </c>
    </row>
    <row r="1519" spans="3:7">
      <c r="C1519" t="s">
        <v>1190</v>
      </c>
      <c r="G1519" s="29" t="str">
        <f>IFERROR(VLOOKUP(C1519,$A$2:$B$461,2,FALSE),"")</f>
        <v/>
      </c>
    </row>
    <row r="1520" spans="3:7">
      <c r="C1520" t="s">
        <v>1197</v>
      </c>
      <c r="G1520" s="29" t="str">
        <f>IFERROR(VLOOKUP(C1520,$A$2:$B$461,2,FALSE),"")</f>
        <v/>
      </c>
    </row>
    <row r="1521" spans="3:7">
      <c r="C1521" t="s">
        <v>1223</v>
      </c>
      <c r="G1521" s="29" t="str">
        <f>IFERROR(VLOOKUP(C1521,$A$2:$B$461,2,FALSE),"")</f>
        <v/>
      </c>
    </row>
    <row r="1522" spans="3:7">
      <c r="C1522" t="s">
        <v>1223</v>
      </c>
      <c r="G1522" s="29" t="str">
        <f>IFERROR(VLOOKUP(C1522,$A$2:$B$461,2,FALSE),"")</f>
        <v/>
      </c>
    </row>
    <row r="1523" spans="3:7">
      <c r="C1523" t="s">
        <v>1190</v>
      </c>
      <c r="G1523" s="29" t="str">
        <f>IFERROR(VLOOKUP(C1523,$A$2:$B$461,2,FALSE),"")</f>
        <v/>
      </c>
    </row>
    <row r="1524" spans="3:7">
      <c r="C1524" t="s">
        <v>1177</v>
      </c>
      <c r="G1524" s="29" t="str">
        <f>IFERROR(VLOOKUP(C1524,$A$2:$B$461,2,FALSE),"")</f>
        <v/>
      </c>
    </row>
    <row r="1525" spans="3:7">
      <c r="C1525" t="s">
        <v>1197</v>
      </c>
      <c r="G1525" s="29" t="str">
        <f>IFERROR(VLOOKUP(C1525,$A$2:$B$461,2,FALSE),"")</f>
        <v/>
      </c>
    </row>
    <row r="1526" spans="3:7">
      <c r="C1526" t="s">
        <v>1223</v>
      </c>
      <c r="G1526" s="29" t="str">
        <f>IFERROR(VLOOKUP(C1526,$A$2:$B$461,2,FALSE),"")</f>
        <v/>
      </c>
    </row>
    <row r="1527" spans="3:7">
      <c r="C1527" t="s">
        <v>1177</v>
      </c>
      <c r="G1527" s="29" t="str">
        <f>IFERROR(VLOOKUP(C1527,$A$2:$B$461,2,FALSE),"")</f>
        <v/>
      </c>
    </row>
    <row r="1528" spans="3:7">
      <c r="C1528" t="s">
        <v>1177</v>
      </c>
      <c r="G1528" s="29" t="str">
        <f>IFERROR(VLOOKUP(C1528,$A$2:$B$461,2,FALSE),"")</f>
        <v/>
      </c>
    </row>
    <row r="1529" spans="3:7">
      <c r="C1529" t="s">
        <v>1197</v>
      </c>
      <c r="G1529" s="29" t="str">
        <f>IFERROR(VLOOKUP(C1529,$A$2:$B$461,2,FALSE),"")</f>
        <v/>
      </c>
    </row>
    <row r="1530" spans="3:7">
      <c r="C1530" t="s">
        <v>1177</v>
      </c>
      <c r="G1530" s="29" t="str">
        <f>IFERROR(VLOOKUP(C1530,$A$2:$B$461,2,FALSE),"")</f>
        <v/>
      </c>
    </row>
    <row r="1531" spans="3:7">
      <c r="C1531" t="s">
        <v>1177</v>
      </c>
      <c r="G1531" s="29" t="str">
        <f>IFERROR(VLOOKUP(C1531,$A$2:$B$461,2,FALSE),"")</f>
        <v/>
      </c>
    </row>
    <row r="1532" spans="3:7">
      <c r="C1532" t="s">
        <v>1223</v>
      </c>
      <c r="G1532" s="29" t="str">
        <f>IFERROR(VLOOKUP(C1532,$A$2:$B$461,2,FALSE),"")</f>
        <v/>
      </c>
    </row>
    <row r="1533" spans="3:7">
      <c r="C1533" t="s">
        <v>1223</v>
      </c>
      <c r="G1533" s="29" t="str">
        <f>IFERROR(VLOOKUP(C1533,$A$2:$B$461,2,FALSE),"")</f>
        <v/>
      </c>
    </row>
    <row r="1534" spans="3:7">
      <c r="C1534" t="s">
        <v>1223</v>
      </c>
      <c r="G1534" s="29" t="str">
        <f>IFERROR(VLOOKUP(C1534,$A$2:$B$461,2,FALSE),"")</f>
        <v/>
      </c>
    </row>
    <row r="1535" spans="3:7">
      <c r="C1535" t="s">
        <v>1223</v>
      </c>
      <c r="G1535" s="29" t="str">
        <f>IFERROR(VLOOKUP(C1535,$A$2:$B$461,2,FALSE),"")</f>
        <v/>
      </c>
    </row>
    <row r="1536" spans="3:7">
      <c r="C1536" t="s">
        <v>1223</v>
      </c>
      <c r="G1536" s="29" t="str">
        <f>IFERROR(VLOOKUP(C1536,$A$2:$B$461,2,FALSE),"")</f>
        <v/>
      </c>
    </row>
    <row r="1537" spans="3:7">
      <c r="C1537" t="s">
        <v>1210</v>
      </c>
      <c r="G1537" s="29" t="str">
        <f>IFERROR(VLOOKUP(C1537,$A$2:$B$461,2,FALSE),"")</f>
        <v/>
      </c>
    </row>
    <row r="1538" spans="3:7">
      <c r="C1538" t="s">
        <v>1210</v>
      </c>
      <c r="G1538" s="29" t="str">
        <f>IFERROR(VLOOKUP(C1538,$A$2:$B$461,2,FALSE),"")</f>
        <v/>
      </c>
    </row>
    <row r="1539" spans="3:7">
      <c r="C1539" t="s">
        <v>1210</v>
      </c>
      <c r="G1539" s="29" t="str">
        <f>IFERROR(VLOOKUP(C1539,$A$2:$B$461,2,FALSE),"")</f>
        <v/>
      </c>
    </row>
    <row r="1540" spans="3:7">
      <c r="C1540" t="s">
        <v>1210</v>
      </c>
      <c r="G1540" s="29" t="str">
        <f>IFERROR(VLOOKUP(C1540,$A$2:$B$461,2,FALSE),"")</f>
        <v/>
      </c>
    </row>
    <row r="1541" spans="3:7">
      <c r="C1541" t="s">
        <v>1210</v>
      </c>
      <c r="G1541" s="29" t="str">
        <f>IFERROR(VLOOKUP(C1541,$A$2:$B$461,2,FALSE),"")</f>
        <v/>
      </c>
    </row>
    <row r="1542" spans="3:7">
      <c r="C1542" t="s">
        <v>1210</v>
      </c>
      <c r="G1542" s="29" t="str">
        <f>IFERROR(VLOOKUP(C1542,$A$2:$B$461,2,FALSE),"")</f>
        <v/>
      </c>
    </row>
    <row r="1543" spans="3:7">
      <c r="C1543" t="s">
        <v>1223</v>
      </c>
      <c r="G1543" s="29" t="str">
        <f>IFERROR(VLOOKUP(C1543,$A$2:$B$461,2,FALSE),"")</f>
        <v/>
      </c>
    </row>
    <row r="1544" spans="3:7">
      <c r="C1544" t="s">
        <v>1210</v>
      </c>
      <c r="G1544" s="29" t="str">
        <f>IFERROR(VLOOKUP(C1544,$A$2:$B$461,2,FALSE),"")</f>
        <v/>
      </c>
    </row>
    <row r="1545" spans="3:7">
      <c r="C1545" t="s">
        <v>1210</v>
      </c>
      <c r="G1545" s="29" t="str">
        <f>IFERROR(VLOOKUP(C1545,$A$2:$B$461,2,FALSE),"")</f>
        <v/>
      </c>
    </row>
    <row r="1546" spans="3:7">
      <c r="C1546" t="s">
        <v>1177</v>
      </c>
      <c r="G1546" s="29" t="str">
        <f>IFERROR(VLOOKUP(C1546,$A$2:$B$461,2,FALSE),"")</f>
        <v/>
      </c>
    </row>
    <row r="1547" spans="3:7">
      <c r="C1547" t="s">
        <v>1177</v>
      </c>
      <c r="G1547" s="29" t="str">
        <f>IFERROR(VLOOKUP(C1547,$A$2:$B$461,2,FALSE),"")</f>
        <v/>
      </c>
    </row>
    <row r="1548" spans="3:7">
      <c r="C1548" t="s">
        <v>1177</v>
      </c>
      <c r="G1548" s="29" t="str">
        <f>IFERROR(VLOOKUP(C1548,$A$2:$B$461,2,FALSE),"")</f>
        <v/>
      </c>
    </row>
    <row r="1549" spans="3:7">
      <c r="C1549" t="s">
        <v>1177</v>
      </c>
      <c r="G1549" s="29" t="str">
        <f>IFERROR(VLOOKUP(C1549,$A$2:$B$461,2,FALSE),"")</f>
        <v/>
      </c>
    </row>
    <row r="1550" spans="3:7">
      <c r="C1550" t="s">
        <v>1177</v>
      </c>
      <c r="G1550" s="29" t="str">
        <f>IFERROR(VLOOKUP(C1550,$A$2:$B$461,2,FALSE),"")</f>
        <v/>
      </c>
    </row>
    <row r="1551" spans="3:7">
      <c r="C1551" t="s">
        <v>1177</v>
      </c>
      <c r="G1551" s="29" t="str">
        <f>IFERROR(VLOOKUP(C1551,$A$2:$B$461,2,FALSE),"")</f>
        <v/>
      </c>
    </row>
    <row r="1552" spans="3:7">
      <c r="C1552" t="s">
        <v>1177</v>
      </c>
      <c r="G1552" s="29" t="str">
        <f>IFERROR(VLOOKUP(C1552,$A$2:$B$461,2,FALSE),"")</f>
        <v/>
      </c>
    </row>
    <row r="1553" spans="3:7">
      <c r="C1553" t="s">
        <v>1177</v>
      </c>
      <c r="G1553" s="29" t="str">
        <f>IFERROR(VLOOKUP(C1553,$A$2:$B$461,2,FALSE),"")</f>
        <v/>
      </c>
    </row>
    <row r="1554" spans="3:7">
      <c r="C1554" t="s">
        <v>1177</v>
      </c>
      <c r="G1554" s="29" t="str">
        <f>IFERROR(VLOOKUP(C1554,$A$2:$B$461,2,FALSE),"")</f>
        <v/>
      </c>
    </row>
    <row r="1555" spans="3:7">
      <c r="C1555" t="s">
        <v>1177</v>
      </c>
      <c r="G1555" s="29" t="str">
        <f>IFERROR(VLOOKUP(C1555,$A$2:$B$461,2,FALSE),"")</f>
        <v/>
      </c>
    </row>
    <row r="1556" spans="3:7">
      <c r="C1556" t="s">
        <v>1177</v>
      </c>
      <c r="G1556" s="29" t="str">
        <f>IFERROR(VLOOKUP(C1556,$A$2:$B$461,2,FALSE),"")</f>
        <v/>
      </c>
    </row>
    <row r="1557" spans="3:7">
      <c r="C1557" t="s">
        <v>1177</v>
      </c>
      <c r="G1557" s="29" t="str">
        <f>IFERROR(VLOOKUP(C1557,$A$2:$B$461,2,FALSE),"")</f>
        <v/>
      </c>
    </row>
    <row r="1558" spans="3:7">
      <c r="C1558" t="s">
        <v>1177</v>
      </c>
      <c r="G1558" s="29" t="str">
        <f>IFERROR(VLOOKUP(C1558,$A$2:$B$461,2,FALSE),"")</f>
        <v/>
      </c>
    </row>
    <row r="1559" spans="3:7">
      <c r="C1559" t="s">
        <v>1190</v>
      </c>
      <c r="G1559" s="29" t="str">
        <f>IFERROR(VLOOKUP(C1559,$A$2:$B$461,2,FALSE),"")</f>
        <v/>
      </c>
    </row>
    <row r="1560" spans="3:7">
      <c r="C1560" t="s">
        <v>1177</v>
      </c>
      <c r="G1560" s="29" t="str">
        <f>IFERROR(VLOOKUP(C1560,$A$2:$B$461,2,FALSE),"")</f>
        <v/>
      </c>
    </row>
    <row r="1561" spans="3:7">
      <c r="C1561" t="s">
        <v>1177</v>
      </c>
      <c r="G1561" s="29" t="str">
        <f>IFERROR(VLOOKUP(C1561,$A$2:$B$461,2,FALSE),"")</f>
        <v/>
      </c>
    </row>
    <row r="1562" spans="3:7">
      <c r="C1562" t="s">
        <v>1190</v>
      </c>
      <c r="G1562" s="29" t="str">
        <f>IFERROR(VLOOKUP(C1562,$A$2:$B$461,2,FALSE),"")</f>
        <v/>
      </c>
    </row>
    <row r="1563" spans="3:7">
      <c r="C1563" t="s">
        <v>1190</v>
      </c>
      <c r="G1563" s="29" t="str">
        <f>IFERROR(VLOOKUP(C1563,$A$2:$B$461,2,FALSE),"")</f>
        <v/>
      </c>
    </row>
    <row r="1564" spans="3:7">
      <c r="C1564" t="s">
        <v>1177</v>
      </c>
      <c r="G1564" s="29" t="str">
        <f>IFERROR(VLOOKUP(C1564,$A$2:$B$461,2,FALSE),"")</f>
        <v/>
      </c>
    </row>
    <row r="1565" spans="3:7">
      <c r="C1565" t="s">
        <v>1190</v>
      </c>
      <c r="G1565" s="29" t="str">
        <f>IFERROR(VLOOKUP(C1565,$A$2:$B$461,2,FALSE),"")</f>
        <v/>
      </c>
    </row>
    <row r="1566" spans="3:7">
      <c r="C1566" t="s">
        <v>1177</v>
      </c>
      <c r="G1566" s="29" t="str">
        <f>IFERROR(VLOOKUP(C1566,$A$2:$B$461,2,FALSE),"")</f>
        <v/>
      </c>
    </row>
    <row r="1567" spans="3:7">
      <c r="C1567" t="s">
        <v>1190</v>
      </c>
      <c r="G1567" s="29" t="str">
        <f>IFERROR(VLOOKUP(C1567,$A$2:$B$461,2,FALSE),"")</f>
        <v/>
      </c>
    </row>
    <row r="1568" spans="3:7">
      <c r="C1568" t="s">
        <v>1177</v>
      </c>
      <c r="G1568" s="29" t="str">
        <f>IFERROR(VLOOKUP(C1568,$A$2:$B$461,2,FALSE),"")</f>
        <v/>
      </c>
    </row>
    <row r="1569" spans="3:7">
      <c r="C1569" t="s">
        <v>1177</v>
      </c>
      <c r="G1569" s="29" t="str">
        <f>IFERROR(VLOOKUP(C1569,$A$2:$B$461,2,FALSE),"")</f>
        <v/>
      </c>
    </row>
    <row r="1570" spans="3:7">
      <c r="C1570" t="s">
        <v>1177</v>
      </c>
      <c r="G1570" s="29" t="str">
        <f>IFERROR(VLOOKUP(C1570,$A$2:$B$461,2,FALSE),"")</f>
        <v/>
      </c>
    </row>
    <row r="1571" spans="3:7">
      <c r="C1571" t="s">
        <v>1190</v>
      </c>
      <c r="G1571" s="29" t="str">
        <f>IFERROR(VLOOKUP(C1571,$A$2:$B$461,2,FALSE),"")</f>
        <v/>
      </c>
    </row>
    <row r="1572" spans="3:7">
      <c r="C1572" t="s">
        <v>1177</v>
      </c>
      <c r="G1572" s="29" t="str">
        <f>IFERROR(VLOOKUP(C1572,$A$2:$B$461,2,FALSE),"")</f>
        <v/>
      </c>
    </row>
    <row r="1573" spans="3:7">
      <c r="C1573" t="s">
        <v>1177</v>
      </c>
      <c r="G1573" s="29" t="str">
        <f>IFERROR(VLOOKUP(C1573,$A$2:$B$461,2,FALSE),"")</f>
        <v/>
      </c>
    </row>
    <row r="1574" spans="3:7">
      <c r="C1574" t="s">
        <v>1177</v>
      </c>
      <c r="G1574" s="29" t="str">
        <f>IFERROR(VLOOKUP(C1574,$A$2:$B$461,2,FALSE),"")</f>
        <v/>
      </c>
    </row>
    <row r="1575" spans="3:7">
      <c r="C1575" t="s">
        <v>1177</v>
      </c>
      <c r="G1575" s="29" t="str">
        <f>IFERROR(VLOOKUP(C1575,$A$2:$B$461,2,FALSE),"")</f>
        <v/>
      </c>
    </row>
    <row r="1576" spans="3:7">
      <c r="C1576" t="s">
        <v>1177</v>
      </c>
      <c r="G1576" s="29" t="str">
        <f>IFERROR(VLOOKUP(C1576,$A$2:$B$461,2,FALSE),"")</f>
        <v/>
      </c>
    </row>
    <row r="1577" spans="3:7">
      <c r="C1577" t="s">
        <v>1177</v>
      </c>
      <c r="G1577" s="29" t="str">
        <f>IFERROR(VLOOKUP(C1577,$A$2:$B$461,2,FALSE),"")</f>
        <v/>
      </c>
    </row>
    <row r="1578" spans="3:7">
      <c r="C1578" t="s">
        <v>1177</v>
      </c>
      <c r="G1578" s="29" t="str">
        <f>IFERROR(VLOOKUP(C1578,$A$2:$B$461,2,FALSE),"")</f>
        <v/>
      </c>
    </row>
    <row r="1579" spans="3:7">
      <c r="C1579" t="s">
        <v>1177</v>
      </c>
      <c r="G1579" s="29" t="str">
        <f>IFERROR(VLOOKUP(C1579,$A$2:$B$461,2,FALSE),"")</f>
        <v/>
      </c>
    </row>
    <row r="1580" spans="3:7">
      <c r="C1580" t="s">
        <v>1177</v>
      </c>
      <c r="G1580" s="29" t="str">
        <f>IFERROR(VLOOKUP(C1580,$A$2:$B$461,2,FALSE),"")</f>
        <v/>
      </c>
    </row>
    <row r="1581" spans="3:7">
      <c r="C1581" t="s">
        <v>1177</v>
      </c>
      <c r="G1581" s="29" t="str">
        <f>IFERROR(VLOOKUP(C1581,$A$2:$B$461,2,FALSE),"")</f>
        <v/>
      </c>
    </row>
    <row r="1582" spans="3:7">
      <c r="C1582" t="s">
        <v>1190</v>
      </c>
      <c r="G1582" s="29" t="str">
        <f>IFERROR(VLOOKUP(C1582,$A$2:$B$461,2,FALSE),"")</f>
        <v/>
      </c>
    </row>
    <row r="1583" spans="3:7">
      <c r="C1583" t="s">
        <v>1190</v>
      </c>
      <c r="G1583" s="29" t="str">
        <f>IFERROR(VLOOKUP(C1583,$A$2:$B$461,2,FALSE),"")</f>
        <v/>
      </c>
    </row>
    <row r="1584" spans="3:7">
      <c r="C1584" t="s">
        <v>1190</v>
      </c>
      <c r="G1584" s="29" t="str">
        <f>IFERROR(VLOOKUP(C1584,$A$2:$B$461,2,FALSE),"")</f>
        <v/>
      </c>
    </row>
    <row r="1585" spans="3:7">
      <c r="C1585" t="s">
        <v>1177</v>
      </c>
      <c r="G1585" s="29" t="str">
        <f>IFERROR(VLOOKUP(C1585,$A$2:$B$461,2,FALSE),"")</f>
        <v/>
      </c>
    </row>
    <row r="1586" spans="3:7">
      <c r="C1586" t="s">
        <v>1177</v>
      </c>
      <c r="G1586" s="29" t="str">
        <f>IFERROR(VLOOKUP(C1586,$A$2:$B$461,2,FALSE),"")</f>
        <v/>
      </c>
    </row>
    <row r="1587" spans="3:7">
      <c r="C1587" t="s">
        <v>1223</v>
      </c>
      <c r="G1587" s="29" t="str">
        <f>IFERROR(VLOOKUP(C1587,$A$2:$B$461,2,FALSE),"")</f>
        <v/>
      </c>
    </row>
    <row r="1588" spans="3:7">
      <c r="C1588" t="s">
        <v>1223</v>
      </c>
      <c r="G1588" s="29" t="str">
        <f>IFERROR(VLOOKUP(C1588,$A$2:$B$461,2,FALSE),"")</f>
        <v/>
      </c>
    </row>
    <row r="1589" spans="3:7">
      <c r="C1589" t="s">
        <v>1223</v>
      </c>
      <c r="G1589" s="29" t="str">
        <f>IFERROR(VLOOKUP(C1589,$A$2:$B$461,2,FALSE),"")</f>
        <v/>
      </c>
    </row>
    <row r="1590" spans="3:7">
      <c r="C1590" t="s">
        <v>1223</v>
      </c>
      <c r="G1590" s="29" t="str">
        <f>IFERROR(VLOOKUP(C1590,$A$2:$B$461,2,FALSE),"")</f>
        <v/>
      </c>
    </row>
    <row r="1591" spans="3:7">
      <c r="C1591" t="s">
        <v>1223</v>
      </c>
      <c r="G1591" s="29" t="str">
        <f>IFERROR(VLOOKUP(C1591,$A$2:$B$461,2,FALSE),"")</f>
        <v/>
      </c>
    </row>
    <row r="1592" spans="3:7">
      <c r="C1592" t="s">
        <v>1223</v>
      </c>
      <c r="G1592" s="29" t="str">
        <f>IFERROR(VLOOKUP(C1592,$A$2:$B$461,2,FALSE),"")</f>
        <v/>
      </c>
    </row>
    <row r="1593" spans="3:7">
      <c r="C1593" t="s">
        <v>1223</v>
      </c>
      <c r="G1593" s="29" t="str">
        <f>IFERROR(VLOOKUP(C1593,$A$2:$B$461,2,FALSE),"")</f>
        <v/>
      </c>
    </row>
    <row r="1594" spans="3:7">
      <c r="C1594" t="s">
        <v>1223</v>
      </c>
      <c r="G1594" s="29" t="str">
        <f>IFERROR(VLOOKUP(C1594,$A$2:$B$461,2,FALSE),"")</f>
        <v/>
      </c>
    </row>
    <row r="1595" spans="3:7">
      <c r="C1595" t="s">
        <v>1223</v>
      </c>
      <c r="G1595" s="29" t="str">
        <f>IFERROR(VLOOKUP(C1595,$A$2:$B$461,2,FALSE),"")</f>
        <v/>
      </c>
    </row>
    <row r="1596" spans="3:7">
      <c r="C1596" t="s">
        <v>1223</v>
      </c>
      <c r="G1596" s="29" t="str">
        <f>IFERROR(VLOOKUP(C1596,$A$2:$B$461,2,FALSE),"")</f>
        <v/>
      </c>
    </row>
    <row r="1597" spans="3:7">
      <c r="C1597" t="s">
        <v>1223</v>
      </c>
      <c r="G1597" s="29" t="str">
        <f>IFERROR(VLOOKUP(C1597,$A$2:$B$461,2,FALSE),"")</f>
        <v/>
      </c>
    </row>
    <row r="1598" spans="3:7">
      <c r="C1598" t="s">
        <v>1223</v>
      </c>
      <c r="G1598" s="29" t="str">
        <f>IFERROR(VLOOKUP(C1598,$A$2:$B$461,2,FALSE),"")</f>
        <v/>
      </c>
    </row>
    <row r="1599" spans="3:7">
      <c r="C1599" t="s">
        <v>1223</v>
      </c>
      <c r="G1599" s="29" t="str">
        <f>IFERROR(VLOOKUP(C1599,$A$2:$B$461,2,FALSE),"")</f>
        <v/>
      </c>
    </row>
    <row r="1600" spans="3:7">
      <c r="C1600" t="s">
        <v>1223</v>
      </c>
      <c r="G1600" s="29" t="str">
        <f>IFERROR(VLOOKUP(C1600,$A$2:$B$461,2,FALSE),"")</f>
        <v/>
      </c>
    </row>
    <row r="1601" spans="3:7">
      <c r="C1601" t="s">
        <v>1223</v>
      </c>
      <c r="G1601" s="29" t="str">
        <f>IFERROR(VLOOKUP(C1601,$A$2:$B$461,2,FALSE),"")</f>
        <v/>
      </c>
    </row>
    <row r="1602" spans="3:7">
      <c r="C1602" t="s">
        <v>1223</v>
      </c>
      <c r="G1602" s="29" t="str">
        <f>IFERROR(VLOOKUP(C1602,$A$2:$B$461,2,FALSE),"")</f>
        <v/>
      </c>
    </row>
    <row r="1603" spans="3:7">
      <c r="C1603" t="s">
        <v>1223</v>
      </c>
      <c r="G1603" s="29" t="str">
        <f>IFERROR(VLOOKUP(C1603,$A$2:$B$461,2,FALSE),"")</f>
        <v/>
      </c>
    </row>
    <row r="1604" spans="3:7">
      <c r="C1604" t="s">
        <v>1223</v>
      </c>
      <c r="G1604" s="29" t="str">
        <f>IFERROR(VLOOKUP(C1604,$A$2:$B$461,2,FALSE),"")</f>
        <v/>
      </c>
    </row>
    <row r="1605" spans="3:7">
      <c r="C1605" t="s">
        <v>1223</v>
      </c>
      <c r="G1605" s="29" t="str">
        <f>IFERROR(VLOOKUP(C1605,$A$2:$B$461,2,FALSE),"")</f>
        <v/>
      </c>
    </row>
    <row r="1606" spans="3:7">
      <c r="C1606" t="s">
        <v>1223</v>
      </c>
      <c r="G1606" s="29" t="str">
        <f>IFERROR(VLOOKUP(C1606,$A$2:$B$461,2,FALSE),"")</f>
        <v/>
      </c>
    </row>
    <row r="1607" spans="3:7">
      <c r="C1607" t="s">
        <v>1223</v>
      </c>
      <c r="G1607" s="29" t="str">
        <f>IFERROR(VLOOKUP(C1607,$A$2:$B$461,2,FALSE),"")</f>
        <v/>
      </c>
    </row>
    <row r="1608" spans="3:7">
      <c r="C1608" t="s">
        <v>1223</v>
      </c>
      <c r="G1608" s="29" t="str">
        <f>IFERROR(VLOOKUP(C1608,$A$2:$B$461,2,FALSE),"")</f>
        <v/>
      </c>
    </row>
    <row r="1609" spans="3:7">
      <c r="C1609" t="s">
        <v>1222</v>
      </c>
      <c r="G1609" s="29" t="str">
        <f>IFERROR(VLOOKUP(C1609,$A$2:$B$461,2,FALSE),"")</f>
        <v/>
      </c>
    </row>
    <row r="1610" spans="3:7">
      <c r="C1610" t="s">
        <v>1222</v>
      </c>
      <c r="G1610" s="29" t="str">
        <f>IFERROR(VLOOKUP(C1610,$A$2:$B$461,2,FALSE),"")</f>
        <v/>
      </c>
    </row>
    <row r="1611" spans="3:7">
      <c r="C1611" t="s">
        <v>1222</v>
      </c>
      <c r="G1611" s="29" t="str">
        <f>IFERROR(VLOOKUP(C1611,$A$2:$B$461,2,FALSE),"")</f>
        <v/>
      </c>
    </row>
    <row r="1612" spans="3:7">
      <c r="C1612" t="s">
        <v>1222</v>
      </c>
      <c r="G1612" s="29" t="str">
        <f>IFERROR(VLOOKUP(C1612,$A$2:$B$461,2,FALSE),"")</f>
        <v/>
      </c>
    </row>
    <row r="1613" spans="3:7">
      <c r="C1613" t="s">
        <v>1222</v>
      </c>
      <c r="G1613" s="29" t="str">
        <f>IFERROR(VLOOKUP(C1613,$A$2:$B$461,2,FALSE),"")</f>
        <v/>
      </c>
    </row>
    <row r="1614" spans="3:7">
      <c r="C1614" t="s">
        <v>1222</v>
      </c>
      <c r="G1614" s="29" t="str">
        <f>IFERROR(VLOOKUP(C1614,$A$2:$B$461,2,FALSE),"")</f>
        <v/>
      </c>
    </row>
    <row r="1615" spans="3:7">
      <c r="C1615" t="s">
        <v>1222</v>
      </c>
      <c r="G1615" s="29" t="str">
        <f>IFERROR(VLOOKUP(C1615,$A$2:$B$461,2,FALSE),"")</f>
        <v/>
      </c>
    </row>
    <row r="1616" spans="3:7">
      <c r="C1616" t="s">
        <v>1222</v>
      </c>
      <c r="G1616" s="29" t="str">
        <f>IFERROR(VLOOKUP(C1616,$A$2:$B$461,2,FALSE),"")</f>
        <v/>
      </c>
    </row>
    <row r="1617" spans="3:7">
      <c r="C1617" t="s">
        <v>1222</v>
      </c>
      <c r="G1617" s="29" t="str">
        <f>IFERROR(VLOOKUP(C1617,$A$2:$B$461,2,FALSE),"")</f>
        <v/>
      </c>
    </row>
    <row r="1618" spans="3:7">
      <c r="C1618" t="s">
        <v>1222</v>
      </c>
      <c r="G1618" s="29" t="str">
        <f>IFERROR(VLOOKUP(C1618,$A$2:$B$461,2,FALSE),"")</f>
        <v/>
      </c>
    </row>
    <row r="1619" spans="3:7">
      <c r="C1619" t="s">
        <v>1222</v>
      </c>
      <c r="G1619" s="29" t="str">
        <f>IFERROR(VLOOKUP(C1619,$A$2:$B$461,2,FALSE),"")</f>
        <v/>
      </c>
    </row>
    <row r="1620" spans="3:7">
      <c r="C1620" t="s">
        <v>1222</v>
      </c>
      <c r="G1620" s="29" t="str">
        <f>IFERROR(VLOOKUP(C1620,$A$2:$B$461,2,FALSE),"")</f>
        <v/>
      </c>
    </row>
    <row r="1621" spans="3:7">
      <c r="C1621" t="s">
        <v>1222</v>
      </c>
      <c r="G1621" s="29" t="str">
        <f>IFERROR(VLOOKUP(C1621,$A$2:$B$461,2,FALSE),"")</f>
        <v/>
      </c>
    </row>
    <row r="1622" spans="3:7">
      <c r="C1622" t="s">
        <v>1222</v>
      </c>
      <c r="G1622" s="29" t="str">
        <f>IFERROR(VLOOKUP(C1622,$A$2:$B$461,2,FALSE),"")</f>
        <v/>
      </c>
    </row>
    <row r="1623" spans="3:7">
      <c r="C1623" t="s">
        <v>1222</v>
      </c>
      <c r="G1623" s="29" t="str">
        <f>IFERROR(VLOOKUP(C1623,$A$2:$B$461,2,FALSE),"")</f>
        <v/>
      </c>
    </row>
    <row r="1624" spans="3:7">
      <c r="C1624" t="s">
        <v>1222</v>
      </c>
      <c r="G1624" s="29" t="str">
        <f>IFERROR(VLOOKUP(C1624,$A$2:$B$461,2,FALSE),"")</f>
        <v/>
      </c>
    </row>
    <row r="1625" spans="3:7">
      <c r="C1625" t="s">
        <v>1222</v>
      </c>
      <c r="G1625" s="29" t="str">
        <f>IFERROR(VLOOKUP(C1625,$A$2:$B$461,2,FALSE),"")</f>
        <v/>
      </c>
    </row>
    <row r="1626" spans="3:7">
      <c r="C1626" t="s">
        <v>1222</v>
      </c>
      <c r="G1626" s="29" t="str">
        <f>IFERROR(VLOOKUP(C1626,$A$2:$B$461,2,FALSE),"")</f>
        <v/>
      </c>
    </row>
    <row r="1627" spans="3:7">
      <c r="C1627" t="s">
        <v>1222</v>
      </c>
      <c r="G1627" s="29" t="str">
        <f>IFERROR(VLOOKUP(C1627,$A$2:$B$461,2,FALSE),"")</f>
        <v/>
      </c>
    </row>
    <row r="1628" spans="3:7">
      <c r="C1628" t="s">
        <v>1222</v>
      </c>
      <c r="G1628" s="29" t="str">
        <f>IFERROR(VLOOKUP(C1628,$A$2:$B$461,2,FALSE),"")</f>
        <v/>
      </c>
    </row>
    <row r="1629" spans="3:7">
      <c r="C1629" t="s">
        <v>1222</v>
      </c>
      <c r="G1629" s="29" t="str">
        <f>IFERROR(VLOOKUP(C1629,$A$2:$B$461,2,FALSE),"")</f>
        <v/>
      </c>
    </row>
    <row r="1630" spans="3:7">
      <c r="C1630" t="s">
        <v>1222</v>
      </c>
      <c r="G1630" s="29" t="str">
        <f>IFERROR(VLOOKUP(C1630,$A$2:$B$461,2,FALSE),"")</f>
        <v/>
      </c>
    </row>
    <row r="1631" spans="3:7">
      <c r="C1631" t="s">
        <v>1222</v>
      </c>
      <c r="G1631" s="29" t="str">
        <f>IFERROR(VLOOKUP(C1631,$A$2:$B$461,2,FALSE),"")</f>
        <v/>
      </c>
    </row>
    <row r="1632" spans="3:7">
      <c r="C1632" t="s">
        <v>1222</v>
      </c>
      <c r="G1632" s="29" t="str">
        <f>IFERROR(VLOOKUP(C1632,$A$2:$B$461,2,FALSE),"")</f>
        <v/>
      </c>
    </row>
    <row r="1633" spans="3:7">
      <c r="C1633" t="s">
        <v>1222</v>
      </c>
      <c r="G1633" s="29" t="str">
        <f>IFERROR(VLOOKUP(C1633,$A$2:$B$461,2,FALSE),"")</f>
        <v/>
      </c>
    </row>
    <row r="1634" spans="3:7">
      <c r="C1634" t="s">
        <v>1222</v>
      </c>
      <c r="G1634" s="29" t="str">
        <f>IFERROR(VLOOKUP(C1634,$A$2:$B$461,2,FALSE),"")</f>
        <v/>
      </c>
    </row>
    <row r="1635" spans="3:7">
      <c r="C1635" t="s">
        <v>1222</v>
      </c>
      <c r="G1635" s="29" t="str">
        <f>IFERROR(VLOOKUP(C1635,$A$2:$B$461,2,FALSE),"")</f>
        <v/>
      </c>
    </row>
    <row r="1636" spans="3:7">
      <c r="C1636" t="s">
        <v>1222</v>
      </c>
      <c r="G1636" s="29" t="str">
        <f>IFERROR(VLOOKUP(C1636,$A$2:$B$461,2,FALSE),"")</f>
        <v/>
      </c>
    </row>
    <row r="1637" spans="7:7">
      <c r="G1637" s="29" t="str">
        <f>IFERROR(VLOOKUP(C1637,$A$2:$B$461,2,FALSE),"")</f>
        <v/>
      </c>
    </row>
    <row r="1638" spans="7:7">
      <c r="G1638" s="29" t="str">
        <f>IFERROR(VLOOKUP(C1638,$A$2:$B$461,2,FALSE),"")</f>
        <v/>
      </c>
    </row>
    <row r="1639" spans="7:7">
      <c r="G1639" s="29" t="str">
        <f>IFERROR(VLOOKUP(C1639,$A$2:$B$461,2,FALSE),"")</f>
        <v/>
      </c>
    </row>
    <row r="1640" spans="7:7">
      <c r="G1640" s="29" t="str">
        <f>IFERROR(VLOOKUP(C1640,$A$2:$B$461,2,FALSE),"")</f>
        <v/>
      </c>
    </row>
    <row r="1641" spans="7:7">
      <c r="G1641" s="29" t="str">
        <f>IFERROR(VLOOKUP(C1641,$A$2:$B$461,2,FALSE),"")</f>
        <v/>
      </c>
    </row>
    <row r="1642" spans="7:7">
      <c r="G1642" s="29" t="str">
        <f>IFERROR(VLOOKUP(C1642,$A$2:$B$461,2,FALSE),"")</f>
        <v/>
      </c>
    </row>
    <row r="1643" spans="7:7">
      <c r="G1643" s="29" t="str">
        <f>IFERROR(VLOOKUP(C1643,$A$2:$B$461,2,FALSE),"")</f>
        <v/>
      </c>
    </row>
    <row r="1644" spans="7:7">
      <c r="G1644" s="29" t="str">
        <f>IFERROR(VLOOKUP(C1644,$A$2:$B$461,2,FALSE),"")</f>
        <v/>
      </c>
    </row>
    <row r="1645" spans="7:7">
      <c r="G1645" s="29" t="str">
        <f>IFERROR(VLOOKUP(C1645,$A$2:$B$461,2,FALSE),"")</f>
        <v/>
      </c>
    </row>
    <row r="1646" spans="7:7">
      <c r="G1646" s="29" t="str">
        <f>IFERROR(VLOOKUP(C1646,$A$2:$B$461,2,FALSE),"")</f>
        <v/>
      </c>
    </row>
    <row r="1647" spans="7:7">
      <c r="G1647" s="29" t="str">
        <f>IFERROR(VLOOKUP(C1647,$A$2:$B$461,2,FALSE),"")</f>
        <v/>
      </c>
    </row>
    <row r="1648" spans="7:7">
      <c r="G1648" s="29" t="str">
        <f>IFERROR(VLOOKUP(C1648,$A$2:$B$461,2,FALSE),"")</f>
        <v/>
      </c>
    </row>
    <row r="1649" spans="7:7">
      <c r="G1649" s="29" t="str">
        <f>IFERROR(VLOOKUP(C1649,$A$2:$B$461,2,FALSE),"")</f>
        <v/>
      </c>
    </row>
    <row r="1650" spans="7:7">
      <c r="G1650" s="29" t="str">
        <f>IFERROR(VLOOKUP(C1650,$A$2:$B$461,2,FALSE),"")</f>
        <v/>
      </c>
    </row>
    <row r="1651" spans="7:7">
      <c r="G1651" s="29" t="str">
        <f>IFERROR(VLOOKUP(C1651,$A$2:$B$461,2,FALSE),"")</f>
        <v/>
      </c>
    </row>
    <row r="1652" spans="7:7">
      <c r="G1652" s="29" t="str">
        <f>IFERROR(VLOOKUP(C1652,$A$2:$B$461,2,FALSE),"")</f>
        <v/>
      </c>
    </row>
    <row r="1653" spans="7:7">
      <c r="G1653" s="29" t="str">
        <f>IFERROR(VLOOKUP(C1653,$A$2:$B$461,2,FALSE),"")</f>
        <v/>
      </c>
    </row>
    <row r="1654" spans="7:7">
      <c r="G1654" s="29" t="str">
        <f>IFERROR(VLOOKUP(C1654,$A$2:$B$461,2,FALSE),"")</f>
        <v/>
      </c>
    </row>
    <row r="1655" spans="7:7">
      <c r="G1655" s="29" t="str">
        <f>IFERROR(VLOOKUP(C1655,$A$2:$B$461,2,FALSE),"")</f>
        <v/>
      </c>
    </row>
    <row r="1656" spans="7:7">
      <c r="G1656" s="29" t="str">
        <f>IFERROR(VLOOKUP(C1656,$A$2:$B$461,2,FALSE),"")</f>
        <v/>
      </c>
    </row>
    <row r="1657" spans="7:7">
      <c r="G1657" s="29" t="str">
        <f>IFERROR(VLOOKUP(C1657,$A$2:$B$461,2,FALSE),"")</f>
        <v/>
      </c>
    </row>
    <row r="1658" spans="7:7">
      <c r="G1658" s="29" t="str">
        <f>IFERROR(VLOOKUP(C1658,$A$2:$B$461,2,FALSE),"")</f>
        <v/>
      </c>
    </row>
    <row r="1659" spans="7:7">
      <c r="G1659" s="29" t="str">
        <f>IFERROR(VLOOKUP(C1659,$A$2:$B$461,2,FALSE),"")</f>
        <v/>
      </c>
    </row>
    <row r="1660" spans="7:7">
      <c r="G1660" s="29" t="str">
        <f>IFERROR(VLOOKUP(C1660,$A$2:$B$461,2,FALSE),"")</f>
        <v/>
      </c>
    </row>
    <row r="1661" spans="7:7">
      <c r="G1661" s="29" t="str">
        <f>IFERROR(VLOOKUP(C1661,$A$2:$B$461,2,FALSE),"")</f>
        <v/>
      </c>
    </row>
    <row r="1662" spans="7:7">
      <c r="G1662" s="29" t="str">
        <f>IFERROR(VLOOKUP(C1662,$A$2:$B$461,2,FALSE),"")</f>
        <v/>
      </c>
    </row>
    <row r="1663" spans="7:7">
      <c r="G1663" s="29" t="str">
        <f>IFERROR(VLOOKUP(C1663,$A$2:$B$461,2,FALSE),"")</f>
        <v/>
      </c>
    </row>
    <row r="1664" spans="7:7">
      <c r="G1664" s="29" t="str">
        <f>IFERROR(VLOOKUP(C1664,$A$2:$B$461,2,FALSE),"")</f>
        <v/>
      </c>
    </row>
    <row r="1665" spans="7:7">
      <c r="G1665" s="29" t="str">
        <f>IFERROR(VLOOKUP(C1665,$A$2:$B$461,2,FALSE),"")</f>
        <v/>
      </c>
    </row>
    <row r="1666" spans="7:7">
      <c r="G1666" s="29" t="str">
        <f>IFERROR(VLOOKUP(C1666,$A$2:$B$461,2,FALSE),"")</f>
        <v/>
      </c>
    </row>
    <row r="1667" spans="7:7">
      <c r="G1667" s="29" t="str">
        <f>IFERROR(VLOOKUP(C1667,$A$2:$B$461,2,FALSE),"")</f>
        <v/>
      </c>
    </row>
    <row r="1668" spans="7:7">
      <c r="G1668" s="29" t="str">
        <f>IFERROR(VLOOKUP(C1668,$A$2:$B$461,2,FALSE),"")</f>
        <v/>
      </c>
    </row>
    <row r="1669" spans="7:7">
      <c r="G1669" s="29" t="str">
        <f>IFERROR(VLOOKUP(C1669,$A$2:$B$461,2,FALSE),"")</f>
        <v/>
      </c>
    </row>
    <row r="1670" spans="7:7">
      <c r="G1670" s="29" t="str">
        <f>IFERROR(VLOOKUP(C1670,$A$2:$B$461,2,FALSE),"")</f>
        <v/>
      </c>
    </row>
    <row r="1671" spans="7:7">
      <c r="G1671" s="29" t="str">
        <f>IFERROR(VLOOKUP(C1671,$A$2:$B$461,2,FALSE),"")</f>
        <v/>
      </c>
    </row>
    <row r="1672" spans="7:7">
      <c r="G1672" s="29" t="str">
        <f>IFERROR(VLOOKUP(C1672,$A$2:$B$461,2,FALSE),"")</f>
        <v/>
      </c>
    </row>
    <row r="1673" spans="7:7">
      <c r="G1673" s="29" t="str">
        <f>IFERROR(VLOOKUP(C1673,$A$2:$B$461,2,FALSE),"")</f>
        <v/>
      </c>
    </row>
    <row r="1674" spans="7:7">
      <c r="G1674" s="29" t="str">
        <f>IFERROR(VLOOKUP(C1674,$A$2:$B$461,2,FALSE),"")</f>
        <v/>
      </c>
    </row>
    <row r="1675" spans="7:7">
      <c r="G1675" s="29" t="str">
        <f>IFERROR(VLOOKUP(C1675,$A$2:$B$461,2,FALSE),"")</f>
        <v/>
      </c>
    </row>
    <row r="1676" spans="7:7">
      <c r="G1676" s="29" t="str">
        <f>IFERROR(VLOOKUP(C1676,$A$2:$B$461,2,FALSE),"")</f>
        <v/>
      </c>
    </row>
    <row r="1677" spans="7:7">
      <c r="G1677" s="29" t="str">
        <f>IFERROR(VLOOKUP(C1677,$A$2:$B$461,2,FALSE),"")</f>
        <v/>
      </c>
    </row>
    <row r="1678" spans="7:7">
      <c r="G1678" s="29" t="str">
        <f>IFERROR(VLOOKUP(C1678,$A$2:$B$461,2,FALSE),"")</f>
        <v/>
      </c>
    </row>
    <row r="1679" spans="7:7">
      <c r="G1679" s="29" t="str">
        <f>IFERROR(VLOOKUP(C1679,$A$2:$B$461,2,FALSE),"")</f>
        <v/>
      </c>
    </row>
    <row r="1680" spans="7:7">
      <c r="G1680" s="29" t="str">
        <f>IFERROR(VLOOKUP(C1680,$A$2:$B$461,2,FALSE),"")</f>
        <v/>
      </c>
    </row>
    <row r="1681" spans="7:7">
      <c r="G1681" s="29" t="str">
        <f>IFERROR(VLOOKUP(C1681,$A$2:$B$461,2,FALSE),"")</f>
        <v/>
      </c>
    </row>
    <row r="1682" spans="7:7">
      <c r="G1682" s="29" t="str">
        <f>IFERROR(VLOOKUP(C1682,$A$2:$B$461,2,FALSE),"")</f>
        <v/>
      </c>
    </row>
    <row r="1683" spans="7:7">
      <c r="G1683" s="29" t="str">
        <f>IFERROR(VLOOKUP(C1683,$A$2:$B$461,2,FALSE),"")</f>
        <v/>
      </c>
    </row>
    <row r="1684" spans="7:7">
      <c r="G1684" s="29" t="str">
        <f>IFERROR(VLOOKUP(C1684,$A$2:$B$461,2,FALSE),"")</f>
        <v/>
      </c>
    </row>
    <row r="1685" spans="7:7">
      <c r="G1685" s="29" t="str">
        <f>IFERROR(VLOOKUP(C1685,$A$2:$B$461,2,FALSE),"")</f>
        <v/>
      </c>
    </row>
    <row r="1686" spans="7:7">
      <c r="G1686" s="29" t="str">
        <f>IFERROR(VLOOKUP(C1686,$A$2:$B$461,2,FALSE),"")</f>
        <v/>
      </c>
    </row>
    <row r="1687" spans="7:7">
      <c r="G1687" s="29" t="str">
        <f>IFERROR(VLOOKUP(C1687,$A$2:$B$461,2,FALSE),"")</f>
        <v/>
      </c>
    </row>
    <row r="1688" spans="7:7">
      <c r="G1688" s="29" t="str">
        <f>IFERROR(VLOOKUP(C1688,$A$2:$B$461,2,FALSE),"")</f>
        <v/>
      </c>
    </row>
    <row r="1689" spans="7:7">
      <c r="G1689" s="29" t="str">
        <f>IFERROR(VLOOKUP(C1689,$A$2:$B$461,2,FALSE),"")</f>
        <v/>
      </c>
    </row>
    <row r="1690" spans="7:7">
      <c r="G1690" s="29" t="str">
        <f>IFERROR(VLOOKUP(C1690,$A$2:$B$461,2,FALSE),"")</f>
        <v/>
      </c>
    </row>
    <row r="1691" spans="7:7">
      <c r="G1691" s="29" t="str">
        <f>IFERROR(VLOOKUP(C1691,$A$2:$B$461,2,FALSE),"")</f>
        <v/>
      </c>
    </row>
    <row r="1692" spans="7:7">
      <c r="G1692" s="29" t="str">
        <f>IFERROR(VLOOKUP(C1692,$A$2:$B$461,2,FALSE),"")</f>
        <v/>
      </c>
    </row>
    <row r="1693" spans="7:7">
      <c r="G1693" s="29" t="str">
        <f>IFERROR(VLOOKUP(C1693,$A$2:$B$461,2,FALSE),"")</f>
        <v/>
      </c>
    </row>
    <row r="1694" spans="7:7">
      <c r="G1694" s="29" t="str">
        <f>IFERROR(VLOOKUP(C1694,$A$2:$B$461,2,FALSE),"")</f>
        <v/>
      </c>
    </row>
    <row r="1695" spans="7:7">
      <c r="G1695" s="29" t="str">
        <f>IFERROR(VLOOKUP(C1695,$A$2:$B$461,2,FALSE),"")</f>
        <v/>
      </c>
    </row>
    <row r="1696" spans="7:7">
      <c r="G1696" s="29" t="str">
        <f>IFERROR(VLOOKUP(C1696,$A$2:$B$461,2,FALSE),"")</f>
        <v/>
      </c>
    </row>
    <row r="1697" spans="7:7">
      <c r="G1697" s="29" t="str">
        <f>IFERROR(VLOOKUP(C1697,$A$2:$B$461,2,FALSE),"")</f>
        <v/>
      </c>
    </row>
    <row r="1698" spans="7:7">
      <c r="G1698" s="29" t="str">
        <f>IFERROR(VLOOKUP(C1698,$A$2:$B$461,2,FALSE),"")</f>
        <v/>
      </c>
    </row>
    <row r="1699" spans="7:7">
      <c r="G1699" s="29" t="str">
        <f>IFERROR(VLOOKUP(C1699,$A$2:$B$461,2,FALSE),"")</f>
        <v/>
      </c>
    </row>
    <row r="1700" spans="7:7">
      <c r="G1700" s="29" t="str">
        <f>IFERROR(VLOOKUP(C1700,$A$2:$B$461,2,FALSE),"")</f>
        <v/>
      </c>
    </row>
    <row r="1701" spans="7:7">
      <c r="G1701" s="29" t="str">
        <f>IFERROR(VLOOKUP(C1701,$A$2:$B$461,2,FALSE),"")</f>
        <v/>
      </c>
    </row>
    <row r="1702" spans="7:7">
      <c r="G1702" s="29" t="str">
        <f>IFERROR(VLOOKUP(C1702,$A$2:$B$461,2,FALSE),"")</f>
        <v/>
      </c>
    </row>
    <row r="1703" spans="7:7">
      <c r="G1703" s="29" t="str">
        <f>IFERROR(VLOOKUP(C1703,$A$2:$B$461,2,FALSE),"")</f>
        <v/>
      </c>
    </row>
    <row r="1704" spans="7:7">
      <c r="G1704" s="29" t="str">
        <f>IFERROR(VLOOKUP(C1704,$A$2:$B$461,2,FALSE),"")</f>
        <v/>
      </c>
    </row>
    <row r="1705" spans="7:7">
      <c r="G1705" s="29" t="str">
        <f>IFERROR(VLOOKUP(C1705,$A$2:$B$461,2,FALSE),"")</f>
        <v/>
      </c>
    </row>
    <row r="1706" spans="7:7">
      <c r="G1706" s="29" t="str">
        <f>IFERROR(VLOOKUP(C1706,$A$2:$B$461,2,FALSE),"")</f>
        <v/>
      </c>
    </row>
    <row r="1707" spans="7:7">
      <c r="G1707" s="29" t="str">
        <f>IFERROR(VLOOKUP(C1707,$A$2:$B$461,2,FALSE),"")</f>
        <v/>
      </c>
    </row>
    <row r="1708" spans="7:7">
      <c r="G1708" s="29" t="str">
        <f>IFERROR(VLOOKUP(C1708,$A$2:$B$461,2,FALSE),"")</f>
        <v/>
      </c>
    </row>
    <row r="1709" spans="7:7">
      <c r="G1709" s="29" t="str">
        <f>IFERROR(VLOOKUP(C1709,$A$2:$B$461,2,FALSE),"")</f>
        <v/>
      </c>
    </row>
    <row r="1710" spans="7:7">
      <c r="G1710" s="29" t="str">
        <f>IFERROR(VLOOKUP(C1710,$A$2:$B$461,2,FALSE),"")</f>
        <v/>
      </c>
    </row>
    <row r="1711" spans="7:7">
      <c r="G1711" s="29" t="str">
        <f>IFERROR(VLOOKUP(C1711,$A$2:$B$461,2,FALSE),"")</f>
        <v/>
      </c>
    </row>
    <row r="1712" spans="7:7">
      <c r="G1712" s="29" t="str">
        <f>IFERROR(VLOOKUP(C1712,$A$2:$B$461,2,FALSE),"")</f>
        <v/>
      </c>
    </row>
    <row r="1713" spans="7:7">
      <c r="G1713" s="29" t="str">
        <f>IFERROR(VLOOKUP(C1713,$A$2:$B$461,2,FALSE),"")</f>
        <v/>
      </c>
    </row>
    <row r="1714" spans="7:7">
      <c r="G1714" s="29" t="str">
        <f>IFERROR(VLOOKUP(C1714,$A$2:$B$461,2,FALSE),"")</f>
        <v/>
      </c>
    </row>
    <row r="1715" spans="7:7">
      <c r="G1715" s="29" t="str">
        <f>IFERROR(VLOOKUP(C1715,$A$2:$B$461,2,FALSE),"")</f>
        <v/>
      </c>
    </row>
    <row r="1716" spans="7:7">
      <c r="G1716" s="29" t="str">
        <f>IFERROR(VLOOKUP(C1716,$A$2:$B$461,2,FALSE),"")</f>
        <v/>
      </c>
    </row>
    <row r="1717" spans="7:7">
      <c r="G1717" s="29" t="str">
        <f>IFERROR(VLOOKUP(C1717,$A$2:$B$461,2,FALSE),"")</f>
        <v/>
      </c>
    </row>
    <row r="1718" spans="7:7">
      <c r="G1718" s="29" t="str">
        <f>IFERROR(VLOOKUP(C1718,$A$2:$B$461,2,FALSE),"")</f>
        <v/>
      </c>
    </row>
    <row r="1719" spans="7:7">
      <c r="G1719" s="29" t="str">
        <f>IFERROR(VLOOKUP(C1719,$A$2:$B$461,2,FALSE),"")</f>
        <v/>
      </c>
    </row>
    <row r="1720" spans="7:7">
      <c r="G1720" s="29" t="str">
        <f>IFERROR(VLOOKUP(C1720,$A$2:$B$461,2,FALSE),"")</f>
        <v/>
      </c>
    </row>
    <row r="1721" spans="7:7">
      <c r="G1721" s="29" t="str">
        <f>IFERROR(VLOOKUP(C1721,$A$2:$B$461,2,FALSE),"")</f>
        <v/>
      </c>
    </row>
    <row r="1722" spans="7:7">
      <c r="G1722" s="29" t="str">
        <f>IFERROR(VLOOKUP(C1722,$A$2:$B$461,2,FALSE),"")</f>
        <v/>
      </c>
    </row>
    <row r="1723" spans="7:7">
      <c r="G1723" s="29" t="str">
        <f>IFERROR(VLOOKUP(C1723,$A$2:$B$461,2,FALSE),"")</f>
        <v/>
      </c>
    </row>
    <row r="1724" spans="7:7">
      <c r="G1724" s="29" t="str">
        <f>IFERROR(VLOOKUP(C1724,$A$2:$B$461,2,FALSE),"")</f>
        <v/>
      </c>
    </row>
    <row r="1725" spans="7:7">
      <c r="G1725" s="29" t="str">
        <f>IFERROR(VLOOKUP(C1725,$A$2:$B$461,2,FALSE),"")</f>
        <v/>
      </c>
    </row>
    <row r="1726" spans="7:7">
      <c r="G1726" s="29" t="str">
        <f>IFERROR(VLOOKUP(C1726,$A$2:$B$461,2,FALSE),"")</f>
        <v/>
      </c>
    </row>
    <row r="1727" spans="7:7">
      <c r="G1727" s="29" t="str">
        <f>IFERROR(VLOOKUP(C1727,$A$2:$B$461,2,FALSE),"")</f>
        <v/>
      </c>
    </row>
    <row r="1728" spans="7:7">
      <c r="G1728" s="29" t="str">
        <f>IFERROR(VLOOKUP(C1728,$A$2:$B$461,2,FALSE),"")</f>
        <v/>
      </c>
    </row>
    <row r="1729" spans="7:7">
      <c r="G1729" s="29" t="str">
        <f>IFERROR(VLOOKUP(C1729,$A$2:$B$461,2,FALSE),"")</f>
        <v/>
      </c>
    </row>
    <row r="1730" spans="7:7">
      <c r="G1730" s="29" t="str">
        <f>IFERROR(VLOOKUP(C1730,$A$2:$B$461,2,FALSE),"")</f>
        <v/>
      </c>
    </row>
    <row r="1731" spans="7:7">
      <c r="G1731" s="29" t="str">
        <f>IFERROR(VLOOKUP(C1731,$A$2:$B$461,2,FALSE),"")</f>
        <v/>
      </c>
    </row>
    <row r="1732" spans="7:7">
      <c r="G1732" s="29" t="str">
        <f>IFERROR(VLOOKUP(C1732,$A$2:$B$461,2,FALSE),"")</f>
        <v/>
      </c>
    </row>
    <row r="1733" spans="7:7">
      <c r="G1733" s="29" t="str">
        <f>IFERROR(VLOOKUP(C1733,$A$2:$B$461,2,FALSE),"")</f>
        <v/>
      </c>
    </row>
    <row r="1734" spans="7:7">
      <c r="G1734" s="29" t="str">
        <f>IFERROR(VLOOKUP(C1734,$A$2:$B$461,2,FALSE),"")</f>
        <v/>
      </c>
    </row>
    <row r="1735" spans="7:7">
      <c r="G1735" s="29" t="str">
        <f>IFERROR(VLOOKUP(C1735,$A$2:$B$461,2,FALSE),"")</f>
        <v/>
      </c>
    </row>
    <row r="1736" spans="7:7">
      <c r="G1736" s="29" t="str">
        <f>IFERROR(VLOOKUP(C1736,$A$2:$B$461,2,FALSE),"")</f>
        <v/>
      </c>
    </row>
    <row r="1737" spans="7:7">
      <c r="G1737" s="29" t="str">
        <f>IFERROR(VLOOKUP(C1737,$A$2:$B$461,2,FALSE),"")</f>
        <v/>
      </c>
    </row>
    <row r="1738" spans="7:7">
      <c r="G1738" s="29" t="str">
        <f>IFERROR(VLOOKUP(C1738,$A$2:$B$461,2,FALSE),"")</f>
        <v/>
      </c>
    </row>
    <row r="1739" spans="7:7">
      <c r="G1739" s="29" t="str">
        <f>IFERROR(VLOOKUP(C1739,$A$2:$B$461,2,FALSE),"")</f>
        <v/>
      </c>
    </row>
    <row r="1740" spans="7:7">
      <c r="G1740" s="29" t="str">
        <f>IFERROR(VLOOKUP(C1740,$A$2:$B$461,2,FALSE),"")</f>
        <v/>
      </c>
    </row>
    <row r="1741" spans="7:7">
      <c r="G1741" s="29" t="str">
        <f>IFERROR(VLOOKUP(C1741,$A$2:$B$461,2,FALSE),"")</f>
        <v/>
      </c>
    </row>
    <row r="1742" spans="7:7">
      <c r="G1742" s="29" t="str">
        <f>IFERROR(VLOOKUP(C1742,$A$2:$B$461,2,FALSE),"")</f>
        <v/>
      </c>
    </row>
    <row r="1743" spans="7:7">
      <c r="G1743" s="29" t="str">
        <f>IFERROR(VLOOKUP(C1743,$A$2:$B$461,2,FALSE),"")</f>
        <v/>
      </c>
    </row>
    <row r="1744" spans="7:7">
      <c r="G1744" s="29" t="str">
        <f>IFERROR(VLOOKUP(C1744,$A$2:$B$461,2,FALSE),"")</f>
        <v/>
      </c>
    </row>
    <row r="1745" spans="7:7">
      <c r="G1745" s="29" t="str">
        <f>IFERROR(VLOOKUP(C1745,$A$2:$B$461,2,FALSE),"")</f>
        <v/>
      </c>
    </row>
    <row r="1746" spans="7:7">
      <c r="G1746" s="29" t="str">
        <f>IFERROR(VLOOKUP(C1746,$A$2:$B$461,2,FALSE),"")</f>
        <v/>
      </c>
    </row>
    <row r="1747" spans="7:7">
      <c r="G1747" s="29" t="str">
        <f>IFERROR(VLOOKUP(C1747,$A$2:$B$461,2,FALSE),"")</f>
        <v/>
      </c>
    </row>
    <row r="1748" spans="7:7">
      <c r="G1748" s="29" t="str">
        <f>IFERROR(VLOOKUP(C1748,$A$2:$B$461,2,FALSE),"")</f>
        <v/>
      </c>
    </row>
    <row r="1749" spans="7:7">
      <c r="G1749" s="29" t="str">
        <f>IFERROR(VLOOKUP(C1749,$A$2:$B$461,2,FALSE),"")</f>
        <v/>
      </c>
    </row>
    <row r="1750" spans="7:7">
      <c r="G1750" s="29" t="str">
        <f>IFERROR(VLOOKUP(C1750,$A$2:$B$461,2,FALSE),"")</f>
        <v/>
      </c>
    </row>
    <row r="1751" spans="7:7">
      <c r="G1751" s="29" t="str">
        <f>IFERROR(VLOOKUP(C1751,$A$2:$B$461,2,FALSE),"")</f>
        <v/>
      </c>
    </row>
    <row r="1752" spans="7:7">
      <c r="G1752" s="29" t="str">
        <f>IFERROR(VLOOKUP(C1752,$A$2:$B$461,2,FALSE),"")</f>
        <v/>
      </c>
    </row>
    <row r="1753" spans="7:7">
      <c r="G1753" s="29" t="str">
        <f>IFERROR(VLOOKUP(C1753,$A$2:$B$461,2,FALSE),"")</f>
        <v/>
      </c>
    </row>
    <row r="1754" spans="7:7">
      <c r="G1754" s="29" t="str">
        <f>IFERROR(VLOOKUP(C1754,$A$2:$B$461,2,FALSE),"")</f>
        <v/>
      </c>
    </row>
    <row r="1755" spans="7:7">
      <c r="G1755" s="29" t="str">
        <f>IFERROR(VLOOKUP(C1755,$A$2:$B$461,2,FALSE),"")</f>
        <v/>
      </c>
    </row>
    <row r="1756" spans="7:7">
      <c r="G1756" s="29" t="str">
        <f>IFERROR(VLOOKUP(C1756,$A$2:$B$461,2,FALSE),"")</f>
        <v/>
      </c>
    </row>
    <row r="1757" spans="7:7">
      <c r="G1757" s="29" t="str">
        <f>IFERROR(VLOOKUP(C1757,$A$2:$B$461,2,FALSE),"")</f>
        <v/>
      </c>
    </row>
    <row r="1758" spans="7:7">
      <c r="G1758" s="29" t="str">
        <f>IFERROR(VLOOKUP(C1758,$A$2:$B$461,2,FALSE),"")</f>
        <v/>
      </c>
    </row>
    <row r="1759" spans="7:7">
      <c r="G1759" s="29" t="str">
        <f>IFERROR(VLOOKUP(C1759,$A$2:$B$461,2,FALSE),"")</f>
        <v/>
      </c>
    </row>
    <row r="1760" spans="7:7">
      <c r="G1760" s="29" t="str">
        <f>IFERROR(VLOOKUP(C1760,$A$2:$B$461,2,FALSE),"")</f>
        <v/>
      </c>
    </row>
    <row r="1761" spans="7:7">
      <c r="G1761" s="29" t="str">
        <f>IFERROR(VLOOKUP(C1761,$A$2:$B$461,2,FALSE),"")</f>
        <v/>
      </c>
    </row>
    <row r="1762" spans="7:7">
      <c r="G1762" s="29" t="str">
        <f>IFERROR(VLOOKUP(C1762,$A$2:$B$461,2,FALSE),"")</f>
        <v/>
      </c>
    </row>
    <row r="1763" spans="7:7">
      <c r="G1763" s="29" t="str">
        <f>IFERROR(VLOOKUP(C1763,$A$2:$B$461,2,FALSE),"")</f>
        <v/>
      </c>
    </row>
    <row r="1764" spans="7:7">
      <c r="G1764" s="29" t="str">
        <f>IFERROR(VLOOKUP(C1764,$A$2:$B$461,2,FALSE),"")</f>
        <v/>
      </c>
    </row>
    <row r="1765" spans="7:7">
      <c r="G1765" s="29" t="str">
        <f>IFERROR(VLOOKUP(C1765,$A$2:$B$461,2,FALSE),"")</f>
        <v/>
      </c>
    </row>
    <row r="1766" spans="7:7">
      <c r="G1766" s="29" t="str">
        <f>IFERROR(VLOOKUP(C1766,$A$2:$B$461,2,FALSE),"")</f>
        <v/>
      </c>
    </row>
    <row r="1767" spans="7:7">
      <c r="G1767" s="29" t="str">
        <f>IFERROR(VLOOKUP(C1767,$A$2:$B$461,2,FALSE),"")</f>
        <v/>
      </c>
    </row>
    <row r="1768" spans="7:7">
      <c r="G1768" s="29" t="str">
        <f>IFERROR(VLOOKUP(C1768,$A$2:$B$461,2,FALSE),"")</f>
        <v/>
      </c>
    </row>
    <row r="1769" spans="7:7">
      <c r="G1769" s="29" t="str">
        <f>IFERROR(VLOOKUP(C1769,$A$2:$B$461,2,FALSE),"")</f>
        <v/>
      </c>
    </row>
    <row r="1770" spans="7:7">
      <c r="G1770" s="29" t="str">
        <f>IFERROR(VLOOKUP(C1770,$A$2:$B$461,2,FALSE),"")</f>
        <v/>
      </c>
    </row>
    <row r="1771" spans="7:7">
      <c r="G1771" s="29" t="str">
        <f>IFERROR(VLOOKUP(C1771,$A$2:$B$461,2,FALSE),"")</f>
        <v/>
      </c>
    </row>
    <row r="1772" spans="7:7">
      <c r="G1772" s="29" t="str">
        <f>IFERROR(VLOOKUP(C1772,$A$2:$B$461,2,FALSE),"")</f>
        <v/>
      </c>
    </row>
    <row r="1773" spans="7:7">
      <c r="G1773" s="29" t="str">
        <f>IFERROR(VLOOKUP(C1773,$A$2:$B$461,2,FALSE),"")</f>
        <v/>
      </c>
    </row>
    <row r="1774" spans="7:7">
      <c r="G1774" s="29" t="str">
        <f>IFERROR(VLOOKUP(C1774,$A$2:$B$461,2,FALSE),"")</f>
        <v/>
      </c>
    </row>
    <row r="1775" spans="7:7">
      <c r="G1775" s="29" t="str">
        <f>IFERROR(VLOOKUP(C1775,$A$2:$B$461,2,FALSE),"")</f>
        <v/>
      </c>
    </row>
    <row r="1776" spans="7:7">
      <c r="G1776" s="29" t="str">
        <f>IFERROR(VLOOKUP(C1776,$A$2:$B$461,2,FALSE),"")</f>
        <v/>
      </c>
    </row>
    <row r="1777" spans="7:7">
      <c r="G1777" s="29" t="str">
        <f>IFERROR(VLOOKUP(C1777,$A$2:$B$461,2,FALSE),"")</f>
        <v/>
      </c>
    </row>
    <row r="1778" spans="7:7">
      <c r="G1778" s="29" t="str">
        <f>IFERROR(VLOOKUP(C1778,$A$2:$B$461,2,FALSE),"")</f>
        <v/>
      </c>
    </row>
    <row r="1779" spans="7:7">
      <c r="G1779" s="29" t="str">
        <f>IFERROR(VLOOKUP(C1779,$A$2:$B$461,2,FALSE),"")</f>
        <v/>
      </c>
    </row>
    <row r="1780" spans="7:7">
      <c r="G1780" s="29" t="str">
        <f>IFERROR(VLOOKUP(C1780,$A$2:$B$461,2,FALSE),"")</f>
        <v/>
      </c>
    </row>
    <row r="1781" spans="7:7">
      <c r="G1781" s="29" t="str">
        <f>IFERROR(VLOOKUP(C1781,$A$2:$B$461,2,FALSE),"")</f>
        <v/>
      </c>
    </row>
    <row r="1782" spans="7:7">
      <c r="G1782" s="29" t="str">
        <f>IFERROR(VLOOKUP(C1782,$A$2:$B$461,2,FALSE),"")</f>
        <v/>
      </c>
    </row>
    <row r="1783" spans="7:7">
      <c r="G1783" s="29" t="str">
        <f>IFERROR(VLOOKUP(C1783,$A$2:$B$461,2,FALSE),"")</f>
        <v/>
      </c>
    </row>
    <row r="1784" spans="7:7">
      <c r="G1784" s="29" t="str">
        <f>IFERROR(VLOOKUP(C1784,$A$2:$B$461,2,FALSE),"")</f>
        <v/>
      </c>
    </row>
    <row r="1785" spans="7:7">
      <c r="G1785" s="29" t="str">
        <f>IFERROR(VLOOKUP(C1785,$A$2:$B$461,2,FALSE),"")</f>
        <v/>
      </c>
    </row>
    <row r="1786" spans="7:7">
      <c r="G1786" s="29" t="str">
        <f>IFERROR(VLOOKUP(C1786,$A$2:$B$461,2,FALSE),"")</f>
        <v/>
      </c>
    </row>
    <row r="1787" spans="7:7">
      <c r="G1787" s="29" t="str">
        <f>IFERROR(VLOOKUP(C1787,$A$2:$B$461,2,FALSE),"")</f>
        <v/>
      </c>
    </row>
    <row r="1788" spans="7:7">
      <c r="G1788" s="29" t="str">
        <f>IFERROR(VLOOKUP(C1788,$A$2:$B$461,2,FALSE),"")</f>
        <v/>
      </c>
    </row>
    <row r="1789" spans="7:7">
      <c r="G1789" s="29" t="str">
        <f>IFERROR(VLOOKUP(C1789,$A$2:$B$461,2,FALSE),"")</f>
        <v/>
      </c>
    </row>
    <row r="1790" spans="7:7">
      <c r="G1790" s="29" t="str">
        <f>IFERROR(VLOOKUP(C1790,$A$2:$B$461,2,FALSE),"")</f>
        <v/>
      </c>
    </row>
    <row r="1791" spans="7:7">
      <c r="G1791" s="29" t="str">
        <f>IFERROR(VLOOKUP(C1791,$A$2:$B$461,2,FALSE),"")</f>
        <v/>
      </c>
    </row>
    <row r="1792" spans="7:7">
      <c r="G1792" s="29" t="str">
        <f>IFERROR(VLOOKUP(C1792,$A$2:$B$461,2,FALSE),"")</f>
        <v/>
      </c>
    </row>
    <row r="1793" spans="7:7">
      <c r="G1793" s="29" t="str">
        <f>IFERROR(VLOOKUP(C1793,$A$2:$B$461,2,FALSE),"")</f>
        <v/>
      </c>
    </row>
    <row r="1794" spans="7:7">
      <c r="G1794" s="29" t="str">
        <f>IFERROR(VLOOKUP(C1794,$A$2:$B$461,2,FALSE),"")</f>
        <v/>
      </c>
    </row>
    <row r="1795" spans="7:7">
      <c r="G1795" s="29" t="str">
        <f>IFERROR(VLOOKUP(C1795,$A$2:$B$461,2,FALSE),"")</f>
        <v/>
      </c>
    </row>
    <row r="1796" spans="7:7">
      <c r="G1796" s="29" t="str">
        <f>IFERROR(VLOOKUP(C1796,$A$2:$B$461,2,FALSE),"")</f>
        <v/>
      </c>
    </row>
    <row r="1797" spans="7:7">
      <c r="G1797" s="29" t="str">
        <f>IFERROR(VLOOKUP(C1797,$A$2:$B$461,2,FALSE),"")</f>
        <v/>
      </c>
    </row>
    <row r="1798" spans="7:7">
      <c r="G1798" s="29" t="str">
        <f>IFERROR(VLOOKUP(C1798,$A$2:$B$461,2,FALSE),"")</f>
        <v/>
      </c>
    </row>
    <row r="1799" spans="7:7">
      <c r="G1799" s="29" t="str">
        <f>IFERROR(VLOOKUP(C1799,$A$2:$B$461,2,FALSE),"")</f>
        <v/>
      </c>
    </row>
    <row r="1800" spans="7:7">
      <c r="G1800" s="29" t="str">
        <f>IFERROR(VLOOKUP(C1800,$A$2:$B$461,2,FALSE),"")</f>
        <v/>
      </c>
    </row>
    <row r="1801" spans="7:7">
      <c r="G1801" s="29" t="str">
        <f>IFERROR(VLOOKUP(C1801,$A$2:$B$461,2,FALSE),"")</f>
        <v/>
      </c>
    </row>
    <row r="1802" spans="7:7">
      <c r="G1802" s="29" t="str">
        <f>IFERROR(VLOOKUP(C1802,$A$2:$B$461,2,FALSE),"")</f>
        <v/>
      </c>
    </row>
    <row r="1803" spans="7:7">
      <c r="G1803" s="29" t="str">
        <f>IFERROR(VLOOKUP(C1803,$A$2:$B$461,2,FALSE),"")</f>
        <v/>
      </c>
    </row>
    <row r="1804" spans="7:7">
      <c r="G1804" s="29" t="str">
        <f>IFERROR(VLOOKUP(C1804,$A$2:$B$461,2,FALSE),"")</f>
        <v/>
      </c>
    </row>
    <row r="1805" spans="7:7">
      <c r="G1805" s="29" t="str">
        <f>IFERROR(VLOOKUP(C1805,$A$2:$B$461,2,FALSE),"")</f>
        <v/>
      </c>
    </row>
    <row r="1806" spans="7:7">
      <c r="G1806" s="29" t="str">
        <f>IFERROR(VLOOKUP(C1806,$A$2:$B$461,2,FALSE),"")</f>
        <v/>
      </c>
    </row>
    <row r="1807" spans="7:7">
      <c r="G1807" s="29" t="str">
        <f>IFERROR(VLOOKUP(C1807,$A$2:$B$461,2,FALSE),"")</f>
        <v/>
      </c>
    </row>
    <row r="1808" spans="7:7">
      <c r="G1808" s="29" t="str">
        <f>IFERROR(VLOOKUP(C1808,$A$2:$B$461,2,FALSE),"")</f>
        <v/>
      </c>
    </row>
    <row r="1809" spans="7:7">
      <c r="G1809" s="29" t="str">
        <f>IFERROR(VLOOKUP(C1809,$A$2:$B$461,2,FALSE),"")</f>
        <v/>
      </c>
    </row>
    <row r="1810" spans="7:7">
      <c r="G1810" s="29" t="str">
        <f>IFERROR(VLOOKUP(C1810,$A$2:$B$461,2,FALSE),"")</f>
        <v/>
      </c>
    </row>
    <row r="1811" spans="7:7">
      <c r="G1811" s="29" t="str">
        <f>IFERROR(VLOOKUP(C1811,$A$2:$B$461,2,FALSE),"")</f>
        <v/>
      </c>
    </row>
    <row r="1812" spans="7:7">
      <c r="G1812" s="29" t="str">
        <f>IFERROR(VLOOKUP(C1812,$A$2:$B$461,2,FALSE),"")</f>
        <v/>
      </c>
    </row>
    <row r="1813" spans="7:7">
      <c r="G1813" s="29" t="str">
        <f>IFERROR(VLOOKUP(C1813,$A$2:$B$461,2,FALSE),"")</f>
        <v/>
      </c>
    </row>
    <row r="1814" spans="7:7">
      <c r="G1814" s="29" t="str">
        <f>IFERROR(VLOOKUP(C1814,$A$2:$B$461,2,FALSE),"")</f>
        <v/>
      </c>
    </row>
    <row r="1815" spans="7:7">
      <c r="G1815" s="29" t="str">
        <f>IFERROR(VLOOKUP(C1815,$A$2:$B$461,2,FALSE),"")</f>
        <v/>
      </c>
    </row>
    <row r="1816" spans="7:7">
      <c r="G1816" s="29" t="str">
        <f>IFERROR(VLOOKUP(C1816,$A$2:$B$461,2,FALSE),"")</f>
        <v/>
      </c>
    </row>
    <row r="1817" spans="7:7">
      <c r="G1817" s="29" t="str">
        <f>IFERROR(VLOOKUP(C1817,$A$2:$B$461,2,FALSE),"")</f>
        <v/>
      </c>
    </row>
    <row r="1818" spans="7:7">
      <c r="G1818" s="29" t="str">
        <f>IFERROR(VLOOKUP(C1818,$A$2:$B$461,2,FALSE),"")</f>
        <v/>
      </c>
    </row>
    <row r="1819" spans="7:7">
      <c r="G1819" s="29" t="str">
        <f>IFERROR(VLOOKUP(C1819,$A$2:$B$461,2,FALSE),"")</f>
        <v/>
      </c>
    </row>
    <row r="1820" spans="7:7">
      <c r="G1820" s="29" t="str">
        <f>IFERROR(VLOOKUP(C1820,$A$2:$B$461,2,FALSE),"")</f>
        <v/>
      </c>
    </row>
    <row r="1821" spans="7:7">
      <c r="G1821" s="29" t="str">
        <f>IFERROR(VLOOKUP(C1821,$A$2:$B$461,2,FALSE),"")</f>
        <v/>
      </c>
    </row>
    <row r="1822" spans="7:7">
      <c r="G1822" s="29" t="str">
        <f>IFERROR(VLOOKUP(C1822,$A$2:$B$461,2,FALSE),"")</f>
        <v/>
      </c>
    </row>
    <row r="1823" spans="7:7">
      <c r="G1823" s="29" t="str">
        <f>IFERROR(VLOOKUP(C1823,$A$2:$B$461,2,FALSE),"")</f>
        <v/>
      </c>
    </row>
    <row r="1824" spans="7:7">
      <c r="G1824" s="29" t="str">
        <f>IFERROR(VLOOKUP(C1824,$A$2:$B$461,2,FALSE),"")</f>
        <v/>
      </c>
    </row>
    <row r="1825" spans="7:7">
      <c r="G1825" s="29" t="str">
        <f>IFERROR(VLOOKUP(C1825,$A$2:$B$461,2,FALSE),"")</f>
        <v/>
      </c>
    </row>
    <row r="1826" spans="7:7">
      <c r="G1826" s="29" t="str">
        <f>IFERROR(VLOOKUP(C1826,$A$2:$B$461,2,FALSE),"")</f>
        <v/>
      </c>
    </row>
    <row r="1827" spans="7:7">
      <c r="G1827" s="29" t="str">
        <f>IFERROR(VLOOKUP(C1827,$A$2:$B$461,2,FALSE),"")</f>
        <v/>
      </c>
    </row>
    <row r="1828" spans="7:7">
      <c r="G1828" s="29" t="str">
        <f>IFERROR(VLOOKUP(C1828,$A$2:$B$461,2,FALSE),"")</f>
        <v/>
      </c>
    </row>
    <row r="1829" spans="7:7">
      <c r="G1829" s="29" t="str">
        <f>IFERROR(VLOOKUP(C1829,$A$2:$B$461,2,FALSE),"")</f>
        <v/>
      </c>
    </row>
    <row r="1830" spans="7:7">
      <c r="G1830" s="29" t="str">
        <f>IFERROR(VLOOKUP(C1830,$A$2:$B$461,2,FALSE),"")</f>
        <v/>
      </c>
    </row>
    <row r="1831" spans="7:7">
      <c r="G1831" s="29" t="str">
        <f>IFERROR(VLOOKUP(C1831,$A$2:$B$461,2,FALSE),"")</f>
        <v/>
      </c>
    </row>
    <row r="1832" spans="7:7">
      <c r="G1832" s="29" t="str">
        <f>IFERROR(VLOOKUP(C1832,$A$2:$B$461,2,FALSE),"")</f>
        <v/>
      </c>
    </row>
    <row r="1833" spans="7:7">
      <c r="G1833" s="29" t="str">
        <f>IFERROR(VLOOKUP(C1833,$A$2:$B$461,2,FALSE),"")</f>
        <v/>
      </c>
    </row>
    <row r="1834" spans="7:7">
      <c r="G1834" s="29" t="str">
        <f>IFERROR(VLOOKUP(C1834,$A$2:$B$461,2,FALSE),"")</f>
        <v/>
      </c>
    </row>
    <row r="1835" spans="7:7">
      <c r="G1835" s="29" t="str">
        <f>IFERROR(VLOOKUP(C1835,$A$2:$B$461,2,FALSE),"")</f>
        <v/>
      </c>
    </row>
    <row r="1836" spans="7:7">
      <c r="G1836" s="29" t="str">
        <f>IFERROR(VLOOKUP(C1836,$A$2:$B$461,2,FALSE),"")</f>
        <v/>
      </c>
    </row>
    <row r="1837" spans="7:7">
      <c r="G1837" s="29" t="str">
        <f>IFERROR(VLOOKUP(C1837,$A$2:$B$461,2,FALSE),"")</f>
        <v/>
      </c>
    </row>
    <row r="1838" spans="7:7">
      <c r="G1838" s="29" t="str">
        <f>IFERROR(VLOOKUP(C1838,$A$2:$B$461,2,FALSE),"")</f>
        <v/>
      </c>
    </row>
    <row r="1839" spans="7:7">
      <c r="G1839" s="29" t="str">
        <f>IFERROR(VLOOKUP(C1839,$A$2:$B$461,2,FALSE),"")</f>
        <v/>
      </c>
    </row>
    <row r="1840" spans="7:7">
      <c r="G1840" s="29" t="str">
        <f>IFERROR(VLOOKUP(C1840,$A$2:$B$461,2,FALSE),"")</f>
        <v/>
      </c>
    </row>
    <row r="1841" spans="7:7">
      <c r="G1841" s="29" t="str">
        <f>IFERROR(VLOOKUP(C1841,$A$2:$B$461,2,FALSE),"")</f>
        <v/>
      </c>
    </row>
    <row r="1842" spans="7:7">
      <c r="G1842" s="29" t="str">
        <f>IFERROR(VLOOKUP(C1842,$A$2:$B$461,2,FALSE),"")</f>
        <v/>
      </c>
    </row>
    <row r="1843" spans="7:7">
      <c r="G1843" s="29" t="str">
        <f>IFERROR(VLOOKUP(C1843,$A$2:$B$461,2,FALSE),"")</f>
        <v/>
      </c>
    </row>
    <row r="1844" spans="7:7">
      <c r="G1844" s="29" t="str">
        <f>IFERROR(VLOOKUP(C1844,$A$2:$B$461,2,FALSE),"")</f>
        <v/>
      </c>
    </row>
    <row r="1845" spans="7:7">
      <c r="G1845" s="29" t="str">
        <f>IFERROR(VLOOKUP(C1845,$A$2:$B$461,2,FALSE),"")</f>
        <v/>
      </c>
    </row>
    <row r="1846" spans="7:7">
      <c r="G1846" s="29" t="str">
        <f>IFERROR(VLOOKUP(C1846,$A$2:$B$461,2,FALSE),"")</f>
        <v/>
      </c>
    </row>
    <row r="1847" spans="7:7">
      <c r="G1847" s="29" t="str">
        <f>IFERROR(VLOOKUP(C1847,$A$2:$B$461,2,FALSE),"")</f>
        <v/>
      </c>
    </row>
    <row r="1848" spans="7:7">
      <c r="G1848" s="29" t="str">
        <f>IFERROR(VLOOKUP(C1848,$A$2:$B$461,2,FALSE),"")</f>
        <v/>
      </c>
    </row>
    <row r="1849" spans="7:7">
      <c r="G1849" s="29" t="str">
        <f>IFERROR(VLOOKUP(C1849,$A$2:$B$461,2,FALSE),"")</f>
        <v/>
      </c>
    </row>
    <row r="1850" spans="7:7">
      <c r="G1850" s="29" t="str">
        <f>IFERROR(VLOOKUP(C1850,$A$2:$B$461,2,FALSE),"")</f>
        <v/>
      </c>
    </row>
    <row r="1851" spans="7:7">
      <c r="G1851" s="29" t="str">
        <f>IFERROR(VLOOKUP(C1851,$A$2:$B$461,2,FALSE),"")</f>
        <v/>
      </c>
    </row>
    <row r="1852" spans="7:7">
      <c r="G1852" s="29" t="str">
        <f>IFERROR(VLOOKUP(C1852,$A$2:$B$461,2,FALSE),"")</f>
        <v/>
      </c>
    </row>
    <row r="1853" spans="7:7">
      <c r="G1853" s="29" t="str">
        <f>IFERROR(VLOOKUP(C1853,$A$2:$B$461,2,FALSE),"")</f>
        <v/>
      </c>
    </row>
    <row r="1854" spans="7:7">
      <c r="G1854" s="29" t="str">
        <f>IFERROR(VLOOKUP(C1854,$A$2:$B$461,2,FALSE),"")</f>
        <v/>
      </c>
    </row>
    <row r="1855" spans="7:7">
      <c r="G1855" s="29" t="str">
        <f>IFERROR(VLOOKUP(C1855,$A$2:$B$461,2,FALSE),"")</f>
        <v/>
      </c>
    </row>
    <row r="1856" spans="7:7">
      <c r="G1856" s="29" t="str">
        <f>IFERROR(VLOOKUP(C1856,$A$2:$B$461,2,FALSE),"")</f>
        <v/>
      </c>
    </row>
    <row r="1857" spans="7:7">
      <c r="G1857" s="29" t="str">
        <f>IFERROR(VLOOKUP(C1857,$A$2:$B$461,2,FALSE),"")</f>
        <v/>
      </c>
    </row>
    <row r="1858" spans="7:7">
      <c r="G1858" s="29" t="str">
        <f>IFERROR(VLOOKUP(C1858,$A$2:$B$461,2,FALSE),"")</f>
        <v/>
      </c>
    </row>
    <row r="1859" spans="7:7">
      <c r="G1859" s="29" t="str">
        <f>IFERROR(VLOOKUP(C1859,$A$2:$B$461,2,FALSE),"")</f>
        <v/>
      </c>
    </row>
    <row r="1860" spans="7:7">
      <c r="G1860" s="29" t="str">
        <f>IFERROR(VLOOKUP(C1860,$A$2:$B$461,2,FALSE),"")</f>
        <v/>
      </c>
    </row>
    <row r="1861" spans="7:7">
      <c r="G1861" s="29" t="str">
        <f>IFERROR(VLOOKUP(C1861,$A$2:$B$461,2,FALSE),"")</f>
        <v/>
      </c>
    </row>
    <row r="1862" spans="7:7">
      <c r="G1862" s="29" t="str">
        <f>IFERROR(VLOOKUP(C1862,$A$2:$B$461,2,FALSE),"")</f>
        <v/>
      </c>
    </row>
    <row r="1863" spans="7:7">
      <c r="G1863" s="29" t="str">
        <f>IFERROR(VLOOKUP(C1863,$A$2:$B$461,2,FALSE),"")</f>
        <v/>
      </c>
    </row>
    <row r="1864" spans="7:7">
      <c r="G1864" s="29" t="str">
        <f>IFERROR(VLOOKUP(C1864,$A$2:$B$461,2,FALSE),"")</f>
        <v/>
      </c>
    </row>
    <row r="1865" spans="7:7">
      <c r="G1865" s="29" t="str">
        <f>IFERROR(VLOOKUP(C1865,$A$2:$B$461,2,FALSE),"")</f>
        <v/>
      </c>
    </row>
    <row r="1866" spans="7:7">
      <c r="G1866" s="29" t="str">
        <f>IFERROR(VLOOKUP(C1866,$A$2:$B$461,2,FALSE),"")</f>
        <v/>
      </c>
    </row>
    <row r="1867" spans="7:7">
      <c r="G1867" s="29" t="str">
        <f>IFERROR(VLOOKUP(C1867,$A$2:$B$461,2,FALSE),"")</f>
        <v/>
      </c>
    </row>
    <row r="1868" spans="7:7">
      <c r="G1868" s="29" t="str">
        <f>IFERROR(VLOOKUP(C1868,$A$2:$B$461,2,FALSE),"")</f>
        <v/>
      </c>
    </row>
    <row r="1869" spans="7:7">
      <c r="G1869" s="29" t="str">
        <f>IFERROR(VLOOKUP(C1869,$A$2:$B$461,2,FALSE),"")</f>
        <v/>
      </c>
    </row>
    <row r="1870" spans="7:7">
      <c r="G1870" s="29" t="str">
        <f>IFERROR(VLOOKUP(C1870,$A$2:$B$461,2,FALSE),"")</f>
        <v/>
      </c>
    </row>
    <row r="1871" spans="7:7">
      <c r="G1871" s="29" t="str">
        <f>IFERROR(VLOOKUP(C1871,$A$2:$B$461,2,FALSE),"")</f>
        <v/>
      </c>
    </row>
    <row r="1872" spans="7:7">
      <c r="G1872" s="29" t="str">
        <f>IFERROR(VLOOKUP(C1872,$A$2:$B$461,2,FALSE),"")</f>
        <v/>
      </c>
    </row>
    <row r="1873" spans="7:7">
      <c r="G1873" s="29" t="str">
        <f>IFERROR(VLOOKUP(C1873,$A$2:$B$461,2,FALSE),"")</f>
        <v/>
      </c>
    </row>
    <row r="1874" spans="7:7">
      <c r="G1874" s="29" t="str">
        <f>IFERROR(VLOOKUP(C1874,$A$2:$B$461,2,FALSE),"")</f>
        <v/>
      </c>
    </row>
    <row r="1875" spans="7:7">
      <c r="G1875" s="29" t="str">
        <f>IFERROR(VLOOKUP(C1875,$A$2:$B$461,2,FALSE),"")</f>
        <v/>
      </c>
    </row>
    <row r="1876" spans="7:7">
      <c r="G1876" s="29" t="str">
        <f>IFERROR(VLOOKUP(C1876,$A$2:$B$461,2,FALSE),"")</f>
        <v/>
      </c>
    </row>
    <row r="1877" spans="7:7">
      <c r="G1877" s="29" t="str">
        <f>IFERROR(VLOOKUP(C1877,$A$2:$B$461,2,FALSE),"")</f>
        <v/>
      </c>
    </row>
    <row r="1878" spans="7:7">
      <c r="G1878" s="29" t="str">
        <f>IFERROR(VLOOKUP(C1878,$A$2:$B$461,2,FALSE),"")</f>
        <v/>
      </c>
    </row>
    <row r="1879" spans="7:7">
      <c r="G1879" s="29" t="str">
        <f>IFERROR(VLOOKUP(C1879,$A$2:$B$461,2,FALSE),"")</f>
        <v/>
      </c>
    </row>
    <row r="1880" spans="7:7">
      <c r="G1880" s="29" t="str">
        <f>IFERROR(VLOOKUP(C1880,$A$2:$B$461,2,FALSE),"")</f>
        <v/>
      </c>
    </row>
    <row r="1881" spans="7:7">
      <c r="G1881" s="29" t="str">
        <f>IFERROR(VLOOKUP(C1881,$A$2:$B$461,2,FALSE),"")</f>
        <v/>
      </c>
    </row>
    <row r="1882" spans="7:7">
      <c r="G1882" s="29" t="str">
        <f>IFERROR(VLOOKUP(C1882,$A$2:$B$461,2,FALSE),"")</f>
        <v/>
      </c>
    </row>
    <row r="1883" spans="7:7">
      <c r="G1883" s="29" t="str">
        <f>IFERROR(VLOOKUP(C1883,$A$2:$B$461,2,FALSE),"")</f>
        <v/>
      </c>
    </row>
    <row r="1884" spans="7:7">
      <c r="G1884" s="29" t="str">
        <f>IFERROR(VLOOKUP(C1884,$A$2:$B$461,2,FALSE),"")</f>
        <v/>
      </c>
    </row>
    <row r="1885" spans="7:7">
      <c r="G1885" s="29" t="str">
        <f>IFERROR(VLOOKUP(C1885,$A$2:$B$461,2,FALSE),"")</f>
        <v/>
      </c>
    </row>
    <row r="1886" spans="7:7">
      <c r="G1886" s="29" t="str">
        <f>IFERROR(VLOOKUP(C1886,$A$2:$B$461,2,FALSE),"")</f>
        <v/>
      </c>
    </row>
    <row r="1887" spans="7:7">
      <c r="G1887" s="29" t="str">
        <f>IFERROR(VLOOKUP(C1887,$A$2:$B$461,2,FALSE),"")</f>
        <v/>
      </c>
    </row>
    <row r="1888" spans="7:7">
      <c r="G1888" s="29" t="str">
        <f>IFERROR(VLOOKUP(C1888,$A$2:$B$461,2,FALSE),"")</f>
        <v/>
      </c>
    </row>
    <row r="1889" spans="7:7">
      <c r="G1889" s="29" t="str">
        <f>IFERROR(VLOOKUP(C1889,$A$2:$B$461,2,FALSE),"")</f>
        <v/>
      </c>
    </row>
    <row r="1890" spans="7:7">
      <c r="G1890" s="29" t="str">
        <f>IFERROR(VLOOKUP(C1890,$A$2:$B$461,2,FALSE),"")</f>
        <v/>
      </c>
    </row>
    <row r="1891" spans="7:7">
      <c r="G1891" s="29" t="str">
        <f>IFERROR(VLOOKUP(C1891,$A$2:$B$461,2,FALSE),"")</f>
        <v/>
      </c>
    </row>
    <row r="1892" spans="7:7">
      <c r="G1892" s="29" t="str">
        <f>IFERROR(VLOOKUP(C1892,$A$2:$B$461,2,FALSE),"")</f>
        <v/>
      </c>
    </row>
    <row r="1893" spans="7:7">
      <c r="G1893" s="29" t="str">
        <f>IFERROR(VLOOKUP(C1893,$A$2:$B$461,2,FALSE),"")</f>
        <v/>
      </c>
    </row>
    <row r="1894" spans="7:7">
      <c r="G1894" s="29" t="str">
        <f>IFERROR(VLOOKUP(C1894,$A$2:$B$461,2,FALSE),"")</f>
        <v/>
      </c>
    </row>
    <row r="1895" spans="7:7">
      <c r="G1895" s="29" t="str">
        <f>IFERROR(VLOOKUP(C1895,$A$2:$B$461,2,FALSE),"")</f>
        <v/>
      </c>
    </row>
    <row r="1896" spans="7:7">
      <c r="G1896" s="29" t="str">
        <f>IFERROR(VLOOKUP(C1896,$A$2:$B$461,2,FALSE),"")</f>
        <v/>
      </c>
    </row>
    <row r="1897" spans="7:7">
      <c r="G1897" s="29" t="str">
        <f>IFERROR(VLOOKUP(C1897,$A$2:$B$461,2,FALSE),"")</f>
        <v/>
      </c>
    </row>
    <row r="1898" spans="7:7">
      <c r="G1898" s="29" t="str">
        <f>IFERROR(VLOOKUP(C1898,$A$2:$B$461,2,FALSE),"")</f>
        <v/>
      </c>
    </row>
    <row r="1899" spans="7:7">
      <c r="G1899" s="29" t="str">
        <f>IFERROR(VLOOKUP(C1899,$A$2:$B$461,2,FALSE),"")</f>
        <v/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97"/>
  <sheetViews>
    <sheetView workbookViewId="0">
      <selection activeCell="C1" sqref="C$1:C$1048576"/>
    </sheetView>
  </sheetViews>
  <sheetFormatPr defaultColWidth="8.8" defaultRowHeight="22.5" outlineLevelCol="2"/>
  <cols>
    <col min="1" max="1" width="54.8" style="27" customWidth="1"/>
    <col min="2" max="2" width="15.1" customWidth="1"/>
  </cols>
  <sheetData>
    <row r="2" spans="1:1">
      <c r="A2" s="28" t="str">
        <f>HYPERLINK("[饥荒.xlsx]属性表2!C2",属性表2!$C$2)</f>
        <v>  butterflymuffin</v>
      </c>
    </row>
    <row r="3" spans="1:3">
      <c r="A3" s="28" t="s">
        <v>1224</v>
      </c>
      <c r="B3" t="s">
        <v>1225</v>
      </c>
      <c r="C3" t="str">
        <f>_xlfn.CONCAT(A3,B3)</f>
        <v>HYPERLINK("[饥荒.xlsx]属性表2!C8",属性表2!$C$8)</v>
      </c>
    </row>
    <row r="4" spans="1:3">
      <c r="A4" s="28" t="s">
        <v>1226</v>
      </c>
      <c r="B4" t="s">
        <v>1227</v>
      </c>
      <c r="C4" t="str">
        <f>_xlfn.CONCAT(A4,B4)</f>
        <v>HYPERLINK("[饥荒.xlsx]属性表2!C14",属性表2!$C$14)</v>
      </c>
    </row>
    <row r="5" spans="1:3">
      <c r="A5" s="28" t="s">
        <v>1228</v>
      </c>
      <c r="B5" t="s">
        <v>1229</v>
      </c>
      <c r="C5" t="str">
        <f t="shared" ref="C5:C10" si="0">_xlfn.CONCAT(A5,B5)</f>
        <v>HYPERLINK("[饥荒.xlsx]属性表2!C20",属性表2!$C$20)</v>
      </c>
    </row>
    <row r="6" spans="1:3">
      <c r="A6" s="28" t="s">
        <v>1230</v>
      </c>
      <c r="B6" t="s">
        <v>1231</v>
      </c>
      <c r="C6" t="str">
        <f t="shared" si="0"/>
        <v>HYPERLINK("[饥荒.xlsx]属性表2!C26",属性表2!$C$26)</v>
      </c>
    </row>
    <row r="7" spans="1:3">
      <c r="A7" s="28" t="s">
        <v>1232</v>
      </c>
      <c r="B7" t="s">
        <v>1233</v>
      </c>
      <c r="C7" t="str">
        <f t="shared" si="0"/>
        <v>HYPERLINK("[饥荒.xlsx]属性表2!C32",属性表2!$C$32)</v>
      </c>
    </row>
    <row r="8" spans="1:3">
      <c r="A8" s="28" t="s">
        <v>1234</v>
      </c>
      <c r="B8" t="s">
        <v>1235</v>
      </c>
      <c r="C8" t="str">
        <f t="shared" si="0"/>
        <v>HYPERLINK("[饥荒.xlsx]属性表2!C38",属性表2!$C$38)</v>
      </c>
    </row>
    <row r="9" spans="1:3">
      <c r="A9" s="28" t="s">
        <v>1236</v>
      </c>
      <c r="B9" t="s">
        <v>1237</v>
      </c>
      <c r="C9" t="str">
        <f t="shared" si="0"/>
        <v>HYPERLINK("[饥荒.xlsx]属性表2!C44",属性表2!$C$44)</v>
      </c>
    </row>
    <row r="10" spans="1:3">
      <c r="A10" s="28" t="s">
        <v>1238</v>
      </c>
      <c r="B10" t="s">
        <v>1239</v>
      </c>
      <c r="C10" t="str">
        <f t="shared" si="0"/>
        <v>HYPERLINK("[饥荒.xlsx]属性表2!C50",属性表2!$C$50)</v>
      </c>
    </row>
    <row r="11" spans="1:3">
      <c r="A11" s="28" t="s">
        <v>1240</v>
      </c>
      <c r="B11" t="s">
        <v>1241</v>
      </c>
      <c r="C11" t="str">
        <f t="shared" ref="C11:C42" si="1">_xlfn.CONCAT(A11,B11)</f>
        <v>HYPERLINK("[饥荒.xlsx]属性表2!C56",属性表2!$C$56)</v>
      </c>
    </row>
    <row r="12" spans="1:3">
      <c r="A12" s="28" t="s">
        <v>1242</v>
      </c>
      <c r="B12" t="s">
        <v>1243</v>
      </c>
      <c r="C12" t="str">
        <f t="shared" si="1"/>
        <v>HYPERLINK("[饥荒.xlsx]属性表2!C62",属性表2!$C$62)</v>
      </c>
    </row>
    <row r="13" spans="1:3">
      <c r="A13" s="28" t="s">
        <v>1244</v>
      </c>
      <c r="B13" t="s">
        <v>1245</v>
      </c>
      <c r="C13" t="str">
        <f t="shared" si="1"/>
        <v>HYPERLINK("[饥荒.xlsx]属性表2!C68",属性表2!$C$68)</v>
      </c>
    </row>
    <row r="14" spans="1:3">
      <c r="A14" s="28" t="s">
        <v>1246</v>
      </c>
      <c r="B14" t="s">
        <v>1247</v>
      </c>
      <c r="C14" t="str">
        <f t="shared" si="1"/>
        <v>HYPERLINK("[饥荒.xlsx]属性表2!C74",属性表2!$C$74)</v>
      </c>
    </row>
    <row r="15" spans="1:3">
      <c r="A15" s="28" t="s">
        <v>1248</v>
      </c>
      <c r="B15" t="s">
        <v>1249</v>
      </c>
      <c r="C15" t="str">
        <f t="shared" si="1"/>
        <v>HYPERLINK("[饥荒.xlsx]属性表2!C80",属性表2!$C$80)</v>
      </c>
    </row>
    <row r="16" spans="1:3">
      <c r="A16" s="28" t="s">
        <v>1250</v>
      </c>
      <c r="B16" t="s">
        <v>1251</v>
      </c>
      <c r="C16" t="str">
        <f t="shared" si="1"/>
        <v>HYPERLINK("[饥荒.xlsx]属性表2!C86",属性表2!$C$86)</v>
      </c>
    </row>
    <row r="17" spans="1:3">
      <c r="A17" s="28" t="s">
        <v>1252</v>
      </c>
      <c r="B17" t="s">
        <v>1253</v>
      </c>
      <c r="C17" t="str">
        <f t="shared" si="1"/>
        <v>HYPERLINK("[饥荒.xlsx]属性表2!C92",属性表2!$C$92)</v>
      </c>
    </row>
    <row r="18" spans="1:3">
      <c r="A18" s="28" t="s">
        <v>1254</v>
      </c>
      <c r="B18" t="s">
        <v>1255</v>
      </c>
      <c r="C18" t="str">
        <f t="shared" si="1"/>
        <v>HYPERLINK("[饥荒.xlsx]属性表2!C98",属性表2!$C$98)</v>
      </c>
    </row>
    <row r="19" spans="1:3">
      <c r="A19" s="28" t="s">
        <v>1256</v>
      </c>
      <c r="B19" t="s">
        <v>1257</v>
      </c>
      <c r="C19" t="str">
        <f t="shared" si="1"/>
        <v>HYPERLINK("[饥荒.xlsx]属性表2!C104",属性表2!$C$104)</v>
      </c>
    </row>
    <row r="20" spans="1:3">
      <c r="A20" s="28" t="s">
        <v>1258</v>
      </c>
      <c r="B20" t="s">
        <v>1259</v>
      </c>
      <c r="C20" t="str">
        <f t="shared" si="1"/>
        <v>HYPERLINK("[饥荒.xlsx]属性表2!C110",属性表2!$C$110)</v>
      </c>
    </row>
    <row r="21" spans="1:3">
      <c r="A21" s="28" t="s">
        <v>1260</v>
      </c>
      <c r="B21" t="s">
        <v>1261</v>
      </c>
      <c r="C21" t="str">
        <f t="shared" si="1"/>
        <v>HYPERLINK("[饥荒.xlsx]属性表2!C116",属性表2!$C$116)</v>
      </c>
    </row>
    <row r="22" spans="1:3">
      <c r="A22" s="28" t="s">
        <v>1262</v>
      </c>
      <c r="B22" t="s">
        <v>1263</v>
      </c>
      <c r="C22" t="str">
        <f t="shared" si="1"/>
        <v>HYPERLINK("[饥荒.xlsx]属性表2!C122",属性表2!$C$122)</v>
      </c>
    </row>
    <row r="23" spans="1:3">
      <c r="A23" s="28" t="s">
        <v>1264</v>
      </c>
      <c r="B23" t="s">
        <v>1265</v>
      </c>
      <c r="C23" t="str">
        <f t="shared" si="1"/>
        <v>HYPERLINK("[饥荒.xlsx]属性表2!C128",属性表2!$C$128)</v>
      </c>
    </row>
    <row r="24" spans="1:3">
      <c r="A24" s="28" t="s">
        <v>1266</v>
      </c>
      <c r="B24" t="s">
        <v>1267</v>
      </c>
      <c r="C24" t="str">
        <f t="shared" si="1"/>
        <v>HYPERLINK("[饥荒.xlsx]属性表2!C134",属性表2!$C$134)</v>
      </c>
    </row>
    <row r="25" spans="1:3">
      <c r="A25" s="28" t="s">
        <v>1268</v>
      </c>
      <c r="B25" t="s">
        <v>1269</v>
      </c>
      <c r="C25" t="str">
        <f t="shared" si="1"/>
        <v>HYPERLINK("[饥荒.xlsx]属性表2!C140",属性表2!$C$140)</v>
      </c>
    </row>
    <row r="26" spans="1:3">
      <c r="A26" s="28" t="s">
        <v>1270</v>
      </c>
      <c r="B26" t="s">
        <v>1271</v>
      </c>
      <c r="C26" t="str">
        <f t="shared" si="1"/>
        <v>HYPERLINK("[饥荒.xlsx]属性表2!C146",属性表2!$C$146)</v>
      </c>
    </row>
    <row r="27" spans="1:3">
      <c r="A27" s="28" t="s">
        <v>1272</v>
      </c>
      <c r="B27" t="s">
        <v>1273</v>
      </c>
      <c r="C27" t="str">
        <f t="shared" si="1"/>
        <v>HYPERLINK("[饥荒.xlsx]属性表2!C152",属性表2!$C$152)</v>
      </c>
    </row>
    <row r="28" spans="1:3">
      <c r="A28" s="28" t="s">
        <v>1274</v>
      </c>
      <c r="B28" t="s">
        <v>1275</v>
      </c>
      <c r="C28" t="str">
        <f t="shared" si="1"/>
        <v>HYPERLINK("[饥荒.xlsx]属性表2!C158",属性表2!$C$158)</v>
      </c>
    </row>
    <row r="29" spans="1:3">
      <c r="A29" s="28" t="s">
        <v>1276</v>
      </c>
      <c r="B29" t="s">
        <v>1277</v>
      </c>
      <c r="C29" t="str">
        <f t="shared" si="1"/>
        <v>HYPERLINK("[饥荒.xlsx]属性表2!C164",属性表2!$C$164)</v>
      </c>
    </row>
    <row r="30" spans="1:3">
      <c r="A30" s="28" t="s">
        <v>1278</v>
      </c>
      <c r="B30" t="s">
        <v>1279</v>
      </c>
      <c r="C30" t="str">
        <f t="shared" si="1"/>
        <v>HYPERLINK("[饥荒.xlsx]属性表2!C170",属性表2!$C$170)</v>
      </c>
    </row>
    <row r="31" spans="1:3">
      <c r="A31" s="28" t="s">
        <v>1280</v>
      </c>
      <c r="B31" t="s">
        <v>1281</v>
      </c>
      <c r="C31" t="str">
        <f t="shared" si="1"/>
        <v>HYPERLINK("[饥荒.xlsx]属性表2!C176",属性表2!$C$176)</v>
      </c>
    </row>
    <row r="32" spans="1:3">
      <c r="A32" s="28" t="s">
        <v>1282</v>
      </c>
      <c r="B32" t="s">
        <v>1283</v>
      </c>
      <c r="C32" t="str">
        <f t="shared" si="1"/>
        <v>HYPERLINK("[饥荒.xlsx]属性表2!C182",属性表2!$C$182)</v>
      </c>
    </row>
    <row r="33" spans="1:3">
      <c r="A33" s="28" t="s">
        <v>1284</v>
      </c>
      <c r="B33" t="s">
        <v>1285</v>
      </c>
      <c r="C33" t="str">
        <f t="shared" si="1"/>
        <v>HYPERLINK("[饥荒.xlsx]属性表2!C188",属性表2!$C$188)</v>
      </c>
    </row>
    <row r="34" spans="1:3">
      <c r="A34" s="28" t="s">
        <v>1286</v>
      </c>
      <c r="B34" t="s">
        <v>1287</v>
      </c>
      <c r="C34" t="str">
        <f t="shared" si="1"/>
        <v>HYPERLINK("[饥荒.xlsx]属性表2!C194",属性表2!$C$194)</v>
      </c>
    </row>
    <row r="35" spans="1:3">
      <c r="A35" s="28" t="s">
        <v>1288</v>
      </c>
      <c r="B35" t="s">
        <v>1289</v>
      </c>
      <c r="C35" t="str">
        <f t="shared" si="1"/>
        <v>HYPERLINK("[饥荒.xlsx]属性表2!C200",属性表2!$C$200)</v>
      </c>
    </row>
    <row r="36" spans="1:3">
      <c r="A36" s="28" t="s">
        <v>1290</v>
      </c>
      <c r="B36" t="s">
        <v>1291</v>
      </c>
      <c r="C36" t="str">
        <f t="shared" si="1"/>
        <v>HYPERLINK("[饥荒.xlsx]属性表2!C206",属性表2!$C$206)</v>
      </c>
    </row>
    <row r="37" spans="1:3">
      <c r="A37" s="28" t="s">
        <v>1292</v>
      </c>
      <c r="B37" t="s">
        <v>1293</v>
      </c>
      <c r="C37" t="str">
        <f t="shared" si="1"/>
        <v>HYPERLINK("[饥荒.xlsx]属性表2!C212",属性表2!$C$212)</v>
      </c>
    </row>
    <row r="38" spans="1:3">
      <c r="A38" s="28" t="s">
        <v>1294</v>
      </c>
      <c r="B38" t="s">
        <v>1295</v>
      </c>
      <c r="C38" t="str">
        <f t="shared" si="1"/>
        <v>HYPERLINK("[饥荒.xlsx]属性表2!C218",属性表2!$C$218)</v>
      </c>
    </row>
    <row r="39" spans="1:3">
      <c r="A39" s="28" t="s">
        <v>1296</v>
      </c>
      <c r="B39" t="s">
        <v>1297</v>
      </c>
      <c r="C39" t="str">
        <f t="shared" si="1"/>
        <v>HYPERLINK("[饥荒.xlsx]属性表2!C224",属性表2!$C$224)</v>
      </c>
    </row>
    <row r="40" spans="1:3">
      <c r="A40" s="28" t="s">
        <v>1298</v>
      </c>
      <c r="B40" t="s">
        <v>1299</v>
      </c>
      <c r="C40" t="str">
        <f t="shared" si="1"/>
        <v>HYPERLINK("[饥荒.xlsx]属性表2!C230",属性表2!$C$230)</v>
      </c>
    </row>
    <row r="41" spans="1:3">
      <c r="A41" s="28" t="s">
        <v>1300</v>
      </c>
      <c r="B41" t="s">
        <v>1301</v>
      </c>
      <c r="C41" t="str">
        <f t="shared" si="1"/>
        <v>HYPERLINK("[饥荒.xlsx]属性表2!C236",属性表2!$C$236)</v>
      </c>
    </row>
    <row r="42" spans="1:3">
      <c r="A42" s="28" t="s">
        <v>1302</v>
      </c>
      <c r="B42" t="s">
        <v>1303</v>
      </c>
      <c r="C42" t="str">
        <f t="shared" si="1"/>
        <v>HYPERLINK("[饥荒.xlsx]属性表2!C242",属性表2!$C$242)</v>
      </c>
    </row>
    <row r="43" spans="1:3">
      <c r="A43" s="28" t="s">
        <v>1304</v>
      </c>
      <c r="B43" t="s">
        <v>1305</v>
      </c>
      <c r="C43" t="str">
        <f t="shared" ref="C43:C74" si="2">_xlfn.CONCAT(A43,B43)</f>
        <v>HYPERLINK("[饥荒.xlsx]属性表2!C248",属性表2!$C$248)</v>
      </c>
    </row>
    <row r="44" spans="1:3">
      <c r="A44" s="28" t="s">
        <v>1306</v>
      </c>
      <c r="B44" t="s">
        <v>1307</v>
      </c>
      <c r="C44" t="str">
        <f t="shared" si="2"/>
        <v>HYPERLINK("[饥荒.xlsx]属性表2!C254",属性表2!$C$254)</v>
      </c>
    </row>
    <row r="45" spans="1:3">
      <c r="A45" s="28" t="s">
        <v>1308</v>
      </c>
      <c r="B45" t="s">
        <v>1309</v>
      </c>
      <c r="C45" t="str">
        <f t="shared" si="2"/>
        <v>HYPERLINK("[饥荒.xlsx]属性表2!C260",属性表2!$C$260)</v>
      </c>
    </row>
    <row r="46" spans="1:3">
      <c r="A46" s="28" t="s">
        <v>1310</v>
      </c>
      <c r="B46" t="s">
        <v>1311</v>
      </c>
      <c r="C46" t="str">
        <f t="shared" si="2"/>
        <v>HYPERLINK("[饥荒.xlsx]属性表2!C266",属性表2!$C$266)</v>
      </c>
    </row>
    <row r="47" spans="1:3">
      <c r="A47" s="28" t="s">
        <v>1312</v>
      </c>
      <c r="B47" t="s">
        <v>1313</v>
      </c>
      <c r="C47" t="str">
        <f t="shared" si="2"/>
        <v>HYPERLINK("[饥荒.xlsx]属性表2!C272",属性表2!$C$272)</v>
      </c>
    </row>
    <row r="48" spans="1:3">
      <c r="A48" s="28" t="s">
        <v>1314</v>
      </c>
      <c r="B48" t="s">
        <v>1315</v>
      </c>
      <c r="C48" t="str">
        <f t="shared" si="2"/>
        <v>HYPERLINK("[饥荒.xlsx]属性表2!C278",属性表2!$C$278)</v>
      </c>
    </row>
    <row r="49" spans="1:3">
      <c r="A49" s="28" t="s">
        <v>1316</v>
      </c>
      <c r="B49" t="s">
        <v>1317</v>
      </c>
      <c r="C49" t="str">
        <f t="shared" si="2"/>
        <v>HYPERLINK("[饥荒.xlsx]属性表2!C284",属性表2!$C$284)</v>
      </c>
    </row>
    <row r="50" spans="1:3">
      <c r="A50" s="28" t="s">
        <v>1318</v>
      </c>
      <c r="B50" t="s">
        <v>1319</v>
      </c>
      <c r="C50" t="str">
        <f t="shared" si="2"/>
        <v>HYPERLINK("[饥荒.xlsx]属性表2!C290",属性表2!$C$290)</v>
      </c>
    </row>
    <row r="51" spans="1:3">
      <c r="A51" s="28" t="s">
        <v>1320</v>
      </c>
      <c r="B51" t="s">
        <v>1321</v>
      </c>
      <c r="C51" t="str">
        <f t="shared" si="2"/>
        <v>HYPERLINK("[饥荒.xlsx]属性表2!C296",属性表2!$C$296)</v>
      </c>
    </row>
    <row r="52" spans="1:3">
      <c r="A52" s="28" t="s">
        <v>1322</v>
      </c>
      <c r="B52" t="s">
        <v>1323</v>
      </c>
      <c r="C52" t="str">
        <f t="shared" si="2"/>
        <v>HYPERLINK("[饥荒.xlsx]属性表2!C302",属性表2!$C$302)</v>
      </c>
    </row>
    <row r="53" spans="1:3">
      <c r="A53" s="28" t="s">
        <v>1324</v>
      </c>
      <c r="B53" t="s">
        <v>1325</v>
      </c>
      <c r="C53" t="str">
        <f t="shared" si="2"/>
        <v>HYPERLINK("[饥荒.xlsx]属性表2!C308",属性表2!$C$308)</v>
      </c>
    </row>
    <row r="54" spans="1:3">
      <c r="A54" s="28" t="s">
        <v>1326</v>
      </c>
      <c r="B54" t="s">
        <v>1327</v>
      </c>
      <c r="C54" t="str">
        <f t="shared" si="2"/>
        <v>HYPERLINK("[饥荒.xlsx]属性表2!C314",属性表2!$C$314)</v>
      </c>
    </row>
    <row r="55" spans="1:3">
      <c r="A55" s="28" t="s">
        <v>1328</v>
      </c>
      <c r="B55" t="s">
        <v>1329</v>
      </c>
      <c r="C55" t="str">
        <f t="shared" si="2"/>
        <v>HYPERLINK("[饥荒.xlsx]属性表2!C320",属性表2!$C$320)</v>
      </c>
    </row>
    <row r="56" spans="1:3">
      <c r="A56" s="28" t="s">
        <v>1330</v>
      </c>
      <c r="B56" t="s">
        <v>1331</v>
      </c>
      <c r="C56" t="str">
        <f t="shared" si="2"/>
        <v>HYPERLINK("[饥荒.xlsx]属性表2!C326",属性表2!$C$326)</v>
      </c>
    </row>
    <row r="57" spans="1:3">
      <c r="A57" s="28" t="s">
        <v>1332</v>
      </c>
      <c r="B57" t="s">
        <v>1333</v>
      </c>
      <c r="C57" t="str">
        <f t="shared" si="2"/>
        <v>HYPERLINK("[饥荒.xlsx]属性表2!C332",属性表2!$C$332)</v>
      </c>
    </row>
    <row r="58" spans="1:3">
      <c r="A58" s="28" t="s">
        <v>1334</v>
      </c>
      <c r="B58" t="s">
        <v>1335</v>
      </c>
      <c r="C58" t="str">
        <f t="shared" si="2"/>
        <v>HYPERLINK("[饥荒.xlsx]属性表2!C338",属性表2!$C$338)</v>
      </c>
    </row>
    <row r="59" spans="1:3">
      <c r="A59" s="28" t="s">
        <v>1336</v>
      </c>
      <c r="B59" t="s">
        <v>1337</v>
      </c>
      <c r="C59" t="str">
        <f t="shared" si="2"/>
        <v>HYPERLINK("[饥荒.xlsx]属性表2!C344",属性表2!$C$344)</v>
      </c>
    </row>
    <row r="60" spans="1:3">
      <c r="A60" s="28" t="s">
        <v>1338</v>
      </c>
      <c r="B60" t="s">
        <v>1339</v>
      </c>
      <c r="C60" t="str">
        <f t="shared" si="2"/>
        <v>HYPERLINK("[饥荒.xlsx]属性表2!C350",属性表2!$C$350)</v>
      </c>
    </row>
    <row r="61" spans="1:3">
      <c r="A61" s="28" t="s">
        <v>1340</v>
      </c>
      <c r="B61" t="s">
        <v>1341</v>
      </c>
      <c r="C61" t="str">
        <f t="shared" si="2"/>
        <v>HYPERLINK("[饥荒.xlsx]属性表2!C356",属性表2!$C$356)</v>
      </c>
    </row>
    <row r="62" spans="1:3">
      <c r="A62" s="28" t="s">
        <v>1342</v>
      </c>
      <c r="B62" t="s">
        <v>1343</v>
      </c>
      <c r="C62" t="str">
        <f t="shared" si="2"/>
        <v>HYPERLINK("[饥荒.xlsx]属性表2!C362",属性表2!$C$362)</v>
      </c>
    </row>
    <row r="63" spans="1:3">
      <c r="A63" s="28" t="s">
        <v>1344</v>
      </c>
      <c r="B63" t="s">
        <v>1345</v>
      </c>
      <c r="C63" t="str">
        <f t="shared" si="2"/>
        <v>HYPERLINK("[饥荒.xlsx]属性表2!C368",属性表2!$C$368)</v>
      </c>
    </row>
    <row r="64" spans="1:3">
      <c r="A64" s="28" t="s">
        <v>1346</v>
      </c>
      <c r="B64" t="s">
        <v>1347</v>
      </c>
      <c r="C64" t="str">
        <f t="shared" si="2"/>
        <v>HYPERLINK("[饥荒.xlsx]属性表2!C374",属性表2!$C$374)</v>
      </c>
    </row>
    <row r="65" spans="1:3">
      <c r="A65" s="28" t="s">
        <v>1348</v>
      </c>
      <c r="B65" t="s">
        <v>1349</v>
      </c>
      <c r="C65" t="str">
        <f t="shared" si="2"/>
        <v>HYPERLINK("[饥荒.xlsx]属性表2!C380",属性表2!$C$380)</v>
      </c>
    </row>
    <row r="66" spans="1:3">
      <c r="A66" s="28" t="s">
        <v>1350</v>
      </c>
      <c r="B66" t="s">
        <v>1351</v>
      </c>
      <c r="C66" t="str">
        <f t="shared" si="2"/>
        <v>HYPERLINK("[饥荒.xlsx]属性表2!C386",属性表2!$C$386)</v>
      </c>
    </row>
    <row r="67" spans="1:3">
      <c r="A67" s="28" t="s">
        <v>1352</v>
      </c>
      <c r="B67" t="s">
        <v>1353</v>
      </c>
      <c r="C67" t="str">
        <f t="shared" si="2"/>
        <v>HYPERLINK("[饥荒.xlsx]属性表2!C392",属性表2!$C$392)</v>
      </c>
    </row>
    <row r="68" spans="1:3">
      <c r="A68" s="28" t="s">
        <v>1354</v>
      </c>
      <c r="B68" t="s">
        <v>1355</v>
      </c>
      <c r="C68" t="str">
        <f t="shared" si="2"/>
        <v>HYPERLINK("[饥荒.xlsx]属性表2!C398",属性表2!$C$398)</v>
      </c>
    </row>
    <row r="69" spans="1:3">
      <c r="A69" s="28" t="s">
        <v>1356</v>
      </c>
      <c r="B69" t="s">
        <v>1357</v>
      </c>
      <c r="C69" t="str">
        <f t="shared" si="2"/>
        <v>HYPERLINK("[饥荒.xlsx]属性表2!C404",属性表2!$C$404)</v>
      </c>
    </row>
    <row r="70" spans="1:3">
      <c r="A70" s="28" t="s">
        <v>1358</v>
      </c>
      <c r="B70" t="s">
        <v>1359</v>
      </c>
      <c r="C70" t="str">
        <f t="shared" si="2"/>
        <v>HYPERLINK("[饥荒.xlsx]属性表2!C410",属性表2!$C$410)</v>
      </c>
    </row>
    <row r="71" spans="1:3">
      <c r="A71" s="28" t="s">
        <v>1360</v>
      </c>
      <c r="B71" t="s">
        <v>1361</v>
      </c>
      <c r="C71" t="str">
        <f t="shared" si="2"/>
        <v>HYPERLINK("[饥荒.xlsx]属性表2!C416",属性表2!$C$416)</v>
      </c>
    </row>
    <row r="72" spans="1:3">
      <c r="A72" s="28" t="s">
        <v>1362</v>
      </c>
      <c r="B72" t="s">
        <v>1363</v>
      </c>
      <c r="C72" t="str">
        <f t="shared" si="2"/>
        <v>HYPERLINK("[饥荒.xlsx]属性表2!C422",属性表2!$C$422)</v>
      </c>
    </row>
    <row r="73" spans="1:3">
      <c r="A73" s="28" t="s">
        <v>1364</v>
      </c>
      <c r="B73" t="s">
        <v>1365</v>
      </c>
      <c r="C73" t="str">
        <f t="shared" si="2"/>
        <v>HYPERLINK("[饥荒.xlsx]属性表2!C428",属性表2!$C$428)</v>
      </c>
    </row>
    <row r="74" spans="1:3">
      <c r="A74" s="28" t="s">
        <v>1366</v>
      </c>
      <c r="B74" t="s">
        <v>1367</v>
      </c>
      <c r="C74" t="str">
        <f t="shared" si="2"/>
        <v>HYPERLINK("[饥荒.xlsx]属性表2!C434",属性表2!$C$434)</v>
      </c>
    </row>
    <row r="75" spans="1:3">
      <c r="A75" s="28" t="s">
        <v>1368</v>
      </c>
      <c r="B75" t="s">
        <v>1369</v>
      </c>
      <c r="C75" t="str">
        <f t="shared" ref="C75:C97" si="3">_xlfn.CONCAT(A75,B75)</f>
        <v>HYPERLINK("[饥荒.xlsx]属性表2!C440",属性表2!$C$440)</v>
      </c>
    </row>
    <row r="76" spans="1:3">
      <c r="A76" s="28" t="s">
        <v>1370</v>
      </c>
      <c r="B76" t="s">
        <v>1371</v>
      </c>
      <c r="C76" t="str">
        <f t="shared" si="3"/>
        <v>HYPERLINK("[饥荒.xlsx]属性表2!C446",属性表2!$C$446)</v>
      </c>
    </row>
    <row r="77" spans="1:3">
      <c r="A77" s="28" t="s">
        <v>1372</v>
      </c>
      <c r="B77" t="s">
        <v>1373</v>
      </c>
      <c r="C77" t="str">
        <f t="shared" si="3"/>
        <v>HYPERLINK("[饥荒.xlsx]属性表2!C452",属性表2!$C$452)</v>
      </c>
    </row>
    <row r="78" spans="1:3">
      <c r="A78" s="28" t="s">
        <v>1374</v>
      </c>
      <c r="B78" t="s">
        <v>1375</v>
      </c>
      <c r="C78" t="str">
        <f t="shared" si="3"/>
        <v>HYPERLINK("[饥荒.xlsx]属性表2!C458",属性表2!$C$458)</v>
      </c>
    </row>
    <row r="79" spans="1:3">
      <c r="A79" s="28" t="s">
        <v>1376</v>
      </c>
      <c r="B79" t="s">
        <v>1377</v>
      </c>
      <c r="C79" t="str">
        <f t="shared" si="3"/>
        <v>HYPERLINK("[饥荒.xlsx]属性表2!C464",属性表2!$C$464)</v>
      </c>
    </row>
    <row r="80" spans="1:3">
      <c r="A80" s="28" t="s">
        <v>1378</v>
      </c>
      <c r="B80" t="s">
        <v>1379</v>
      </c>
      <c r="C80" t="str">
        <f t="shared" si="3"/>
        <v>HYPERLINK("[饥荒.xlsx]属性表2!C470",属性表2!$C$470)</v>
      </c>
    </row>
    <row r="81" spans="1:3">
      <c r="A81" s="28" t="s">
        <v>1380</v>
      </c>
      <c r="B81" t="s">
        <v>1381</v>
      </c>
      <c r="C81" t="str">
        <f t="shared" si="3"/>
        <v>HYPERLINK("[饥荒.xlsx]属性表2!C476",属性表2!$C$476)</v>
      </c>
    </row>
    <row r="82" spans="1:3">
      <c r="A82" s="28" t="s">
        <v>1382</v>
      </c>
      <c r="B82" t="s">
        <v>1383</v>
      </c>
      <c r="C82" t="str">
        <f t="shared" si="3"/>
        <v>HYPERLINK("[饥荒.xlsx]属性表2!C482",属性表2!$C$482)</v>
      </c>
    </row>
    <row r="83" spans="1:3">
      <c r="A83" s="28" t="s">
        <v>1384</v>
      </c>
      <c r="B83" t="s">
        <v>1385</v>
      </c>
      <c r="C83" t="str">
        <f t="shared" si="3"/>
        <v>HYPERLINK("[饥荒.xlsx]属性表2!C488",属性表2!$C$488)</v>
      </c>
    </row>
    <row r="84" spans="1:3">
      <c r="A84" s="28" t="s">
        <v>1386</v>
      </c>
      <c r="B84" t="s">
        <v>1387</v>
      </c>
      <c r="C84" t="str">
        <f t="shared" si="3"/>
        <v>HYPERLINK("[饥荒.xlsx]属性表2!C494",属性表2!$C$494)</v>
      </c>
    </row>
    <row r="85" spans="1:3">
      <c r="A85" s="28" t="s">
        <v>1388</v>
      </c>
      <c r="B85" t="s">
        <v>1389</v>
      </c>
      <c r="C85" t="str">
        <f t="shared" si="3"/>
        <v>HYPERLINK("[饥荒.xlsx]属性表2!C500",属性表2!$C$500)</v>
      </c>
    </row>
    <row r="86" spans="1:3">
      <c r="A86" s="28" t="s">
        <v>1390</v>
      </c>
      <c r="B86" t="s">
        <v>1391</v>
      </c>
      <c r="C86" t="str">
        <f t="shared" si="3"/>
        <v>HYPERLINK("[饥荒.xlsx]属性表2!C506",属性表2!$C$506)</v>
      </c>
    </row>
    <row r="87" spans="1:3">
      <c r="A87" s="28" t="s">
        <v>1392</v>
      </c>
      <c r="B87" t="s">
        <v>1393</v>
      </c>
      <c r="C87" t="str">
        <f t="shared" si="3"/>
        <v>HYPERLINK("[饥荒.xlsx]属性表2!C512",属性表2!$C$512)</v>
      </c>
    </row>
    <row r="88" spans="1:3">
      <c r="A88" s="28" t="s">
        <v>1394</v>
      </c>
      <c r="B88" t="s">
        <v>1395</v>
      </c>
      <c r="C88" t="str">
        <f t="shared" si="3"/>
        <v>HYPERLINK("[饥荒.xlsx]属性表2!C518",属性表2!$C$518)</v>
      </c>
    </row>
    <row r="89" spans="1:3">
      <c r="A89" s="28" t="s">
        <v>1396</v>
      </c>
      <c r="B89" t="s">
        <v>1397</v>
      </c>
      <c r="C89" t="str">
        <f t="shared" si="3"/>
        <v>HYPERLINK("[饥荒.xlsx]属性表2!C524",属性表2!$C$524)</v>
      </c>
    </row>
    <row r="90" spans="1:3">
      <c r="A90" s="28" t="s">
        <v>1398</v>
      </c>
      <c r="B90" t="s">
        <v>1399</v>
      </c>
      <c r="C90" t="str">
        <f t="shared" si="3"/>
        <v>HYPERLINK("[饥荒.xlsx]属性表2!C530",属性表2!$C$530)</v>
      </c>
    </row>
    <row r="91" spans="1:3">
      <c r="A91" s="28" t="s">
        <v>1400</v>
      </c>
      <c r="B91" t="s">
        <v>1401</v>
      </c>
      <c r="C91" t="str">
        <f t="shared" si="3"/>
        <v>HYPERLINK("[饥荒.xlsx]属性表2!C536",属性表2!$C$536)</v>
      </c>
    </row>
    <row r="92" spans="1:3">
      <c r="A92" s="28" t="s">
        <v>1402</v>
      </c>
      <c r="B92" t="s">
        <v>1403</v>
      </c>
      <c r="C92" t="str">
        <f t="shared" si="3"/>
        <v>HYPERLINK("[饥荒.xlsx]属性表2!C542",属性表2!$C$542)</v>
      </c>
    </row>
    <row r="93" spans="1:3">
      <c r="A93" s="28" t="s">
        <v>1404</v>
      </c>
      <c r="B93" t="s">
        <v>1405</v>
      </c>
      <c r="C93" t="str">
        <f t="shared" si="3"/>
        <v>HYPERLINK("[饥荒.xlsx]属性表2!C548",属性表2!$C$548)</v>
      </c>
    </row>
    <row r="94" spans="1:3">
      <c r="A94" s="28" t="s">
        <v>1406</v>
      </c>
      <c r="B94" t="s">
        <v>1407</v>
      </c>
      <c r="C94" t="str">
        <f t="shared" si="3"/>
        <v>HYPERLINK("[饥荒.xlsx]属性表2!C554",属性表2!$C$554)</v>
      </c>
    </row>
    <row r="95" spans="1:3">
      <c r="A95" s="28" t="s">
        <v>1408</v>
      </c>
      <c r="B95" t="s">
        <v>1409</v>
      </c>
      <c r="C95" t="str">
        <f t="shared" si="3"/>
        <v>HYPERLINK("[饥荒.xlsx]属性表2!C560",属性表2!$C$560)</v>
      </c>
    </row>
    <row r="96" spans="1:3">
      <c r="A96" s="28" t="s">
        <v>1410</v>
      </c>
      <c r="B96" t="s">
        <v>1411</v>
      </c>
      <c r="C96" t="str">
        <f t="shared" si="3"/>
        <v>HYPERLINK("[饥荒.xlsx]属性表2!C566",属性表2!$C$566)</v>
      </c>
    </row>
    <row r="97" spans="1:3">
      <c r="A97" s="28" t="s">
        <v>1412</v>
      </c>
      <c r="B97" t="s">
        <v>1413</v>
      </c>
      <c r="C97" t="str">
        <f t="shared" si="3"/>
        <v>HYPERLINK("[饥荒.xlsx]属性表2!C572",属性表2!$C$572)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8"/>
  <sheetViews>
    <sheetView topLeftCell="A42" workbookViewId="0">
      <selection activeCell="A59" sqref="A59"/>
    </sheetView>
  </sheetViews>
  <sheetFormatPr defaultColWidth="8.8" defaultRowHeight="22.5"/>
  <cols>
    <col min="1" max="1" width="31.1" customWidth="1"/>
  </cols>
  <sheetData>
    <row r="2" spans="1:1">
      <c r="A2" t="str">
        <f>HYPERLINK("[饥荒.xlsx]属性表2!C2",属性表2!$C$2)</f>
        <v>  butterflymuffin</v>
      </c>
    </row>
    <row r="3" spans="1:1">
      <c r="A3" t="str">
        <f>HYPERLINK("[饥荒.xlsx]属性表2!C8",属性表2!$C$8)</f>
        <v>  frogglebunwich</v>
      </c>
    </row>
    <row r="4" spans="1:1">
      <c r="A4" t="str">
        <f>HYPERLINK("[饥荒.xlsx]属性表2!C14",属性表2!$C$14)</f>
        <v>  taffy</v>
      </c>
    </row>
    <row r="5" spans="1:1">
      <c r="A5" t="str">
        <f>HYPERLINK("[饥荒.xlsx]属性表2!C20",属性表2!$C$20)</f>
        <v>  pumpkincookie</v>
      </c>
    </row>
    <row r="6" spans="1:1">
      <c r="A6" t="str">
        <f>HYPERLINK("[饥荒.xlsx]属性表2!C26",属性表2!$C$26)</f>
        <v>  stuffedeggplant</v>
      </c>
    </row>
    <row r="7" spans="1:1">
      <c r="A7" t="str">
        <f>HYPERLINK("[饥荒.xlsx]属性表2!C32",属性表2!$C$32)</f>
        <v>  fishsticks</v>
      </c>
    </row>
    <row r="8" spans="1:1">
      <c r="A8" t="str">
        <f>HYPERLINK("[饥荒.xlsx]属性表2!C38",属性表2!$C$38)</f>
        <v>  honeynuggets</v>
      </c>
    </row>
    <row r="9" spans="1:1">
      <c r="A9" t="str">
        <f>HYPERLINK("[饥荒.xlsx]属性表2!C44",属性表2!$C$44)</f>
        <v>  honeyham</v>
      </c>
    </row>
    <row r="10" spans="1:1">
      <c r="A10" t="str">
        <f>HYPERLINK("[饥荒.xlsx]属性表2!C50",属性表2!$C$50)</f>
        <v>  dragonpie</v>
      </c>
    </row>
    <row r="11" spans="1:1">
      <c r="A11" t="str">
        <f>HYPERLINK("[饥荒.xlsx]属性表2!C56",属性表2!$C$56)</f>
        <v>  kabobs</v>
      </c>
    </row>
    <row r="12" spans="1:1">
      <c r="A12" t="str">
        <f>HYPERLINK("[饥荒.xlsx]属性表2!C62",属性表2!$C$62)</f>
        <v>  mandrakesoup</v>
      </c>
    </row>
    <row r="13" spans="1:1">
      <c r="A13" t="str">
        <f>HYPERLINK("[饥荒.xlsx]属性表2!C68",属性表2!$C$68)</f>
        <v>  baconeggs</v>
      </c>
    </row>
    <row r="14" spans="1:1">
      <c r="A14" t="str">
        <f>HYPERLINK("[饥荒.xlsx]属性表2!C74",属性表2!$C$74)</f>
        <v>  meatballs</v>
      </c>
    </row>
    <row r="15" spans="1:1">
      <c r="A15" t="str">
        <f>HYPERLINK("[饥荒.xlsx]属性表2!C80",属性表2!$C$80)</f>
        <v>  bonestew</v>
      </c>
    </row>
    <row r="16" spans="1:1">
      <c r="A16" t="str">
        <f>HYPERLINK("[饥荒.xlsx]属性表2!C86",属性表2!$C$86)</f>
        <v>  perogies</v>
      </c>
    </row>
    <row r="17" spans="1:1">
      <c r="A17" t="str">
        <f>HYPERLINK("[饥荒.xlsx]属性表2!C92",属性表2!$C$92)</f>
        <v>  turkeydinner</v>
      </c>
    </row>
    <row r="18" spans="1:1">
      <c r="A18" t="str">
        <f>HYPERLINK("[饥荒.xlsx]属性表2!C98",属性表2!$C$98)</f>
        <v>  ratatouille</v>
      </c>
    </row>
    <row r="19" spans="1:1">
      <c r="A19" t="str">
        <f>HYPERLINK("[饥荒.xlsx]属性表2!C104",属性表2!$C$104)</f>
        <v>  jammypreserves</v>
      </c>
    </row>
    <row r="20" spans="1:1">
      <c r="A20" t="str">
        <f>HYPERLINK("[饥荒.xlsx]属性表2!C110",属性表2!$C$110)</f>
        <v>  fruitmedley</v>
      </c>
    </row>
    <row r="21" spans="1:1">
      <c r="A21" t="str">
        <f>HYPERLINK("[饥荒.xlsx]属性表2!C116",属性表2!$C$116)</f>
        <v>  fishtacos</v>
      </c>
    </row>
    <row r="22" spans="1:1">
      <c r="A22" t="str">
        <f>HYPERLINK("[饥荒.xlsx]属性表2!C122",属性表2!$C$122)</f>
        <v>  waffles</v>
      </c>
    </row>
    <row r="23" spans="1:1">
      <c r="A23" t="str">
        <f>HYPERLINK("[饥荒.xlsx]属性表2!C128",属性表2!$C$128)</f>
        <v>  monsterlasagna</v>
      </c>
    </row>
    <row r="24" spans="1:1">
      <c r="A24" t="str">
        <f>HYPERLINK("[饥荒.xlsx]属性表2!C134",属性表2!$C$134)</f>
        <v>  powcake</v>
      </c>
    </row>
    <row r="25" spans="1:1">
      <c r="A25" t="str">
        <f>HYPERLINK("[饥荒.xlsx]属性表2!C140",属性表2!$C$140)</f>
        <v>  unagi</v>
      </c>
    </row>
    <row r="26" spans="1:1">
      <c r="A26" t="str">
        <f>HYPERLINK("[饥荒.xlsx]属性表2!C146",属性表2!$C$146)</f>
        <v>  wetgoop</v>
      </c>
    </row>
    <row r="27" spans="1:1">
      <c r="A27" t="str">
        <f>HYPERLINK("[饥荒.xlsx]属性表2!C152",属性表2!$C$152)</f>
        <v>  flowersalad</v>
      </c>
    </row>
    <row r="28" spans="1:1">
      <c r="A28" t="str">
        <f>HYPERLINK("[饥荒.xlsx]属性表2!C158",属性表2!$C$158)</f>
        <v>  icecream</v>
      </c>
    </row>
    <row r="29" spans="1:1">
      <c r="A29" t="str">
        <f>HYPERLINK("[饥荒.xlsx]属性表2!C164",属性表2!$C$164)</f>
        <v>  watermelonicle</v>
      </c>
    </row>
    <row r="30" spans="1:1">
      <c r="A30" t="str">
        <f>HYPERLINK("[饥荒.xlsx]属性表2!C170",属性表2!$C$170)</f>
        <v>  trailmix</v>
      </c>
    </row>
    <row r="31" spans="1:1">
      <c r="A31" t="str">
        <f>HYPERLINK("[饥荒.xlsx]属性表2!C176",属性表2!$C$176)</f>
        <v>  hotchili</v>
      </c>
    </row>
    <row r="32" spans="1:1">
      <c r="A32" t="str">
        <f>HYPERLINK("[饥荒.xlsx]属性表2!C182",属性表2!$C$182)</f>
        <v>  guacamole</v>
      </c>
    </row>
    <row r="33" spans="1:1">
      <c r="A33" t="str">
        <f>HYPERLINK("[饥荒.xlsx]属性表2!C188",属性表2!$C$188)</f>
        <v>  jellybean</v>
      </c>
    </row>
    <row r="34" spans="1:1">
      <c r="A34" t="str">
        <f>HYPERLINK("[饥荒.xlsx]属性表2!C194",属性表2!$C$194)</f>
        <v>  potatotornado</v>
      </c>
    </row>
    <row r="35" spans="1:1">
      <c r="A35" t="str">
        <f>HYPERLINK("[饥荒.xlsx]属性表2!C200",属性表2!$C$200)</f>
        <v>  mashedpotatoes</v>
      </c>
    </row>
    <row r="36" spans="1:1">
      <c r="A36" t="str">
        <f>HYPERLINK("[饥荒.xlsx]属性表2!C206",属性表2!$C$206)</f>
        <v>  asparagussoup</v>
      </c>
    </row>
    <row r="37" spans="1:1">
      <c r="A37" t="str">
        <f>HYPERLINK("[饥荒.xlsx]属性表2!C212",属性表2!$C$212)</f>
        <v>  vegstinger</v>
      </c>
    </row>
    <row r="38" spans="1:1">
      <c r="A38" t="str">
        <f>HYPERLINK("[饥荒.xlsx]属性表2!C218",属性表2!$C$218)</f>
        <v>  bananapop</v>
      </c>
    </row>
    <row r="39" spans="1:1">
      <c r="A39" t="str">
        <f>HYPERLINK("[饥荒.xlsx]属性表2!C224",属性表2!$C$224)</f>
        <v>  frozenbananadaiquiri</v>
      </c>
    </row>
    <row r="40" spans="1:1">
      <c r="A40" t="str">
        <f>HYPERLINK("[饥荒.xlsx]属性表2!C230",属性表2!$C$230)</f>
        <v>  bananajuice</v>
      </c>
    </row>
    <row r="41" spans="1:1">
      <c r="A41" t="str">
        <f>HYPERLINK("[饥荒.xlsx]属性表2!C236",属性表2!$C$236)</f>
        <v>  ceviche</v>
      </c>
    </row>
    <row r="42" spans="1:1">
      <c r="A42" t="str">
        <f>HYPERLINK("[饥荒.xlsx]属性表2!C242",属性表2!$C$242)</f>
        <v>  salsa</v>
      </c>
    </row>
    <row r="43" spans="1:1">
      <c r="A43" t="str">
        <f>HYPERLINK("[饥荒.xlsx]属性表2!C248",属性表2!$C$248)</f>
        <v>  pepperpopper</v>
      </c>
    </row>
    <row r="44" spans="1:1">
      <c r="A44" t="str">
        <f>HYPERLINK("[饥荒.xlsx]属性表2!C254",属性表2!$C$254)</f>
        <v>  californiaroll</v>
      </c>
    </row>
    <row r="45" spans="1:1">
      <c r="A45" t="str">
        <f>HYPERLINK("[饥荒.xlsx]属性表2!C260",属性表2!$C$260)</f>
        <v>  seafoodgumbo</v>
      </c>
    </row>
    <row r="46" spans="1:1">
      <c r="A46" t="str">
        <f>HYPERLINK("[饥荒.xlsx]属性表2!C266",属性表2!$C$266)</f>
        <v>  surfnturf</v>
      </c>
    </row>
    <row r="47" spans="1:1">
      <c r="A47" t="str">
        <f>HYPERLINK("[饥荒.xlsx]属性表2!C272",属性表2!$C$272)</f>
        <v>  lobsterbisque</v>
      </c>
    </row>
    <row r="48" spans="1:1">
      <c r="A48" t="str">
        <f>HYPERLINK("[饥荒.xlsx]属性表2!C278",属性表2!$C$278)</f>
        <v>  lobsterdinner</v>
      </c>
    </row>
    <row r="49" spans="1:1">
      <c r="A49" t="str">
        <f>HYPERLINK("[饥荒.xlsx]属性表2!C284",属性表2!$C$284)</f>
        <v>  barnaclepita</v>
      </c>
    </row>
    <row r="50" spans="1:1">
      <c r="A50" t="str">
        <f>HYPERLINK("[饥荒.xlsx]属性表2!C290",属性表2!$C$290)</f>
        <v>  barnaclesushi</v>
      </c>
    </row>
    <row r="51" spans="1:1">
      <c r="A51" t="str">
        <f>HYPERLINK("[饥荒.xlsx]属性表2!C296",属性表2!$C$296)</f>
        <v>  barnaclinguine</v>
      </c>
    </row>
    <row r="52" spans="1:1">
      <c r="A52" t="str">
        <f>HYPERLINK("[饥荒.xlsx]属性表2!C302",属性表2!$C$302)</f>
        <v>  barnaclestuffedfishhead</v>
      </c>
    </row>
    <row r="53" spans="1:1">
      <c r="A53" t="str">
        <f>HYPERLINK("[饥荒.xlsx]属性表2!C308",属性表2!$C$308)</f>
        <v>  leafloaf</v>
      </c>
    </row>
    <row r="54" spans="1:1">
      <c r="A54" t="str">
        <f>HYPERLINK("[饥荒.xlsx]属性表2!C314",属性表2!$C$314)</f>
        <v>  leafymeatburger</v>
      </c>
    </row>
    <row r="55" spans="1:1">
      <c r="A55" t="str">
        <f>HYPERLINK("[饥荒.xlsx]属性表2!C320",属性表2!$C$320)</f>
        <v>  leafymeatsouffle</v>
      </c>
    </row>
    <row r="56" spans="1:1">
      <c r="A56" t="str">
        <f>HYPERLINK("[饥荒.xlsx]属性表2!C326",属性表2!$C$326)</f>
        <v>  meatysalad</v>
      </c>
    </row>
    <row r="57" spans="1:1">
      <c r="A57" t="str">
        <f>HYPERLINK("[饥荒.xlsx]属性表2!C332",属性表2!$C$332)</f>
        <v>  shroomcake</v>
      </c>
    </row>
    <row r="58" spans="1:1">
      <c r="A58" t="str">
        <f>HYPERLINK("[饥荒.xlsx]属性表2!C338",属性表2!$C$338)</f>
        <v>  sweettea</v>
      </c>
    </row>
    <row r="59" spans="1:1">
      <c r="A59" t="str">
        <f>HYPERLINK("[饥荒.xlsx]属性表2!C344",属性表2!$C$344)</f>
        <v>  koalefig_trunk</v>
      </c>
    </row>
    <row r="60" spans="1:1">
      <c r="A60" t="str">
        <f>HYPERLINK("[饥荒.xlsx]属性表2!C350",属性表2!$C$350)</f>
        <v>  figatoni</v>
      </c>
    </row>
    <row r="61" spans="1:1">
      <c r="A61" t="str">
        <f>HYPERLINK("[饥荒.xlsx]属性表2!C356",属性表2!$C$356)</f>
        <v>  figkabab</v>
      </c>
    </row>
    <row r="62" spans="1:1">
      <c r="A62" t="str">
        <f>HYPERLINK("[饥荒.xlsx]属性表2!C362",属性表2!$C$362)</f>
        <v>  frognewton</v>
      </c>
    </row>
    <row r="63" spans="1:1">
      <c r="A63" t="str">
        <f>HYPERLINK("[饥荒.xlsx]属性表2!C368",属性表2!$C$368)</f>
        <v>  bunnystew</v>
      </c>
    </row>
    <row r="64" spans="1:1">
      <c r="A64" t="str">
        <f>HYPERLINK("[饥荒.xlsx]属性表2!C374",属性表2!$C$374)</f>
        <v>  justeggs</v>
      </c>
    </row>
    <row r="65" spans="1:1">
      <c r="A65" t="str">
        <f>HYPERLINK("[饥荒.xlsx]属性表2!C380",属性表2!$C$380)</f>
        <v>  veggieomlet</v>
      </c>
    </row>
    <row r="66" spans="1:1">
      <c r="A66" t="str">
        <f>HYPERLINK("[饥荒.xlsx]属性表2!C386",属性表2!$C$386)</f>
        <v>  talleggs</v>
      </c>
    </row>
    <row r="67" spans="1:1">
      <c r="A67" t="str">
        <f>HYPERLINK("[饥荒.xlsx]属性表2!C392",属性表2!$C$392)</f>
        <v>  beefalofeed</v>
      </c>
    </row>
    <row r="68" spans="1:1">
      <c r="A68" t="str">
        <f>HYPERLINK("[饥荒.xlsx]属性表2!C398",属性表2!$C$398)</f>
        <v>  beefalotreat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M5"/>
  <sheetViews>
    <sheetView workbookViewId="0">
      <selection activeCell="K5" sqref="K5"/>
    </sheetView>
  </sheetViews>
  <sheetFormatPr defaultColWidth="8.8" defaultRowHeight="22.5" outlineLevelRow="4"/>
  <cols>
    <col min="1" max="1" width="26.9" customWidth="1"/>
  </cols>
  <sheetData>
    <row r="1" spans="1:4">
      <c r="A1" s="3" t="s">
        <v>1414</v>
      </c>
      <c r="B1">
        <v>0</v>
      </c>
      <c r="C1" t="s">
        <v>1415</v>
      </c>
      <c r="D1" t="s">
        <v>1416</v>
      </c>
    </row>
    <row r="2" spans="1:4">
      <c r="A2" s="3" t="s">
        <v>1414</v>
      </c>
      <c r="B2">
        <v>0</v>
      </c>
      <c r="C2" t="s">
        <v>1415</v>
      </c>
      <c r="D2" t="s">
        <v>1417</v>
      </c>
    </row>
    <row r="3" spans="1:4">
      <c r="A3" s="3" t="s">
        <v>1414</v>
      </c>
      <c r="B3">
        <v>0</v>
      </c>
      <c r="C3" t="s">
        <v>1415</v>
      </c>
      <c r="D3" t="s">
        <v>1418</v>
      </c>
    </row>
    <row r="4" spans="1:4">
      <c r="A4" s="3" t="s">
        <v>1414</v>
      </c>
      <c r="B4">
        <v>0</v>
      </c>
      <c r="C4" t="s">
        <v>1415</v>
      </c>
      <c r="D4" t="s">
        <v>1419</v>
      </c>
    </row>
    <row r="5" ht="292.5" spans="1:351">
      <c r="A5" s="3" t="s">
        <v>1414</v>
      </c>
      <c r="B5">
        <v>0</v>
      </c>
      <c r="C5" s="26" t="s">
        <v>1415</v>
      </c>
      <c r="D5" t="s">
        <v>1420</v>
      </c>
      <c r="E5" s="26" t="s">
        <v>1421</v>
      </c>
      <c r="F5" t="s">
        <v>1422</v>
      </c>
      <c r="G5" s="26" t="s">
        <v>1421</v>
      </c>
      <c r="H5" t="s">
        <v>1423</v>
      </c>
      <c r="I5" s="26" t="s">
        <v>1424</v>
      </c>
      <c r="J5" t="s">
        <v>185</v>
      </c>
      <c r="K5" s="26" t="s">
        <v>1425</v>
      </c>
      <c r="L5" t="s">
        <v>1426</v>
      </c>
      <c r="M5" s="26" t="s">
        <v>1427</v>
      </c>
      <c r="N5" t="s">
        <v>1428</v>
      </c>
      <c r="O5" s="26" t="s">
        <v>1429</v>
      </c>
      <c r="P5" t="s">
        <v>1430</v>
      </c>
      <c r="Q5" s="26" t="s">
        <v>1431</v>
      </c>
      <c r="R5" t="s">
        <v>1432</v>
      </c>
      <c r="S5" s="26" t="s">
        <v>1433</v>
      </c>
      <c r="T5" t="s">
        <v>1434</v>
      </c>
      <c r="U5" s="26" t="s">
        <v>1435</v>
      </c>
      <c r="V5" t="s">
        <v>1436</v>
      </c>
      <c r="W5" s="26" t="s">
        <v>1437</v>
      </c>
      <c r="X5" t="s">
        <v>1438</v>
      </c>
      <c r="Y5" s="26" t="s">
        <v>1439</v>
      </c>
      <c r="Z5" t="s">
        <v>1440</v>
      </c>
      <c r="AA5" s="26" t="s">
        <v>1441</v>
      </c>
      <c r="AB5" t="s">
        <v>1442</v>
      </c>
      <c r="AC5" s="26" t="s">
        <v>1433</v>
      </c>
      <c r="AD5" t="s">
        <v>1443</v>
      </c>
      <c r="AE5" s="26" t="s">
        <v>1433</v>
      </c>
      <c r="AF5" t="s">
        <v>1444</v>
      </c>
      <c r="AG5" s="26" t="s">
        <v>1445</v>
      </c>
      <c r="AH5" t="s">
        <v>222</v>
      </c>
      <c r="AI5" s="26" t="s">
        <v>1431</v>
      </c>
      <c r="AJ5" t="s">
        <v>1446</v>
      </c>
      <c r="AK5" s="26" t="s">
        <v>1431</v>
      </c>
      <c r="AL5" t="s">
        <v>223</v>
      </c>
      <c r="AM5" s="26" t="s">
        <v>1431</v>
      </c>
      <c r="AN5" t="s">
        <v>224</v>
      </c>
      <c r="AO5" s="26" t="s">
        <v>1431</v>
      </c>
      <c r="AP5" t="s">
        <v>1447</v>
      </c>
      <c r="AQ5" s="26" t="s">
        <v>1431</v>
      </c>
      <c r="AR5" t="s">
        <v>226</v>
      </c>
      <c r="AS5" s="26" t="s">
        <v>1431</v>
      </c>
      <c r="AT5" t="s">
        <v>1448</v>
      </c>
      <c r="AU5" s="26" t="s">
        <v>1431</v>
      </c>
      <c r="AV5" t="s">
        <v>1449</v>
      </c>
      <c r="AW5" s="26" t="s">
        <v>1431</v>
      </c>
      <c r="AX5" t="s">
        <v>1450</v>
      </c>
      <c r="AY5" s="26" t="s">
        <v>1431</v>
      </c>
      <c r="AZ5" t="s">
        <v>205</v>
      </c>
      <c r="BA5" s="26" t="s">
        <v>1433</v>
      </c>
      <c r="BB5" t="s">
        <v>1451</v>
      </c>
      <c r="BC5" s="26" t="s">
        <v>1433</v>
      </c>
      <c r="BD5" t="s">
        <v>1452</v>
      </c>
      <c r="BE5" s="26" t="s">
        <v>1433</v>
      </c>
      <c r="BF5" t="s">
        <v>1453</v>
      </c>
      <c r="BG5" s="26" t="s">
        <v>1433</v>
      </c>
      <c r="BH5" t="s">
        <v>1454</v>
      </c>
      <c r="BI5" s="26" t="s">
        <v>1433</v>
      </c>
      <c r="BJ5" t="s">
        <v>1455</v>
      </c>
      <c r="BK5" s="26" t="s">
        <v>1433</v>
      </c>
      <c r="BL5" t="s">
        <v>196</v>
      </c>
      <c r="BM5" s="26" t="s">
        <v>1433</v>
      </c>
      <c r="BN5" t="s">
        <v>1456</v>
      </c>
      <c r="BO5" s="26" t="s">
        <v>1433</v>
      </c>
      <c r="BP5" t="s">
        <v>1457</v>
      </c>
      <c r="BQ5" s="26" t="s">
        <v>1433</v>
      </c>
      <c r="BR5" t="s">
        <v>1458</v>
      </c>
      <c r="BS5" s="26" t="s">
        <v>1433</v>
      </c>
      <c r="BT5" t="s">
        <v>1459</v>
      </c>
      <c r="BU5" s="26" t="s">
        <v>1433</v>
      </c>
      <c r="BV5" t="s">
        <v>1460</v>
      </c>
      <c r="BW5" s="26" t="s">
        <v>1433</v>
      </c>
      <c r="BX5" t="s">
        <v>208</v>
      </c>
      <c r="BY5" s="26" t="s">
        <v>1433</v>
      </c>
      <c r="BZ5" t="s">
        <v>1461</v>
      </c>
      <c r="CA5" s="26" t="s">
        <v>1433</v>
      </c>
      <c r="CB5" t="s">
        <v>1462</v>
      </c>
      <c r="CC5" s="26" t="s">
        <v>1433</v>
      </c>
      <c r="CD5" t="s">
        <v>1463</v>
      </c>
      <c r="CE5" s="26" t="s">
        <v>1433</v>
      </c>
      <c r="CF5" t="s">
        <v>1464</v>
      </c>
      <c r="CG5" s="26" t="s">
        <v>1433</v>
      </c>
      <c r="CH5" t="s">
        <v>1465</v>
      </c>
      <c r="CI5" s="26" t="s">
        <v>1433</v>
      </c>
      <c r="CJ5" t="s">
        <v>215</v>
      </c>
      <c r="CK5" s="26" t="s">
        <v>1433</v>
      </c>
      <c r="CL5" t="s">
        <v>1466</v>
      </c>
      <c r="CM5" s="26" t="s">
        <v>1433</v>
      </c>
      <c r="CN5" t="s">
        <v>213</v>
      </c>
      <c r="CO5" s="26" t="s">
        <v>1433</v>
      </c>
      <c r="CP5" t="s">
        <v>204</v>
      </c>
      <c r="CQ5" s="26" t="s">
        <v>1433</v>
      </c>
      <c r="CR5" t="s">
        <v>1467</v>
      </c>
      <c r="CS5" s="26" t="s">
        <v>1433</v>
      </c>
      <c r="CT5" t="s">
        <v>1468</v>
      </c>
      <c r="CU5" s="26" t="s">
        <v>1433</v>
      </c>
      <c r="CV5" t="s">
        <v>1469</v>
      </c>
      <c r="CW5" s="26" t="s">
        <v>1424</v>
      </c>
      <c r="CX5" t="s">
        <v>187</v>
      </c>
      <c r="CY5" s="26" t="s">
        <v>1424</v>
      </c>
      <c r="CZ5" t="s">
        <v>1470</v>
      </c>
      <c r="DA5" s="26" t="s">
        <v>1424</v>
      </c>
      <c r="DB5" t="s">
        <v>190</v>
      </c>
      <c r="DC5" s="26" t="s">
        <v>1424</v>
      </c>
      <c r="DD5" t="s">
        <v>1471</v>
      </c>
      <c r="DE5" s="26" t="s">
        <v>1424</v>
      </c>
      <c r="DF5" t="s">
        <v>182</v>
      </c>
      <c r="DG5" s="26" t="s">
        <v>1472</v>
      </c>
      <c r="DH5" t="s">
        <v>1473</v>
      </c>
      <c r="DI5" s="26" t="s">
        <v>1472</v>
      </c>
      <c r="DJ5" t="s">
        <v>1436</v>
      </c>
      <c r="DK5" s="26" t="s">
        <v>1437</v>
      </c>
      <c r="DL5" t="s">
        <v>1438</v>
      </c>
      <c r="DM5" s="26" t="s">
        <v>1474</v>
      </c>
      <c r="DN5" t="s">
        <v>1475</v>
      </c>
      <c r="DO5" s="26" t="s">
        <v>1431</v>
      </c>
      <c r="DP5" t="s">
        <v>1476</v>
      </c>
      <c r="DQ5" s="26" t="s">
        <v>1431</v>
      </c>
      <c r="DR5" t="s">
        <v>1477</v>
      </c>
      <c r="DS5" s="26" t="s">
        <v>1431</v>
      </c>
      <c r="DT5" t="s">
        <v>1478</v>
      </c>
      <c r="DU5" s="26" t="s">
        <v>1431</v>
      </c>
      <c r="DV5" t="s">
        <v>1479</v>
      </c>
      <c r="DW5" s="26" t="s">
        <v>1433</v>
      </c>
      <c r="DX5" t="s">
        <v>1480</v>
      </c>
      <c r="DY5" s="26" t="s">
        <v>1433</v>
      </c>
      <c r="DZ5" t="s">
        <v>1481</v>
      </c>
      <c r="EA5" s="26" t="s">
        <v>1433</v>
      </c>
      <c r="EB5" t="s">
        <v>1482</v>
      </c>
      <c r="EC5" s="26" t="s">
        <v>1433</v>
      </c>
      <c r="ED5" t="s">
        <v>1483</v>
      </c>
      <c r="EE5" s="26" t="s">
        <v>1433</v>
      </c>
      <c r="EF5" t="s">
        <v>1484</v>
      </c>
      <c r="EG5" s="26" t="s">
        <v>1433</v>
      </c>
      <c r="EH5" t="s">
        <v>1485</v>
      </c>
      <c r="EI5" s="26" t="s">
        <v>1433</v>
      </c>
      <c r="EJ5" t="s">
        <v>1486</v>
      </c>
      <c r="EK5" s="26" t="s">
        <v>1433</v>
      </c>
      <c r="EL5" t="s">
        <v>1487</v>
      </c>
      <c r="EM5" s="26" t="s">
        <v>1433</v>
      </c>
      <c r="EN5" t="s">
        <v>1488</v>
      </c>
      <c r="EO5" s="26" t="s">
        <v>1433</v>
      </c>
      <c r="EP5" t="s">
        <v>1489</v>
      </c>
      <c r="EQ5" s="26" t="s">
        <v>1433</v>
      </c>
      <c r="ER5" t="s">
        <v>1490</v>
      </c>
      <c r="ES5" s="26" t="s">
        <v>1433</v>
      </c>
      <c r="ET5" t="s">
        <v>1491</v>
      </c>
      <c r="EU5" s="26" t="s">
        <v>1433</v>
      </c>
      <c r="EV5" t="s">
        <v>1492</v>
      </c>
      <c r="EW5" s="26" t="s">
        <v>1433</v>
      </c>
      <c r="EX5" t="s">
        <v>1493</v>
      </c>
      <c r="EY5" s="26" t="s">
        <v>1433</v>
      </c>
      <c r="EZ5" t="s">
        <v>1428</v>
      </c>
      <c r="FA5" s="26" t="s">
        <v>1424</v>
      </c>
      <c r="FB5" t="s">
        <v>1494</v>
      </c>
      <c r="FC5" s="26" t="s">
        <v>1424</v>
      </c>
      <c r="FD5" t="s">
        <v>1495</v>
      </c>
      <c r="FE5" s="26" t="s">
        <v>1424</v>
      </c>
      <c r="FF5" t="s">
        <v>1496</v>
      </c>
      <c r="FG5" s="26" t="s">
        <v>1424</v>
      </c>
      <c r="FH5" t="s">
        <v>1497</v>
      </c>
      <c r="FI5" s="26" t="s">
        <v>1424</v>
      </c>
      <c r="FJ5" t="s">
        <v>1498</v>
      </c>
      <c r="FK5" s="26" t="s">
        <v>1424</v>
      </c>
      <c r="FL5" t="s">
        <v>1499</v>
      </c>
      <c r="FM5" s="26" t="s">
        <v>1424</v>
      </c>
      <c r="FN5" t="s">
        <v>1500</v>
      </c>
      <c r="FO5" s="26" t="s">
        <v>1424</v>
      </c>
      <c r="FP5" t="s">
        <v>1501</v>
      </c>
      <c r="FQ5" s="26" t="s">
        <v>1424</v>
      </c>
      <c r="FR5" t="s">
        <v>1502</v>
      </c>
      <c r="FS5" s="26" t="s">
        <v>1424</v>
      </c>
      <c r="FT5" t="s">
        <v>1503</v>
      </c>
      <c r="FU5" s="26" t="s">
        <v>1504</v>
      </c>
      <c r="FV5" t="s">
        <v>1505</v>
      </c>
      <c r="FW5" s="26" t="s">
        <v>1506</v>
      </c>
      <c r="FX5" t="s">
        <v>1507</v>
      </c>
      <c r="FY5" s="26" t="s">
        <v>1508</v>
      </c>
      <c r="FZ5" t="s">
        <v>1509</v>
      </c>
      <c r="GA5" s="26" t="s">
        <v>1431</v>
      </c>
      <c r="GB5" t="s">
        <v>1510</v>
      </c>
      <c r="GC5" s="26" t="s">
        <v>1511</v>
      </c>
      <c r="GD5" t="s">
        <v>265</v>
      </c>
      <c r="GE5" s="26" t="s">
        <v>1431</v>
      </c>
      <c r="GF5" t="s">
        <v>1512</v>
      </c>
      <c r="GG5" s="26" t="s">
        <v>1431</v>
      </c>
      <c r="GH5" t="s">
        <v>1513</v>
      </c>
      <c r="GI5" s="26" t="s">
        <v>1431</v>
      </c>
      <c r="GJ5" t="s">
        <v>278</v>
      </c>
      <c r="GK5" s="26" t="s">
        <v>1431</v>
      </c>
      <c r="GL5" t="s">
        <v>1514</v>
      </c>
      <c r="GM5" s="26" t="s">
        <v>1431</v>
      </c>
      <c r="GN5" t="s">
        <v>266</v>
      </c>
      <c r="GO5" s="26" t="s">
        <v>1431</v>
      </c>
      <c r="GP5" t="s">
        <v>1515</v>
      </c>
      <c r="GQ5" s="26" t="s">
        <v>1433</v>
      </c>
      <c r="GR5" t="s">
        <v>218</v>
      </c>
      <c r="GS5" s="26" t="s">
        <v>1433</v>
      </c>
      <c r="GT5" t="s">
        <v>1516</v>
      </c>
      <c r="GU5" s="26" t="s">
        <v>1433</v>
      </c>
      <c r="GV5" t="s">
        <v>206</v>
      </c>
      <c r="GW5" s="26" t="s">
        <v>1433</v>
      </c>
      <c r="GX5" t="s">
        <v>217</v>
      </c>
      <c r="GY5" s="26" t="s">
        <v>1433</v>
      </c>
      <c r="GZ5" t="s">
        <v>1517</v>
      </c>
      <c r="HA5" s="26" t="s">
        <v>1433</v>
      </c>
      <c r="HB5" t="s">
        <v>219</v>
      </c>
      <c r="HC5" s="26" t="s">
        <v>1433</v>
      </c>
      <c r="HD5" t="s">
        <v>1518</v>
      </c>
      <c r="HE5" s="26" t="s">
        <v>1433</v>
      </c>
      <c r="HF5" t="s">
        <v>1519</v>
      </c>
      <c r="HG5" s="26" t="s">
        <v>1433</v>
      </c>
      <c r="HH5" t="s">
        <v>1423</v>
      </c>
      <c r="HI5" s="26" t="s">
        <v>1424</v>
      </c>
      <c r="HJ5" t="s">
        <v>1520</v>
      </c>
      <c r="HK5" s="26" t="s">
        <v>1424</v>
      </c>
      <c r="HL5" t="s">
        <v>185</v>
      </c>
      <c r="HM5" s="26" t="s">
        <v>1521</v>
      </c>
      <c r="HN5" t="s">
        <v>1522</v>
      </c>
      <c r="HO5" s="26" t="s">
        <v>1431</v>
      </c>
      <c r="HP5" t="s">
        <v>1523</v>
      </c>
      <c r="HQ5" s="26" t="s">
        <v>1524</v>
      </c>
      <c r="HR5" t="s">
        <v>1525</v>
      </c>
      <c r="HS5" s="26" t="s">
        <v>1431</v>
      </c>
      <c r="HT5" t="s">
        <v>1526</v>
      </c>
      <c r="HU5" s="26" t="s">
        <v>1431</v>
      </c>
      <c r="HV5" t="s">
        <v>1527</v>
      </c>
      <c r="HW5" s="26" t="s">
        <v>1424</v>
      </c>
      <c r="HX5" t="s">
        <v>1528</v>
      </c>
      <c r="HY5" s="26" t="s">
        <v>1529</v>
      </c>
      <c r="HZ5" t="s">
        <v>1530</v>
      </c>
      <c r="IA5" s="26" t="s">
        <v>1431</v>
      </c>
      <c r="IB5" t="s">
        <v>1440</v>
      </c>
      <c r="IC5" s="26" t="s">
        <v>1531</v>
      </c>
      <c r="ID5" t="s">
        <v>1532</v>
      </c>
      <c r="IE5" s="26" t="s">
        <v>1531</v>
      </c>
      <c r="IF5" t="s">
        <v>1533</v>
      </c>
      <c r="IG5" s="26" t="s">
        <v>1534</v>
      </c>
      <c r="IH5" t="s">
        <v>1478</v>
      </c>
      <c r="II5" s="26" t="s">
        <v>1431</v>
      </c>
      <c r="IJ5" t="s">
        <v>1476</v>
      </c>
      <c r="IK5" s="26" t="s">
        <v>1431</v>
      </c>
      <c r="IL5" t="s">
        <v>1477</v>
      </c>
      <c r="IM5" s="26" t="s">
        <v>1431</v>
      </c>
      <c r="IN5" t="s">
        <v>1475</v>
      </c>
      <c r="IO5" s="26" t="s">
        <v>1431</v>
      </c>
      <c r="IP5" t="s">
        <v>1491</v>
      </c>
      <c r="IQ5" s="26" t="s">
        <v>1433</v>
      </c>
      <c r="IR5" t="s">
        <v>1489</v>
      </c>
      <c r="IS5" s="26" t="s">
        <v>1433</v>
      </c>
      <c r="IT5" t="s">
        <v>1492</v>
      </c>
      <c r="IU5" s="26" t="s">
        <v>1433</v>
      </c>
      <c r="IV5" t="s">
        <v>1488</v>
      </c>
      <c r="IW5" s="26" t="s">
        <v>1433</v>
      </c>
      <c r="IX5" t="s">
        <v>1490</v>
      </c>
      <c r="IY5" s="26" t="s">
        <v>1433</v>
      </c>
      <c r="IZ5" t="s">
        <v>1480</v>
      </c>
      <c r="JA5" s="26" t="s">
        <v>1433</v>
      </c>
      <c r="JB5" t="s">
        <v>1486</v>
      </c>
      <c r="JC5" s="26" t="s">
        <v>1433</v>
      </c>
      <c r="JD5" t="s">
        <v>1483</v>
      </c>
      <c r="JE5" s="26" t="s">
        <v>1433</v>
      </c>
      <c r="JF5" t="s">
        <v>1479</v>
      </c>
      <c r="JG5" s="26" t="s">
        <v>1433</v>
      </c>
      <c r="JH5" t="s">
        <v>1482</v>
      </c>
      <c r="JI5" s="26" t="s">
        <v>1433</v>
      </c>
      <c r="JJ5" t="s">
        <v>1487</v>
      </c>
      <c r="JK5" s="26" t="s">
        <v>1433</v>
      </c>
      <c r="JL5" t="s">
        <v>1484</v>
      </c>
      <c r="JM5" s="26" t="s">
        <v>1433</v>
      </c>
      <c r="JN5" t="s">
        <v>1481</v>
      </c>
      <c r="JO5" s="26" t="s">
        <v>1433</v>
      </c>
      <c r="JP5" t="s">
        <v>1535</v>
      </c>
      <c r="JQ5" s="26" t="s">
        <v>1433</v>
      </c>
      <c r="JR5" t="s">
        <v>1493</v>
      </c>
      <c r="JS5" s="26" t="s">
        <v>1433</v>
      </c>
      <c r="JT5" t="s">
        <v>1485</v>
      </c>
      <c r="JU5" s="26" t="s">
        <v>1433</v>
      </c>
      <c r="JV5" t="s">
        <v>1536</v>
      </c>
      <c r="JW5" s="26" t="s">
        <v>1433</v>
      </c>
      <c r="JX5" t="s">
        <v>1537</v>
      </c>
      <c r="JY5" s="26" t="s">
        <v>1433</v>
      </c>
      <c r="JZ5" t="s">
        <v>1538</v>
      </c>
      <c r="KA5" s="26" t="s">
        <v>1433</v>
      </c>
      <c r="KB5" t="s">
        <v>1539</v>
      </c>
      <c r="KC5" s="26" t="s">
        <v>1433</v>
      </c>
      <c r="KD5" t="s">
        <v>1540</v>
      </c>
      <c r="KE5" s="26" t="s">
        <v>1433</v>
      </c>
      <c r="KF5" t="s">
        <v>1541</v>
      </c>
      <c r="KG5" s="26" t="s">
        <v>1433</v>
      </c>
      <c r="KH5" t="s">
        <v>1542</v>
      </c>
      <c r="KI5" s="26" t="s">
        <v>1433</v>
      </c>
      <c r="KJ5" t="s">
        <v>1543</v>
      </c>
      <c r="KK5" s="26" t="s">
        <v>1433</v>
      </c>
      <c r="KL5" t="s">
        <v>1544</v>
      </c>
      <c r="KM5" s="26" t="s">
        <v>1433</v>
      </c>
      <c r="KN5" t="s">
        <v>1545</v>
      </c>
      <c r="KO5" s="26" t="s">
        <v>1433</v>
      </c>
      <c r="KP5" t="s">
        <v>1546</v>
      </c>
      <c r="KQ5" s="26" t="s">
        <v>1433</v>
      </c>
      <c r="KR5" t="s">
        <v>1547</v>
      </c>
      <c r="KS5" s="26" t="s">
        <v>1433</v>
      </c>
      <c r="KT5" t="s">
        <v>1548</v>
      </c>
      <c r="KU5" s="26" t="s">
        <v>1421</v>
      </c>
      <c r="KV5" t="s">
        <v>1422</v>
      </c>
      <c r="KW5" s="26" t="s">
        <v>1421</v>
      </c>
      <c r="KX5" t="s">
        <v>1549</v>
      </c>
      <c r="KY5" s="26" t="s">
        <v>1421</v>
      </c>
      <c r="KZ5" t="s">
        <v>1550</v>
      </c>
      <c r="LA5" s="26" t="s">
        <v>1421</v>
      </c>
      <c r="LB5" t="s">
        <v>1495</v>
      </c>
      <c r="LC5" s="26" t="s">
        <v>1424</v>
      </c>
      <c r="LD5" t="s">
        <v>1497</v>
      </c>
      <c r="LE5" s="26" t="s">
        <v>1424</v>
      </c>
      <c r="LF5" t="s">
        <v>1499</v>
      </c>
      <c r="LG5" s="26" t="s">
        <v>1424</v>
      </c>
      <c r="LH5" t="s">
        <v>1551</v>
      </c>
      <c r="LI5" s="26" t="s">
        <v>1424</v>
      </c>
      <c r="LJ5" t="s">
        <v>1500</v>
      </c>
      <c r="LK5" s="26" t="s">
        <v>1424</v>
      </c>
      <c r="LL5" t="s">
        <v>1552</v>
      </c>
      <c r="LM5" s="26" t="s">
        <v>1424</v>
      </c>
      <c r="LN5" t="s">
        <v>1502</v>
      </c>
      <c r="LO5" s="26" t="s">
        <v>1424</v>
      </c>
      <c r="LP5" t="s">
        <v>1501</v>
      </c>
      <c r="LQ5" s="26" t="s">
        <v>1424</v>
      </c>
      <c r="LR5" t="s">
        <v>1498</v>
      </c>
      <c r="LS5" s="26" t="s">
        <v>1424</v>
      </c>
      <c r="LT5" t="s">
        <v>1553</v>
      </c>
      <c r="LU5" s="26" t="s">
        <v>1424</v>
      </c>
      <c r="LV5" t="s">
        <v>1496</v>
      </c>
      <c r="LW5" s="26" t="s">
        <v>1424</v>
      </c>
      <c r="LX5" t="s">
        <v>1428</v>
      </c>
      <c r="LY5" s="26" t="s">
        <v>1424</v>
      </c>
      <c r="LZ5" t="s">
        <v>1494</v>
      </c>
      <c r="MA5" s="26" t="s">
        <v>1424</v>
      </c>
      <c r="MB5" t="s">
        <v>1554</v>
      </c>
      <c r="MC5" s="26" t="s">
        <v>1472</v>
      </c>
      <c r="MD5" t="s">
        <v>1555</v>
      </c>
      <c r="ME5" s="26" t="s">
        <v>1472</v>
      </c>
      <c r="MF5" t="s">
        <v>1556</v>
      </c>
      <c r="MG5" s="26" t="s">
        <v>1437</v>
      </c>
      <c r="MH5" t="s">
        <v>1557</v>
      </c>
      <c r="MI5" s="26" t="s">
        <v>1531</v>
      </c>
      <c r="MJ5" t="s">
        <v>1503</v>
      </c>
      <c r="MK5" s="26" t="s">
        <v>1558</v>
      </c>
      <c r="ML5" t="s">
        <v>1444</v>
      </c>
      <c r="MM5" s="26" t="s">
        <v>1559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workbookViewId="0">
      <selection activeCell="B2" sqref="B2:B67"/>
    </sheetView>
  </sheetViews>
  <sheetFormatPr defaultColWidth="8.8" defaultRowHeight="22.5" outlineLevelCol="2"/>
  <cols>
    <col min="1" max="1" width="17.3" customWidth="1"/>
    <col min="2" max="2" width="17.3" style="3" customWidth="1"/>
  </cols>
  <sheetData>
    <row r="1" spans="1:3">
      <c r="A1" s="15" t="s">
        <v>256</v>
      </c>
      <c r="B1" s="24" t="s">
        <v>1560</v>
      </c>
      <c r="C1" t="s">
        <v>1561</v>
      </c>
    </row>
    <row r="2" spans="1:3">
      <c r="A2" s="15" t="s">
        <v>257</v>
      </c>
      <c r="B2" s="24" t="s">
        <v>1560</v>
      </c>
      <c r="C2" t="s">
        <v>1561</v>
      </c>
    </row>
    <row r="3" spans="1:3">
      <c r="A3" s="15" t="s">
        <v>237</v>
      </c>
      <c r="B3" s="24" t="s">
        <v>1560</v>
      </c>
      <c r="C3" t="s">
        <v>1561</v>
      </c>
    </row>
    <row r="4" spans="1:3">
      <c r="A4" s="15" t="s">
        <v>235</v>
      </c>
      <c r="B4" s="24" t="s">
        <v>1560</v>
      </c>
      <c r="C4" t="s">
        <v>1561</v>
      </c>
    </row>
    <row r="5" spans="1:3">
      <c r="A5" s="15" t="s">
        <v>258</v>
      </c>
      <c r="B5" s="24" t="s">
        <v>1560</v>
      </c>
      <c r="C5" t="s">
        <v>1561</v>
      </c>
    </row>
    <row r="6" spans="1:3">
      <c r="A6" s="15" t="s">
        <v>259</v>
      </c>
      <c r="B6" s="24" t="s">
        <v>1560</v>
      </c>
      <c r="C6" t="s">
        <v>1561</v>
      </c>
    </row>
    <row r="7" spans="1:3">
      <c r="A7" s="15" t="s">
        <v>260</v>
      </c>
      <c r="B7" s="24" t="s">
        <v>1560</v>
      </c>
      <c r="C7" t="s">
        <v>1561</v>
      </c>
    </row>
    <row r="8" spans="1:3">
      <c r="A8" s="15" t="s">
        <v>249</v>
      </c>
      <c r="B8" s="24" t="s">
        <v>1560</v>
      </c>
      <c r="C8" t="s">
        <v>1561</v>
      </c>
    </row>
    <row r="9" spans="1:3">
      <c r="A9" s="15" t="s">
        <v>250</v>
      </c>
      <c r="B9" s="24" t="s">
        <v>1560</v>
      </c>
      <c r="C9" t="s">
        <v>1561</v>
      </c>
    </row>
    <row r="10" spans="1:3">
      <c r="A10" s="15" t="s">
        <v>261</v>
      </c>
      <c r="B10" s="24" t="s">
        <v>1560</v>
      </c>
      <c r="C10" t="s">
        <v>1561</v>
      </c>
    </row>
    <row r="11" spans="1:3">
      <c r="A11" s="15" t="s">
        <v>246</v>
      </c>
      <c r="B11" s="24" t="s">
        <v>1560</v>
      </c>
      <c r="C11" t="s">
        <v>1561</v>
      </c>
    </row>
    <row r="12" spans="1:3">
      <c r="A12" s="15" t="s">
        <v>251</v>
      </c>
      <c r="B12" s="24" t="s">
        <v>1560</v>
      </c>
      <c r="C12" t="s">
        <v>1561</v>
      </c>
    </row>
    <row r="13" spans="1:3">
      <c r="A13" s="15" t="s">
        <v>254</v>
      </c>
      <c r="B13" s="24" t="s">
        <v>1560</v>
      </c>
      <c r="C13" t="s">
        <v>1561</v>
      </c>
    </row>
    <row r="14" spans="1:3">
      <c r="A14" s="15" t="s">
        <v>247</v>
      </c>
      <c r="B14" s="24" t="s">
        <v>1560</v>
      </c>
      <c r="C14" t="s">
        <v>1561</v>
      </c>
    </row>
    <row r="15" spans="1:3">
      <c r="A15" s="15" t="s">
        <v>262</v>
      </c>
      <c r="B15" s="24" t="s">
        <v>1560</v>
      </c>
      <c r="C15" t="s">
        <v>1561</v>
      </c>
    </row>
    <row r="16" spans="1:3">
      <c r="A16" s="15" t="s">
        <v>252</v>
      </c>
      <c r="B16" s="24" t="s">
        <v>1560</v>
      </c>
      <c r="C16" t="s">
        <v>1561</v>
      </c>
    </row>
    <row r="17" spans="1:3">
      <c r="A17" s="15" t="s">
        <v>273</v>
      </c>
      <c r="B17" s="24" t="s">
        <v>1560</v>
      </c>
      <c r="C17" t="s">
        <v>1561</v>
      </c>
    </row>
    <row r="18" spans="1:3">
      <c r="A18" s="15" t="s">
        <v>263</v>
      </c>
      <c r="B18" s="24" t="s">
        <v>1560</v>
      </c>
      <c r="C18" t="s">
        <v>1561</v>
      </c>
    </row>
    <row r="19" spans="1:3">
      <c r="A19" s="15" t="s">
        <v>274</v>
      </c>
      <c r="B19" s="24" t="s">
        <v>1560</v>
      </c>
      <c r="C19" t="s">
        <v>1561</v>
      </c>
    </row>
    <row r="20" spans="1:3">
      <c r="A20" s="15" t="s">
        <v>264</v>
      </c>
      <c r="B20" s="24" t="s">
        <v>1560</v>
      </c>
      <c r="C20" t="s">
        <v>1561</v>
      </c>
    </row>
    <row r="21" spans="1:3">
      <c r="A21" s="15" t="s">
        <v>267</v>
      </c>
      <c r="B21" s="24" t="s">
        <v>1560</v>
      </c>
      <c r="C21" t="s">
        <v>1561</v>
      </c>
    </row>
    <row r="22" spans="1:3">
      <c r="A22" s="15" t="s">
        <v>292</v>
      </c>
      <c r="B22" s="24" t="s">
        <v>1560</v>
      </c>
      <c r="C22" t="s">
        <v>1561</v>
      </c>
    </row>
    <row r="23" spans="1:3">
      <c r="A23" s="15" t="s">
        <v>289</v>
      </c>
      <c r="B23" s="24" t="s">
        <v>1560</v>
      </c>
      <c r="C23" t="s">
        <v>1561</v>
      </c>
    </row>
    <row r="24" spans="1:3">
      <c r="A24" s="15" t="s">
        <v>276</v>
      </c>
      <c r="B24" s="24" t="s">
        <v>1560</v>
      </c>
      <c r="C24" t="s">
        <v>1561</v>
      </c>
    </row>
    <row r="25" spans="1:3">
      <c r="A25" s="15" t="s">
        <v>290</v>
      </c>
      <c r="B25" s="24" t="s">
        <v>1560</v>
      </c>
      <c r="C25" t="s">
        <v>1561</v>
      </c>
    </row>
    <row r="26" spans="1:3">
      <c r="A26" s="15" t="s">
        <v>279</v>
      </c>
      <c r="B26" s="24" t="s">
        <v>1560</v>
      </c>
      <c r="C26" t="s">
        <v>1561</v>
      </c>
    </row>
    <row r="27" spans="1:3">
      <c r="A27" s="15" t="s">
        <v>198</v>
      </c>
      <c r="B27" s="24" t="s">
        <v>1560</v>
      </c>
      <c r="C27" t="s">
        <v>1561</v>
      </c>
    </row>
    <row r="28" spans="1:3">
      <c r="A28" s="15" t="s">
        <v>233</v>
      </c>
      <c r="B28" s="24" t="s">
        <v>1560</v>
      </c>
      <c r="C28" t="s">
        <v>1561</v>
      </c>
    </row>
    <row r="29" spans="1:3">
      <c r="A29" s="15" t="s">
        <v>280</v>
      </c>
      <c r="B29" s="24" t="s">
        <v>1560</v>
      </c>
      <c r="C29" t="s">
        <v>1561</v>
      </c>
    </row>
    <row r="30" spans="1:3">
      <c r="A30" s="15" t="s">
        <v>286</v>
      </c>
      <c r="B30" s="24" t="s">
        <v>1560</v>
      </c>
      <c r="C30" t="s">
        <v>1561</v>
      </c>
    </row>
    <row r="31" spans="1:3">
      <c r="A31" s="15" t="s">
        <v>287</v>
      </c>
      <c r="B31" s="24" t="s">
        <v>1560</v>
      </c>
      <c r="C31" t="s">
        <v>1561</v>
      </c>
    </row>
    <row r="32" spans="1:3">
      <c r="A32" s="15" t="s">
        <v>281</v>
      </c>
      <c r="B32" s="24" t="s">
        <v>1560</v>
      </c>
      <c r="C32" t="s">
        <v>1561</v>
      </c>
    </row>
    <row r="33" spans="1:3">
      <c r="A33" s="15" t="s">
        <v>236</v>
      </c>
      <c r="B33" s="24" t="s">
        <v>1560</v>
      </c>
      <c r="C33" t="s">
        <v>1561</v>
      </c>
    </row>
    <row r="34" spans="1:3">
      <c r="A34" s="15" t="s">
        <v>199</v>
      </c>
      <c r="B34" s="24" t="s">
        <v>1560</v>
      </c>
      <c r="C34" t="s">
        <v>1561</v>
      </c>
    </row>
    <row r="35" spans="1:3">
      <c r="A35" s="15" t="s">
        <v>277</v>
      </c>
      <c r="B35" s="24" t="s">
        <v>1560</v>
      </c>
      <c r="C35" t="s">
        <v>1561</v>
      </c>
    </row>
    <row r="36" spans="1:3">
      <c r="A36" s="15" t="s">
        <v>180</v>
      </c>
      <c r="B36" s="24" t="s">
        <v>1560</v>
      </c>
      <c r="C36" t="s">
        <v>1561</v>
      </c>
    </row>
    <row r="37" spans="1:3">
      <c r="A37" s="15" t="s">
        <v>230</v>
      </c>
      <c r="B37" s="24" t="s">
        <v>1560</v>
      </c>
      <c r="C37" t="s">
        <v>1561</v>
      </c>
    </row>
    <row r="38" spans="1:3">
      <c r="A38" s="15" t="s">
        <v>241</v>
      </c>
      <c r="B38" s="24" t="s">
        <v>1560</v>
      </c>
      <c r="C38" t="s">
        <v>1561</v>
      </c>
    </row>
    <row r="39" spans="1:3">
      <c r="A39" s="15" t="s">
        <v>202</v>
      </c>
      <c r="B39" s="24" t="s">
        <v>1560</v>
      </c>
      <c r="C39" t="s">
        <v>1561</v>
      </c>
    </row>
    <row r="40" spans="1:3">
      <c r="A40" s="15" t="s">
        <v>275</v>
      </c>
      <c r="B40" s="24" t="s">
        <v>1560</v>
      </c>
      <c r="C40" t="s">
        <v>1561</v>
      </c>
    </row>
    <row r="41" spans="1:3">
      <c r="A41" s="15" t="s">
        <v>203</v>
      </c>
      <c r="B41" s="24" t="s">
        <v>1560</v>
      </c>
      <c r="C41" t="s">
        <v>1561</v>
      </c>
    </row>
    <row r="42" spans="1:3">
      <c r="A42" s="15" t="s">
        <v>291</v>
      </c>
      <c r="B42" s="24" t="s">
        <v>1560</v>
      </c>
      <c r="C42" t="s">
        <v>1561</v>
      </c>
    </row>
    <row r="43" spans="1:3">
      <c r="A43" s="15" t="s">
        <v>243</v>
      </c>
      <c r="B43" s="24" t="s">
        <v>1560</v>
      </c>
      <c r="C43" t="s">
        <v>1561</v>
      </c>
    </row>
    <row r="44" spans="1:3">
      <c r="A44" s="15" t="s">
        <v>232</v>
      </c>
      <c r="B44" s="24" t="s">
        <v>1560</v>
      </c>
      <c r="C44" t="s">
        <v>1561</v>
      </c>
    </row>
    <row r="45" spans="1:3">
      <c r="A45" s="15" t="s">
        <v>200</v>
      </c>
      <c r="B45" s="24" t="s">
        <v>1560</v>
      </c>
      <c r="C45" t="s">
        <v>1561</v>
      </c>
    </row>
    <row r="46" spans="1:3">
      <c r="A46" s="15" t="s">
        <v>244</v>
      </c>
      <c r="B46" s="24" t="s">
        <v>1560</v>
      </c>
      <c r="C46" t="s">
        <v>1561</v>
      </c>
    </row>
    <row r="47" spans="1:3">
      <c r="A47" s="15" t="s">
        <v>188</v>
      </c>
      <c r="B47" s="24" t="s">
        <v>1560</v>
      </c>
      <c r="C47" t="s">
        <v>1561</v>
      </c>
    </row>
    <row r="48" spans="1:3">
      <c r="A48" s="15" t="s">
        <v>268</v>
      </c>
      <c r="B48" s="24" t="s">
        <v>1560</v>
      </c>
      <c r="C48" t="s">
        <v>1561</v>
      </c>
    </row>
    <row r="49" spans="1:3">
      <c r="A49" s="15" t="s">
        <v>269</v>
      </c>
      <c r="B49" s="24" t="s">
        <v>1560</v>
      </c>
      <c r="C49" t="s">
        <v>1561</v>
      </c>
    </row>
    <row r="50" spans="1:3">
      <c r="A50" s="15" t="s">
        <v>231</v>
      </c>
      <c r="B50" s="24" t="s">
        <v>1560</v>
      </c>
      <c r="C50" t="s">
        <v>1561</v>
      </c>
    </row>
    <row r="51" spans="1:3">
      <c r="A51" s="15" t="s">
        <v>285</v>
      </c>
      <c r="B51" s="24" t="s">
        <v>1560</v>
      </c>
      <c r="C51" t="s">
        <v>1561</v>
      </c>
    </row>
    <row r="52" spans="1:3">
      <c r="A52" s="15" t="s">
        <v>270</v>
      </c>
      <c r="B52" s="24" t="s">
        <v>1560</v>
      </c>
      <c r="C52" t="s">
        <v>1561</v>
      </c>
    </row>
    <row r="53" spans="1:3">
      <c r="A53" s="15" t="s">
        <v>201</v>
      </c>
      <c r="B53" s="24" t="s">
        <v>1560</v>
      </c>
      <c r="C53" t="s">
        <v>1561</v>
      </c>
    </row>
    <row r="54" spans="1:3">
      <c r="A54" s="15" t="s">
        <v>197</v>
      </c>
      <c r="B54" s="24" t="s">
        <v>1560</v>
      </c>
      <c r="C54" t="s">
        <v>1561</v>
      </c>
    </row>
    <row r="55" spans="1:3">
      <c r="A55" s="15" t="s">
        <v>253</v>
      </c>
      <c r="B55" s="24" t="s">
        <v>1560</v>
      </c>
      <c r="C55" t="s">
        <v>1561</v>
      </c>
    </row>
    <row r="56" spans="1:3">
      <c r="A56" s="15" t="s">
        <v>238</v>
      </c>
      <c r="B56" s="24" t="s">
        <v>1560</v>
      </c>
      <c r="C56" t="s">
        <v>1561</v>
      </c>
    </row>
    <row r="57" spans="1:3">
      <c r="A57" s="15" t="s">
        <v>283</v>
      </c>
      <c r="B57" s="24" t="s">
        <v>1560</v>
      </c>
      <c r="C57" t="s">
        <v>1561</v>
      </c>
    </row>
    <row r="58" spans="1:3">
      <c r="A58" s="15" t="s">
        <v>242</v>
      </c>
      <c r="B58" s="24" t="s">
        <v>1560</v>
      </c>
      <c r="C58" t="s">
        <v>1561</v>
      </c>
    </row>
    <row r="59" spans="1:3">
      <c r="A59" s="15" t="s">
        <v>234</v>
      </c>
      <c r="B59" s="24" t="s">
        <v>1560</v>
      </c>
      <c r="C59" t="s">
        <v>1561</v>
      </c>
    </row>
    <row r="60" spans="1:3">
      <c r="A60" s="15" t="s">
        <v>240</v>
      </c>
      <c r="B60" s="24" t="s">
        <v>1560</v>
      </c>
      <c r="C60" t="s">
        <v>1561</v>
      </c>
    </row>
    <row r="61" spans="1:3">
      <c r="A61" s="15" t="s">
        <v>245</v>
      </c>
      <c r="B61" s="24" t="s">
        <v>1560</v>
      </c>
      <c r="C61" t="s">
        <v>1561</v>
      </c>
    </row>
    <row r="62" spans="1:3">
      <c r="A62" s="15" t="s">
        <v>271</v>
      </c>
      <c r="B62" s="24" t="s">
        <v>1560</v>
      </c>
      <c r="C62" t="s">
        <v>1561</v>
      </c>
    </row>
    <row r="63" spans="1:3">
      <c r="A63" s="15" t="s">
        <v>255</v>
      </c>
      <c r="B63" s="24" t="s">
        <v>1560</v>
      </c>
      <c r="C63" t="s">
        <v>1561</v>
      </c>
    </row>
    <row r="64" spans="1:3">
      <c r="A64" s="25" t="s">
        <v>272</v>
      </c>
      <c r="B64" s="24" t="s">
        <v>1560</v>
      </c>
      <c r="C64" t="s">
        <v>1561</v>
      </c>
    </row>
    <row r="65" spans="1:3">
      <c r="A65" s="15" t="s">
        <v>248</v>
      </c>
      <c r="B65" s="24" t="s">
        <v>1560</v>
      </c>
      <c r="C65" t="s">
        <v>1561</v>
      </c>
    </row>
    <row r="66" spans="1:3">
      <c r="A66" s="15" t="s">
        <v>284</v>
      </c>
      <c r="B66" s="24" t="s">
        <v>1560</v>
      </c>
      <c r="C66" t="s">
        <v>1561</v>
      </c>
    </row>
    <row r="67" spans="1:3">
      <c r="A67" s="15" t="s">
        <v>288</v>
      </c>
      <c r="B67" s="24" t="s">
        <v>1560</v>
      </c>
      <c r="C67" t="s">
        <v>1561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403"/>
  <sheetViews>
    <sheetView workbookViewId="0">
      <pane xSplit="7" ySplit="1" topLeftCell="H2" activePane="bottomRight" state="frozen"/>
      <selection/>
      <selection pane="topRight"/>
      <selection pane="bottomLeft"/>
      <selection pane="bottomRight" activeCell="B4" sqref="B4"/>
    </sheetView>
  </sheetViews>
  <sheetFormatPr defaultColWidth="55.3" defaultRowHeight="22.5"/>
  <cols>
    <col min="1" max="1" width="3.8" style="70" customWidth="1"/>
    <col min="2" max="2" width="26.3" style="32" customWidth="1"/>
    <col min="3" max="3" width="24.9" style="4" customWidth="1"/>
    <col min="4" max="4" width="3.1" hidden="1" customWidth="1"/>
    <col min="5" max="5" width="45.5" style="4" hidden="1" customWidth="1"/>
    <col min="6" max="6" width="3.1" style="4" hidden="1" customWidth="1"/>
    <col min="7" max="7" width="3" style="4" hidden="1" customWidth="1"/>
    <col min="8" max="8" width="24.4" style="15" customWidth="1"/>
    <col min="9" max="9" width="24.4" style="91" customWidth="1"/>
    <col min="10" max="16384" width="55.3" style="32" customWidth="1"/>
  </cols>
  <sheetData>
    <row r="1" spans="3:3">
      <c r="C1" s="4" t="s">
        <v>0</v>
      </c>
    </row>
    <row r="2" hidden="1" spans="1:8">
      <c r="A2" s="72">
        <v>0</v>
      </c>
      <c r="B2" s="32" t="s">
        <v>1</v>
      </c>
      <c r="C2" s="73" t="s">
        <v>1</v>
      </c>
      <c r="E2" s="74" t="s">
        <v>2</v>
      </c>
      <c r="F2" s="74"/>
      <c r="G2" s="74"/>
      <c r="H2" s="92" t="s">
        <v>3</v>
      </c>
    </row>
    <row r="3" hidden="1" spans="1:8">
      <c r="A3" s="72">
        <v>1</v>
      </c>
      <c r="B3" s="32" t="s">
        <v>1</v>
      </c>
      <c r="C3" s="2" t="s">
        <v>4</v>
      </c>
      <c r="D3">
        <v>1</v>
      </c>
      <c r="E3" s="2" t="s">
        <v>5</v>
      </c>
      <c r="F3" s="2"/>
      <c r="G3" s="2"/>
      <c r="H3" s="75" t="str">
        <f>IFERROR(VLOOKUP(E3,参数!$A$5:$B$41,2,FALSE),E3)</f>
        <v>FOODTYPE.VEGGIE</v>
      </c>
    </row>
    <row r="4" spans="1:9">
      <c r="A4" s="72">
        <v>2</v>
      </c>
      <c r="B4" s="32" t="s">
        <v>1</v>
      </c>
      <c r="C4" s="2" t="s">
        <v>6</v>
      </c>
      <c r="D4">
        <v>1</v>
      </c>
      <c r="E4" s="2" t="s">
        <v>7</v>
      </c>
      <c r="F4" s="2"/>
      <c r="G4" s="2"/>
      <c r="H4" s="76">
        <f>IFERROR(VLOOKUP(E4,参数!$A$5:$B$41,2,FALSE),E4)</f>
        <v>20</v>
      </c>
      <c r="I4" s="91" t="s">
        <v>3</v>
      </c>
    </row>
    <row r="5" hidden="1" spans="1:9">
      <c r="A5" s="72">
        <v>3</v>
      </c>
      <c r="B5" s="32" t="s">
        <v>1</v>
      </c>
      <c r="C5" s="2" t="s">
        <v>8</v>
      </c>
      <c r="D5">
        <v>1</v>
      </c>
      <c r="E5" s="2" t="s">
        <v>9</v>
      </c>
      <c r="F5" s="2"/>
      <c r="G5" s="2"/>
      <c r="H5" s="76">
        <f>IFERROR(VLOOKUP(E5,参数!$A$5:$B$41,2,FALSE),E5)</f>
        <v>37.5</v>
      </c>
      <c r="I5" s="91" t="s">
        <v>3</v>
      </c>
    </row>
    <row r="6" hidden="1" spans="1:9">
      <c r="A6" s="72">
        <v>4</v>
      </c>
      <c r="B6" s="32" t="s">
        <v>1</v>
      </c>
      <c r="C6" s="2" t="s">
        <v>10</v>
      </c>
      <c r="D6">
        <v>1</v>
      </c>
      <c r="E6" s="2" t="s">
        <v>11</v>
      </c>
      <c r="F6" s="2"/>
      <c r="G6" s="2"/>
      <c r="H6" s="97" t="str">
        <f>IFERROR(VLOOKUP(E6,参数!$A$5:$B$41,2,FALSE),E6)</f>
        <v>15</v>
      </c>
      <c r="I6" s="91" t="s">
        <v>3</v>
      </c>
    </row>
    <row r="7" hidden="1" spans="1:9">
      <c r="A7" s="72">
        <v>5</v>
      </c>
      <c r="B7" s="32" t="s">
        <v>1</v>
      </c>
      <c r="C7" s="2" t="s">
        <v>12</v>
      </c>
      <c r="D7">
        <v>1</v>
      </c>
      <c r="E7" s="2" t="s">
        <v>13</v>
      </c>
      <c r="F7" s="2"/>
      <c r="G7" s="2"/>
      <c r="H7" s="75">
        <f>IFERROR(VLOOKUP(E7,参数!$A$5:$B$41,2,FALSE),E7)</f>
        <v>5</v>
      </c>
      <c r="I7" s="91" t="s">
        <v>3</v>
      </c>
    </row>
    <row r="8" hidden="1" spans="1:8">
      <c r="A8" s="72">
        <v>6</v>
      </c>
      <c r="B8" s="32" t="s">
        <v>14</v>
      </c>
      <c r="C8" s="73" t="s">
        <v>14</v>
      </c>
      <c r="E8" s="74" t="s">
        <v>2</v>
      </c>
      <c r="F8" s="74"/>
      <c r="G8" s="74"/>
      <c r="H8" s="93" t="s">
        <v>15</v>
      </c>
    </row>
    <row r="9" hidden="1" spans="1:9">
      <c r="A9" s="72">
        <v>7</v>
      </c>
      <c r="B9" s="32" t="s">
        <v>14</v>
      </c>
      <c r="C9" s="2" t="s">
        <v>4</v>
      </c>
      <c r="D9">
        <v>1</v>
      </c>
      <c r="E9" s="2" t="s">
        <v>16</v>
      </c>
      <c r="F9" s="2"/>
      <c r="G9" s="2"/>
      <c r="H9" s="75" t="str">
        <f>IFERROR(VLOOKUP(E9,参数!$A$5:$B$41,2,FALSE),E9)</f>
        <v>FOODTYPE.MEAT</v>
      </c>
      <c r="I9" s="91" t="s">
        <v>15</v>
      </c>
    </row>
    <row r="10" spans="1:9">
      <c r="A10" s="72">
        <v>8</v>
      </c>
      <c r="B10" s="32" t="s">
        <v>14</v>
      </c>
      <c r="C10" s="2" t="s">
        <v>6</v>
      </c>
      <c r="D10">
        <v>1</v>
      </c>
      <c r="E10" s="2" t="s">
        <v>7</v>
      </c>
      <c r="F10" s="2"/>
      <c r="G10" s="2"/>
      <c r="H10" s="76">
        <f>IFERROR(VLOOKUP(E10,参数!$A$5:$B$41,2,FALSE),E10)</f>
        <v>20</v>
      </c>
      <c r="I10" s="91" t="s">
        <v>15</v>
      </c>
    </row>
    <row r="11" hidden="1" spans="1:9">
      <c r="A11" s="72">
        <v>9</v>
      </c>
      <c r="B11" s="32" t="s">
        <v>14</v>
      </c>
      <c r="C11" s="2" t="s">
        <v>8</v>
      </c>
      <c r="D11">
        <v>1</v>
      </c>
      <c r="E11" s="2" t="s">
        <v>9</v>
      </c>
      <c r="F11" s="2"/>
      <c r="G11" s="2"/>
      <c r="H11" s="76">
        <f>IFERROR(VLOOKUP(E11,参数!$A$5:$B$41,2,FALSE),E11)</f>
        <v>37.5</v>
      </c>
      <c r="I11" s="91" t="s">
        <v>15</v>
      </c>
    </row>
    <row r="12" hidden="1" spans="1:9">
      <c r="A12" s="72">
        <v>10</v>
      </c>
      <c r="B12" s="32" t="s">
        <v>14</v>
      </c>
      <c r="C12" s="2" t="s">
        <v>10</v>
      </c>
      <c r="D12">
        <v>1</v>
      </c>
      <c r="E12" s="2" t="s">
        <v>11</v>
      </c>
      <c r="F12" s="2"/>
      <c r="G12" s="2"/>
      <c r="H12" s="97" t="str">
        <f>IFERROR(VLOOKUP(E12,参数!$A$5:$B$41,2,FALSE),E12)</f>
        <v>15</v>
      </c>
      <c r="I12" s="91" t="s">
        <v>15</v>
      </c>
    </row>
    <row r="13" hidden="1" spans="1:9">
      <c r="A13" s="72">
        <v>11</v>
      </c>
      <c r="B13" s="32" t="s">
        <v>14</v>
      </c>
      <c r="C13" s="2" t="s">
        <v>12</v>
      </c>
      <c r="D13">
        <v>1</v>
      </c>
      <c r="E13" s="2" t="s">
        <v>13</v>
      </c>
      <c r="F13" s="2"/>
      <c r="G13" s="2"/>
      <c r="H13" s="75">
        <f>IFERROR(VLOOKUP(E13,参数!$A$5:$B$41,2,FALSE),E13)</f>
        <v>5</v>
      </c>
      <c r="I13" s="91" t="s">
        <v>15</v>
      </c>
    </row>
    <row r="14" hidden="1" spans="1:8">
      <c r="A14" s="72">
        <v>12</v>
      </c>
      <c r="B14" s="32" t="s">
        <v>17</v>
      </c>
      <c r="C14" s="73" t="s">
        <v>17</v>
      </c>
      <c r="E14" s="74" t="s">
        <v>2</v>
      </c>
      <c r="F14" s="74"/>
      <c r="G14" s="74"/>
      <c r="H14" s="93" t="s">
        <v>18</v>
      </c>
    </row>
    <row r="15" hidden="1" spans="1:9">
      <c r="A15" s="72">
        <v>13</v>
      </c>
      <c r="B15" s="32" t="s">
        <v>17</v>
      </c>
      <c r="C15" s="2" t="s">
        <v>4</v>
      </c>
      <c r="D15">
        <v>1</v>
      </c>
      <c r="E15" s="2" t="s">
        <v>19</v>
      </c>
      <c r="F15" s="2"/>
      <c r="G15" s="2"/>
      <c r="H15" s="75" t="str">
        <f>IFERROR(VLOOKUP(E15,参数!$A$5:$B$41,2,FALSE),E15)</f>
        <v>FOODTYPE.GOODIES</v>
      </c>
      <c r="I15" s="91" t="s">
        <v>18</v>
      </c>
    </row>
    <row r="16" spans="1:9">
      <c r="A16" s="72">
        <v>14</v>
      </c>
      <c r="B16" s="32" t="s">
        <v>17</v>
      </c>
      <c r="C16" s="2" t="s">
        <v>6</v>
      </c>
      <c r="D16">
        <v>-1</v>
      </c>
      <c r="E16" s="77" t="s">
        <v>20</v>
      </c>
      <c r="F16" s="77"/>
      <c r="G16" s="77"/>
      <c r="H16" s="75">
        <f>IFERROR(VLOOKUP(E16,参数!$A$5:$B$41,2,FALSE)*D16,E16)</f>
        <v>-3</v>
      </c>
      <c r="I16" s="91" t="s">
        <v>18</v>
      </c>
    </row>
    <row r="17" hidden="1" spans="1:9">
      <c r="A17" s="72">
        <v>15</v>
      </c>
      <c r="B17" s="32" t="s">
        <v>17</v>
      </c>
      <c r="C17" s="2" t="s">
        <v>8</v>
      </c>
      <c r="D17">
        <v>1</v>
      </c>
      <c r="E17" s="2" t="s">
        <v>21</v>
      </c>
      <c r="F17" s="2" t="s">
        <v>22</v>
      </c>
      <c r="G17" s="2">
        <v>2</v>
      </c>
      <c r="H17" s="75">
        <f>IFERROR(VLOOKUP(E17,参数!$A$5:$B$41,2,FALSE)*2,E17)</f>
        <v>25</v>
      </c>
      <c r="I17" s="91" t="s">
        <v>18</v>
      </c>
    </row>
    <row r="18" hidden="1" spans="1:9">
      <c r="A18" s="72">
        <v>16</v>
      </c>
      <c r="B18" s="32" t="s">
        <v>17</v>
      </c>
      <c r="C18" s="2" t="s">
        <v>10</v>
      </c>
      <c r="D18">
        <v>1</v>
      </c>
      <c r="E18" s="2" t="s">
        <v>11</v>
      </c>
      <c r="F18" s="2"/>
      <c r="G18" s="2"/>
      <c r="H18" s="97" t="str">
        <f>IFERROR(VLOOKUP(E18,参数!$A$5:$B$41,2,FALSE),E18)</f>
        <v>15</v>
      </c>
      <c r="I18" s="91" t="s">
        <v>18</v>
      </c>
    </row>
    <row r="19" hidden="1" spans="1:9">
      <c r="A19" s="72">
        <v>17</v>
      </c>
      <c r="B19" s="32" t="s">
        <v>17</v>
      </c>
      <c r="C19" s="2" t="s">
        <v>12</v>
      </c>
      <c r="D19">
        <v>1</v>
      </c>
      <c r="E19" s="2" t="s">
        <v>23</v>
      </c>
      <c r="F19" s="2"/>
      <c r="G19" s="2"/>
      <c r="H19" s="75">
        <f>IFERROR(VLOOKUP(E19,参数!$A$5:$B$41,2,FALSE),E19)</f>
        <v>15</v>
      </c>
      <c r="I19" s="91" t="s">
        <v>18</v>
      </c>
    </row>
    <row r="20" hidden="1" spans="1:8">
      <c r="A20" s="72">
        <v>18</v>
      </c>
      <c r="B20" s="32" t="s">
        <v>24</v>
      </c>
      <c r="C20" s="73" t="s">
        <v>24</v>
      </c>
      <c r="E20" s="74" t="s">
        <v>2</v>
      </c>
      <c r="F20" s="74"/>
      <c r="G20" s="74"/>
      <c r="H20" s="93" t="s">
        <v>25</v>
      </c>
    </row>
    <row r="21" hidden="1" spans="1:9">
      <c r="A21" s="72">
        <v>19</v>
      </c>
      <c r="B21" s="32" t="s">
        <v>24</v>
      </c>
      <c r="C21" s="2" t="s">
        <v>4</v>
      </c>
      <c r="D21">
        <v>1</v>
      </c>
      <c r="E21" s="2" t="s">
        <v>5</v>
      </c>
      <c r="F21" s="2"/>
      <c r="G21" s="2"/>
      <c r="H21" s="75" t="str">
        <f>IFERROR(VLOOKUP(E21,参数!$A$5:$B$41,2,FALSE),E21)</f>
        <v>FOODTYPE.VEGGIE</v>
      </c>
      <c r="I21" s="91" t="s">
        <v>25</v>
      </c>
    </row>
    <row r="22" spans="1:9">
      <c r="A22" s="72">
        <v>20</v>
      </c>
      <c r="B22" s="32" t="s">
        <v>24</v>
      </c>
      <c r="C22" s="2" t="s">
        <v>6</v>
      </c>
      <c r="D22">
        <v>1</v>
      </c>
      <c r="E22" s="2">
        <v>0</v>
      </c>
      <c r="F22" s="2"/>
      <c r="G22" s="2"/>
      <c r="H22" s="75">
        <f>IFERROR(VLOOKUP(E22,参数!$A$5:$B$41,2,FALSE),E22)</f>
        <v>0</v>
      </c>
      <c r="I22" s="91" t="s">
        <v>25</v>
      </c>
    </row>
    <row r="23" hidden="1" spans="1:9">
      <c r="A23" s="72">
        <v>21</v>
      </c>
      <c r="B23" s="32" t="s">
        <v>24</v>
      </c>
      <c r="C23" s="2" t="s">
        <v>8</v>
      </c>
      <c r="D23">
        <v>1</v>
      </c>
      <c r="E23" s="2" t="s">
        <v>9</v>
      </c>
      <c r="F23" s="2"/>
      <c r="G23" s="2"/>
      <c r="H23" s="76">
        <f>IFERROR(VLOOKUP(E23,参数!$A$5:$B$41,2,FALSE),E23)</f>
        <v>37.5</v>
      </c>
      <c r="I23" s="91" t="s">
        <v>25</v>
      </c>
    </row>
    <row r="24" hidden="1" spans="1:9">
      <c r="A24" s="72">
        <v>22</v>
      </c>
      <c r="B24" s="32" t="s">
        <v>24</v>
      </c>
      <c r="C24" s="2" t="s">
        <v>10</v>
      </c>
      <c r="D24">
        <v>1</v>
      </c>
      <c r="E24" s="2" t="s">
        <v>26</v>
      </c>
      <c r="F24" s="2"/>
      <c r="G24" s="2"/>
      <c r="H24" s="98" t="str">
        <f>IFERROR(VLOOKUP(E24,参数!$A$5:$B$41,2,FALSE),E24)</f>
        <v>10</v>
      </c>
      <c r="I24" s="91" t="s">
        <v>25</v>
      </c>
    </row>
    <row r="25" hidden="1" spans="1:9">
      <c r="A25" s="72">
        <v>23</v>
      </c>
      <c r="B25" s="32" t="s">
        <v>24</v>
      </c>
      <c r="C25" s="2" t="s">
        <v>12</v>
      </c>
      <c r="D25">
        <v>1</v>
      </c>
      <c r="E25" s="2" t="s">
        <v>23</v>
      </c>
      <c r="F25" s="2"/>
      <c r="G25" s="2"/>
      <c r="H25" s="75">
        <f>IFERROR(VLOOKUP(E25,参数!$A$5:$B$41,2,FALSE),E25)</f>
        <v>15</v>
      </c>
      <c r="I25" s="91" t="s">
        <v>25</v>
      </c>
    </row>
    <row r="26" hidden="1" spans="1:8">
      <c r="A26" s="72">
        <v>24</v>
      </c>
      <c r="B26" s="32" t="s">
        <v>27</v>
      </c>
      <c r="C26" s="73" t="s">
        <v>27</v>
      </c>
      <c r="E26" s="74" t="s">
        <v>2</v>
      </c>
      <c r="F26" s="74"/>
      <c r="G26" s="74"/>
      <c r="H26" s="22" t="s">
        <v>28</v>
      </c>
    </row>
    <row r="27" hidden="1" spans="1:9">
      <c r="A27" s="72">
        <v>25</v>
      </c>
      <c r="B27" s="32" t="s">
        <v>27</v>
      </c>
      <c r="C27" s="2" t="s">
        <v>4</v>
      </c>
      <c r="D27">
        <v>1</v>
      </c>
      <c r="E27" s="2" t="s">
        <v>5</v>
      </c>
      <c r="F27" s="2"/>
      <c r="G27" s="2"/>
      <c r="H27" s="75" t="str">
        <f>IFERROR(VLOOKUP(E27,参数!$A$5:$B$41,2,FALSE),E27)</f>
        <v>FOODTYPE.VEGGIE</v>
      </c>
      <c r="I27" s="91" t="s">
        <v>28</v>
      </c>
    </row>
    <row r="28" spans="1:9">
      <c r="A28" s="72">
        <v>26</v>
      </c>
      <c r="B28" s="32" t="s">
        <v>27</v>
      </c>
      <c r="C28" s="2" t="s">
        <v>6</v>
      </c>
      <c r="D28">
        <v>1</v>
      </c>
      <c r="E28" s="2" t="s">
        <v>20</v>
      </c>
      <c r="F28" s="2"/>
      <c r="G28" s="2"/>
      <c r="H28" s="75">
        <f>IFERROR(VLOOKUP(E28,参数!$A$5:$B$41,2,FALSE),E28)</f>
        <v>3</v>
      </c>
      <c r="I28" s="91" t="s">
        <v>28</v>
      </c>
    </row>
    <row r="29" hidden="1" spans="1:9">
      <c r="A29" s="72">
        <v>27</v>
      </c>
      <c r="B29" s="32" t="s">
        <v>27</v>
      </c>
      <c r="C29" s="2" t="s">
        <v>8</v>
      </c>
      <c r="D29">
        <v>1</v>
      </c>
      <c r="E29" s="2" t="s">
        <v>9</v>
      </c>
      <c r="F29" s="2"/>
      <c r="G29" s="2"/>
      <c r="H29" s="76">
        <f>IFERROR(VLOOKUP(E29,参数!$A$5:$B$41,2,FALSE),E29)</f>
        <v>37.5</v>
      </c>
      <c r="I29" s="91" t="s">
        <v>28</v>
      </c>
    </row>
    <row r="30" hidden="1" spans="1:9">
      <c r="A30" s="72">
        <v>28</v>
      </c>
      <c r="B30" s="32" t="s">
        <v>27</v>
      </c>
      <c r="C30" s="2" t="s">
        <v>10</v>
      </c>
      <c r="D30">
        <v>1</v>
      </c>
      <c r="E30" s="2" t="s">
        <v>11</v>
      </c>
      <c r="F30" s="2"/>
      <c r="G30" s="2"/>
      <c r="H30" s="97" t="str">
        <f>IFERROR(VLOOKUP(E30,参数!$A$5:$B$41,2,FALSE),E30)</f>
        <v>15</v>
      </c>
      <c r="I30" s="91" t="s">
        <v>28</v>
      </c>
    </row>
    <row r="31" hidden="1" spans="1:9">
      <c r="A31" s="72">
        <v>29</v>
      </c>
      <c r="B31" s="32" t="s">
        <v>27</v>
      </c>
      <c r="C31" s="2" t="s">
        <v>12</v>
      </c>
      <c r="D31">
        <v>1</v>
      </c>
      <c r="E31" s="2" t="s">
        <v>13</v>
      </c>
      <c r="F31" s="2"/>
      <c r="G31" s="2"/>
      <c r="H31" s="75">
        <f>IFERROR(VLOOKUP(E31,参数!$A$5:$B$41,2,FALSE),E31)</f>
        <v>5</v>
      </c>
      <c r="I31" s="91" t="s">
        <v>28</v>
      </c>
    </row>
    <row r="32" hidden="1" spans="1:8">
      <c r="A32" s="72">
        <v>30</v>
      </c>
      <c r="B32" s="32" t="s">
        <v>29</v>
      </c>
      <c r="C32" s="73" t="s">
        <v>29</v>
      </c>
      <c r="E32" s="74" t="s">
        <v>2</v>
      </c>
      <c r="F32" s="74"/>
      <c r="G32" s="74"/>
      <c r="H32" s="93" t="s">
        <v>30</v>
      </c>
    </row>
    <row r="33" hidden="1" spans="1:9">
      <c r="A33" s="72">
        <v>31</v>
      </c>
      <c r="B33" s="32" t="s">
        <v>29</v>
      </c>
      <c r="C33" s="2" t="s">
        <v>4</v>
      </c>
      <c r="D33">
        <v>1</v>
      </c>
      <c r="E33" s="2" t="s">
        <v>16</v>
      </c>
      <c r="F33" s="2"/>
      <c r="G33" s="2"/>
      <c r="H33" s="75" t="str">
        <f>IFERROR(VLOOKUP(E33,参数!$A$5:$B$41,2,FALSE),E33)</f>
        <v>FOODTYPE.MEAT</v>
      </c>
      <c r="I33" s="91" t="s">
        <v>30</v>
      </c>
    </row>
    <row r="34" spans="1:9">
      <c r="A34" s="72">
        <v>32</v>
      </c>
      <c r="B34" s="32" t="s">
        <v>29</v>
      </c>
      <c r="C34" s="2" t="s">
        <v>6</v>
      </c>
      <c r="D34">
        <v>1</v>
      </c>
      <c r="E34" s="2" t="s">
        <v>31</v>
      </c>
      <c r="F34" s="2"/>
      <c r="G34" s="2"/>
      <c r="H34" s="78">
        <f>IFERROR(VLOOKUP(E34,参数!$A$5:$B$41,2,FALSE),E34)</f>
        <v>40</v>
      </c>
      <c r="I34" s="91" t="s">
        <v>30</v>
      </c>
    </row>
    <row r="35" hidden="1" spans="1:9">
      <c r="A35" s="72">
        <v>33</v>
      </c>
      <c r="B35" s="32" t="s">
        <v>29</v>
      </c>
      <c r="C35" s="2" t="s">
        <v>8</v>
      </c>
      <c r="D35">
        <v>1</v>
      </c>
      <c r="E35" s="2" t="s">
        <v>9</v>
      </c>
      <c r="F35" s="2"/>
      <c r="G35" s="2"/>
      <c r="H35" s="76">
        <f>IFERROR(VLOOKUP(E35,参数!$A$5:$B$41,2,FALSE),E35)</f>
        <v>37.5</v>
      </c>
      <c r="I35" s="91" t="s">
        <v>30</v>
      </c>
    </row>
    <row r="36" hidden="1" spans="1:9">
      <c r="A36" s="72">
        <v>34</v>
      </c>
      <c r="B36" s="32" t="s">
        <v>29</v>
      </c>
      <c r="C36" s="2" t="s">
        <v>10</v>
      </c>
      <c r="D36">
        <v>1</v>
      </c>
      <c r="E36" s="2" t="s">
        <v>26</v>
      </c>
      <c r="F36" s="2"/>
      <c r="G36" s="2"/>
      <c r="H36" s="98" t="str">
        <f>IFERROR(VLOOKUP(E36,参数!$A$5:$B$41,2,FALSE),E36)</f>
        <v>10</v>
      </c>
      <c r="I36" s="91" t="s">
        <v>30</v>
      </c>
    </row>
    <row r="37" hidden="1" spans="1:9">
      <c r="A37" s="72">
        <v>35</v>
      </c>
      <c r="B37" s="32" t="s">
        <v>29</v>
      </c>
      <c r="C37" s="2" t="s">
        <v>12</v>
      </c>
      <c r="D37">
        <v>1</v>
      </c>
      <c r="E37" s="2" t="s">
        <v>13</v>
      </c>
      <c r="F37" s="2"/>
      <c r="G37" s="2"/>
      <c r="H37" s="75">
        <f>IFERROR(VLOOKUP(E37,参数!$A$5:$B$41,2,FALSE),E37)</f>
        <v>5</v>
      </c>
      <c r="I37" s="91" t="s">
        <v>30</v>
      </c>
    </row>
    <row r="38" hidden="1" spans="1:9">
      <c r="A38" s="72">
        <v>36</v>
      </c>
      <c r="B38" s="32" t="s">
        <v>32</v>
      </c>
      <c r="C38" s="73" t="s">
        <v>32</v>
      </c>
      <c r="E38" s="74" t="s">
        <v>2</v>
      </c>
      <c r="F38" s="74"/>
      <c r="G38" s="74"/>
      <c r="H38" s="93" t="s">
        <v>33</v>
      </c>
      <c r="I38" s="91" t="s">
        <v>33</v>
      </c>
    </row>
    <row r="39" hidden="1" spans="1:9">
      <c r="A39" s="72">
        <v>37</v>
      </c>
      <c r="B39" s="32" t="s">
        <v>32</v>
      </c>
      <c r="C39" s="2" t="s">
        <v>4</v>
      </c>
      <c r="D39">
        <v>1</v>
      </c>
      <c r="E39" s="2" t="s">
        <v>16</v>
      </c>
      <c r="F39" s="2"/>
      <c r="G39" s="2"/>
      <c r="H39" s="75" t="str">
        <f>IFERROR(VLOOKUP(E39,参数!$A$5:$B$41,2,FALSE),E39)</f>
        <v>FOODTYPE.MEAT</v>
      </c>
      <c r="I39" s="91" t="s">
        <v>33</v>
      </c>
    </row>
    <row r="40" spans="1:9">
      <c r="A40" s="72">
        <v>38</v>
      </c>
      <c r="B40" s="32" t="s">
        <v>32</v>
      </c>
      <c r="C40" s="2" t="s">
        <v>6</v>
      </c>
      <c r="D40">
        <v>1</v>
      </c>
      <c r="E40" s="2" t="s">
        <v>7</v>
      </c>
      <c r="F40" s="2"/>
      <c r="G40" s="2"/>
      <c r="H40" s="76">
        <f>IFERROR(VLOOKUP(E40,参数!$A$5:$B$41,2,FALSE),E40)</f>
        <v>20</v>
      </c>
      <c r="I40" s="91" t="s">
        <v>33</v>
      </c>
    </row>
    <row r="41" hidden="1" spans="1:9">
      <c r="A41" s="72">
        <v>39</v>
      </c>
      <c r="B41" s="32" t="s">
        <v>32</v>
      </c>
      <c r="C41" s="2" t="s">
        <v>8</v>
      </c>
      <c r="D41">
        <v>1</v>
      </c>
      <c r="E41" s="2" t="s">
        <v>9</v>
      </c>
      <c r="F41" s="2"/>
      <c r="G41" s="2"/>
      <c r="H41" s="76">
        <f>IFERROR(VLOOKUP(E41,参数!$A$5:$B$41,2,FALSE),E41)</f>
        <v>37.5</v>
      </c>
      <c r="I41" s="91" t="s">
        <v>34</v>
      </c>
    </row>
    <row r="42" hidden="1" spans="1:9">
      <c r="A42" s="72">
        <v>40</v>
      </c>
      <c r="B42" s="32" t="s">
        <v>32</v>
      </c>
      <c r="C42" s="2" t="s">
        <v>10</v>
      </c>
      <c r="D42">
        <v>1</v>
      </c>
      <c r="E42" s="2" t="s">
        <v>11</v>
      </c>
      <c r="F42" s="2"/>
      <c r="G42" s="2"/>
      <c r="H42" s="97" t="str">
        <f>IFERROR(VLOOKUP(E42,参数!$A$5:$B$41,2,FALSE),E42)</f>
        <v>15</v>
      </c>
      <c r="I42" s="91" t="s">
        <v>33</v>
      </c>
    </row>
    <row r="43" hidden="1" spans="1:9">
      <c r="A43" s="72">
        <v>41</v>
      </c>
      <c r="B43" s="32" t="s">
        <v>32</v>
      </c>
      <c r="C43" s="2" t="s">
        <v>12</v>
      </c>
      <c r="D43">
        <v>1</v>
      </c>
      <c r="E43" s="2" t="s">
        <v>13</v>
      </c>
      <c r="F43" s="2"/>
      <c r="G43" s="2"/>
      <c r="H43" s="75">
        <f>IFERROR(VLOOKUP(E43,参数!$A$5:$B$41,2,FALSE),E43)</f>
        <v>5</v>
      </c>
      <c r="I43" s="91" t="s">
        <v>33</v>
      </c>
    </row>
    <row r="44" hidden="1" spans="1:9">
      <c r="A44" s="72">
        <v>42</v>
      </c>
      <c r="B44" s="32" t="s">
        <v>35</v>
      </c>
      <c r="C44" s="73" t="s">
        <v>35</v>
      </c>
      <c r="E44" s="74" t="s">
        <v>2</v>
      </c>
      <c r="F44" s="74"/>
      <c r="G44" s="74"/>
      <c r="H44" s="93" t="s">
        <v>36</v>
      </c>
      <c r="I44" s="91" t="s">
        <v>36</v>
      </c>
    </row>
    <row r="45" hidden="1" spans="1:9">
      <c r="A45" s="72">
        <v>43</v>
      </c>
      <c r="B45" s="32" t="s">
        <v>35</v>
      </c>
      <c r="C45" s="2" t="s">
        <v>4</v>
      </c>
      <c r="D45">
        <v>1</v>
      </c>
      <c r="E45" s="2" t="s">
        <v>16</v>
      </c>
      <c r="F45" s="2"/>
      <c r="G45" s="2"/>
      <c r="H45" s="75" t="str">
        <f>IFERROR(VLOOKUP(E45,参数!$A$5:$B$41,2,FALSE),E45)</f>
        <v>FOODTYPE.MEAT</v>
      </c>
      <c r="I45" s="91" t="s">
        <v>36</v>
      </c>
    </row>
    <row r="46" spans="1:9">
      <c r="A46" s="72">
        <v>44</v>
      </c>
      <c r="B46" s="32" t="s">
        <v>35</v>
      </c>
      <c r="C46" s="2" t="s">
        <v>6</v>
      </c>
      <c r="D46">
        <v>1</v>
      </c>
      <c r="E46" s="2" t="s">
        <v>37</v>
      </c>
      <c r="F46" s="2"/>
      <c r="G46" s="2"/>
      <c r="H46" s="76">
        <f>IFERROR(VLOOKUP(E46,参数!$A$5:$B$41,2,FALSE),E46)</f>
        <v>30</v>
      </c>
      <c r="I46" s="91" t="s">
        <v>36</v>
      </c>
    </row>
    <row r="47" hidden="1" spans="1:9">
      <c r="A47" s="72">
        <v>45</v>
      </c>
      <c r="B47" s="32" t="s">
        <v>35</v>
      </c>
      <c r="C47" s="2" t="s">
        <v>8</v>
      </c>
      <c r="D47">
        <v>1</v>
      </c>
      <c r="E47" s="2" t="s">
        <v>38</v>
      </c>
      <c r="F47" s="2"/>
      <c r="G47" s="2"/>
      <c r="H47" s="78">
        <f>IFERROR(VLOOKUP(E47,参数!$A$5:$B$41,2,FALSE),E47)</f>
        <v>75</v>
      </c>
      <c r="I47" s="91" t="s">
        <v>39</v>
      </c>
    </row>
    <row r="48" hidden="1" spans="1:9">
      <c r="A48" s="72">
        <v>46</v>
      </c>
      <c r="B48" s="32" t="s">
        <v>35</v>
      </c>
      <c r="C48" s="2" t="s">
        <v>10</v>
      </c>
      <c r="D48">
        <v>1</v>
      </c>
      <c r="E48" s="2" t="s">
        <v>11</v>
      </c>
      <c r="F48" s="2"/>
      <c r="G48" s="2"/>
      <c r="H48" s="97" t="str">
        <f>IFERROR(VLOOKUP(E48,参数!$A$5:$B$41,2,FALSE),E48)</f>
        <v>15</v>
      </c>
      <c r="I48" s="91" t="s">
        <v>36</v>
      </c>
    </row>
    <row r="49" hidden="1" spans="1:9">
      <c r="A49" s="72">
        <v>47</v>
      </c>
      <c r="B49" s="32" t="s">
        <v>35</v>
      </c>
      <c r="C49" s="2" t="s">
        <v>12</v>
      </c>
      <c r="D49">
        <v>1</v>
      </c>
      <c r="E49" s="2" t="s">
        <v>13</v>
      </c>
      <c r="F49" s="2"/>
      <c r="G49" s="2"/>
      <c r="H49" s="75">
        <f>IFERROR(VLOOKUP(E49,参数!$A$5:$B$41,2,FALSE),E49)</f>
        <v>5</v>
      </c>
      <c r="I49" s="91" t="s">
        <v>36</v>
      </c>
    </row>
    <row r="50" hidden="1" spans="1:9">
      <c r="A50" s="72">
        <v>48</v>
      </c>
      <c r="B50" s="32" t="s">
        <v>40</v>
      </c>
      <c r="C50" s="73" t="s">
        <v>40</v>
      </c>
      <c r="E50" s="74" t="s">
        <v>2</v>
      </c>
      <c r="F50" s="74"/>
      <c r="G50" s="74"/>
      <c r="H50" s="93" t="s">
        <v>41</v>
      </c>
      <c r="I50" s="91" t="s">
        <v>41</v>
      </c>
    </row>
    <row r="51" hidden="1" spans="1:9">
      <c r="A51" s="72">
        <v>49</v>
      </c>
      <c r="B51" s="32" t="s">
        <v>40</v>
      </c>
      <c r="C51" s="2" t="s">
        <v>4</v>
      </c>
      <c r="D51">
        <v>1</v>
      </c>
      <c r="E51" s="2" t="s">
        <v>5</v>
      </c>
      <c r="F51" s="2"/>
      <c r="G51" s="2"/>
      <c r="H51" s="75" t="str">
        <f>IFERROR(VLOOKUP(E51,参数!$A$5:$B$41,2,FALSE),E51)</f>
        <v>FOODTYPE.VEGGIE</v>
      </c>
      <c r="I51" s="91" t="s">
        <v>41</v>
      </c>
    </row>
    <row r="52" spans="1:9">
      <c r="A52" s="72">
        <v>50</v>
      </c>
      <c r="B52" s="32" t="s">
        <v>40</v>
      </c>
      <c r="C52" s="2" t="s">
        <v>6</v>
      </c>
      <c r="D52">
        <v>1</v>
      </c>
      <c r="E52" s="2" t="s">
        <v>31</v>
      </c>
      <c r="F52" s="2"/>
      <c r="G52" s="2"/>
      <c r="H52" s="78">
        <f>IFERROR(VLOOKUP(E52,参数!$A$5:$B$41,2,FALSE),E52)</f>
        <v>40</v>
      </c>
      <c r="I52" s="91" t="s">
        <v>41</v>
      </c>
    </row>
    <row r="53" hidden="1" spans="1:9">
      <c r="A53" s="72">
        <v>51</v>
      </c>
      <c r="B53" s="32" t="s">
        <v>40</v>
      </c>
      <c r="C53" s="2" t="s">
        <v>8</v>
      </c>
      <c r="D53">
        <v>1</v>
      </c>
      <c r="E53" s="2" t="s">
        <v>38</v>
      </c>
      <c r="F53" s="2"/>
      <c r="G53" s="2"/>
      <c r="H53" s="78">
        <f>IFERROR(VLOOKUP(E53,参数!$A$5:$B$41,2,FALSE),E53)</f>
        <v>75</v>
      </c>
      <c r="I53" s="91" t="s">
        <v>42</v>
      </c>
    </row>
    <row r="54" hidden="1" spans="1:9">
      <c r="A54" s="72">
        <v>52</v>
      </c>
      <c r="B54" s="32" t="s">
        <v>40</v>
      </c>
      <c r="C54" s="2" t="s">
        <v>10</v>
      </c>
      <c r="D54">
        <v>1</v>
      </c>
      <c r="E54" s="2" t="s">
        <v>11</v>
      </c>
      <c r="F54" s="2"/>
      <c r="G54" s="2"/>
      <c r="H54" s="97" t="str">
        <f>IFERROR(VLOOKUP(E54,参数!$A$5:$B$41,2,FALSE),E54)</f>
        <v>15</v>
      </c>
      <c r="I54" s="91" t="s">
        <v>41</v>
      </c>
    </row>
    <row r="55" hidden="1" spans="1:9">
      <c r="A55" s="72">
        <v>53</v>
      </c>
      <c r="B55" s="32" t="s">
        <v>40</v>
      </c>
      <c r="C55" s="2" t="s">
        <v>12</v>
      </c>
      <c r="D55">
        <v>1</v>
      </c>
      <c r="E55" s="2" t="s">
        <v>13</v>
      </c>
      <c r="F55" s="2"/>
      <c r="G55" s="2"/>
      <c r="H55" s="75">
        <f>IFERROR(VLOOKUP(E55,参数!$A$5:$B$41,2,FALSE),E55)</f>
        <v>5</v>
      </c>
      <c r="I55" s="91" t="s">
        <v>41</v>
      </c>
    </row>
    <row r="56" hidden="1" spans="1:8">
      <c r="A56" s="72">
        <v>54</v>
      </c>
      <c r="B56" s="32" t="s">
        <v>43</v>
      </c>
      <c r="C56" s="73" t="s">
        <v>43</v>
      </c>
      <c r="E56" s="74" t="s">
        <v>2</v>
      </c>
      <c r="F56" s="74"/>
      <c r="G56" s="74"/>
      <c r="H56" s="93" t="s">
        <v>44</v>
      </c>
    </row>
    <row r="57" hidden="1" spans="1:9">
      <c r="A57" s="72">
        <v>55</v>
      </c>
      <c r="B57" s="32" t="s">
        <v>43</v>
      </c>
      <c r="C57" s="2" t="s">
        <v>4</v>
      </c>
      <c r="D57">
        <v>1</v>
      </c>
      <c r="E57" s="2" t="s">
        <v>16</v>
      </c>
      <c r="F57" s="2"/>
      <c r="G57" s="2"/>
      <c r="H57" s="75" t="str">
        <f>IFERROR(VLOOKUP(E57,参数!$A$5:$B$41,2,FALSE),E57)</f>
        <v>FOODTYPE.MEAT</v>
      </c>
      <c r="I57" s="91" t="s">
        <v>44</v>
      </c>
    </row>
    <row r="58" spans="1:9">
      <c r="A58" s="72">
        <v>56</v>
      </c>
      <c r="B58" s="32" t="s">
        <v>43</v>
      </c>
      <c r="C58" s="2" t="s">
        <v>6</v>
      </c>
      <c r="D58">
        <v>1</v>
      </c>
      <c r="E58" s="2" t="s">
        <v>20</v>
      </c>
      <c r="F58" s="2"/>
      <c r="G58" s="2"/>
      <c r="H58" s="75">
        <f>IFERROR(VLOOKUP(E58,参数!$A$5:$B$41,2,FALSE),E58)</f>
        <v>3</v>
      </c>
      <c r="I58" s="91" t="s">
        <v>44</v>
      </c>
    </row>
    <row r="59" hidden="1" spans="1:9">
      <c r="A59" s="72">
        <v>57</v>
      </c>
      <c r="B59" s="32" t="s">
        <v>43</v>
      </c>
      <c r="C59" s="2" t="s">
        <v>8</v>
      </c>
      <c r="D59">
        <v>1</v>
      </c>
      <c r="E59" s="2" t="s">
        <v>9</v>
      </c>
      <c r="F59" s="2"/>
      <c r="G59" s="2"/>
      <c r="H59" s="76">
        <f>IFERROR(VLOOKUP(E59,参数!$A$5:$B$41,2,FALSE),E59)</f>
        <v>37.5</v>
      </c>
      <c r="I59" s="91" t="s">
        <v>44</v>
      </c>
    </row>
    <row r="60" hidden="1" spans="1:9">
      <c r="A60" s="72">
        <v>58</v>
      </c>
      <c r="B60" s="32" t="s">
        <v>43</v>
      </c>
      <c r="C60" s="2" t="s">
        <v>10</v>
      </c>
      <c r="D60">
        <v>1</v>
      </c>
      <c r="E60" s="2" t="s">
        <v>11</v>
      </c>
      <c r="F60" s="2"/>
      <c r="G60" s="2"/>
      <c r="H60" s="97" t="str">
        <f>IFERROR(VLOOKUP(E60,参数!$A$5:$B$41,2,FALSE),E60)</f>
        <v>15</v>
      </c>
      <c r="I60" s="91" t="s">
        <v>44</v>
      </c>
    </row>
    <row r="61" hidden="1" spans="1:9">
      <c r="A61" s="72">
        <v>59</v>
      </c>
      <c r="B61" s="32" t="s">
        <v>43</v>
      </c>
      <c r="C61" s="2" t="s">
        <v>12</v>
      </c>
      <c r="D61">
        <v>1</v>
      </c>
      <c r="E61" s="2" t="s">
        <v>13</v>
      </c>
      <c r="F61" s="2"/>
      <c r="G61" s="2"/>
      <c r="H61" s="75">
        <f>IFERROR(VLOOKUP(E61,参数!$A$5:$B$41,2,FALSE),E61)</f>
        <v>5</v>
      </c>
      <c r="I61" s="91" t="s">
        <v>44</v>
      </c>
    </row>
    <row r="62" hidden="1" spans="1:8">
      <c r="A62" s="72">
        <v>60</v>
      </c>
      <c r="B62" s="32" t="s">
        <v>45</v>
      </c>
      <c r="C62" s="73" t="s">
        <v>45</v>
      </c>
      <c r="E62" s="74" t="s">
        <v>2</v>
      </c>
      <c r="F62" s="74"/>
      <c r="G62" s="74"/>
      <c r="H62" s="93" t="s">
        <v>46</v>
      </c>
    </row>
    <row r="63" hidden="1" spans="1:9">
      <c r="A63" s="72">
        <v>61</v>
      </c>
      <c r="B63" s="32" t="s">
        <v>45</v>
      </c>
      <c r="C63" s="2" t="s">
        <v>4</v>
      </c>
      <c r="D63">
        <v>1</v>
      </c>
      <c r="E63" s="2" t="s">
        <v>5</v>
      </c>
      <c r="F63" s="2"/>
      <c r="G63" s="2"/>
      <c r="H63" s="75" t="str">
        <f>IFERROR(VLOOKUP(E63,参数!$A$5:$B$41,2,FALSE),E63)</f>
        <v>FOODTYPE.VEGGIE</v>
      </c>
      <c r="I63" s="91" t="s">
        <v>46</v>
      </c>
    </row>
    <row r="64" spans="1:9">
      <c r="A64" s="72">
        <v>62</v>
      </c>
      <c r="B64" s="32" t="s">
        <v>45</v>
      </c>
      <c r="C64" s="2" t="s">
        <v>6</v>
      </c>
      <c r="D64">
        <v>1</v>
      </c>
      <c r="E64" s="2" t="s">
        <v>47</v>
      </c>
      <c r="F64" s="2"/>
      <c r="G64" s="2"/>
      <c r="H64" s="78">
        <f>IFERROR(VLOOKUP(E64,参数!$A$5:$B$41,2,FALSE),E64)</f>
        <v>100</v>
      </c>
      <c r="I64" s="91" t="s">
        <v>46</v>
      </c>
    </row>
    <row r="65" hidden="1" spans="1:9">
      <c r="A65" s="72">
        <v>63</v>
      </c>
      <c r="B65" s="32" t="s">
        <v>45</v>
      </c>
      <c r="C65" s="2" t="s">
        <v>8</v>
      </c>
      <c r="D65">
        <v>1</v>
      </c>
      <c r="E65" s="2" t="s">
        <v>48</v>
      </c>
      <c r="F65" s="2"/>
      <c r="G65" s="2"/>
      <c r="H65" s="78">
        <f>IFERROR(VLOOKUP(E65,参数!$A$5:$B$41,2,FALSE),E65)</f>
        <v>150</v>
      </c>
      <c r="I65" s="91" t="s">
        <v>46</v>
      </c>
    </row>
    <row r="66" hidden="1" spans="1:9">
      <c r="A66" s="72">
        <v>64</v>
      </c>
      <c r="B66" s="32" t="s">
        <v>45</v>
      </c>
      <c r="C66" s="2" t="s">
        <v>10</v>
      </c>
      <c r="D66">
        <v>1</v>
      </c>
      <c r="E66" s="2" t="s">
        <v>49</v>
      </c>
      <c r="F66" s="2"/>
      <c r="G66" s="2"/>
      <c r="H66" s="98" t="str">
        <f>IFERROR(VLOOKUP(E66,参数!$A$5:$B$41,2,FALSE),E66)</f>
        <v>6</v>
      </c>
      <c r="I66" s="91" t="s">
        <v>46</v>
      </c>
    </row>
    <row r="67" hidden="1" spans="1:9">
      <c r="A67" s="72">
        <v>65</v>
      </c>
      <c r="B67" s="32" t="s">
        <v>45</v>
      </c>
      <c r="C67" s="2" t="s">
        <v>12</v>
      </c>
      <c r="D67">
        <v>1</v>
      </c>
      <c r="E67" s="2" t="s">
        <v>13</v>
      </c>
      <c r="F67" s="2"/>
      <c r="G67" s="2"/>
      <c r="H67" s="75">
        <f>IFERROR(VLOOKUP(E67,参数!$A$5:$B$41,2,FALSE),E67)</f>
        <v>5</v>
      </c>
      <c r="I67" s="91" t="s">
        <v>46</v>
      </c>
    </row>
    <row r="68" hidden="1" spans="1:8">
      <c r="A68" s="72">
        <v>66</v>
      </c>
      <c r="B68" s="32" t="s">
        <v>50</v>
      </c>
      <c r="C68" s="73" t="s">
        <v>50</v>
      </c>
      <c r="E68" s="74" t="s">
        <v>2</v>
      </c>
      <c r="F68" s="74"/>
      <c r="G68" s="74"/>
      <c r="H68" s="93" t="s">
        <v>51</v>
      </c>
    </row>
    <row r="69" hidden="1" spans="1:9">
      <c r="A69" s="72">
        <v>67</v>
      </c>
      <c r="B69" s="32" t="s">
        <v>50</v>
      </c>
      <c r="C69" s="2" t="s">
        <v>4</v>
      </c>
      <c r="D69">
        <v>1</v>
      </c>
      <c r="E69" s="2" t="s">
        <v>16</v>
      </c>
      <c r="F69" s="2"/>
      <c r="G69" s="2"/>
      <c r="H69" s="75" t="str">
        <f>IFERROR(VLOOKUP(E69,参数!$A$5:$B$41,2,FALSE),E69)</f>
        <v>FOODTYPE.MEAT</v>
      </c>
      <c r="I69" s="91" t="s">
        <v>51</v>
      </c>
    </row>
    <row r="70" spans="1:9">
      <c r="A70" s="72">
        <v>68</v>
      </c>
      <c r="B70" s="32" t="s">
        <v>50</v>
      </c>
      <c r="C70" s="2" t="s">
        <v>6</v>
      </c>
      <c r="D70">
        <v>1</v>
      </c>
      <c r="E70" s="2" t="s">
        <v>7</v>
      </c>
      <c r="F70" s="2"/>
      <c r="G70" s="2"/>
      <c r="H70" s="76">
        <f>IFERROR(VLOOKUP(E70,参数!$A$5:$B$41,2,FALSE),E70)</f>
        <v>20</v>
      </c>
      <c r="I70" s="91" t="s">
        <v>51</v>
      </c>
    </row>
    <row r="71" hidden="1" spans="1:9">
      <c r="A71" s="72">
        <v>69</v>
      </c>
      <c r="B71" s="32" t="s">
        <v>50</v>
      </c>
      <c r="C71" s="2" t="s">
        <v>8</v>
      </c>
      <c r="D71">
        <v>1</v>
      </c>
      <c r="E71" s="2" t="s">
        <v>38</v>
      </c>
      <c r="F71" s="2"/>
      <c r="G71" s="2"/>
      <c r="H71" s="78">
        <f>IFERROR(VLOOKUP(E71,参数!$A$5:$B$41,2,FALSE),E71)</f>
        <v>75</v>
      </c>
      <c r="I71" s="91" t="s">
        <v>51</v>
      </c>
    </row>
    <row r="72" hidden="1" spans="1:9">
      <c r="A72" s="72">
        <v>70</v>
      </c>
      <c r="B72" s="32" t="s">
        <v>50</v>
      </c>
      <c r="C72" s="2" t="s">
        <v>10</v>
      </c>
      <c r="D72">
        <v>1</v>
      </c>
      <c r="E72" s="2" t="s">
        <v>52</v>
      </c>
      <c r="F72" s="2"/>
      <c r="G72" s="2"/>
      <c r="H72" s="99" t="str">
        <f>IFERROR(VLOOKUP(E72,参数!$A$5:$B$41,2,FALSE),E72)</f>
        <v>20</v>
      </c>
      <c r="I72" s="91" t="s">
        <v>51</v>
      </c>
    </row>
    <row r="73" hidden="1" spans="1:9">
      <c r="A73" s="72">
        <v>71</v>
      </c>
      <c r="B73" s="32" t="s">
        <v>50</v>
      </c>
      <c r="C73" s="2" t="s">
        <v>12</v>
      </c>
      <c r="D73">
        <v>1</v>
      </c>
      <c r="E73" s="2" t="s">
        <v>13</v>
      </c>
      <c r="F73" s="2"/>
      <c r="G73" s="2"/>
      <c r="H73" s="75">
        <f>IFERROR(VLOOKUP(E73,参数!$A$5:$B$41,2,FALSE),E73)</f>
        <v>5</v>
      </c>
      <c r="I73" s="91" t="s">
        <v>51</v>
      </c>
    </row>
    <row r="74" hidden="1" spans="1:8">
      <c r="A74" s="72">
        <v>72</v>
      </c>
      <c r="B74" s="32" t="s">
        <v>53</v>
      </c>
      <c r="C74" s="73" t="s">
        <v>53</v>
      </c>
      <c r="E74" s="74" t="s">
        <v>2</v>
      </c>
      <c r="F74" s="74"/>
      <c r="G74" s="74"/>
      <c r="H74" s="93" t="s">
        <v>54</v>
      </c>
    </row>
    <row r="75" hidden="1" spans="1:9">
      <c r="A75" s="72">
        <v>73</v>
      </c>
      <c r="B75" s="32" t="s">
        <v>53</v>
      </c>
      <c r="C75" s="2" t="s">
        <v>4</v>
      </c>
      <c r="D75">
        <v>1</v>
      </c>
      <c r="E75" s="2" t="s">
        <v>16</v>
      </c>
      <c r="F75" s="2"/>
      <c r="G75" s="2"/>
      <c r="H75" s="75" t="str">
        <f>IFERROR(VLOOKUP(E75,参数!$A$5:$B$41,2,FALSE),E75)</f>
        <v>FOODTYPE.MEAT</v>
      </c>
      <c r="I75" s="91" t="s">
        <v>54</v>
      </c>
    </row>
    <row r="76" spans="1:9">
      <c r="A76" s="72">
        <v>74</v>
      </c>
      <c r="B76" s="32" t="s">
        <v>53</v>
      </c>
      <c r="C76" s="2" t="s">
        <v>6</v>
      </c>
      <c r="D76">
        <v>1</v>
      </c>
      <c r="E76" s="2" t="s">
        <v>20</v>
      </c>
      <c r="F76" s="2"/>
      <c r="G76" s="2"/>
      <c r="H76" s="75">
        <f>IFERROR(VLOOKUP(E76,参数!$A$5:$B$41,2,FALSE),E76)</f>
        <v>3</v>
      </c>
      <c r="I76" s="91" t="s">
        <v>54</v>
      </c>
    </row>
    <row r="77" hidden="1" spans="1:9">
      <c r="A77" s="72">
        <v>75</v>
      </c>
      <c r="B77" s="32" t="s">
        <v>53</v>
      </c>
      <c r="C77" s="2" t="s">
        <v>8</v>
      </c>
      <c r="D77">
        <v>1</v>
      </c>
      <c r="E77" s="2" t="s">
        <v>21</v>
      </c>
      <c r="F77" s="2" t="s">
        <v>22</v>
      </c>
      <c r="G77" s="2">
        <v>5</v>
      </c>
      <c r="H77" s="76">
        <f>IFERROR(VLOOKUP(E77,参数!$A$5:$B$41,2,FALSE)*5,E77)</f>
        <v>62.5</v>
      </c>
      <c r="I77" s="91" t="s">
        <v>54</v>
      </c>
    </row>
    <row r="78" hidden="1" spans="1:9">
      <c r="A78" s="72">
        <v>76</v>
      </c>
      <c r="B78" s="32" t="s">
        <v>53</v>
      </c>
      <c r="C78" s="2" t="s">
        <v>10</v>
      </c>
      <c r="D78">
        <v>1</v>
      </c>
      <c r="E78" s="2" t="s">
        <v>26</v>
      </c>
      <c r="F78" s="2"/>
      <c r="G78" s="2"/>
      <c r="H78" s="98" t="str">
        <f>IFERROR(VLOOKUP(E78,参数!$A$5:$B$41,2,FALSE),E78)</f>
        <v>10</v>
      </c>
      <c r="I78" s="91" t="s">
        <v>54</v>
      </c>
    </row>
    <row r="79" hidden="1" spans="1:9">
      <c r="A79" s="72">
        <v>77</v>
      </c>
      <c r="B79" s="32" t="s">
        <v>53</v>
      </c>
      <c r="C79" s="2" t="s">
        <v>12</v>
      </c>
      <c r="D79">
        <v>1</v>
      </c>
      <c r="E79" s="2" t="s">
        <v>13</v>
      </c>
      <c r="F79" s="2"/>
      <c r="G79" s="2"/>
      <c r="H79" s="75">
        <f>IFERROR(VLOOKUP(E79,参数!$A$5:$B$41,2,FALSE),E79)</f>
        <v>5</v>
      </c>
      <c r="I79" s="91" t="s">
        <v>54</v>
      </c>
    </row>
    <row r="80" hidden="1" spans="1:8">
      <c r="A80" s="72">
        <v>78</v>
      </c>
      <c r="B80" s="32" t="s">
        <v>55</v>
      </c>
      <c r="C80" s="73" t="s">
        <v>55</v>
      </c>
      <c r="E80" s="74" t="s">
        <v>2</v>
      </c>
      <c r="F80" s="74"/>
      <c r="G80" s="74"/>
      <c r="H80" s="93" t="s">
        <v>56</v>
      </c>
    </row>
    <row r="81" hidden="1" spans="1:9">
      <c r="A81" s="72">
        <v>79</v>
      </c>
      <c r="B81" s="32" t="s">
        <v>55</v>
      </c>
      <c r="C81" s="2" t="s">
        <v>4</v>
      </c>
      <c r="D81">
        <v>1</v>
      </c>
      <c r="E81" s="2" t="s">
        <v>16</v>
      </c>
      <c r="F81" s="2"/>
      <c r="G81" s="2"/>
      <c r="H81" s="75" t="str">
        <f>IFERROR(VLOOKUP(E81,参数!$A$5:$B$41,2,FALSE),E81)</f>
        <v>FOODTYPE.MEAT</v>
      </c>
      <c r="I81" s="91" t="s">
        <v>56</v>
      </c>
    </row>
    <row r="82" spans="1:9">
      <c r="A82" s="72">
        <v>80</v>
      </c>
      <c r="B82" s="32" t="s">
        <v>55</v>
      </c>
      <c r="C82" s="2" t="s">
        <v>6</v>
      </c>
      <c r="D82">
        <v>1</v>
      </c>
      <c r="E82" s="2" t="s">
        <v>20</v>
      </c>
      <c r="F82" s="2" t="s">
        <v>22</v>
      </c>
      <c r="G82" s="2">
        <v>4</v>
      </c>
      <c r="H82" s="75">
        <f>IFERROR(VLOOKUP(E82,参数!$A$5:$B$41,2,FALSE)*4,E82)</f>
        <v>12</v>
      </c>
      <c r="I82" s="91" t="s">
        <v>56</v>
      </c>
    </row>
    <row r="83" hidden="1" spans="1:9">
      <c r="A83" s="72">
        <v>81</v>
      </c>
      <c r="B83" s="32" t="s">
        <v>55</v>
      </c>
      <c r="C83" s="2" t="s">
        <v>8</v>
      </c>
      <c r="D83">
        <v>1</v>
      </c>
      <c r="E83" s="2" t="s">
        <v>9</v>
      </c>
      <c r="F83" s="2" t="s">
        <v>22</v>
      </c>
      <c r="G83" s="2">
        <v>4</v>
      </c>
      <c r="H83" s="78">
        <f>IFERROR(VLOOKUP(E83,参数!$A$5:$B$41,2,FALSE)*4,E83)</f>
        <v>150</v>
      </c>
      <c r="I83" s="91" t="s">
        <v>56</v>
      </c>
    </row>
    <row r="84" hidden="1" spans="1:9">
      <c r="A84" s="72">
        <v>82</v>
      </c>
      <c r="B84" s="32" t="s">
        <v>55</v>
      </c>
      <c r="C84" s="2" t="s">
        <v>10</v>
      </c>
      <c r="D84">
        <v>1</v>
      </c>
      <c r="E84" s="2" t="s">
        <v>26</v>
      </c>
      <c r="F84" s="2"/>
      <c r="G84" s="2"/>
      <c r="H84" s="98" t="str">
        <f>IFERROR(VLOOKUP(E84,参数!$A$5:$B$41,2,FALSE),E84)</f>
        <v>10</v>
      </c>
      <c r="I84" s="91" t="s">
        <v>56</v>
      </c>
    </row>
    <row r="85" hidden="1" spans="1:9">
      <c r="A85" s="72">
        <v>83</v>
      </c>
      <c r="B85" s="32" t="s">
        <v>55</v>
      </c>
      <c r="C85" s="2" t="s">
        <v>12</v>
      </c>
      <c r="D85">
        <v>1</v>
      </c>
      <c r="E85" s="2" t="s">
        <v>13</v>
      </c>
      <c r="F85" s="2"/>
      <c r="G85" s="2"/>
      <c r="H85" s="75">
        <f>IFERROR(VLOOKUP(E85,参数!$A$5:$B$41,2,FALSE),E85)</f>
        <v>5</v>
      </c>
      <c r="I85" s="91" t="s">
        <v>56</v>
      </c>
    </row>
    <row r="86" hidden="1" spans="1:8">
      <c r="A86" s="72">
        <v>84</v>
      </c>
      <c r="B86" s="32" t="s">
        <v>57</v>
      </c>
      <c r="C86" s="73" t="s">
        <v>57</v>
      </c>
      <c r="E86" s="74" t="s">
        <v>2</v>
      </c>
      <c r="F86" s="74"/>
      <c r="G86" s="74"/>
      <c r="H86" s="93" t="s">
        <v>58</v>
      </c>
    </row>
    <row r="87" hidden="1" spans="1:9">
      <c r="A87" s="72">
        <v>85</v>
      </c>
      <c r="B87" s="32" t="s">
        <v>57</v>
      </c>
      <c r="C87" s="2" t="s">
        <v>4</v>
      </c>
      <c r="D87">
        <v>1</v>
      </c>
      <c r="E87" s="2" t="s">
        <v>16</v>
      </c>
      <c r="F87" s="2"/>
      <c r="G87" s="2"/>
      <c r="H87" s="75" t="str">
        <f>IFERROR(VLOOKUP(E87,参数!$A$5:$B$41,2,FALSE),E87)</f>
        <v>FOODTYPE.MEAT</v>
      </c>
      <c r="I87" s="91" t="s">
        <v>58</v>
      </c>
    </row>
    <row r="88" spans="1:9">
      <c r="A88" s="72">
        <v>86</v>
      </c>
      <c r="B88" s="32" t="s">
        <v>57</v>
      </c>
      <c r="C88" s="2" t="s">
        <v>6</v>
      </c>
      <c r="D88">
        <v>1</v>
      </c>
      <c r="E88" s="2" t="s">
        <v>31</v>
      </c>
      <c r="F88" s="2"/>
      <c r="G88" s="2"/>
      <c r="H88" s="78">
        <f>IFERROR(VLOOKUP(E88,参数!$A$5:$B$41,2,FALSE),E88)</f>
        <v>40</v>
      </c>
      <c r="I88" s="91" t="s">
        <v>58</v>
      </c>
    </row>
    <row r="89" hidden="1" spans="1:9">
      <c r="A89" s="72">
        <v>87</v>
      </c>
      <c r="B89" s="32" t="s">
        <v>57</v>
      </c>
      <c r="C89" s="2" t="s">
        <v>8</v>
      </c>
      <c r="D89">
        <v>1</v>
      </c>
      <c r="E89" s="2" t="s">
        <v>9</v>
      </c>
      <c r="F89" s="2"/>
      <c r="G89" s="2"/>
      <c r="H89" s="76">
        <f>IFERROR(VLOOKUP(E89,参数!$A$5:$B$41,2,FALSE),E89)</f>
        <v>37.5</v>
      </c>
      <c r="I89" s="91" t="s">
        <v>58</v>
      </c>
    </row>
    <row r="90" hidden="1" spans="1:9">
      <c r="A90" s="72">
        <v>88</v>
      </c>
      <c r="B90" s="32" t="s">
        <v>57</v>
      </c>
      <c r="C90" s="2" t="s">
        <v>10</v>
      </c>
      <c r="D90">
        <v>1</v>
      </c>
      <c r="E90" s="2" t="s">
        <v>52</v>
      </c>
      <c r="F90" s="2"/>
      <c r="G90" s="2"/>
      <c r="H90" s="99" t="str">
        <f>IFERROR(VLOOKUP(E90,参数!$A$5:$B$41,2,FALSE),E90)</f>
        <v>20</v>
      </c>
      <c r="I90" s="91" t="s">
        <v>58</v>
      </c>
    </row>
    <row r="91" hidden="1" spans="1:9">
      <c r="A91" s="72">
        <v>89</v>
      </c>
      <c r="B91" s="32" t="s">
        <v>57</v>
      </c>
      <c r="C91" s="2" t="s">
        <v>12</v>
      </c>
      <c r="D91">
        <v>1</v>
      </c>
      <c r="E91" s="2" t="s">
        <v>13</v>
      </c>
      <c r="F91" s="2"/>
      <c r="G91" s="2"/>
      <c r="H91" s="75">
        <f>IFERROR(VLOOKUP(E91,参数!$A$5:$B$41,2,FALSE),E91)</f>
        <v>5</v>
      </c>
      <c r="I91" s="91" t="s">
        <v>58</v>
      </c>
    </row>
    <row r="92" hidden="1" spans="1:8">
      <c r="A92" s="72">
        <v>90</v>
      </c>
      <c r="B92" s="32" t="s">
        <v>59</v>
      </c>
      <c r="C92" s="73" t="s">
        <v>59</v>
      </c>
      <c r="E92" s="74" t="s">
        <v>2</v>
      </c>
      <c r="F92" s="74"/>
      <c r="G92" s="74"/>
      <c r="H92" s="22" t="s">
        <v>60</v>
      </c>
    </row>
    <row r="93" hidden="1" spans="1:9">
      <c r="A93" s="72">
        <v>91</v>
      </c>
      <c r="B93" s="32" t="s">
        <v>59</v>
      </c>
      <c r="C93" s="2" t="s">
        <v>4</v>
      </c>
      <c r="D93">
        <v>1</v>
      </c>
      <c r="E93" s="2" t="s">
        <v>16</v>
      </c>
      <c r="F93" s="2"/>
      <c r="G93" s="2"/>
      <c r="H93" s="75" t="str">
        <f>IFERROR(VLOOKUP(E93,参数!$A$5:$B$41,2,FALSE),E93)</f>
        <v>FOODTYPE.MEAT</v>
      </c>
      <c r="I93" s="91" t="s">
        <v>60</v>
      </c>
    </row>
    <row r="94" spans="1:9">
      <c r="A94" s="72">
        <v>92</v>
      </c>
      <c r="B94" s="32" t="s">
        <v>59</v>
      </c>
      <c r="C94" s="2" t="s">
        <v>6</v>
      </c>
      <c r="D94">
        <v>1</v>
      </c>
      <c r="E94" s="2" t="s">
        <v>7</v>
      </c>
      <c r="F94" s="2"/>
      <c r="G94" s="2"/>
      <c r="H94" s="76">
        <f>IFERROR(VLOOKUP(E94,参数!$A$5:$B$41,2,FALSE),E94)</f>
        <v>20</v>
      </c>
      <c r="I94" s="91" t="s">
        <v>60</v>
      </c>
    </row>
    <row r="95" hidden="1" spans="1:9">
      <c r="A95" s="72">
        <v>93</v>
      </c>
      <c r="B95" s="32" t="s">
        <v>59</v>
      </c>
      <c r="C95" s="2" t="s">
        <v>8</v>
      </c>
      <c r="D95">
        <v>1</v>
      </c>
      <c r="E95" s="2" t="s">
        <v>38</v>
      </c>
      <c r="F95" s="2"/>
      <c r="G95" s="2"/>
      <c r="H95" s="78">
        <f>IFERROR(VLOOKUP(E95,参数!$A$5:$B$41,2,FALSE),E95)</f>
        <v>75</v>
      </c>
      <c r="I95" s="91" t="s">
        <v>60</v>
      </c>
    </row>
    <row r="96" hidden="1" spans="1:9">
      <c r="A96" s="72">
        <v>94</v>
      </c>
      <c r="B96" s="32" t="s">
        <v>59</v>
      </c>
      <c r="C96" s="2" t="s">
        <v>10</v>
      </c>
      <c r="D96">
        <v>1</v>
      </c>
      <c r="E96" s="2" t="s">
        <v>49</v>
      </c>
      <c r="F96" s="2"/>
      <c r="G96" s="2"/>
      <c r="H96" s="98" t="str">
        <f>IFERROR(VLOOKUP(E96,参数!$A$5:$B$41,2,FALSE),E96)</f>
        <v>6</v>
      </c>
      <c r="I96" s="91" t="s">
        <v>60</v>
      </c>
    </row>
    <row r="97" hidden="1" spans="1:9">
      <c r="A97" s="72">
        <v>95</v>
      </c>
      <c r="B97" s="32" t="s">
        <v>59</v>
      </c>
      <c r="C97" s="2" t="s">
        <v>12</v>
      </c>
      <c r="D97">
        <v>1</v>
      </c>
      <c r="E97" s="2" t="s">
        <v>13</v>
      </c>
      <c r="F97" s="2"/>
      <c r="G97" s="2"/>
      <c r="H97" s="75">
        <f>IFERROR(VLOOKUP(E97,参数!$A$5:$B$41,2,FALSE),E97)</f>
        <v>5</v>
      </c>
      <c r="I97" s="91" t="s">
        <v>60</v>
      </c>
    </row>
    <row r="98" hidden="1" spans="1:8">
      <c r="A98" s="72">
        <v>96</v>
      </c>
      <c r="B98" s="32" t="s">
        <v>61</v>
      </c>
      <c r="C98" s="73" t="s">
        <v>61</v>
      </c>
      <c r="E98" s="74" t="s">
        <v>2</v>
      </c>
      <c r="F98" s="74"/>
      <c r="G98" s="74"/>
      <c r="H98" s="93" t="s">
        <v>62</v>
      </c>
    </row>
    <row r="99" hidden="1" spans="1:9">
      <c r="A99" s="72">
        <v>97</v>
      </c>
      <c r="B99" s="32" t="s">
        <v>61</v>
      </c>
      <c r="C99" s="2" t="s">
        <v>4</v>
      </c>
      <c r="D99">
        <v>1</v>
      </c>
      <c r="E99" s="2" t="s">
        <v>5</v>
      </c>
      <c r="F99" s="2"/>
      <c r="G99" s="2"/>
      <c r="H99" s="75" t="str">
        <f>IFERROR(VLOOKUP(E99,参数!$A$5:$B$41,2,FALSE),E99)</f>
        <v>FOODTYPE.VEGGIE</v>
      </c>
      <c r="I99" s="91" t="s">
        <v>62</v>
      </c>
    </row>
    <row r="100" spans="1:9">
      <c r="A100" s="72">
        <v>98</v>
      </c>
      <c r="B100" s="32" t="s">
        <v>61</v>
      </c>
      <c r="C100" s="2" t="s">
        <v>6</v>
      </c>
      <c r="D100">
        <v>1</v>
      </c>
      <c r="E100" s="2" t="s">
        <v>20</v>
      </c>
      <c r="F100" s="2"/>
      <c r="G100" s="2"/>
      <c r="H100" s="75">
        <f>IFERROR(VLOOKUP(E100,参数!$A$5:$B$41,2,FALSE),E100)</f>
        <v>3</v>
      </c>
      <c r="I100" s="91" t="s">
        <v>62</v>
      </c>
    </row>
    <row r="101" hidden="1" spans="1:9">
      <c r="A101" s="72">
        <v>99</v>
      </c>
      <c r="B101" s="32" t="s">
        <v>61</v>
      </c>
      <c r="C101" s="2" t="s">
        <v>8</v>
      </c>
      <c r="D101">
        <v>1</v>
      </c>
      <c r="E101" s="2" t="s">
        <v>63</v>
      </c>
      <c r="F101" s="2"/>
      <c r="G101" s="2"/>
      <c r="H101" s="75">
        <f>IFERROR(VLOOKUP(E101,参数!$A$5:$B$41,2,FALSE),E101)</f>
        <v>25</v>
      </c>
      <c r="I101" s="91" t="s">
        <v>62</v>
      </c>
    </row>
    <row r="102" hidden="1" spans="1:9">
      <c r="A102" s="72">
        <v>100</v>
      </c>
      <c r="B102" s="32" t="s">
        <v>61</v>
      </c>
      <c r="C102" s="2" t="s">
        <v>10</v>
      </c>
      <c r="D102">
        <v>1</v>
      </c>
      <c r="E102" s="2" t="s">
        <v>11</v>
      </c>
      <c r="F102" s="2"/>
      <c r="G102" s="2"/>
      <c r="H102" s="97" t="str">
        <f>IFERROR(VLOOKUP(E102,参数!$A$5:$B$41,2,FALSE),E102)</f>
        <v>15</v>
      </c>
      <c r="I102" s="91" t="s">
        <v>62</v>
      </c>
    </row>
    <row r="103" hidden="1" spans="1:9">
      <c r="A103" s="72">
        <v>101</v>
      </c>
      <c r="B103" s="32" t="s">
        <v>61</v>
      </c>
      <c r="C103" s="2" t="s">
        <v>12</v>
      </c>
      <c r="D103">
        <v>1</v>
      </c>
      <c r="E103" s="2" t="s">
        <v>13</v>
      </c>
      <c r="F103" s="2"/>
      <c r="G103" s="2"/>
      <c r="H103" s="75">
        <f>IFERROR(VLOOKUP(E103,参数!$A$5:$B$41,2,FALSE),E103)</f>
        <v>5</v>
      </c>
      <c r="I103" s="91" t="s">
        <v>62</v>
      </c>
    </row>
    <row r="104" hidden="1" spans="1:8">
      <c r="A104" s="72">
        <v>102</v>
      </c>
      <c r="B104" s="32" t="s">
        <v>64</v>
      </c>
      <c r="C104" s="73" t="s">
        <v>64</v>
      </c>
      <c r="E104" s="74" t="s">
        <v>2</v>
      </c>
      <c r="F104" s="74"/>
      <c r="G104" s="74"/>
      <c r="H104" s="93" t="s">
        <v>65</v>
      </c>
    </row>
    <row r="105" hidden="1" spans="1:9">
      <c r="A105" s="72">
        <v>103</v>
      </c>
      <c r="B105" s="32" t="s">
        <v>64</v>
      </c>
      <c r="C105" s="2" t="s">
        <v>4</v>
      </c>
      <c r="D105">
        <v>1</v>
      </c>
      <c r="E105" s="2" t="s">
        <v>5</v>
      </c>
      <c r="F105" s="2"/>
      <c r="G105" s="2"/>
      <c r="H105" s="75" t="str">
        <f>IFERROR(VLOOKUP(E105,参数!$A$5:$B$41,2,FALSE),E105)</f>
        <v>FOODTYPE.VEGGIE</v>
      </c>
      <c r="I105" s="91" t="s">
        <v>65</v>
      </c>
    </row>
    <row r="106" spans="1:9">
      <c r="A106" s="72">
        <v>104</v>
      </c>
      <c r="B106" s="32" t="s">
        <v>64</v>
      </c>
      <c r="C106" s="2" t="s">
        <v>6</v>
      </c>
      <c r="D106">
        <v>1</v>
      </c>
      <c r="E106" s="2" t="s">
        <v>20</v>
      </c>
      <c r="F106" s="2"/>
      <c r="G106" s="2"/>
      <c r="H106" s="75">
        <f>IFERROR(VLOOKUP(E106,参数!$A$5:$B$41,2,FALSE),E106)</f>
        <v>3</v>
      </c>
      <c r="I106" s="91" t="s">
        <v>65</v>
      </c>
    </row>
    <row r="107" hidden="1" spans="1:9">
      <c r="A107" s="72">
        <v>105</v>
      </c>
      <c r="B107" s="32" t="s">
        <v>64</v>
      </c>
      <c r="C107" s="2" t="s">
        <v>8</v>
      </c>
      <c r="D107">
        <v>1</v>
      </c>
      <c r="E107" s="2" t="s">
        <v>21</v>
      </c>
      <c r="F107" s="2" t="s">
        <v>22</v>
      </c>
      <c r="G107" s="2">
        <v>3</v>
      </c>
      <c r="H107" s="76">
        <f>IFERROR(VLOOKUP(E107,参数!$A$5:$B$41,2,FALSE)*3,E107)</f>
        <v>37.5</v>
      </c>
      <c r="I107" s="91" t="s">
        <v>65</v>
      </c>
    </row>
    <row r="108" hidden="1" spans="1:9">
      <c r="A108" s="72">
        <v>106</v>
      </c>
      <c r="B108" s="32" t="s">
        <v>64</v>
      </c>
      <c r="C108" s="2" t="s">
        <v>10</v>
      </c>
      <c r="D108">
        <v>1</v>
      </c>
      <c r="E108" s="2" t="s">
        <v>11</v>
      </c>
      <c r="F108" s="2"/>
      <c r="G108" s="2"/>
      <c r="H108" s="97" t="str">
        <f>IFERROR(VLOOKUP(E108,参数!$A$5:$B$41,2,FALSE),E108)</f>
        <v>15</v>
      </c>
      <c r="I108" s="91" t="s">
        <v>65</v>
      </c>
    </row>
    <row r="109" hidden="1" spans="1:9">
      <c r="A109" s="72">
        <v>107</v>
      </c>
      <c r="B109" s="32" t="s">
        <v>64</v>
      </c>
      <c r="C109" s="2" t="s">
        <v>12</v>
      </c>
      <c r="D109">
        <v>1</v>
      </c>
      <c r="E109" s="2" t="s">
        <v>13</v>
      </c>
      <c r="F109" s="2"/>
      <c r="G109" s="2"/>
      <c r="H109" s="75">
        <f>IFERROR(VLOOKUP(E109,参数!$A$5:$B$41,2,FALSE),E109)</f>
        <v>5</v>
      </c>
      <c r="I109" s="91" t="s">
        <v>65</v>
      </c>
    </row>
    <row r="110" hidden="1" spans="1:8">
      <c r="A110" s="72">
        <v>108</v>
      </c>
      <c r="B110" s="32" t="s">
        <v>66</v>
      </c>
      <c r="C110" s="73" t="s">
        <v>66</v>
      </c>
      <c r="E110" s="74" t="s">
        <v>2</v>
      </c>
      <c r="F110" s="74"/>
      <c r="G110" s="74"/>
      <c r="H110" s="93" t="s">
        <v>67</v>
      </c>
    </row>
    <row r="111" hidden="1" spans="1:9">
      <c r="A111" s="72">
        <v>109</v>
      </c>
      <c r="B111" s="32" t="s">
        <v>66</v>
      </c>
      <c r="C111" s="2" t="s">
        <v>4</v>
      </c>
      <c r="D111">
        <v>1</v>
      </c>
      <c r="E111" s="2" t="s">
        <v>5</v>
      </c>
      <c r="F111" s="2"/>
      <c r="G111" s="2"/>
      <c r="H111" s="75" t="str">
        <f>IFERROR(VLOOKUP(E111,参数!$A$5:$B$41,2,FALSE),E111)</f>
        <v>FOODTYPE.VEGGIE</v>
      </c>
      <c r="I111" s="91" t="s">
        <v>67</v>
      </c>
    </row>
    <row r="112" spans="1:9">
      <c r="A112" s="72">
        <v>110</v>
      </c>
      <c r="B112" s="32" t="s">
        <v>66</v>
      </c>
      <c r="C112" s="2" t="s">
        <v>6</v>
      </c>
      <c r="D112">
        <v>1</v>
      </c>
      <c r="E112" s="2" t="s">
        <v>7</v>
      </c>
      <c r="F112" s="2"/>
      <c r="G112" s="2"/>
      <c r="H112" s="76">
        <f>IFERROR(VLOOKUP(E112,参数!$A$5:$B$41,2,FALSE),E112)</f>
        <v>20</v>
      </c>
      <c r="I112" s="91" t="s">
        <v>67</v>
      </c>
    </row>
    <row r="113" hidden="1" spans="1:9">
      <c r="A113" s="72">
        <v>111</v>
      </c>
      <c r="B113" s="32" t="s">
        <v>66</v>
      </c>
      <c r="C113" s="2" t="s">
        <v>8</v>
      </c>
      <c r="D113">
        <v>1</v>
      </c>
      <c r="E113" s="2" t="s">
        <v>63</v>
      </c>
      <c r="F113" s="2"/>
      <c r="G113" s="2"/>
      <c r="H113" s="75">
        <f>IFERROR(VLOOKUP(E113,参数!$A$5:$B$41,2,FALSE),E113)</f>
        <v>25</v>
      </c>
      <c r="I113" s="91" t="s">
        <v>67</v>
      </c>
    </row>
    <row r="114" hidden="1" spans="1:9">
      <c r="A114" s="72">
        <v>112</v>
      </c>
      <c r="B114" s="32" t="s">
        <v>66</v>
      </c>
      <c r="C114" s="2" t="s">
        <v>10</v>
      </c>
      <c r="D114">
        <v>1</v>
      </c>
      <c r="E114" s="2" t="s">
        <v>49</v>
      </c>
      <c r="F114" s="2"/>
      <c r="G114" s="2"/>
      <c r="H114" s="98" t="str">
        <f>IFERROR(VLOOKUP(E114,参数!$A$5:$B$41,2,FALSE),E114)</f>
        <v>6</v>
      </c>
      <c r="I114" s="91" t="s">
        <v>67</v>
      </c>
    </row>
    <row r="115" hidden="1" spans="1:9">
      <c r="A115" s="72">
        <v>113</v>
      </c>
      <c r="B115" s="32" t="s">
        <v>66</v>
      </c>
      <c r="C115" s="2" t="s">
        <v>12</v>
      </c>
      <c r="D115">
        <v>1</v>
      </c>
      <c r="E115" s="2" t="s">
        <v>13</v>
      </c>
      <c r="F115" s="2"/>
      <c r="G115" s="2"/>
      <c r="H115" s="75">
        <f>IFERROR(VLOOKUP(E115,参数!$A$5:$B$41,2,FALSE),E115)</f>
        <v>5</v>
      </c>
      <c r="I115" s="91" t="s">
        <v>67</v>
      </c>
    </row>
    <row r="116" hidden="1" spans="1:8">
      <c r="A116" s="72">
        <v>114</v>
      </c>
      <c r="B116" s="32" t="s">
        <v>68</v>
      </c>
      <c r="C116" s="73" t="s">
        <v>68</v>
      </c>
      <c r="E116" s="74" t="s">
        <v>2</v>
      </c>
      <c r="F116" s="74"/>
      <c r="G116" s="74"/>
      <c r="H116" s="93" t="s">
        <v>69</v>
      </c>
    </row>
    <row r="117" hidden="1" spans="1:9">
      <c r="A117" s="72">
        <v>115</v>
      </c>
      <c r="B117" s="32" t="s">
        <v>68</v>
      </c>
      <c r="C117" s="2" t="s">
        <v>4</v>
      </c>
      <c r="D117">
        <v>1</v>
      </c>
      <c r="E117" s="2" t="s">
        <v>16</v>
      </c>
      <c r="F117" s="2"/>
      <c r="G117" s="2"/>
      <c r="H117" s="75" t="str">
        <f>IFERROR(VLOOKUP(E117,参数!$A$5:$B$41,2,FALSE),E117)</f>
        <v>FOODTYPE.MEAT</v>
      </c>
      <c r="I117" s="91" t="s">
        <v>69</v>
      </c>
    </row>
    <row r="118" spans="1:9">
      <c r="A118" s="72">
        <v>116</v>
      </c>
      <c r="B118" s="32" t="s">
        <v>68</v>
      </c>
      <c r="C118" s="2" t="s">
        <v>6</v>
      </c>
      <c r="D118">
        <v>1</v>
      </c>
      <c r="E118" s="2" t="s">
        <v>7</v>
      </c>
      <c r="F118" s="2"/>
      <c r="G118" s="2"/>
      <c r="H118" s="76">
        <f>IFERROR(VLOOKUP(E118,参数!$A$5:$B$41,2,FALSE),E118)</f>
        <v>20</v>
      </c>
      <c r="I118" s="91" t="s">
        <v>69</v>
      </c>
    </row>
    <row r="119" hidden="1" spans="1:9">
      <c r="A119" s="72">
        <v>117</v>
      </c>
      <c r="B119" s="32" t="s">
        <v>68</v>
      </c>
      <c r="C119" s="2" t="s">
        <v>8</v>
      </c>
      <c r="D119">
        <v>1</v>
      </c>
      <c r="E119" s="2" t="s">
        <v>9</v>
      </c>
      <c r="F119" s="2"/>
      <c r="G119" s="2"/>
      <c r="H119" s="76">
        <f>IFERROR(VLOOKUP(E119,参数!$A$5:$B$41,2,FALSE),E119)</f>
        <v>37.5</v>
      </c>
      <c r="I119" s="91" t="s">
        <v>69</v>
      </c>
    </row>
    <row r="120" hidden="1" spans="1:9">
      <c r="A120" s="72">
        <v>118</v>
      </c>
      <c r="B120" s="32" t="s">
        <v>68</v>
      </c>
      <c r="C120" s="2" t="s">
        <v>10</v>
      </c>
      <c r="D120">
        <v>1</v>
      </c>
      <c r="E120" s="2" t="s">
        <v>49</v>
      </c>
      <c r="F120" s="2"/>
      <c r="G120" s="2"/>
      <c r="H120" s="98" t="str">
        <f>IFERROR(VLOOKUP(E120,参数!$A$5:$B$41,2,FALSE),E120)</f>
        <v>6</v>
      </c>
      <c r="I120" s="91" t="s">
        <v>69</v>
      </c>
    </row>
    <row r="121" hidden="1" spans="1:9">
      <c r="A121" s="72">
        <v>119</v>
      </c>
      <c r="B121" s="32" t="s">
        <v>68</v>
      </c>
      <c r="C121" s="2" t="s">
        <v>12</v>
      </c>
      <c r="D121">
        <v>1</v>
      </c>
      <c r="E121" s="2" t="s">
        <v>13</v>
      </c>
      <c r="F121" s="2"/>
      <c r="G121" s="2"/>
      <c r="H121" s="75">
        <f>IFERROR(VLOOKUP(E121,参数!$A$5:$B$41,2,FALSE),E121)</f>
        <v>5</v>
      </c>
      <c r="I121" s="91" t="s">
        <v>69</v>
      </c>
    </row>
    <row r="122" hidden="1" spans="1:8">
      <c r="A122" s="72">
        <v>120</v>
      </c>
      <c r="B122" s="32" t="s">
        <v>70</v>
      </c>
      <c r="C122" s="73" t="s">
        <v>70</v>
      </c>
      <c r="E122" s="74" t="s">
        <v>2</v>
      </c>
      <c r="F122" s="74"/>
      <c r="G122" s="74"/>
      <c r="H122" s="93" t="s">
        <v>71</v>
      </c>
    </row>
    <row r="123" hidden="1" spans="1:9">
      <c r="A123" s="72">
        <v>121</v>
      </c>
      <c r="B123" s="32" t="s">
        <v>70</v>
      </c>
      <c r="C123" s="2" t="s">
        <v>4</v>
      </c>
      <c r="D123">
        <v>1</v>
      </c>
      <c r="E123" s="2" t="s">
        <v>5</v>
      </c>
      <c r="F123" s="2"/>
      <c r="G123" s="2"/>
      <c r="H123" s="75" t="str">
        <f>IFERROR(VLOOKUP(E123,参数!$A$5:$B$41,2,FALSE),E123)</f>
        <v>FOODTYPE.VEGGIE</v>
      </c>
      <c r="I123" s="91" t="s">
        <v>71</v>
      </c>
    </row>
    <row r="124" spans="1:9">
      <c r="A124" s="72">
        <v>122</v>
      </c>
      <c r="B124" s="32" t="s">
        <v>70</v>
      </c>
      <c r="C124" s="2" t="s">
        <v>6</v>
      </c>
      <c r="D124">
        <v>1</v>
      </c>
      <c r="E124" s="2" t="s">
        <v>72</v>
      </c>
      <c r="F124" s="2"/>
      <c r="G124" s="2"/>
      <c r="H124" s="78">
        <f>IFERROR(VLOOKUP(E124,参数!$A$5:$B$41,2,FALSE),E124)</f>
        <v>60</v>
      </c>
      <c r="I124" s="91" t="s">
        <v>71</v>
      </c>
    </row>
    <row r="125" hidden="1" spans="1:9">
      <c r="A125" s="72">
        <v>123</v>
      </c>
      <c r="B125" s="32" t="s">
        <v>70</v>
      </c>
      <c r="C125" s="2" t="s">
        <v>8</v>
      </c>
      <c r="D125">
        <v>1</v>
      </c>
      <c r="E125" s="2" t="s">
        <v>9</v>
      </c>
      <c r="F125" s="2"/>
      <c r="G125" s="2"/>
      <c r="H125" s="76">
        <f>IFERROR(VLOOKUP(E125,参数!$A$5:$B$41,2,FALSE),E125)</f>
        <v>37.5</v>
      </c>
      <c r="I125" s="91" t="s">
        <v>71</v>
      </c>
    </row>
    <row r="126" hidden="1" spans="1:9">
      <c r="A126" s="72">
        <v>124</v>
      </c>
      <c r="B126" s="32" t="s">
        <v>70</v>
      </c>
      <c r="C126" s="2" t="s">
        <v>10</v>
      </c>
      <c r="D126">
        <v>1</v>
      </c>
      <c r="E126" s="2" t="s">
        <v>49</v>
      </c>
      <c r="F126" s="2"/>
      <c r="G126" s="2"/>
      <c r="H126" s="98" t="str">
        <f>IFERROR(VLOOKUP(E126,参数!$A$5:$B$41,2,FALSE),E126)</f>
        <v>6</v>
      </c>
      <c r="I126" s="91" t="s">
        <v>71</v>
      </c>
    </row>
    <row r="127" hidden="1" spans="1:9">
      <c r="A127" s="72">
        <v>125</v>
      </c>
      <c r="B127" s="32" t="s">
        <v>70</v>
      </c>
      <c r="C127" s="2" t="s">
        <v>12</v>
      </c>
      <c r="D127">
        <v>1</v>
      </c>
      <c r="E127" s="2" t="s">
        <v>13</v>
      </c>
      <c r="F127" s="2"/>
      <c r="G127" s="2"/>
      <c r="H127" s="75">
        <f>IFERROR(VLOOKUP(E127,参数!$A$5:$B$41,2,FALSE),E127)</f>
        <v>5</v>
      </c>
      <c r="I127" s="91" t="s">
        <v>71</v>
      </c>
    </row>
    <row r="128" hidden="1" spans="1:8">
      <c r="A128" s="72">
        <v>126</v>
      </c>
      <c r="B128" s="32" t="s">
        <v>73</v>
      </c>
      <c r="C128" s="73" t="s">
        <v>73</v>
      </c>
      <c r="E128" s="74" t="s">
        <v>2</v>
      </c>
      <c r="F128" s="74"/>
      <c r="G128" s="74"/>
      <c r="H128" s="93" t="s">
        <v>74</v>
      </c>
    </row>
    <row r="129" hidden="1" spans="1:14">
      <c r="A129" s="72">
        <v>127</v>
      </c>
      <c r="B129" s="32" t="s">
        <v>73</v>
      </c>
      <c r="C129" s="2" t="s">
        <v>4</v>
      </c>
      <c r="D129">
        <v>1</v>
      </c>
      <c r="E129" s="2" t="s">
        <v>16</v>
      </c>
      <c r="F129" s="2"/>
      <c r="G129" s="2"/>
      <c r="H129" s="75" t="str">
        <f>IFERROR(VLOOKUP(E129,参数!$A$5:$B$41,2,FALSE),E129)</f>
        <v>FOODTYPE.MEAT</v>
      </c>
      <c r="I129" s="91" t="s">
        <v>74</v>
      </c>
      <c r="J129" s="2" t="s">
        <v>75</v>
      </c>
      <c r="L129" s="2"/>
      <c r="M129" s="2"/>
      <c r="N129" s="75" t="str">
        <f>IFERROR(VLOOKUP(J129,参数!$A$5:$B$41,2,FALSE),J129)</f>
        <v>FOODTYPE.MONSTER</v>
      </c>
    </row>
    <row r="130" spans="1:9">
      <c r="A130" s="72">
        <v>129</v>
      </c>
      <c r="B130" s="32" t="s">
        <v>73</v>
      </c>
      <c r="C130" s="2" t="s">
        <v>6</v>
      </c>
      <c r="D130">
        <v>-1</v>
      </c>
      <c r="E130" s="77" t="s">
        <v>7</v>
      </c>
      <c r="F130" s="77"/>
      <c r="G130" s="77"/>
      <c r="H130" s="75">
        <f>IFERROR(VLOOKUP(E130,参数!$A$5:$B$41,2,FALSE)*D130,E130)</f>
        <v>-20</v>
      </c>
      <c r="I130" s="91" t="s">
        <v>74</v>
      </c>
    </row>
    <row r="131" hidden="1" spans="1:9">
      <c r="A131" s="72">
        <v>130</v>
      </c>
      <c r="B131" s="32" t="s">
        <v>73</v>
      </c>
      <c r="C131" s="2" t="s">
        <v>8</v>
      </c>
      <c r="D131">
        <v>1</v>
      </c>
      <c r="E131" s="2" t="s">
        <v>9</v>
      </c>
      <c r="F131" s="2"/>
      <c r="G131" s="2"/>
      <c r="H131" s="76">
        <f>IFERROR(VLOOKUP(E131,参数!$A$5:$B$41,2,FALSE),E131)</f>
        <v>37.5</v>
      </c>
      <c r="I131" s="91" t="s">
        <v>74</v>
      </c>
    </row>
    <row r="132" hidden="1" spans="1:9">
      <c r="A132" s="72">
        <v>131</v>
      </c>
      <c r="B132" s="32" t="s">
        <v>73</v>
      </c>
      <c r="C132" s="2" t="s">
        <v>10</v>
      </c>
      <c r="D132">
        <v>1</v>
      </c>
      <c r="E132" s="2" t="s">
        <v>49</v>
      </c>
      <c r="F132" s="2"/>
      <c r="G132" s="2"/>
      <c r="H132" s="98" t="str">
        <f>IFERROR(VLOOKUP(E132,参数!$A$5:$B$41,2,FALSE),E132)</f>
        <v>6</v>
      </c>
      <c r="I132" s="91" t="s">
        <v>74</v>
      </c>
    </row>
    <row r="133" hidden="1" spans="1:9">
      <c r="A133" s="72">
        <v>132</v>
      </c>
      <c r="B133" s="32" t="s">
        <v>78</v>
      </c>
      <c r="C133" s="2" t="s">
        <v>12</v>
      </c>
      <c r="D133">
        <v>-1</v>
      </c>
      <c r="E133" s="77" t="s">
        <v>76</v>
      </c>
      <c r="F133" s="77"/>
      <c r="G133" s="77"/>
      <c r="H133" s="75">
        <f>IFERROR(VLOOKUP(E133,参数!$A$5:$B$41,2,FALSE)*D133,E133)</f>
        <v>-20</v>
      </c>
      <c r="I133" s="91" t="s">
        <v>77</v>
      </c>
    </row>
    <row r="134" hidden="1" spans="1:8">
      <c r="A134" s="72">
        <v>133</v>
      </c>
      <c r="B134" s="32" t="s">
        <v>78</v>
      </c>
      <c r="C134" s="73" t="s">
        <v>78</v>
      </c>
      <c r="E134" s="74" t="s">
        <v>2</v>
      </c>
      <c r="F134" s="74"/>
      <c r="G134" s="74"/>
      <c r="H134" s="22" t="s">
        <v>77</v>
      </c>
    </row>
    <row r="135" hidden="1" spans="1:9">
      <c r="A135" s="72">
        <v>134</v>
      </c>
      <c r="B135" s="32" t="s">
        <v>78</v>
      </c>
      <c r="C135" s="2" t="s">
        <v>4</v>
      </c>
      <c r="D135">
        <v>1</v>
      </c>
      <c r="E135" s="2" t="s">
        <v>5</v>
      </c>
      <c r="F135" s="2"/>
      <c r="G135" s="2"/>
      <c r="H135" s="75" t="str">
        <f>IFERROR(VLOOKUP(E135,参数!$A$5:$B$41,2,FALSE),E135)</f>
        <v>FOODTYPE.VEGGIE</v>
      </c>
      <c r="I135" s="91" t="s">
        <v>77</v>
      </c>
    </row>
    <row r="136" spans="1:9">
      <c r="A136" s="72">
        <v>135</v>
      </c>
      <c r="B136" s="32" t="s">
        <v>78</v>
      </c>
      <c r="C136" s="2" t="s">
        <v>6</v>
      </c>
      <c r="D136">
        <v>-1</v>
      </c>
      <c r="E136" s="77" t="s">
        <v>20</v>
      </c>
      <c r="F136" s="77"/>
      <c r="G136" s="77"/>
      <c r="H136" s="75">
        <f>IFERROR(VLOOKUP(E136,参数!$A$5:$B$41,2,FALSE)*D136,E136)</f>
        <v>-3</v>
      </c>
      <c r="I136" s="91" t="s">
        <v>77</v>
      </c>
    </row>
    <row r="137" hidden="1" spans="1:9">
      <c r="A137" s="72">
        <v>136</v>
      </c>
      <c r="B137" s="32" t="s">
        <v>78</v>
      </c>
      <c r="C137" s="2" t="s">
        <v>8</v>
      </c>
      <c r="D137">
        <v>1</v>
      </c>
      <c r="E137" s="2">
        <v>0</v>
      </c>
      <c r="F137" s="2"/>
      <c r="G137" s="2"/>
      <c r="H137" s="75">
        <f>IFERROR(VLOOKUP(E137,参数!$A$5:$B$41,2,FALSE),E137)</f>
        <v>0</v>
      </c>
      <c r="I137" s="91" t="s">
        <v>77</v>
      </c>
    </row>
    <row r="138" hidden="1" spans="1:9">
      <c r="A138" s="72">
        <v>137</v>
      </c>
      <c r="B138" s="32" t="s">
        <v>78</v>
      </c>
      <c r="C138" s="2" t="s">
        <v>10</v>
      </c>
      <c r="D138">
        <v>1</v>
      </c>
      <c r="E138" s="2">
        <f>9000000/480</f>
        <v>18750</v>
      </c>
      <c r="F138" s="2"/>
      <c r="G138" s="2"/>
      <c r="H138" s="75">
        <f>IFERROR(VLOOKUP(E138,参数!$A$5:$B$41,2,FALSE),E138)</f>
        <v>18750</v>
      </c>
      <c r="I138" s="91" t="s">
        <v>77</v>
      </c>
    </row>
    <row r="139" hidden="1" spans="1:9">
      <c r="A139" s="72">
        <v>138</v>
      </c>
      <c r="B139" s="32" t="s">
        <v>80</v>
      </c>
      <c r="C139" s="2" t="s">
        <v>12</v>
      </c>
      <c r="D139">
        <v>1</v>
      </c>
      <c r="E139" s="2">
        <v>0</v>
      </c>
      <c r="F139" s="2"/>
      <c r="G139" s="2"/>
      <c r="H139" s="75">
        <f>IFERROR(VLOOKUP(E139,参数!$A$5:$B$41,2,FALSE),E139)</f>
        <v>0</v>
      </c>
      <c r="I139" s="91" t="s">
        <v>79</v>
      </c>
    </row>
    <row r="140" hidden="1" spans="1:8">
      <c r="A140" s="72">
        <v>139</v>
      </c>
      <c r="B140" s="32" t="s">
        <v>80</v>
      </c>
      <c r="C140" s="73" t="s">
        <v>80</v>
      </c>
      <c r="E140" s="74" t="s">
        <v>2</v>
      </c>
      <c r="F140" s="74"/>
      <c r="G140" s="74"/>
      <c r="H140" s="93" t="s">
        <v>79</v>
      </c>
    </row>
    <row r="141" hidden="1" spans="1:9">
      <c r="A141" s="72">
        <v>140</v>
      </c>
      <c r="B141" s="32" t="s">
        <v>80</v>
      </c>
      <c r="C141" s="2" t="s">
        <v>4</v>
      </c>
      <c r="D141">
        <v>1</v>
      </c>
      <c r="E141" s="2" t="s">
        <v>16</v>
      </c>
      <c r="F141" s="2"/>
      <c r="G141" s="2"/>
      <c r="H141" s="75" t="str">
        <f>IFERROR(VLOOKUP(E141,参数!$A$5:$B$41,2,FALSE),E141)</f>
        <v>FOODTYPE.MEAT</v>
      </c>
      <c r="I141" s="91" t="s">
        <v>79</v>
      </c>
    </row>
    <row r="142" spans="1:9">
      <c r="A142" s="72">
        <v>141</v>
      </c>
      <c r="B142" s="32" t="s">
        <v>80</v>
      </c>
      <c r="C142" s="2" t="s">
        <v>6</v>
      </c>
      <c r="D142">
        <v>1</v>
      </c>
      <c r="E142" s="2" t="s">
        <v>7</v>
      </c>
      <c r="F142" s="2"/>
      <c r="G142" s="2"/>
      <c r="H142" s="76">
        <f>IFERROR(VLOOKUP(E142,参数!$A$5:$B$41,2,FALSE),E142)</f>
        <v>20</v>
      </c>
      <c r="I142" s="91" t="s">
        <v>79</v>
      </c>
    </row>
    <row r="143" hidden="1" spans="1:9">
      <c r="A143" s="72">
        <v>142</v>
      </c>
      <c r="B143" s="32" t="s">
        <v>80</v>
      </c>
      <c r="C143" s="2" t="s">
        <v>8</v>
      </c>
      <c r="D143">
        <v>1</v>
      </c>
      <c r="E143" s="2" t="s">
        <v>81</v>
      </c>
      <c r="F143" s="2"/>
      <c r="G143" s="2"/>
      <c r="H143" s="75">
        <f>IFERROR(VLOOKUP(E143,参数!$A$5:$B$41,2,FALSE),E143)</f>
        <v>18.75</v>
      </c>
      <c r="I143" s="91" t="s">
        <v>79</v>
      </c>
    </row>
    <row r="144" hidden="1" spans="1:9">
      <c r="A144" s="72">
        <v>143</v>
      </c>
      <c r="B144" s="32" t="s">
        <v>80</v>
      </c>
      <c r="C144" s="2" t="s">
        <v>10</v>
      </c>
      <c r="D144">
        <v>1</v>
      </c>
      <c r="E144" s="2" t="s">
        <v>26</v>
      </c>
      <c r="F144" s="2"/>
      <c r="G144" s="2"/>
      <c r="H144" s="98" t="str">
        <f>IFERROR(VLOOKUP(E144,参数!$A$5:$B$41,2,FALSE),E144)</f>
        <v>10</v>
      </c>
      <c r="I144" s="91" t="s">
        <v>79</v>
      </c>
    </row>
    <row r="145" hidden="1" spans="1:9">
      <c r="A145" s="72">
        <v>144</v>
      </c>
      <c r="B145" s="32" t="s">
        <v>83</v>
      </c>
      <c r="C145" s="2" t="s">
        <v>12</v>
      </c>
      <c r="D145">
        <v>1</v>
      </c>
      <c r="E145" s="2" t="s">
        <v>13</v>
      </c>
      <c r="F145" s="2"/>
      <c r="G145" s="2"/>
      <c r="H145" s="75">
        <f>IFERROR(VLOOKUP(E145,参数!$A$5:$B$41,2,FALSE),E145)</f>
        <v>5</v>
      </c>
      <c r="I145" s="91" t="s">
        <v>82</v>
      </c>
    </row>
    <row r="146" hidden="1" spans="1:8">
      <c r="A146" s="72">
        <v>145</v>
      </c>
      <c r="B146" s="32" t="s">
        <v>83</v>
      </c>
      <c r="C146" s="73" t="s">
        <v>83</v>
      </c>
      <c r="E146" s="74" t="s">
        <v>2</v>
      </c>
      <c r="F146" s="74"/>
      <c r="G146" s="74"/>
      <c r="H146" s="93" t="s">
        <v>82</v>
      </c>
    </row>
    <row r="147" hidden="1" spans="1:9">
      <c r="A147" s="72">
        <v>146</v>
      </c>
      <c r="B147" s="32" t="s">
        <v>83</v>
      </c>
      <c r="C147" s="2" t="s">
        <v>4</v>
      </c>
      <c r="E147" s="74"/>
      <c r="F147" s="74"/>
      <c r="G147" s="74"/>
      <c r="H147" s="80"/>
      <c r="I147" s="91" t="s">
        <v>82</v>
      </c>
    </row>
    <row r="148" spans="1:9">
      <c r="A148" s="72">
        <v>147</v>
      </c>
      <c r="B148" s="32" t="s">
        <v>83</v>
      </c>
      <c r="C148" s="2" t="s">
        <v>6</v>
      </c>
      <c r="D148">
        <v>1</v>
      </c>
      <c r="E148" s="2">
        <v>0</v>
      </c>
      <c r="F148" s="2"/>
      <c r="G148" s="2"/>
      <c r="H148" s="75">
        <f>IFERROR(VLOOKUP(E148,参数!$A$5:$B$41,2,FALSE),E148)</f>
        <v>0</v>
      </c>
      <c r="I148" s="91" t="s">
        <v>82</v>
      </c>
    </row>
    <row r="149" hidden="1" spans="1:9">
      <c r="A149" s="72">
        <v>148</v>
      </c>
      <c r="B149" s="32" t="s">
        <v>83</v>
      </c>
      <c r="C149" s="2" t="s">
        <v>8</v>
      </c>
      <c r="D149">
        <v>1</v>
      </c>
      <c r="E149" s="2">
        <v>0</v>
      </c>
      <c r="F149" s="2"/>
      <c r="G149" s="2"/>
      <c r="H149" s="75">
        <f>IFERROR(VLOOKUP(E149,参数!$A$5:$B$41,2,FALSE),E149)</f>
        <v>0</v>
      </c>
      <c r="I149" s="91" t="s">
        <v>82</v>
      </c>
    </row>
    <row r="150" hidden="1" spans="1:9">
      <c r="A150" s="72">
        <v>149</v>
      </c>
      <c r="B150" s="32" t="s">
        <v>83</v>
      </c>
      <c r="C150" s="2" t="s">
        <v>10</v>
      </c>
      <c r="D150">
        <v>1</v>
      </c>
      <c r="E150" s="2" t="s">
        <v>49</v>
      </c>
      <c r="F150" s="2"/>
      <c r="G150" s="2"/>
      <c r="H150" s="98" t="str">
        <f>IFERROR(VLOOKUP(E150,参数!$A$5:$B$41,2,FALSE),E150)</f>
        <v>6</v>
      </c>
      <c r="I150" s="91" t="s">
        <v>82</v>
      </c>
    </row>
    <row r="151" hidden="1" spans="1:9">
      <c r="A151" s="72">
        <v>150</v>
      </c>
      <c r="B151" s="32" t="s">
        <v>86</v>
      </c>
      <c r="C151" s="2" t="s">
        <v>12</v>
      </c>
      <c r="D151">
        <v>1</v>
      </c>
      <c r="E151" s="2">
        <v>0</v>
      </c>
      <c r="F151" s="2"/>
      <c r="G151" s="2"/>
      <c r="H151" s="75">
        <f>IFERROR(VLOOKUP(E151,参数!$A$5:$B$41,2,FALSE),E151)</f>
        <v>0</v>
      </c>
      <c r="I151" s="91" t="s">
        <v>85</v>
      </c>
    </row>
    <row r="152" hidden="1" spans="1:8">
      <c r="A152" s="72">
        <v>151</v>
      </c>
      <c r="B152" s="32" t="s">
        <v>86</v>
      </c>
      <c r="C152" s="73" t="s">
        <v>86</v>
      </c>
      <c r="E152" s="74" t="s">
        <v>2</v>
      </c>
      <c r="F152" s="74"/>
      <c r="G152" s="74"/>
      <c r="H152" s="93" t="s">
        <v>85</v>
      </c>
    </row>
    <row r="153" hidden="1" spans="1:9">
      <c r="A153" s="72">
        <v>152</v>
      </c>
      <c r="B153" s="32" t="s">
        <v>86</v>
      </c>
      <c r="C153" s="2" t="s">
        <v>4</v>
      </c>
      <c r="D153">
        <v>1</v>
      </c>
      <c r="E153" s="2" t="s">
        <v>5</v>
      </c>
      <c r="F153" s="2"/>
      <c r="G153" s="2"/>
      <c r="H153" s="75" t="str">
        <f>IFERROR(VLOOKUP(E153,参数!$A$5:$B$41,2,FALSE),E153)</f>
        <v>FOODTYPE.VEGGIE</v>
      </c>
      <c r="I153" s="91" t="s">
        <v>85</v>
      </c>
    </row>
    <row r="154" spans="1:9">
      <c r="A154" s="72">
        <v>153</v>
      </c>
      <c r="B154" s="32" t="s">
        <v>86</v>
      </c>
      <c r="C154" s="2" t="s">
        <v>6</v>
      </c>
      <c r="D154">
        <v>1</v>
      </c>
      <c r="E154" s="2" t="s">
        <v>31</v>
      </c>
      <c r="F154" s="2"/>
      <c r="G154" s="2"/>
      <c r="H154" s="78">
        <f>IFERROR(VLOOKUP(E154,参数!$A$5:$B$41,2,FALSE),E154)</f>
        <v>40</v>
      </c>
      <c r="I154" s="91" t="s">
        <v>85</v>
      </c>
    </row>
    <row r="155" hidden="1" spans="1:9">
      <c r="A155" s="72">
        <v>154</v>
      </c>
      <c r="B155" s="32" t="s">
        <v>86</v>
      </c>
      <c r="C155" s="2" t="s">
        <v>8</v>
      </c>
      <c r="D155">
        <v>1</v>
      </c>
      <c r="E155" s="2" t="s">
        <v>21</v>
      </c>
      <c r="F155" s="2"/>
      <c r="G155" s="2"/>
      <c r="H155" s="75">
        <f>IFERROR(VLOOKUP(E155,参数!$A$5:$B$41,2,FALSE),E155)</f>
        <v>12.5</v>
      </c>
      <c r="I155" s="91" t="s">
        <v>85</v>
      </c>
    </row>
    <row r="156" hidden="1" spans="1:9">
      <c r="A156" s="72">
        <v>155</v>
      </c>
      <c r="B156" s="32" t="s">
        <v>86</v>
      </c>
      <c r="C156" s="2" t="s">
        <v>10</v>
      </c>
      <c r="D156">
        <v>1</v>
      </c>
      <c r="E156" s="2" t="s">
        <v>49</v>
      </c>
      <c r="F156" s="2"/>
      <c r="G156" s="2"/>
      <c r="H156" s="98" t="str">
        <f>IFERROR(VLOOKUP(E156,参数!$A$5:$B$41,2,FALSE),E156)</f>
        <v>6</v>
      </c>
      <c r="I156" s="91" t="s">
        <v>85</v>
      </c>
    </row>
    <row r="157" hidden="1" spans="1:9">
      <c r="A157" s="72">
        <v>156</v>
      </c>
      <c r="B157" s="32" t="s">
        <v>88</v>
      </c>
      <c r="C157" s="2" t="s">
        <v>12</v>
      </c>
      <c r="D157">
        <v>1</v>
      </c>
      <c r="E157" s="2" t="s">
        <v>13</v>
      </c>
      <c r="F157" s="2"/>
      <c r="G157" s="2"/>
      <c r="H157" s="75">
        <f>IFERROR(VLOOKUP(E157,参数!$A$5:$B$41,2,FALSE),E157)</f>
        <v>5</v>
      </c>
      <c r="I157" s="91" t="s">
        <v>87</v>
      </c>
    </row>
    <row r="158" hidden="1" spans="1:8">
      <c r="A158" s="72">
        <v>157</v>
      </c>
      <c r="B158" s="32" t="s">
        <v>88</v>
      </c>
      <c r="C158" s="73" t="s">
        <v>88</v>
      </c>
      <c r="E158" s="74" t="s">
        <v>2</v>
      </c>
      <c r="F158" s="74"/>
      <c r="G158" s="74"/>
      <c r="H158" s="93" t="s">
        <v>87</v>
      </c>
    </row>
    <row r="159" hidden="1" spans="1:9">
      <c r="A159" s="72">
        <v>158</v>
      </c>
      <c r="B159" s="32" t="s">
        <v>88</v>
      </c>
      <c r="C159" s="2" t="s">
        <v>4</v>
      </c>
      <c r="D159">
        <v>1</v>
      </c>
      <c r="E159" s="2" t="s">
        <v>19</v>
      </c>
      <c r="F159" s="2"/>
      <c r="G159" s="2"/>
      <c r="H159" s="75" t="str">
        <f>IFERROR(VLOOKUP(E159,参数!$A$5:$B$41,2,FALSE),E159)</f>
        <v>FOODTYPE.GOODIES</v>
      </c>
      <c r="I159" s="91" t="s">
        <v>87</v>
      </c>
    </row>
    <row r="160" spans="1:9">
      <c r="A160" s="72">
        <v>159</v>
      </c>
      <c r="B160" s="32" t="s">
        <v>88</v>
      </c>
      <c r="C160" s="2" t="s">
        <v>6</v>
      </c>
      <c r="D160">
        <v>1</v>
      </c>
      <c r="E160" s="2">
        <v>0</v>
      </c>
      <c r="F160" s="2"/>
      <c r="G160" s="2"/>
      <c r="H160" s="75">
        <f>IFERROR(VLOOKUP(E160,参数!$A$5:$B$41,2,FALSE),E160)</f>
        <v>0</v>
      </c>
      <c r="I160" s="91" t="s">
        <v>87</v>
      </c>
    </row>
    <row r="161" hidden="1" spans="1:9">
      <c r="A161" s="72">
        <v>160</v>
      </c>
      <c r="B161" s="32" t="s">
        <v>88</v>
      </c>
      <c r="C161" s="2" t="s">
        <v>8</v>
      </c>
      <c r="D161">
        <v>1</v>
      </c>
      <c r="E161" s="2" t="s">
        <v>63</v>
      </c>
      <c r="F161" s="2"/>
      <c r="G161" s="2"/>
      <c r="H161" s="75">
        <f>IFERROR(VLOOKUP(E161,参数!$A$5:$B$41,2,FALSE),E161)</f>
        <v>25</v>
      </c>
      <c r="I161" s="91" t="s">
        <v>87</v>
      </c>
    </row>
    <row r="162" hidden="1" spans="1:9">
      <c r="A162" s="72">
        <v>161</v>
      </c>
      <c r="B162" s="32" t="s">
        <v>88</v>
      </c>
      <c r="C162" s="2" t="s">
        <v>10</v>
      </c>
      <c r="D162">
        <v>1</v>
      </c>
      <c r="E162" s="2" t="s">
        <v>89</v>
      </c>
      <c r="F162" s="2"/>
      <c r="G162" s="2"/>
      <c r="H162" s="98" t="str">
        <f>IFERROR(VLOOKUP(E162,参数!$A$5:$B$41,2,FALSE),E162)</f>
        <v>3</v>
      </c>
      <c r="I162" s="91" t="s">
        <v>87</v>
      </c>
    </row>
    <row r="163" hidden="1" spans="1:9">
      <c r="A163" s="72">
        <v>162</v>
      </c>
      <c r="B163" s="32" t="s">
        <v>92</v>
      </c>
      <c r="C163" s="2" t="s">
        <v>12</v>
      </c>
      <c r="D163">
        <v>1</v>
      </c>
      <c r="E163" s="2" t="s">
        <v>90</v>
      </c>
      <c r="F163" s="2"/>
      <c r="G163" s="2"/>
      <c r="H163" s="78">
        <f>IFERROR(VLOOKUP(E163,参数!$A$5:$B$41,2,FALSE),E163)</f>
        <v>50</v>
      </c>
      <c r="I163" s="91" t="s">
        <v>91</v>
      </c>
    </row>
    <row r="164" hidden="1" spans="1:8">
      <c r="A164" s="72">
        <v>163</v>
      </c>
      <c r="B164" s="32" t="s">
        <v>92</v>
      </c>
      <c r="C164" s="73" t="s">
        <v>92</v>
      </c>
      <c r="E164" s="74" t="s">
        <v>2</v>
      </c>
      <c r="F164" s="74"/>
      <c r="G164" s="74"/>
      <c r="H164" s="93" t="s">
        <v>91</v>
      </c>
    </row>
    <row r="165" hidden="1" spans="1:9">
      <c r="A165" s="72">
        <v>164</v>
      </c>
      <c r="B165" s="32" t="s">
        <v>92</v>
      </c>
      <c r="C165" s="2" t="s">
        <v>4</v>
      </c>
      <c r="D165">
        <v>1</v>
      </c>
      <c r="E165" s="2" t="s">
        <v>5</v>
      </c>
      <c r="F165" s="2"/>
      <c r="G165" s="2"/>
      <c r="H165" s="75" t="str">
        <f>IFERROR(VLOOKUP(E165,参数!$A$5:$B$41,2,FALSE),E165)</f>
        <v>FOODTYPE.VEGGIE</v>
      </c>
      <c r="I165" s="91" t="s">
        <v>91</v>
      </c>
    </row>
    <row r="166" spans="1:9">
      <c r="A166" s="72">
        <v>165</v>
      </c>
      <c r="B166" s="32" t="s">
        <v>92</v>
      </c>
      <c r="C166" s="2" t="s">
        <v>6</v>
      </c>
      <c r="D166">
        <v>1</v>
      </c>
      <c r="E166" s="2" t="s">
        <v>20</v>
      </c>
      <c r="F166" s="2"/>
      <c r="G166" s="2"/>
      <c r="H166" s="75">
        <f>IFERROR(VLOOKUP(E166,参数!$A$5:$B$41,2,FALSE),E166)</f>
        <v>3</v>
      </c>
      <c r="I166" s="91" t="s">
        <v>91</v>
      </c>
    </row>
    <row r="167" hidden="1" spans="1:9">
      <c r="A167" s="72">
        <v>166</v>
      </c>
      <c r="B167" s="32" t="s">
        <v>92</v>
      </c>
      <c r="C167" s="2" t="s">
        <v>8</v>
      </c>
      <c r="D167">
        <v>1</v>
      </c>
      <c r="E167" s="2" t="s">
        <v>21</v>
      </c>
      <c r="F167" s="2"/>
      <c r="G167" s="2"/>
      <c r="H167" s="75">
        <f>IFERROR(VLOOKUP(E167,参数!$A$5:$B$41,2,FALSE),E167)</f>
        <v>12.5</v>
      </c>
      <c r="I167" s="91" t="s">
        <v>91</v>
      </c>
    </row>
    <row r="168" hidden="1" spans="1:9">
      <c r="A168" s="72">
        <v>167</v>
      </c>
      <c r="B168" s="32" t="s">
        <v>92</v>
      </c>
      <c r="C168" s="2" t="s">
        <v>10</v>
      </c>
      <c r="D168">
        <v>1</v>
      </c>
      <c r="E168" s="2" t="s">
        <v>89</v>
      </c>
      <c r="F168" s="2"/>
      <c r="G168" s="2"/>
      <c r="H168" s="98" t="str">
        <f>IFERROR(VLOOKUP(E168,参数!$A$5:$B$41,2,FALSE),E168)</f>
        <v>3</v>
      </c>
      <c r="I168" s="91" t="s">
        <v>91</v>
      </c>
    </row>
    <row r="169" hidden="1" spans="1:9">
      <c r="A169" s="72">
        <v>168</v>
      </c>
      <c r="B169" s="32" t="s">
        <v>94</v>
      </c>
      <c r="C169" s="2" t="s">
        <v>12</v>
      </c>
      <c r="D169">
        <v>1</v>
      </c>
      <c r="E169" s="2" t="s">
        <v>76</v>
      </c>
      <c r="F169" s="2"/>
      <c r="G169" s="2"/>
      <c r="H169" s="76">
        <f>IFERROR(VLOOKUP(E169,参数!$A$5:$B$41,2,FALSE),E169)</f>
        <v>20</v>
      </c>
      <c r="I169" s="91" t="s">
        <v>93</v>
      </c>
    </row>
    <row r="170" hidden="1" spans="1:8">
      <c r="A170" s="72">
        <v>169</v>
      </c>
      <c r="B170" s="32" t="s">
        <v>94</v>
      </c>
      <c r="C170" s="73" t="s">
        <v>94</v>
      </c>
      <c r="E170" s="74" t="s">
        <v>2</v>
      </c>
      <c r="F170" s="74"/>
      <c r="G170" s="74"/>
      <c r="H170" s="93" t="s">
        <v>93</v>
      </c>
    </row>
    <row r="171" hidden="1" spans="1:9">
      <c r="A171" s="72">
        <v>170</v>
      </c>
      <c r="B171" s="32" t="s">
        <v>94</v>
      </c>
      <c r="C171" s="2" t="s">
        <v>4</v>
      </c>
      <c r="D171">
        <v>1</v>
      </c>
      <c r="E171" s="2" t="s">
        <v>5</v>
      </c>
      <c r="F171" s="2"/>
      <c r="G171" s="2"/>
      <c r="H171" s="75" t="str">
        <f>IFERROR(VLOOKUP(E171,参数!$A$5:$B$41,2,FALSE),E171)</f>
        <v>FOODTYPE.VEGGIE</v>
      </c>
      <c r="I171" s="91" t="s">
        <v>93</v>
      </c>
    </row>
    <row r="172" spans="1:9">
      <c r="A172" s="72">
        <v>171</v>
      </c>
      <c r="B172" s="32" t="s">
        <v>94</v>
      </c>
      <c r="C172" s="2" t="s">
        <v>6</v>
      </c>
      <c r="D172">
        <v>1</v>
      </c>
      <c r="E172" s="2" t="s">
        <v>37</v>
      </c>
      <c r="F172" s="2"/>
      <c r="G172" s="2"/>
      <c r="H172" s="76">
        <f>IFERROR(VLOOKUP(E172,参数!$A$5:$B$41,2,FALSE),E172)</f>
        <v>30</v>
      </c>
      <c r="I172" s="91" t="s">
        <v>93</v>
      </c>
    </row>
    <row r="173" hidden="1" spans="1:9">
      <c r="A173" s="72">
        <v>172</v>
      </c>
      <c r="B173" s="32" t="s">
        <v>94</v>
      </c>
      <c r="C173" s="2" t="s">
        <v>8</v>
      </c>
      <c r="D173">
        <v>1</v>
      </c>
      <c r="E173" s="2" t="s">
        <v>21</v>
      </c>
      <c r="F173" s="2"/>
      <c r="G173" s="2"/>
      <c r="H173" s="75">
        <f>IFERROR(VLOOKUP(E173,参数!$A$5:$B$41,2,FALSE),E173)</f>
        <v>12.5</v>
      </c>
      <c r="I173" s="91" t="s">
        <v>93</v>
      </c>
    </row>
    <row r="174" hidden="1" spans="1:9">
      <c r="A174" s="72">
        <v>173</v>
      </c>
      <c r="B174" s="32" t="s">
        <v>94</v>
      </c>
      <c r="C174" s="2" t="s">
        <v>10</v>
      </c>
      <c r="D174">
        <v>1</v>
      </c>
      <c r="E174" s="2" t="s">
        <v>11</v>
      </c>
      <c r="F174" s="2"/>
      <c r="G174" s="2"/>
      <c r="H174" s="97" t="str">
        <f>IFERROR(VLOOKUP(E174,参数!$A$5:$B$41,2,FALSE),E174)</f>
        <v>15</v>
      </c>
      <c r="I174" s="91" t="s">
        <v>93</v>
      </c>
    </row>
    <row r="175" hidden="1" spans="1:9">
      <c r="A175" s="72">
        <v>174</v>
      </c>
      <c r="B175" s="32" t="s">
        <v>96</v>
      </c>
      <c r="C175" s="2" t="s">
        <v>12</v>
      </c>
      <c r="D175">
        <v>1</v>
      </c>
      <c r="E175" s="2" t="s">
        <v>13</v>
      </c>
      <c r="F175" s="2"/>
      <c r="G175" s="2"/>
      <c r="H175" s="75">
        <f>IFERROR(VLOOKUP(E175,参数!$A$5:$B$41,2,FALSE),E175)</f>
        <v>5</v>
      </c>
      <c r="I175" s="91" t="s">
        <v>95</v>
      </c>
    </row>
    <row r="176" hidden="1" spans="1:8">
      <c r="A176" s="72">
        <v>175</v>
      </c>
      <c r="B176" s="32" t="s">
        <v>96</v>
      </c>
      <c r="C176" s="73" t="s">
        <v>96</v>
      </c>
      <c r="E176" s="74" t="s">
        <v>2</v>
      </c>
      <c r="F176" s="74"/>
      <c r="G176" s="74"/>
      <c r="H176" s="93" t="s">
        <v>95</v>
      </c>
    </row>
    <row r="177" hidden="1" spans="1:9">
      <c r="A177" s="72">
        <v>176</v>
      </c>
      <c r="B177" s="32" t="s">
        <v>96</v>
      </c>
      <c r="C177" s="2" t="s">
        <v>4</v>
      </c>
      <c r="D177">
        <v>1</v>
      </c>
      <c r="E177" s="2" t="s">
        <v>16</v>
      </c>
      <c r="F177" s="2"/>
      <c r="G177" s="2"/>
      <c r="H177" s="75" t="str">
        <f>IFERROR(VLOOKUP(E177,参数!$A$5:$B$41,2,FALSE),E177)</f>
        <v>FOODTYPE.MEAT</v>
      </c>
      <c r="I177" s="91" t="s">
        <v>95</v>
      </c>
    </row>
    <row r="178" spans="1:9">
      <c r="A178" s="72">
        <v>177</v>
      </c>
      <c r="B178" s="32" t="s">
        <v>96</v>
      </c>
      <c r="C178" s="2" t="s">
        <v>6</v>
      </c>
      <c r="D178">
        <v>1</v>
      </c>
      <c r="E178" s="2" t="s">
        <v>7</v>
      </c>
      <c r="F178" s="2"/>
      <c r="G178" s="2"/>
      <c r="H178" s="76">
        <f>IFERROR(VLOOKUP(E178,参数!$A$5:$B$41,2,FALSE),E178)</f>
        <v>20</v>
      </c>
      <c r="I178" s="91" t="s">
        <v>95</v>
      </c>
    </row>
    <row r="179" hidden="1" spans="1:9">
      <c r="A179" s="72">
        <v>178</v>
      </c>
      <c r="B179" s="32" t="s">
        <v>96</v>
      </c>
      <c r="C179" s="2" t="s">
        <v>8</v>
      </c>
      <c r="D179">
        <v>1</v>
      </c>
      <c r="E179" s="2" t="s">
        <v>9</v>
      </c>
      <c r="F179" s="2"/>
      <c r="G179" s="2"/>
      <c r="H179" s="76">
        <f>IFERROR(VLOOKUP(E179,参数!$A$5:$B$41,2,FALSE),E179)</f>
        <v>37.5</v>
      </c>
      <c r="I179" s="91" t="s">
        <v>95</v>
      </c>
    </row>
    <row r="180" hidden="1" spans="1:9">
      <c r="A180" s="72">
        <v>179</v>
      </c>
      <c r="B180" s="32" t="s">
        <v>96</v>
      </c>
      <c r="C180" s="2" t="s">
        <v>10</v>
      </c>
      <c r="D180">
        <v>1</v>
      </c>
      <c r="E180" s="2" t="s">
        <v>26</v>
      </c>
      <c r="F180" s="2"/>
      <c r="G180" s="2"/>
      <c r="H180" s="98" t="str">
        <f>IFERROR(VLOOKUP(E180,参数!$A$5:$B$41,2,FALSE),E180)</f>
        <v>10</v>
      </c>
      <c r="I180" s="91" t="s">
        <v>95</v>
      </c>
    </row>
    <row r="181" hidden="1" spans="1:9">
      <c r="A181" s="72">
        <v>180</v>
      </c>
      <c r="B181" s="32" t="s">
        <v>98</v>
      </c>
      <c r="C181" s="2" t="s">
        <v>12</v>
      </c>
      <c r="D181">
        <v>1</v>
      </c>
      <c r="E181" s="2">
        <v>0</v>
      </c>
      <c r="F181" s="2"/>
      <c r="G181" s="2"/>
      <c r="H181" s="75">
        <f>IFERROR(VLOOKUP(E181,参数!$A$5:$B$41,2,FALSE),E181)</f>
        <v>0</v>
      </c>
      <c r="I181" s="91" t="s">
        <v>97</v>
      </c>
    </row>
    <row r="182" hidden="1" spans="1:8">
      <c r="A182" s="72">
        <v>181</v>
      </c>
      <c r="B182" s="32" t="s">
        <v>98</v>
      </c>
      <c r="C182" s="73" t="s">
        <v>98</v>
      </c>
      <c r="E182" s="74" t="s">
        <v>2</v>
      </c>
      <c r="F182" s="74"/>
      <c r="G182" s="74"/>
      <c r="H182" s="93" t="s">
        <v>97</v>
      </c>
    </row>
    <row r="183" hidden="1" spans="1:9">
      <c r="A183" s="72">
        <v>182</v>
      </c>
      <c r="B183" s="32" t="s">
        <v>98</v>
      </c>
      <c r="C183" s="2" t="s">
        <v>4</v>
      </c>
      <c r="D183">
        <v>1</v>
      </c>
      <c r="E183" s="2" t="s">
        <v>16</v>
      </c>
      <c r="F183" s="2"/>
      <c r="G183" s="2"/>
      <c r="H183" s="75" t="str">
        <f>IFERROR(VLOOKUP(E183,参数!$A$5:$B$41,2,FALSE),E183)</f>
        <v>FOODTYPE.MEAT</v>
      </c>
      <c r="I183" s="91" t="s">
        <v>97</v>
      </c>
    </row>
    <row r="184" spans="1:9">
      <c r="A184" s="72">
        <v>183</v>
      </c>
      <c r="B184" s="32" t="s">
        <v>98</v>
      </c>
      <c r="C184" s="2" t="s">
        <v>6</v>
      </c>
      <c r="D184">
        <v>1</v>
      </c>
      <c r="E184" s="2" t="s">
        <v>7</v>
      </c>
      <c r="F184" s="2"/>
      <c r="G184" s="2"/>
      <c r="H184" s="76">
        <f>IFERROR(VLOOKUP(E184,参数!$A$5:$B$41,2,FALSE),E184)</f>
        <v>20</v>
      </c>
      <c r="I184" s="91" t="s">
        <v>97</v>
      </c>
    </row>
    <row r="185" hidden="1" spans="1:9">
      <c r="A185" s="72">
        <v>184</v>
      </c>
      <c r="B185" s="32" t="s">
        <v>98</v>
      </c>
      <c r="C185" s="2" t="s">
        <v>8</v>
      </c>
      <c r="D185">
        <v>1</v>
      </c>
      <c r="E185" s="2" t="s">
        <v>9</v>
      </c>
      <c r="F185" s="2"/>
      <c r="G185" s="2"/>
      <c r="H185" s="76">
        <f>IFERROR(VLOOKUP(E185,参数!$A$5:$B$41,2,FALSE),E185)</f>
        <v>37.5</v>
      </c>
      <c r="I185" s="91" t="s">
        <v>97</v>
      </c>
    </row>
    <row r="186" hidden="1" spans="1:9">
      <c r="A186" s="72">
        <v>185</v>
      </c>
      <c r="B186" s="32" t="s">
        <v>98</v>
      </c>
      <c r="C186" s="2" t="s">
        <v>10</v>
      </c>
      <c r="D186">
        <v>1</v>
      </c>
      <c r="E186" s="2" t="s">
        <v>26</v>
      </c>
      <c r="F186" s="2"/>
      <c r="G186" s="2"/>
      <c r="H186" s="98" t="str">
        <f>IFERROR(VLOOKUP(E186,参数!$A$5:$B$41,2,FALSE),E186)</f>
        <v>10</v>
      </c>
      <c r="I186" s="91" t="s">
        <v>97</v>
      </c>
    </row>
    <row r="187" hidden="1" spans="1:9">
      <c r="A187" s="72">
        <v>186</v>
      </c>
      <c r="B187" s="32" t="s">
        <v>100</v>
      </c>
      <c r="C187" s="2" t="s">
        <v>12</v>
      </c>
      <c r="D187">
        <v>1</v>
      </c>
      <c r="E187" s="2">
        <v>0</v>
      </c>
      <c r="F187" s="2"/>
      <c r="G187" s="2"/>
      <c r="H187" s="75">
        <f>IFERROR(VLOOKUP(E187,参数!$A$5:$B$41,2,FALSE),E187)</f>
        <v>0</v>
      </c>
      <c r="I187" s="91" t="s">
        <v>99</v>
      </c>
    </row>
    <row r="188" hidden="1" spans="1:8">
      <c r="A188" s="72">
        <v>187</v>
      </c>
      <c r="B188" s="32" t="s">
        <v>100</v>
      </c>
      <c r="C188" s="73" t="s">
        <v>100</v>
      </c>
      <c r="E188" s="74" t="s">
        <v>2</v>
      </c>
      <c r="F188" s="74"/>
      <c r="G188" s="74"/>
      <c r="H188" s="93" t="s">
        <v>99</v>
      </c>
    </row>
    <row r="189" hidden="1" spans="1:9">
      <c r="A189" s="72">
        <v>188</v>
      </c>
      <c r="B189" s="32" t="s">
        <v>100</v>
      </c>
      <c r="C189" s="2" t="s">
        <v>4</v>
      </c>
      <c r="D189">
        <v>1</v>
      </c>
      <c r="E189" s="2" t="s">
        <v>19</v>
      </c>
      <c r="F189" s="2"/>
      <c r="G189" s="2"/>
      <c r="H189" s="75" t="str">
        <f>IFERROR(VLOOKUP(E189,参数!$A$5:$B$41,2,FALSE),E189)</f>
        <v>FOODTYPE.GOODIES</v>
      </c>
      <c r="I189" s="91" t="s">
        <v>99</v>
      </c>
    </row>
    <row r="190" spans="1:9">
      <c r="A190" s="72">
        <v>189</v>
      </c>
      <c r="B190" s="32" t="s">
        <v>100</v>
      </c>
      <c r="C190" s="2" t="s">
        <v>6</v>
      </c>
      <c r="D190">
        <v>1</v>
      </c>
      <c r="E190" s="2" t="s">
        <v>101</v>
      </c>
      <c r="F190" s="2"/>
      <c r="G190" s="2"/>
      <c r="H190" s="75">
        <f>IFERROR(VLOOKUP(E190,参数!$A$5:$B$41,2,FALSE),E190)</f>
        <v>2</v>
      </c>
      <c r="I190" s="91" t="s">
        <v>99</v>
      </c>
    </row>
    <row r="191" hidden="1" spans="1:9">
      <c r="A191" s="72">
        <v>190</v>
      </c>
      <c r="B191" s="32" t="s">
        <v>100</v>
      </c>
      <c r="C191" s="2" t="s">
        <v>8</v>
      </c>
      <c r="D191">
        <v>1</v>
      </c>
      <c r="E191" s="2">
        <v>0</v>
      </c>
      <c r="F191" s="2"/>
      <c r="G191" s="2"/>
      <c r="H191" s="75">
        <f>IFERROR(VLOOKUP(E191,参数!$A$5:$B$41,2,FALSE),E191)</f>
        <v>0</v>
      </c>
      <c r="I191" s="91" t="s">
        <v>99</v>
      </c>
    </row>
    <row r="192" hidden="1" spans="1:9">
      <c r="A192" s="72">
        <v>191</v>
      </c>
      <c r="B192" s="32" t="s">
        <v>100</v>
      </c>
      <c r="C192" s="2" t="s">
        <v>10</v>
      </c>
      <c r="D192">
        <v>1</v>
      </c>
      <c r="E192" s="2" t="s">
        <v>102</v>
      </c>
      <c r="F192" s="2"/>
      <c r="G192" s="2"/>
      <c r="H192" s="75" t="str">
        <f>IFERROR(VLOOKUP(E192,参数!$A$5:$B$41,2,FALSE),E192)</f>
        <v>nil --notperishable</v>
      </c>
      <c r="I192" s="91" t="s">
        <v>99</v>
      </c>
    </row>
    <row r="193" hidden="1" spans="1:9">
      <c r="A193" s="72">
        <v>192</v>
      </c>
      <c r="B193" s="32" t="s">
        <v>104</v>
      </c>
      <c r="C193" s="2" t="s">
        <v>12</v>
      </c>
      <c r="D193">
        <v>1</v>
      </c>
      <c r="E193" s="2" t="s">
        <v>13</v>
      </c>
      <c r="F193" s="2"/>
      <c r="G193" s="2"/>
      <c r="H193" s="75">
        <f>IFERROR(VLOOKUP(E193,参数!$A$5:$B$41,2,FALSE),E193)</f>
        <v>5</v>
      </c>
      <c r="I193" s="91" t="s">
        <v>103</v>
      </c>
    </row>
    <row r="194" hidden="1" spans="1:8">
      <c r="A194" s="72">
        <v>193</v>
      </c>
      <c r="B194" s="32" t="s">
        <v>104</v>
      </c>
      <c r="C194" s="73" t="s">
        <v>104</v>
      </c>
      <c r="E194" s="74" t="s">
        <v>2</v>
      </c>
      <c r="F194" s="74"/>
      <c r="G194" s="74"/>
      <c r="H194" s="93" t="s">
        <v>103</v>
      </c>
    </row>
    <row r="195" hidden="1" spans="1:9">
      <c r="A195" s="72">
        <v>194</v>
      </c>
      <c r="B195" s="32" t="s">
        <v>104</v>
      </c>
      <c r="C195" s="2" t="s">
        <v>4</v>
      </c>
      <c r="D195">
        <v>1</v>
      </c>
      <c r="E195" s="2" t="s">
        <v>5</v>
      </c>
      <c r="F195" s="2"/>
      <c r="G195" s="2"/>
      <c r="H195" s="75" t="str">
        <f>IFERROR(VLOOKUP(E195,参数!$A$5:$B$41,2,FALSE),E195)</f>
        <v>FOODTYPE.VEGGIE</v>
      </c>
      <c r="I195" s="91" t="s">
        <v>103</v>
      </c>
    </row>
    <row r="196" spans="1:9">
      <c r="A196" s="72">
        <v>195</v>
      </c>
      <c r="B196" s="32" t="s">
        <v>104</v>
      </c>
      <c r="C196" s="2" t="s">
        <v>6</v>
      </c>
      <c r="D196">
        <v>1</v>
      </c>
      <c r="E196" s="2" t="s">
        <v>20</v>
      </c>
      <c r="F196" s="2"/>
      <c r="G196" s="2"/>
      <c r="H196" s="75">
        <f>IFERROR(VLOOKUP(E196,参数!$A$5:$B$41,2,FALSE),E196)</f>
        <v>3</v>
      </c>
      <c r="I196" s="91" t="s">
        <v>103</v>
      </c>
    </row>
    <row r="197" hidden="1" spans="1:9">
      <c r="A197" s="72">
        <v>196</v>
      </c>
      <c r="B197" s="32" t="s">
        <v>104</v>
      </c>
      <c r="C197" s="2" t="s">
        <v>8</v>
      </c>
      <c r="D197">
        <v>1</v>
      </c>
      <c r="E197" s="2" t="s">
        <v>9</v>
      </c>
      <c r="F197" s="2"/>
      <c r="G197" s="2"/>
      <c r="H197" s="76">
        <f>IFERROR(VLOOKUP(E197,参数!$A$5:$B$41,2,FALSE),E197)</f>
        <v>37.5</v>
      </c>
      <c r="I197" s="91" t="s">
        <v>103</v>
      </c>
    </row>
    <row r="198" hidden="1" spans="1:9">
      <c r="A198" s="72">
        <v>197</v>
      </c>
      <c r="B198" s="32" t="s">
        <v>104</v>
      </c>
      <c r="C198" s="2" t="s">
        <v>10</v>
      </c>
      <c r="D198">
        <v>1</v>
      </c>
      <c r="E198" s="2" t="s">
        <v>26</v>
      </c>
      <c r="F198" s="2"/>
      <c r="G198" s="2"/>
      <c r="H198" s="98" t="str">
        <f>IFERROR(VLOOKUP(E198,参数!$A$5:$B$41,2,FALSE),E198)</f>
        <v>10</v>
      </c>
      <c r="I198" s="91" t="s">
        <v>103</v>
      </c>
    </row>
    <row r="199" hidden="1" spans="1:9">
      <c r="A199" s="72">
        <v>198</v>
      </c>
      <c r="B199" s="32" t="s">
        <v>106</v>
      </c>
      <c r="C199" s="2" t="s">
        <v>12</v>
      </c>
      <c r="D199">
        <v>1</v>
      </c>
      <c r="E199" s="2" t="s">
        <v>23</v>
      </c>
      <c r="F199" s="2"/>
      <c r="G199" s="2"/>
      <c r="H199" s="75">
        <f>IFERROR(VLOOKUP(E199,参数!$A$5:$B$41,2,FALSE),E199)</f>
        <v>15</v>
      </c>
      <c r="I199" s="91" t="s">
        <v>105</v>
      </c>
    </row>
    <row r="200" hidden="1" spans="1:8">
      <c r="A200" s="72">
        <v>199</v>
      </c>
      <c r="B200" s="32" t="s">
        <v>106</v>
      </c>
      <c r="C200" s="73" t="s">
        <v>106</v>
      </c>
      <c r="E200" s="74" t="s">
        <v>2</v>
      </c>
      <c r="F200" s="74"/>
      <c r="G200" s="74"/>
      <c r="H200" s="93" t="s">
        <v>105</v>
      </c>
    </row>
    <row r="201" hidden="1" spans="1:9">
      <c r="A201" s="72">
        <v>200</v>
      </c>
      <c r="B201" s="32" t="s">
        <v>106</v>
      </c>
      <c r="C201" s="2" t="s">
        <v>4</v>
      </c>
      <c r="D201">
        <v>1</v>
      </c>
      <c r="E201" s="2" t="s">
        <v>5</v>
      </c>
      <c r="F201" s="2"/>
      <c r="G201" s="2"/>
      <c r="H201" s="75" t="str">
        <f>IFERROR(VLOOKUP(E201,参数!$A$5:$B$41,2,FALSE),E201)</f>
        <v>FOODTYPE.VEGGIE</v>
      </c>
      <c r="I201" s="91" t="s">
        <v>105</v>
      </c>
    </row>
    <row r="202" spans="1:9">
      <c r="A202" s="72">
        <v>201</v>
      </c>
      <c r="B202" s="32" t="s">
        <v>106</v>
      </c>
      <c r="C202" s="2" t="s">
        <v>6</v>
      </c>
      <c r="D202">
        <v>1</v>
      </c>
      <c r="E202" s="2" t="s">
        <v>7</v>
      </c>
      <c r="F202" s="2"/>
      <c r="G202" s="2"/>
      <c r="H202" s="76">
        <f>IFERROR(VLOOKUP(E202,参数!$A$5:$B$41,2,FALSE),E202)</f>
        <v>20</v>
      </c>
      <c r="I202" s="91" t="s">
        <v>105</v>
      </c>
    </row>
    <row r="203" hidden="1" spans="1:9">
      <c r="A203" s="72">
        <v>202</v>
      </c>
      <c r="B203" s="32" t="s">
        <v>106</v>
      </c>
      <c r="C203" s="2" t="s">
        <v>8</v>
      </c>
      <c r="D203">
        <v>1</v>
      </c>
      <c r="E203" s="2" t="s">
        <v>9</v>
      </c>
      <c r="F203" s="2"/>
      <c r="G203" s="2"/>
      <c r="H203" s="76">
        <f>IFERROR(VLOOKUP(E203,参数!$A$5:$B$41,2,FALSE),E203)</f>
        <v>37.5</v>
      </c>
      <c r="I203" s="91" t="s">
        <v>105</v>
      </c>
    </row>
    <row r="204" hidden="1" spans="1:9">
      <c r="A204" s="72">
        <v>203</v>
      </c>
      <c r="B204" s="32" t="s">
        <v>106</v>
      </c>
      <c r="C204" s="2" t="s">
        <v>10</v>
      </c>
      <c r="D204">
        <v>1</v>
      </c>
      <c r="E204" s="2" t="s">
        <v>11</v>
      </c>
      <c r="F204" s="2"/>
      <c r="G204" s="2"/>
      <c r="H204" s="97" t="str">
        <f>IFERROR(VLOOKUP(E204,参数!$A$5:$B$41,2,FALSE),E204)</f>
        <v>15</v>
      </c>
      <c r="I204" s="91" t="s">
        <v>105</v>
      </c>
    </row>
    <row r="205" hidden="1" spans="1:9">
      <c r="A205" s="72">
        <v>204</v>
      </c>
      <c r="B205" s="32" t="s">
        <v>109</v>
      </c>
      <c r="C205" s="2" t="s">
        <v>12</v>
      </c>
      <c r="D205">
        <v>1</v>
      </c>
      <c r="E205" s="2" t="s">
        <v>107</v>
      </c>
      <c r="F205" s="2"/>
      <c r="G205" s="2"/>
      <c r="H205" s="78">
        <f>IFERROR(VLOOKUP(E205,参数!$A$5:$B$41,2,FALSE),E205)</f>
        <v>33</v>
      </c>
      <c r="I205" s="91" t="s">
        <v>108</v>
      </c>
    </row>
    <row r="206" hidden="1" spans="1:8">
      <c r="A206" s="72">
        <v>205</v>
      </c>
      <c r="B206" s="32" t="s">
        <v>109</v>
      </c>
      <c r="C206" s="73" t="s">
        <v>109</v>
      </c>
      <c r="E206" s="74" t="s">
        <v>2</v>
      </c>
      <c r="F206" s="74"/>
      <c r="G206" s="74"/>
      <c r="H206" s="93" t="s">
        <v>108</v>
      </c>
    </row>
    <row r="207" hidden="1" spans="1:9">
      <c r="A207" s="72">
        <v>206</v>
      </c>
      <c r="B207" s="32" t="s">
        <v>109</v>
      </c>
      <c r="C207" s="2" t="s">
        <v>4</v>
      </c>
      <c r="D207">
        <v>1</v>
      </c>
      <c r="E207" s="2" t="s">
        <v>5</v>
      </c>
      <c r="F207" s="2"/>
      <c r="G207" s="2"/>
      <c r="H207" s="75" t="str">
        <f>IFERROR(VLOOKUP(E207,参数!$A$5:$B$41,2,FALSE),E207)</f>
        <v>FOODTYPE.VEGGIE</v>
      </c>
      <c r="I207" s="91" t="s">
        <v>108</v>
      </c>
    </row>
    <row r="208" spans="1:9">
      <c r="A208" s="72">
        <v>207</v>
      </c>
      <c r="B208" s="32" t="s">
        <v>109</v>
      </c>
      <c r="C208" s="2" t="s">
        <v>6</v>
      </c>
      <c r="D208">
        <v>1</v>
      </c>
      <c r="E208" s="2" t="s">
        <v>7</v>
      </c>
      <c r="F208" s="2"/>
      <c r="G208" s="2"/>
      <c r="H208" s="76">
        <f>IFERROR(VLOOKUP(E208,参数!$A$5:$B$41,2,FALSE),E208)</f>
        <v>20</v>
      </c>
      <c r="I208" s="91" t="s">
        <v>108</v>
      </c>
    </row>
    <row r="209" hidden="1" spans="1:9">
      <c r="A209" s="72">
        <v>208</v>
      </c>
      <c r="B209" s="32" t="s">
        <v>109</v>
      </c>
      <c r="C209" s="2" t="s">
        <v>8</v>
      </c>
      <c r="D209">
        <v>1</v>
      </c>
      <c r="E209" s="2" t="s">
        <v>81</v>
      </c>
      <c r="F209" s="2"/>
      <c r="G209" s="2"/>
      <c r="H209" s="75">
        <f>IFERROR(VLOOKUP(E209,参数!$A$5:$B$41,2,FALSE),E209)</f>
        <v>18.75</v>
      </c>
      <c r="I209" s="91" t="s">
        <v>108</v>
      </c>
    </row>
    <row r="210" hidden="1" spans="1:9">
      <c r="A210" s="72">
        <v>209</v>
      </c>
      <c r="B210" s="32" t="s">
        <v>109</v>
      </c>
      <c r="C210" s="2" t="s">
        <v>10</v>
      </c>
      <c r="D210">
        <v>1</v>
      </c>
      <c r="E210" s="2" t="s">
        <v>11</v>
      </c>
      <c r="F210" s="2"/>
      <c r="G210" s="2"/>
      <c r="H210" s="97" t="str">
        <f>IFERROR(VLOOKUP(E210,参数!$A$5:$B$41,2,FALSE),E210)</f>
        <v>15</v>
      </c>
      <c r="I210" s="91" t="s">
        <v>108</v>
      </c>
    </row>
    <row r="211" hidden="1" spans="1:9">
      <c r="A211" s="72">
        <v>210</v>
      </c>
      <c r="B211" s="32" t="s">
        <v>111</v>
      </c>
      <c r="C211" s="2" t="s">
        <v>12</v>
      </c>
      <c r="D211">
        <v>1</v>
      </c>
      <c r="E211" s="2" t="s">
        <v>13</v>
      </c>
      <c r="F211" s="2"/>
      <c r="G211" s="2"/>
      <c r="H211" s="75">
        <f>IFERROR(VLOOKUP(E211,参数!$A$5:$B$41,2,FALSE),E211)</f>
        <v>5</v>
      </c>
      <c r="I211" s="91" t="s">
        <v>110</v>
      </c>
    </row>
    <row r="212" hidden="1" spans="1:8">
      <c r="A212" s="72">
        <v>211</v>
      </c>
      <c r="B212" s="32" t="s">
        <v>111</v>
      </c>
      <c r="C212" s="73" t="s">
        <v>111</v>
      </c>
      <c r="E212" s="74" t="s">
        <v>2</v>
      </c>
      <c r="F212" s="74"/>
      <c r="G212" s="74"/>
      <c r="H212" s="93" t="s">
        <v>110</v>
      </c>
    </row>
    <row r="213" hidden="1" spans="1:9">
      <c r="A213" s="72">
        <v>212</v>
      </c>
      <c r="B213" s="32" t="s">
        <v>111</v>
      </c>
      <c r="C213" s="2" t="s">
        <v>4</v>
      </c>
      <c r="D213">
        <v>1</v>
      </c>
      <c r="E213" s="2" t="s">
        <v>5</v>
      </c>
      <c r="F213" s="2"/>
      <c r="G213" s="2"/>
      <c r="H213" s="75" t="str">
        <f>IFERROR(VLOOKUP(E213,参数!$A$5:$B$41,2,FALSE),E213)</f>
        <v>FOODTYPE.VEGGIE</v>
      </c>
      <c r="I213" s="91" t="s">
        <v>110</v>
      </c>
    </row>
    <row r="214" spans="1:9">
      <c r="A214" s="72">
        <v>213</v>
      </c>
      <c r="B214" s="32" t="s">
        <v>111</v>
      </c>
      <c r="C214" s="2" t="s">
        <v>6</v>
      </c>
      <c r="D214">
        <v>1</v>
      </c>
      <c r="E214" s="2" t="s">
        <v>20</v>
      </c>
      <c r="F214" s="2"/>
      <c r="G214" s="2"/>
      <c r="H214" s="75">
        <f>IFERROR(VLOOKUP(E214,参数!$A$5:$B$41,2,FALSE),E214)</f>
        <v>3</v>
      </c>
      <c r="I214" s="91" t="s">
        <v>110</v>
      </c>
    </row>
    <row r="215" hidden="1" spans="1:9">
      <c r="A215" s="72">
        <v>214</v>
      </c>
      <c r="B215" s="32" t="s">
        <v>111</v>
      </c>
      <c r="C215" s="2" t="s">
        <v>8</v>
      </c>
      <c r="D215">
        <v>1</v>
      </c>
      <c r="E215" s="2" t="s">
        <v>63</v>
      </c>
      <c r="F215" s="2"/>
      <c r="G215" s="2"/>
      <c r="H215" s="75">
        <f>IFERROR(VLOOKUP(E215,参数!$A$5:$B$41,2,FALSE),E215)</f>
        <v>25</v>
      </c>
      <c r="I215" s="91" t="s">
        <v>110</v>
      </c>
    </row>
    <row r="216" hidden="1" spans="1:9">
      <c r="A216" s="72">
        <v>215</v>
      </c>
      <c r="B216" s="32" t="s">
        <v>111</v>
      </c>
      <c r="C216" s="2" t="s">
        <v>10</v>
      </c>
      <c r="D216">
        <v>1</v>
      </c>
      <c r="E216" s="2" t="s">
        <v>11</v>
      </c>
      <c r="F216" s="2"/>
      <c r="G216" s="2"/>
      <c r="H216" s="97" t="str">
        <f>IFERROR(VLOOKUP(E216,参数!$A$5:$B$41,2,FALSE),E216)</f>
        <v>15</v>
      </c>
      <c r="I216" s="91" t="s">
        <v>110</v>
      </c>
    </row>
    <row r="217" hidden="1" spans="1:9">
      <c r="A217" s="72">
        <v>216</v>
      </c>
      <c r="B217" s="32" t="s">
        <v>113</v>
      </c>
      <c r="C217" s="2" t="s">
        <v>12</v>
      </c>
      <c r="D217">
        <v>1</v>
      </c>
      <c r="E217" s="2" t="s">
        <v>107</v>
      </c>
      <c r="F217" s="2"/>
      <c r="G217" s="2"/>
      <c r="H217" s="78">
        <f>IFERROR(VLOOKUP(E217,参数!$A$5:$B$41,2,FALSE),E217)</f>
        <v>33</v>
      </c>
      <c r="I217" s="91" t="s">
        <v>112</v>
      </c>
    </row>
    <row r="218" hidden="1" spans="1:8">
      <c r="A218" s="72">
        <v>217</v>
      </c>
      <c r="B218" s="32" t="s">
        <v>113</v>
      </c>
      <c r="C218" s="73" t="s">
        <v>113</v>
      </c>
      <c r="E218" s="74" t="s">
        <v>2</v>
      </c>
      <c r="F218" s="74"/>
      <c r="G218" s="74"/>
      <c r="H218" s="93" t="s">
        <v>112</v>
      </c>
    </row>
    <row r="219" hidden="1" spans="1:9">
      <c r="A219" s="72">
        <v>218</v>
      </c>
      <c r="B219" s="32" t="s">
        <v>113</v>
      </c>
      <c r="C219" s="2" t="s">
        <v>4</v>
      </c>
      <c r="D219">
        <v>1</v>
      </c>
      <c r="E219" s="2" t="s">
        <v>5</v>
      </c>
      <c r="F219" s="2"/>
      <c r="G219" s="2"/>
      <c r="H219" s="75" t="str">
        <f>IFERROR(VLOOKUP(E219,参数!$A$5:$B$41,2,FALSE),E219)</f>
        <v>FOODTYPE.VEGGIE</v>
      </c>
      <c r="I219" s="91" t="s">
        <v>112</v>
      </c>
    </row>
    <row r="220" spans="1:9">
      <c r="A220" s="72">
        <v>219</v>
      </c>
      <c r="B220" s="32" t="s">
        <v>113</v>
      </c>
      <c r="C220" s="2" t="s">
        <v>6</v>
      </c>
      <c r="D220">
        <v>1</v>
      </c>
      <c r="E220" s="2" t="s">
        <v>7</v>
      </c>
      <c r="F220" s="2"/>
      <c r="G220" s="2"/>
      <c r="H220" s="76">
        <f>IFERROR(VLOOKUP(E220,参数!$A$5:$B$41,2,FALSE),E220)</f>
        <v>20</v>
      </c>
      <c r="I220" s="91" t="s">
        <v>112</v>
      </c>
    </row>
    <row r="221" hidden="1" spans="1:9">
      <c r="A221" s="72">
        <v>220</v>
      </c>
      <c r="B221" s="32" t="s">
        <v>113</v>
      </c>
      <c r="C221" s="2" t="s">
        <v>8</v>
      </c>
      <c r="D221">
        <v>1</v>
      </c>
      <c r="E221" s="2" t="s">
        <v>21</v>
      </c>
      <c r="F221" s="2"/>
      <c r="G221" s="2"/>
      <c r="H221" s="75">
        <f>IFERROR(VLOOKUP(E221,参数!$A$5:$B$41,2,FALSE),E221)</f>
        <v>12.5</v>
      </c>
      <c r="I221" s="91" t="s">
        <v>112</v>
      </c>
    </row>
    <row r="222" hidden="1" spans="1:9">
      <c r="A222" s="72">
        <v>221</v>
      </c>
      <c r="B222" s="32" t="s">
        <v>113</v>
      </c>
      <c r="C222" s="2" t="s">
        <v>10</v>
      </c>
      <c r="D222">
        <v>1</v>
      </c>
      <c r="E222" s="2" t="s">
        <v>89</v>
      </c>
      <c r="F222" s="2"/>
      <c r="G222" s="2"/>
      <c r="H222" s="98" t="str">
        <f>IFERROR(VLOOKUP(E222,参数!$A$5:$B$41,2,FALSE),E222)</f>
        <v>3</v>
      </c>
      <c r="I222" s="91" t="s">
        <v>112</v>
      </c>
    </row>
    <row r="223" hidden="1" spans="1:9">
      <c r="A223" s="72">
        <v>222</v>
      </c>
      <c r="B223" s="32" t="s">
        <v>115</v>
      </c>
      <c r="C223" s="2" t="s">
        <v>12</v>
      </c>
      <c r="D223">
        <v>1</v>
      </c>
      <c r="E223" s="2" t="s">
        <v>107</v>
      </c>
      <c r="F223" s="2"/>
      <c r="G223" s="2"/>
      <c r="H223" s="78">
        <f>IFERROR(VLOOKUP(E223,参数!$A$5:$B$41,2,FALSE),E223)</f>
        <v>33</v>
      </c>
      <c r="I223" s="91" t="s">
        <v>114</v>
      </c>
    </row>
    <row r="224" hidden="1" spans="1:8">
      <c r="A224" s="72">
        <v>223</v>
      </c>
      <c r="B224" s="32" t="s">
        <v>115</v>
      </c>
      <c r="C224" s="73" t="s">
        <v>115</v>
      </c>
      <c r="E224" s="74" t="s">
        <v>2</v>
      </c>
      <c r="F224" s="74"/>
      <c r="G224" s="74"/>
      <c r="H224" s="93" t="s">
        <v>114</v>
      </c>
    </row>
    <row r="225" hidden="1" spans="1:9">
      <c r="A225" s="72">
        <v>224</v>
      </c>
      <c r="B225" s="32" t="s">
        <v>115</v>
      </c>
      <c r="C225" s="2" t="s">
        <v>4</v>
      </c>
      <c r="D225">
        <v>1</v>
      </c>
      <c r="E225" s="2" t="s">
        <v>19</v>
      </c>
      <c r="F225" s="2"/>
      <c r="G225" s="2"/>
      <c r="H225" s="75" t="str">
        <f>IFERROR(VLOOKUP(E225,参数!$A$5:$B$41,2,FALSE),E225)</f>
        <v>FOODTYPE.GOODIES</v>
      </c>
      <c r="I225" s="91" t="s">
        <v>114</v>
      </c>
    </row>
    <row r="226" spans="1:9">
      <c r="A226" s="72">
        <v>225</v>
      </c>
      <c r="B226" s="32" t="s">
        <v>115</v>
      </c>
      <c r="C226" s="2" t="s">
        <v>6</v>
      </c>
      <c r="D226">
        <v>1</v>
      </c>
      <c r="E226" s="2" t="s">
        <v>37</v>
      </c>
      <c r="F226" s="2"/>
      <c r="G226" s="2"/>
      <c r="H226" s="76">
        <f>IFERROR(VLOOKUP(E226,参数!$A$5:$B$41,2,FALSE),E226)</f>
        <v>30</v>
      </c>
      <c r="I226" s="91" t="s">
        <v>114</v>
      </c>
    </row>
    <row r="227" hidden="1" spans="1:9">
      <c r="A227" s="72">
        <v>226</v>
      </c>
      <c r="B227" s="32" t="s">
        <v>115</v>
      </c>
      <c r="C227" s="2" t="s">
        <v>8</v>
      </c>
      <c r="D227">
        <v>1</v>
      </c>
      <c r="E227" s="2" t="s">
        <v>81</v>
      </c>
      <c r="F227" s="2"/>
      <c r="G227" s="2"/>
      <c r="H227" s="75">
        <f>IFERROR(VLOOKUP(E227,参数!$A$5:$B$41,2,FALSE),E227)</f>
        <v>18.75</v>
      </c>
      <c r="I227" s="91" t="s">
        <v>114</v>
      </c>
    </row>
    <row r="228" hidden="1" spans="1:9">
      <c r="A228" s="72">
        <v>227</v>
      </c>
      <c r="B228" s="32" t="s">
        <v>115</v>
      </c>
      <c r="C228" s="2" t="s">
        <v>10</v>
      </c>
      <c r="D228">
        <v>1</v>
      </c>
      <c r="E228" s="2" t="s">
        <v>11</v>
      </c>
      <c r="F228" s="2"/>
      <c r="G228" s="2"/>
      <c r="H228" s="97" t="str">
        <f>IFERROR(VLOOKUP(E228,参数!$A$5:$B$41,2,FALSE),E228)</f>
        <v>15</v>
      </c>
      <c r="I228" s="91" t="s">
        <v>114</v>
      </c>
    </row>
    <row r="229" hidden="1" spans="1:9">
      <c r="A229" s="72">
        <v>228</v>
      </c>
      <c r="B229" s="32" t="s">
        <v>117</v>
      </c>
      <c r="C229" s="2" t="s">
        <v>12</v>
      </c>
      <c r="D229">
        <v>1</v>
      </c>
      <c r="E229" s="2" t="s">
        <v>23</v>
      </c>
      <c r="F229" s="2"/>
      <c r="G229" s="2"/>
      <c r="H229" s="75">
        <f>IFERROR(VLOOKUP(E229,参数!$A$5:$B$41,2,FALSE),E229)</f>
        <v>15</v>
      </c>
      <c r="I229" s="91" t="s">
        <v>116</v>
      </c>
    </row>
    <row r="230" hidden="1" spans="1:8">
      <c r="A230" s="72">
        <v>229</v>
      </c>
      <c r="B230" s="32" t="s">
        <v>117</v>
      </c>
      <c r="C230" s="73" t="s">
        <v>117</v>
      </c>
      <c r="E230" s="74" t="s">
        <v>2</v>
      </c>
      <c r="F230" s="74"/>
      <c r="G230" s="74"/>
      <c r="H230" s="93" t="s">
        <v>116</v>
      </c>
    </row>
    <row r="231" hidden="1" spans="1:9">
      <c r="A231" s="72">
        <v>230</v>
      </c>
      <c r="B231" s="32" t="s">
        <v>117</v>
      </c>
      <c r="C231" s="2" t="s">
        <v>4</v>
      </c>
      <c r="D231">
        <v>1</v>
      </c>
      <c r="E231" s="2" t="s">
        <v>5</v>
      </c>
      <c r="F231" s="2"/>
      <c r="G231" s="2"/>
      <c r="H231" s="75" t="str">
        <f>IFERROR(VLOOKUP(E231,参数!$A$5:$B$41,2,FALSE),E231)</f>
        <v>FOODTYPE.VEGGIE</v>
      </c>
      <c r="I231" s="91" t="s">
        <v>116</v>
      </c>
    </row>
    <row r="232" spans="1:9">
      <c r="A232" s="72">
        <v>231</v>
      </c>
      <c r="B232" s="32" t="s">
        <v>117</v>
      </c>
      <c r="C232" s="2" t="s">
        <v>6</v>
      </c>
      <c r="D232">
        <v>1</v>
      </c>
      <c r="E232" s="2" t="s">
        <v>118</v>
      </c>
      <c r="F232" s="2"/>
      <c r="G232" s="2"/>
      <c r="H232" s="75">
        <f>IFERROR(VLOOKUP(E232,参数!$A$5:$B$41,2,FALSE),E232)</f>
        <v>8</v>
      </c>
      <c r="I232" s="91" t="s">
        <v>116</v>
      </c>
    </row>
    <row r="233" hidden="1" spans="1:9">
      <c r="A233" s="72">
        <v>232</v>
      </c>
      <c r="B233" s="32" t="s">
        <v>117</v>
      </c>
      <c r="C233" s="2" t="s">
        <v>8</v>
      </c>
      <c r="D233">
        <v>1</v>
      </c>
      <c r="E233" s="2" t="s">
        <v>63</v>
      </c>
      <c r="F233" s="2"/>
      <c r="G233" s="2"/>
      <c r="H233" s="75">
        <f>IFERROR(VLOOKUP(E233,参数!$A$5:$B$41,2,FALSE),E233)</f>
        <v>25</v>
      </c>
      <c r="I233" s="91" t="s">
        <v>116</v>
      </c>
    </row>
    <row r="234" hidden="1" spans="1:9">
      <c r="A234" s="72">
        <v>233</v>
      </c>
      <c r="B234" s="32" t="s">
        <v>117</v>
      </c>
      <c r="C234" s="2" t="s">
        <v>10</v>
      </c>
      <c r="D234">
        <v>1</v>
      </c>
      <c r="E234" s="2" t="s">
        <v>11</v>
      </c>
      <c r="F234" s="2"/>
      <c r="G234" s="2"/>
      <c r="H234" s="97" t="str">
        <f>IFERROR(VLOOKUP(E234,参数!$A$5:$B$41,2,FALSE),E234)</f>
        <v>15</v>
      </c>
      <c r="I234" s="91" t="s">
        <v>116</v>
      </c>
    </row>
    <row r="235" hidden="1" spans="1:9">
      <c r="A235" s="72">
        <v>234</v>
      </c>
      <c r="B235" s="32" t="s">
        <v>120</v>
      </c>
      <c r="C235" s="2" t="s">
        <v>12</v>
      </c>
      <c r="D235">
        <v>1</v>
      </c>
      <c r="E235" s="2" t="s">
        <v>107</v>
      </c>
      <c r="F235" s="2"/>
      <c r="G235" s="2"/>
      <c r="H235" s="78">
        <f>IFERROR(VLOOKUP(E235,参数!$A$5:$B$41,2,FALSE),E235)</f>
        <v>33</v>
      </c>
      <c r="I235" s="91" t="s">
        <v>119</v>
      </c>
    </row>
    <row r="236" hidden="1" spans="1:8">
      <c r="A236" s="72">
        <v>235</v>
      </c>
      <c r="B236" s="32" t="s">
        <v>120</v>
      </c>
      <c r="C236" s="73" t="s">
        <v>120</v>
      </c>
      <c r="E236" s="74" t="s">
        <v>2</v>
      </c>
      <c r="F236" s="74"/>
      <c r="G236" s="74"/>
      <c r="H236" s="93" t="s">
        <v>119</v>
      </c>
    </row>
    <row r="237" hidden="1" spans="1:9">
      <c r="A237" s="72">
        <v>236</v>
      </c>
      <c r="B237" s="32" t="s">
        <v>120</v>
      </c>
      <c r="C237" s="2" t="s">
        <v>4</v>
      </c>
      <c r="D237">
        <v>1</v>
      </c>
      <c r="E237" s="2" t="s">
        <v>16</v>
      </c>
      <c r="F237" s="2"/>
      <c r="G237" s="2"/>
      <c r="H237" s="75" t="str">
        <f>IFERROR(VLOOKUP(E237,参数!$A$5:$B$41,2,FALSE),E237)</f>
        <v>FOODTYPE.MEAT</v>
      </c>
      <c r="I237" s="91" t="s">
        <v>119</v>
      </c>
    </row>
    <row r="238" spans="1:9">
      <c r="A238" s="72">
        <v>237</v>
      </c>
      <c r="B238" s="32" t="s">
        <v>120</v>
      </c>
      <c r="C238" s="2" t="s">
        <v>6</v>
      </c>
      <c r="D238">
        <v>1</v>
      </c>
      <c r="E238" s="2" t="s">
        <v>7</v>
      </c>
      <c r="F238" s="2"/>
      <c r="G238" s="2"/>
      <c r="H238" s="76">
        <f>IFERROR(VLOOKUP(E238,参数!$A$5:$B$41,2,FALSE),E238)</f>
        <v>20</v>
      </c>
      <c r="I238" s="91" t="s">
        <v>119</v>
      </c>
    </row>
    <row r="239" hidden="1" spans="1:9">
      <c r="A239" s="72">
        <v>238</v>
      </c>
      <c r="B239" s="32" t="s">
        <v>120</v>
      </c>
      <c r="C239" s="2" t="s">
        <v>8</v>
      </c>
      <c r="D239">
        <v>1</v>
      </c>
      <c r="E239" s="2" t="s">
        <v>63</v>
      </c>
      <c r="F239" s="2"/>
      <c r="G239" s="2"/>
      <c r="H239" s="75">
        <f>IFERROR(VLOOKUP(E239,参数!$A$5:$B$41,2,FALSE),E239)</f>
        <v>25</v>
      </c>
      <c r="I239" s="91" t="s">
        <v>119</v>
      </c>
    </row>
    <row r="240" hidden="1" spans="1:9">
      <c r="A240" s="72">
        <v>239</v>
      </c>
      <c r="B240" s="32" t="s">
        <v>120</v>
      </c>
      <c r="C240" s="2" t="s">
        <v>10</v>
      </c>
      <c r="D240">
        <v>1</v>
      </c>
      <c r="E240" s="2" t="s">
        <v>26</v>
      </c>
      <c r="F240" s="2"/>
      <c r="G240" s="2"/>
      <c r="H240" s="98" t="str">
        <f>IFERROR(VLOOKUP(E240,参数!$A$5:$B$41,2,FALSE),E240)</f>
        <v>10</v>
      </c>
      <c r="I240" s="91" t="s">
        <v>119</v>
      </c>
    </row>
    <row r="241" hidden="1" spans="1:9">
      <c r="A241" s="72">
        <v>240</v>
      </c>
      <c r="B241" s="32" t="s">
        <v>122</v>
      </c>
      <c r="C241" s="2" t="s">
        <v>12</v>
      </c>
      <c r="D241">
        <v>1</v>
      </c>
      <c r="E241" s="2" t="s">
        <v>13</v>
      </c>
      <c r="F241" s="2"/>
      <c r="G241" s="2"/>
      <c r="H241" s="75">
        <f>IFERROR(VLOOKUP(E241,参数!$A$5:$B$41,2,FALSE),E241)</f>
        <v>5</v>
      </c>
      <c r="I241" s="91" t="s">
        <v>121</v>
      </c>
    </row>
    <row r="242" hidden="1" spans="1:8">
      <c r="A242" s="72">
        <v>241</v>
      </c>
      <c r="B242" s="32" t="s">
        <v>122</v>
      </c>
      <c r="C242" s="73" t="s">
        <v>122</v>
      </c>
      <c r="E242" s="74" t="s">
        <v>2</v>
      </c>
      <c r="F242" s="74"/>
      <c r="G242" s="74"/>
      <c r="H242" s="93" t="s">
        <v>121</v>
      </c>
    </row>
    <row r="243" hidden="1" spans="1:9">
      <c r="A243" s="72">
        <v>242</v>
      </c>
      <c r="B243" s="32" t="s">
        <v>122</v>
      </c>
      <c r="C243" s="2" t="s">
        <v>4</v>
      </c>
      <c r="D243">
        <v>1</v>
      </c>
      <c r="E243" s="2" t="s">
        <v>5</v>
      </c>
      <c r="F243" s="2"/>
      <c r="G243" s="2"/>
      <c r="H243" s="75" t="str">
        <f>IFERROR(VLOOKUP(E243,参数!$A$5:$B$41,2,FALSE),E243)</f>
        <v>FOODTYPE.VEGGIE</v>
      </c>
      <c r="I243" s="91" t="s">
        <v>121</v>
      </c>
    </row>
    <row r="244" spans="1:9">
      <c r="A244" s="72">
        <v>243</v>
      </c>
      <c r="B244" s="32" t="s">
        <v>122</v>
      </c>
      <c r="C244" s="2" t="s">
        <v>6</v>
      </c>
      <c r="D244">
        <v>1</v>
      </c>
      <c r="E244" s="2" t="s">
        <v>20</v>
      </c>
      <c r="F244" s="2"/>
      <c r="G244" s="2"/>
      <c r="H244" s="75">
        <f>IFERROR(VLOOKUP(E244,参数!$A$5:$B$41,2,FALSE),E244)</f>
        <v>3</v>
      </c>
      <c r="I244" s="91" t="s">
        <v>121</v>
      </c>
    </row>
    <row r="245" hidden="1" spans="1:9">
      <c r="A245" s="72">
        <v>244</v>
      </c>
      <c r="B245" s="32" t="s">
        <v>122</v>
      </c>
      <c r="C245" s="2" t="s">
        <v>8</v>
      </c>
      <c r="D245">
        <v>1</v>
      </c>
      <c r="E245" s="2" t="s">
        <v>63</v>
      </c>
      <c r="F245" s="2"/>
      <c r="G245" s="2"/>
      <c r="H245" s="75">
        <f>IFERROR(VLOOKUP(E245,参数!$A$5:$B$41,2,FALSE),E245)</f>
        <v>25</v>
      </c>
      <c r="I245" s="91" t="s">
        <v>121</v>
      </c>
    </row>
    <row r="246" hidden="1" spans="1:9">
      <c r="A246" s="72">
        <v>245</v>
      </c>
      <c r="B246" s="32" t="s">
        <v>122</v>
      </c>
      <c r="C246" s="2" t="s">
        <v>10</v>
      </c>
      <c r="D246">
        <v>1</v>
      </c>
      <c r="E246" s="2" t="s">
        <v>11</v>
      </c>
      <c r="F246" s="2"/>
      <c r="G246" s="2"/>
      <c r="H246" s="97" t="str">
        <f>IFERROR(VLOOKUP(E246,参数!$A$5:$B$41,2,FALSE),E246)</f>
        <v>15</v>
      </c>
      <c r="I246" s="91" t="s">
        <v>121</v>
      </c>
    </row>
    <row r="247" hidden="1" spans="1:9">
      <c r="A247" s="72">
        <v>246</v>
      </c>
      <c r="B247" s="32" t="s">
        <v>124</v>
      </c>
      <c r="C247" s="2" t="s">
        <v>12</v>
      </c>
      <c r="D247">
        <v>1</v>
      </c>
      <c r="E247" s="2" t="s">
        <v>107</v>
      </c>
      <c r="F247" s="2"/>
      <c r="G247" s="2"/>
      <c r="H247" s="78">
        <f>IFERROR(VLOOKUP(E247,参数!$A$5:$B$41,2,FALSE),E247)</f>
        <v>33</v>
      </c>
      <c r="I247" s="91" t="s">
        <v>123</v>
      </c>
    </row>
    <row r="248" hidden="1" spans="1:8">
      <c r="A248" s="72">
        <v>247</v>
      </c>
      <c r="B248" s="32" t="s">
        <v>124</v>
      </c>
      <c r="C248" s="73" t="s">
        <v>124</v>
      </c>
      <c r="E248" s="74" t="s">
        <v>2</v>
      </c>
      <c r="F248" s="74"/>
      <c r="G248" s="74"/>
      <c r="H248" s="93" t="s">
        <v>123</v>
      </c>
    </row>
    <row r="249" hidden="1" spans="1:9">
      <c r="A249" s="72">
        <v>248</v>
      </c>
      <c r="B249" s="32" t="s">
        <v>124</v>
      </c>
      <c r="C249" s="2" t="s">
        <v>4</v>
      </c>
      <c r="D249">
        <v>1</v>
      </c>
      <c r="E249" s="2" t="s">
        <v>16</v>
      </c>
      <c r="F249" s="2"/>
      <c r="G249" s="2"/>
      <c r="H249" s="75" t="str">
        <f>IFERROR(VLOOKUP(E249,参数!$A$5:$B$41,2,FALSE),E249)</f>
        <v>FOODTYPE.MEAT</v>
      </c>
      <c r="I249" s="91" t="s">
        <v>123</v>
      </c>
    </row>
    <row r="250" spans="1:9">
      <c r="A250" s="72">
        <v>249</v>
      </c>
      <c r="B250" s="32" t="s">
        <v>124</v>
      </c>
      <c r="C250" s="2" t="s">
        <v>6</v>
      </c>
      <c r="D250">
        <v>1</v>
      </c>
      <c r="E250" s="2" t="s">
        <v>37</v>
      </c>
      <c r="F250" s="2"/>
      <c r="G250" s="2"/>
      <c r="H250" s="76">
        <f>IFERROR(VLOOKUP(E250,参数!$A$5:$B$41,2,FALSE),E250)</f>
        <v>30</v>
      </c>
      <c r="I250" s="91" t="s">
        <v>123</v>
      </c>
    </row>
    <row r="251" hidden="1" spans="1:9">
      <c r="A251" s="72">
        <v>250</v>
      </c>
      <c r="B251" s="32" t="s">
        <v>124</v>
      </c>
      <c r="C251" s="2" t="s">
        <v>8</v>
      </c>
      <c r="D251">
        <v>1</v>
      </c>
      <c r="E251" s="2" t="s">
        <v>63</v>
      </c>
      <c r="F251" s="2"/>
      <c r="G251" s="2"/>
      <c r="H251" s="75">
        <f>IFERROR(VLOOKUP(E251,参数!$A$5:$B$41,2,FALSE),E251)</f>
        <v>25</v>
      </c>
      <c r="I251" s="91" t="s">
        <v>123</v>
      </c>
    </row>
    <row r="252" hidden="1" spans="1:9">
      <c r="A252" s="72">
        <v>251</v>
      </c>
      <c r="B252" s="32" t="s">
        <v>124</v>
      </c>
      <c r="C252" s="2" t="s">
        <v>10</v>
      </c>
      <c r="D252">
        <v>1</v>
      </c>
      <c r="E252" s="2" t="s">
        <v>11</v>
      </c>
      <c r="F252" s="2"/>
      <c r="G252" s="2"/>
      <c r="H252" s="97" t="str">
        <f>IFERROR(VLOOKUP(E252,参数!$A$5:$B$41,2,FALSE),E252)</f>
        <v>15</v>
      </c>
      <c r="I252" s="91" t="s">
        <v>123</v>
      </c>
    </row>
    <row r="253" hidden="1" spans="1:9">
      <c r="A253" s="72">
        <v>252</v>
      </c>
      <c r="B253" s="32" t="s">
        <v>126</v>
      </c>
      <c r="C253" s="2" t="s">
        <v>12</v>
      </c>
      <c r="D253">
        <v>-1</v>
      </c>
      <c r="E253" s="77" t="s">
        <v>13</v>
      </c>
      <c r="F253" s="77"/>
      <c r="G253" s="77"/>
      <c r="H253" s="75">
        <f>IFERROR(VLOOKUP(E253,参数!$A$5:$B$41,2,FALSE)*D253,E253)</f>
        <v>-5</v>
      </c>
      <c r="I253" s="91" t="s">
        <v>125</v>
      </c>
    </row>
    <row r="254" hidden="1" spans="1:8">
      <c r="A254" s="72">
        <v>253</v>
      </c>
      <c r="B254" s="32" t="s">
        <v>126</v>
      </c>
      <c r="C254" s="73" t="s">
        <v>126</v>
      </c>
      <c r="E254" s="74" t="s">
        <v>2</v>
      </c>
      <c r="F254" s="74"/>
      <c r="G254" s="74"/>
      <c r="H254" s="93" t="s">
        <v>125</v>
      </c>
    </row>
    <row r="255" hidden="1" spans="1:9">
      <c r="A255" s="72">
        <v>254</v>
      </c>
      <c r="B255" s="32" t="s">
        <v>126</v>
      </c>
      <c r="C255" s="2" t="s">
        <v>4</v>
      </c>
      <c r="D255">
        <v>1</v>
      </c>
      <c r="E255" s="2" t="s">
        <v>16</v>
      </c>
      <c r="F255" s="2"/>
      <c r="G255" s="2"/>
      <c r="H255" s="75" t="str">
        <f>IFERROR(VLOOKUP(E255,参数!$A$5:$B$41,2,FALSE),E255)</f>
        <v>FOODTYPE.MEAT</v>
      </c>
      <c r="I255" s="91" t="s">
        <v>125</v>
      </c>
    </row>
    <row r="256" spans="1:9">
      <c r="A256" s="72">
        <v>255</v>
      </c>
      <c r="B256" s="32" t="s">
        <v>126</v>
      </c>
      <c r="C256" s="2" t="s">
        <v>6</v>
      </c>
      <c r="D256">
        <v>1</v>
      </c>
      <c r="E256" s="2" t="s">
        <v>7</v>
      </c>
      <c r="F256" s="2"/>
      <c r="G256" s="2"/>
      <c r="H256" s="76">
        <f>IFERROR(VLOOKUP(E256,参数!$A$5:$B$41,2,FALSE),E256)</f>
        <v>20</v>
      </c>
      <c r="I256" s="91" t="s">
        <v>125</v>
      </c>
    </row>
    <row r="257" hidden="1" spans="1:9">
      <c r="A257" s="72">
        <v>256</v>
      </c>
      <c r="B257" s="32" t="s">
        <v>126</v>
      </c>
      <c r="C257" s="2" t="s">
        <v>8</v>
      </c>
      <c r="D257">
        <v>1</v>
      </c>
      <c r="E257" s="2" t="s">
        <v>9</v>
      </c>
      <c r="F257" s="2"/>
      <c r="G257" s="2"/>
      <c r="H257" s="76">
        <f>IFERROR(VLOOKUP(E257,参数!$A$5:$B$41,2,FALSE),E257)</f>
        <v>37.5</v>
      </c>
      <c r="I257" s="91" t="s">
        <v>125</v>
      </c>
    </row>
    <row r="258" hidden="1" spans="1:9">
      <c r="A258" s="72">
        <v>257</v>
      </c>
      <c r="B258" s="32" t="s">
        <v>126</v>
      </c>
      <c r="C258" s="2" t="s">
        <v>10</v>
      </c>
      <c r="D258">
        <v>1</v>
      </c>
      <c r="E258" s="2" t="s">
        <v>26</v>
      </c>
      <c r="F258" s="2"/>
      <c r="G258" s="2"/>
      <c r="H258" s="98" t="str">
        <f>IFERROR(VLOOKUP(E258,参数!$A$5:$B$41,2,FALSE),E258)</f>
        <v>10</v>
      </c>
      <c r="I258" s="91" t="s">
        <v>125</v>
      </c>
    </row>
    <row r="259" hidden="1" spans="1:9">
      <c r="A259" s="72">
        <v>258</v>
      </c>
      <c r="B259" s="32" t="s">
        <v>129</v>
      </c>
      <c r="C259" s="2" t="s">
        <v>12</v>
      </c>
      <c r="D259">
        <v>1</v>
      </c>
      <c r="E259" s="2" t="s">
        <v>127</v>
      </c>
      <c r="F259" s="2"/>
      <c r="G259" s="2"/>
      <c r="H259" s="75">
        <f>IFERROR(VLOOKUP(E259,参数!$A$5:$B$41,2,FALSE),E259)</f>
        <v>10</v>
      </c>
      <c r="I259" s="91" t="s">
        <v>128</v>
      </c>
    </row>
    <row r="260" hidden="1" spans="1:8">
      <c r="A260" s="72">
        <v>259</v>
      </c>
      <c r="B260" s="32" t="s">
        <v>129</v>
      </c>
      <c r="C260" s="73" t="s">
        <v>129</v>
      </c>
      <c r="E260" s="74" t="s">
        <v>2</v>
      </c>
      <c r="F260" s="74"/>
      <c r="G260" s="74"/>
      <c r="H260" s="93" t="s">
        <v>128</v>
      </c>
    </row>
    <row r="261" hidden="1" spans="1:9">
      <c r="A261" s="72">
        <v>260</v>
      </c>
      <c r="B261" s="32" t="s">
        <v>129</v>
      </c>
      <c r="C261" s="2" t="s">
        <v>4</v>
      </c>
      <c r="D261">
        <v>1</v>
      </c>
      <c r="E261" s="2" t="s">
        <v>16</v>
      </c>
      <c r="F261" s="2"/>
      <c r="G261" s="2"/>
      <c r="H261" s="75" t="str">
        <f>IFERROR(VLOOKUP(E261,参数!$A$5:$B$41,2,FALSE),E261)</f>
        <v>FOODTYPE.MEAT</v>
      </c>
      <c r="I261" s="91" t="s">
        <v>128</v>
      </c>
    </row>
    <row r="262" spans="1:9">
      <c r="A262" s="72">
        <v>261</v>
      </c>
      <c r="B262" s="32" t="s">
        <v>129</v>
      </c>
      <c r="C262" s="2" t="s">
        <v>6</v>
      </c>
      <c r="D262">
        <v>1</v>
      </c>
      <c r="E262" s="2" t="s">
        <v>31</v>
      </c>
      <c r="F262" s="2"/>
      <c r="G262" s="2"/>
      <c r="H262" s="78">
        <f>IFERROR(VLOOKUP(E262,参数!$A$5:$B$41,2,FALSE),E262)</f>
        <v>40</v>
      </c>
      <c r="I262" s="91" t="s">
        <v>128</v>
      </c>
    </row>
    <row r="263" hidden="1" spans="1:9">
      <c r="A263" s="72">
        <v>262</v>
      </c>
      <c r="B263" s="32" t="s">
        <v>129</v>
      </c>
      <c r="C263" s="2" t="s">
        <v>8</v>
      </c>
      <c r="D263">
        <v>1</v>
      </c>
      <c r="E263" s="2" t="s">
        <v>9</v>
      </c>
      <c r="F263" s="2"/>
      <c r="G263" s="2"/>
      <c r="H263" s="76">
        <f>IFERROR(VLOOKUP(E263,参数!$A$5:$B$41,2,FALSE),E263)</f>
        <v>37.5</v>
      </c>
      <c r="I263" s="91" t="s">
        <v>128</v>
      </c>
    </row>
    <row r="264" hidden="1" spans="1:9">
      <c r="A264" s="72">
        <v>263</v>
      </c>
      <c r="B264" s="32" t="s">
        <v>129</v>
      </c>
      <c r="C264" s="2" t="s">
        <v>10</v>
      </c>
      <c r="D264">
        <v>1</v>
      </c>
      <c r="E264" s="2" t="s">
        <v>26</v>
      </c>
      <c r="F264" s="2"/>
      <c r="G264" s="2"/>
      <c r="H264" s="98" t="str">
        <f>IFERROR(VLOOKUP(E264,参数!$A$5:$B$41,2,FALSE),E264)</f>
        <v>10</v>
      </c>
      <c r="I264" s="91" t="s">
        <v>128</v>
      </c>
    </row>
    <row r="265" hidden="1" spans="1:9">
      <c r="A265" s="72">
        <v>264</v>
      </c>
      <c r="B265" s="32" t="s">
        <v>131</v>
      </c>
      <c r="C265" s="2" t="s">
        <v>12</v>
      </c>
      <c r="D265">
        <v>1</v>
      </c>
      <c r="E265" s="2" t="s">
        <v>76</v>
      </c>
      <c r="F265" s="2"/>
      <c r="G265" s="2"/>
      <c r="H265" s="76">
        <f>IFERROR(VLOOKUP(E265,参数!$A$5:$B$41,2,FALSE),E265)</f>
        <v>20</v>
      </c>
      <c r="I265" s="91" t="s">
        <v>130</v>
      </c>
    </row>
    <row r="266" hidden="1" spans="1:8">
      <c r="A266" s="72">
        <v>265</v>
      </c>
      <c r="B266" s="32" t="s">
        <v>131</v>
      </c>
      <c r="C266" s="73" t="s">
        <v>131</v>
      </c>
      <c r="E266" s="74" t="s">
        <v>2</v>
      </c>
      <c r="F266" s="74"/>
      <c r="G266" s="74"/>
      <c r="H266" s="93" t="s">
        <v>130</v>
      </c>
    </row>
    <row r="267" hidden="1" spans="1:9">
      <c r="A267" s="72">
        <v>266</v>
      </c>
      <c r="B267" s="32" t="s">
        <v>131</v>
      </c>
      <c r="C267" s="2" t="s">
        <v>4</v>
      </c>
      <c r="D267">
        <v>1</v>
      </c>
      <c r="E267" s="2" t="s">
        <v>16</v>
      </c>
      <c r="F267" s="2"/>
      <c r="G267" s="2"/>
      <c r="H267" s="75" t="str">
        <f>IFERROR(VLOOKUP(E267,参数!$A$5:$B$41,2,FALSE),E267)</f>
        <v>FOODTYPE.MEAT</v>
      </c>
      <c r="I267" s="91" t="s">
        <v>130</v>
      </c>
    </row>
    <row r="268" spans="1:9">
      <c r="A268" s="72">
        <v>267</v>
      </c>
      <c r="B268" s="32" t="s">
        <v>131</v>
      </c>
      <c r="C268" s="2" t="s">
        <v>6</v>
      </c>
      <c r="D268">
        <v>1</v>
      </c>
      <c r="E268" s="2" t="s">
        <v>72</v>
      </c>
      <c r="F268" s="2"/>
      <c r="G268" s="2"/>
      <c r="H268" s="78">
        <f>IFERROR(VLOOKUP(E268,参数!$A$5:$B$41,2,FALSE),E268)</f>
        <v>60</v>
      </c>
      <c r="I268" s="91" t="s">
        <v>130</v>
      </c>
    </row>
    <row r="269" hidden="1" spans="1:9">
      <c r="A269" s="72">
        <v>268</v>
      </c>
      <c r="B269" s="32" t="s">
        <v>131</v>
      </c>
      <c r="C269" s="2" t="s">
        <v>8</v>
      </c>
      <c r="D269">
        <v>1</v>
      </c>
      <c r="E269" s="2" t="s">
        <v>9</v>
      </c>
      <c r="F269" s="2"/>
      <c r="G269" s="2"/>
      <c r="H269" s="76">
        <f>IFERROR(VLOOKUP(E269,参数!$A$5:$B$41,2,FALSE),E269)</f>
        <v>37.5</v>
      </c>
      <c r="I269" s="91" t="s">
        <v>130</v>
      </c>
    </row>
    <row r="270" hidden="1" spans="1:9">
      <c r="A270" s="72">
        <v>269</v>
      </c>
      <c r="B270" s="32" t="s">
        <v>131</v>
      </c>
      <c r="C270" s="2" t="s">
        <v>10</v>
      </c>
      <c r="D270">
        <v>1</v>
      </c>
      <c r="E270" s="2" t="s">
        <v>26</v>
      </c>
      <c r="F270" s="2"/>
      <c r="G270" s="2"/>
      <c r="H270" s="98" t="str">
        <f>IFERROR(VLOOKUP(E270,参数!$A$5:$B$41,2,FALSE),E270)</f>
        <v>10</v>
      </c>
      <c r="I270" s="91" t="s">
        <v>130</v>
      </c>
    </row>
    <row r="271" hidden="1" spans="1:9">
      <c r="A271" s="72">
        <v>270</v>
      </c>
      <c r="B271" s="32" t="s">
        <v>133</v>
      </c>
      <c r="C271" s="2" t="s">
        <v>12</v>
      </c>
      <c r="D271">
        <v>1</v>
      </c>
      <c r="E271" s="2" t="s">
        <v>107</v>
      </c>
      <c r="F271" s="2"/>
      <c r="G271" s="2"/>
      <c r="H271" s="78">
        <f>IFERROR(VLOOKUP(E271,参数!$A$5:$B$41,2,FALSE),E271)</f>
        <v>33</v>
      </c>
      <c r="I271" s="91" t="s">
        <v>132</v>
      </c>
    </row>
    <row r="272" hidden="1" spans="1:8">
      <c r="A272" s="72">
        <v>271</v>
      </c>
      <c r="B272" s="32" t="s">
        <v>133</v>
      </c>
      <c r="C272" s="73" t="s">
        <v>133</v>
      </c>
      <c r="E272" s="74" t="s">
        <v>2</v>
      </c>
      <c r="F272" s="74"/>
      <c r="G272" s="74"/>
      <c r="H272" s="93" t="s">
        <v>132</v>
      </c>
    </row>
    <row r="273" hidden="1" spans="1:9">
      <c r="A273" s="72">
        <v>272</v>
      </c>
      <c r="B273" s="32" t="s">
        <v>133</v>
      </c>
      <c r="C273" s="2" t="s">
        <v>4</v>
      </c>
      <c r="D273">
        <v>1</v>
      </c>
      <c r="E273" s="2" t="s">
        <v>16</v>
      </c>
      <c r="F273" s="2"/>
      <c r="G273" s="2"/>
      <c r="H273" s="75" t="str">
        <f>IFERROR(VLOOKUP(E273,参数!$A$5:$B$41,2,FALSE),E273)</f>
        <v>FOODTYPE.MEAT</v>
      </c>
      <c r="I273" s="91" t="s">
        <v>132</v>
      </c>
    </row>
    <row r="274" spans="1:9">
      <c r="A274" s="72">
        <v>273</v>
      </c>
      <c r="B274" s="32" t="s">
        <v>133</v>
      </c>
      <c r="C274" s="2" t="s">
        <v>6</v>
      </c>
      <c r="D274">
        <v>1</v>
      </c>
      <c r="E274" s="2" t="s">
        <v>72</v>
      </c>
      <c r="F274" s="2"/>
      <c r="G274" s="2"/>
      <c r="H274" s="78">
        <f>IFERROR(VLOOKUP(E274,参数!$A$5:$B$41,2,FALSE),E274)</f>
        <v>60</v>
      </c>
      <c r="I274" s="91" t="s">
        <v>132</v>
      </c>
    </row>
    <row r="275" hidden="1" spans="1:9">
      <c r="A275" s="72">
        <v>274</v>
      </c>
      <c r="B275" s="32" t="s">
        <v>133</v>
      </c>
      <c r="C275" s="2" t="s">
        <v>8</v>
      </c>
      <c r="D275">
        <v>1</v>
      </c>
      <c r="E275" s="2" t="s">
        <v>63</v>
      </c>
      <c r="F275" s="2"/>
      <c r="G275" s="2"/>
      <c r="H275" s="75">
        <f>IFERROR(VLOOKUP(E275,参数!$A$5:$B$41,2,FALSE),E275)</f>
        <v>25</v>
      </c>
      <c r="I275" s="91" t="s">
        <v>132</v>
      </c>
    </row>
    <row r="276" hidden="1" spans="1:9">
      <c r="A276" s="72">
        <v>275</v>
      </c>
      <c r="B276" s="32" t="s">
        <v>133</v>
      </c>
      <c r="C276" s="2" t="s">
        <v>10</v>
      </c>
      <c r="D276">
        <v>1</v>
      </c>
      <c r="E276" s="2" t="s">
        <v>26</v>
      </c>
      <c r="F276" s="2"/>
      <c r="G276" s="2"/>
      <c r="H276" s="98" t="str">
        <f>IFERROR(VLOOKUP(E276,参数!$A$5:$B$41,2,FALSE),E276)</f>
        <v>10</v>
      </c>
      <c r="I276" s="91" t="s">
        <v>132</v>
      </c>
    </row>
    <row r="277" hidden="1" spans="1:9">
      <c r="A277" s="72">
        <v>276</v>
      </c>
      <c r="B277" s="32" t="s">
        <v>135</v>
      </c>
      <c r="C277" s="2" t="s">
        <v>12</v>
      </c>
      <c r="D277">
        <v>1</v>
      </c>
      <c r="E277" s="2" t="s">
        <v>127</v>
      </c>
      <c r="F277" s="2"/>
      <c r="G277" s="2"/>
      <c r="H277" s="75">
        <f>IFERROR(VLOOKUP(E277,参数!$A$5:$B$41,2,FALSE),E277)</f>
        <v>10</v>
      </c>
      <c r="I277" s="91" t="s">
        <v>134</v>
      </c>
    </row>
    <row r="278" hidden="1" spans="1:9">
      <c r="A278" s="72">
        <v>277</v>
      </c>
      <c r="B278" s="32" t="s">
        <v>135</v>
      </c>
      <c r="C278" s="73" t="s">
        <v>135</v>
      </c>
      <c r="E278" s="74" t="s">
        <v>2</v>
      </c>
      <c r="F278" s="74"/>
      <c r="G278" s="74"/>
      <c r="H278" s="93" t="s">
        <v>136</v>
      </c>
      <c r="I278" s="91" t="s">
        <v>134</v>
      </c>
    </row>
    <row r="279" hidden="1" spans="1:9">
      <c r="A279" s="72">
        <v>278</v>
      </c>
      <c r="B279" s="32" t="s">
        <v>135</v>
      </c>
      <c r="C279" s="2" t="s">
        <v>4</v>
      </c>
      <c r="D279">
        <v>1</v>
      </c>
      <c r="E279" s="2" t="s">
        <v>16</v>
      </c>
      <c r="F279" s="2"/>
      <c r="G279" s="2"/>
      <c r="H279" s="75" t="str">
        <f>IFERROR(VLOOKUP(E279,参数!$A$5:$B$41,2,FALSE),E279)</f>
        <v>FOODTYPE.MEAT</v>
      </c>
      <c r="I279" s="91" t="s">
        <v>134</v>
      </c>
    </row>
    <row r="280" spans="1:9">
      <c r="A280" s="72">
        <v>279</v>
      </c>
      <c r="B280" s="32" t="s">
        <v>135</v>
      </c>
      <c r="C280" s="2" t="s">
        <v>6</v>
      </c>
      <c r="D280">
        <v>1</v>
      </c>
      <c r="E280" s="2" t="s">
        <v>72</v>
      </c>
      <c r="F280" s="2"/>
      <c r="G280" s="2"/>
      <c r="H280" s="78">
        <f>IFERROR(VLOOKUP(E280,参数!$A$5:$B$41,2,FALSE),E280)</f>
        <v>60</v>
      </c>
      <c r="I280" s="91" t="s">
        <v>134</v>
      </c>
    </row>
    <row r="281" hidden="1" spans="1:9">
      <c r="A281" s="72">
        <v>280</v>
      </c>
      <c r="B281" s="32" t="s">
        <v>135</v>
      </c>
      <c r="C281" s="2" t="s">
        <v>8</v>
      </c>
      <c r="D281">
        <v>1</v>
      </c>
      <c r="E281" s="2" t="s">
        <v>9</v>
      </c>
      <c r="F281" s="2"/>
      <c r="G281" s="2"/>
      <c r="H281" s="76">
        <f>IFERROR(VLOOKUP(E281,参数!$A$5:$B$41,2,FALSE),E281)</f>
        <v>37.5</v>
      </c>
      <c r="I281" s="91" t="s">
        <v>134</v>
      </c>
    </row>
    <row r="282" hidden="1" spans="1:9">
      <c r="A282" s="72">
        <v>281</v>
      </c>
      <c r="B282" s="32" t="s">
        <v>135</v>
      </c>
      <c r="C282" s="2" t="s">
        <v>10</v>
      </c>
      <c r="D282">
        <v>1</v>
      </c>
      <c r="E282" s="2" t="s">
        <v>11</v>
      </c>
      <c r="F282" s="2"/>
      <c r="G282" s="2"/>
      <c r="H282" s="97" t="str">
        <f>IFERROR(VLOOKUP(E282,参数!$A$5:$B$41,2,FALSE),E282)</f>
        <v>15</v>
      </c>
      <c r="I282" s="91" t="s">
        <v>134</v>
      </c>
    </row>
    <row r="283" hidden="1" spans="1:9">
      <c r="A283" s="72">
        <v>282</v>
      </c>
      <c r="B283" s="32" t="s">
        <v>137</v>
      </c>
      <c r="C283" s="2" t="s">
        <v>12</v>
      </c>
      <c r="D283">
        <v>1</v>
      </c>
      <c r="E283" s="2" t="s">
        <v>90</v>
      </c>
      <c r="F283" s="2"/>
      <c r="G283" s="2"/>
      <c r="H283" s="78">
        <f>IFERROR(VLOOKUP(E283,参数!$A$5:$B$41,2,FALSE),E283)</f>
        <v>50</v>
      </c>
      <c r="I283" s="91" t="s">
        <v>134</v>
      </c>
    </row>
    <row r="284" hidden="1" spans="1:9">
      <c r="A284" s="72">
        <v>283</v>
      </c>
      <c r="B284" s="32" t="s">
        <v>137</v>
      </c>
      <c r="C284" s="73" t="s">
        <v>137</v>
      </c>
      <c r="E284" s="74" t="s">
        <v>2</v>
      </c>
      <c r="F284" s="74"/>
      <c r="G284" s="74"/>
      <c r="H284" s="93" t="s">
        <v>136</v>
      </c>
      <c r="I284" s="91" t="s">
        <v>134</v>
      </c>
    </row>
    <row r="285" hidden="1" spans="1:9">
      <c r="A285" s="72">
        <v>284</v>
      </c>
      <c r="B285" s="32" t="s">
        <v>137</v>
      </c>
      <c r="C285" s="2" t="s">
        <v>4</v>
      </c>
      <c r="D285">
        <v>1</v>
      </c>
      <c r="E285" s="2" t="s">
        <v>16</v>
      </c>
      <c r="F285" s="2"/>
      <c r="G285" s="2"/>
      <c r="H285" s="75" t="str">
        <f>IFERROR(VLOOKUP(E285,参数!$A$5:$B$41,2,FALSE),E285)</f>
        <v>FOODTYPE.MEAT</v>
      </c>
      <c r="I285" s="91" t="s">
        <v>134</v>
      </c>
    </row>
    <row r="286" spans="1:9">
      <c r="A286" s="72">
        <v>285</v>
      </c>
      <c r="B286" s="32" t="s">
        <v>137</v>
      </c>
      <c r="C286" s="2" t="s">
        <v>6</v>
      </c>
      <c r="D286">
        <v>1</v>
      </c>
      <c r="E286" s="2" t="s">
        <v>7</v>
      </c>
      <c r="F286" s="2"/>
      <c r="G286" s="2"/>
      <c r="H286" s="76">
        <f>IFERROR(VLOOKUP(E286,参数!$A$5:$B$41,2,FALSE),E286)</f>
        <v>20</v>
      </c>
      <c r="I286" s="91" t="s">
        <v>134</v>
      </c>
    </row>
    <row r="287" hidden="1" spans="1:9">
      <c r="A287" s="72">
        <v>286</v>
      </c>
      <c r="B287" s="32" t="s">
        <v>137</v>
      </c>
      <c r="C287" s="2" t="s">
        <v>8</v>
      </c>
      <c r="D287">
        <v>1</v>
      </c>
      <c r="E287" s="2" t="s">
        <v>9</v>
      </c>
      <c r="F287" s="2"/>
      <c r="G287" s="2"/>
      <c r="H287" s="76">
        <f>IFERROR(VLOOKUP(E287,参数!$A$5:$B$41,2,FALSE),E287)</f>
        <v>37.5</v>
      </c>
      <c r="I287" s="91" t="s">
        <v>134</v>
      </c>
    </row>
    <row r="288" hidden="1" spans="1:9">
      <c r="A288" s="72">
        <v>287</v>
      </c>
      <c r="B288" s="32" t="s">
        <v>137</v>
      </c>
      <c r="C288" s="2" t="s">
        <v>10</v>
      </c>
      <c r="D288">
        <v>1</v>
      </c>
      <c r="E288" s="2" t="s">
        <v>11</v>
      </c>
      <c r="F288" s="2"/>
      <c r="G288" s="2"/>
      <c r="H288" s="97" t="str">
        <f>IFERROR(VLOOKUP(E288,参数!$A$5:$B$41,2,FALSE),E288)</f>
        <v>15</v>
      </c>
      <c r="I288" s="91" t="s">
        <v>134</v>
      </c>
    </row>
    <row r="289" hidden="1" spans="1:9">
      <c r="A289" s="72">
        <v>288</v>
      </c>
      <c r="B289" s="32" t="s">
        <v>138</v>
      </c>
      <c r="C289" s="2" t="s">
        <v>12</v>
      </c>
      <c r="D289">
        <v>1</v>
      </c>
      <c r="E289" s="2" t="s">
        <v>13</v>
      </c>
      <c r="F289" s="2"/>
      <c r="G289" s="2"/>
      <c r="H289" s="75">
        <f>IFERROR(VLOOKUP(E289,参数!$A$5:$B$41,2,FALSE),E289)</f>
        <v>5</v>
      </c>
      <c r="I289" s="91" t="s">
        <v>134</v>
      </c>
    </row>
    <row r="290" hidden="1" spans="1:9">
      <c r="A290" s="72">
        <v>289</v>
      </c>
      <c r="B290" s="32" t="s">
        <v>138</v>
      </c>
      <c r="C290" s="73" t="s">
        <v>138</v>
      </c>
      <c r="E290" s="74" t="s">
        <v>2</v>
      </c>
      <c r="F290" s="74"/>
      <c r="G290" s="74"/>
      <c r="H290" s="93" t="s">
        <v>136</v>
      </c>
      <c r="I290" s="91" t="s">
        <v>134</v>
      </c>
    </row>
    <row r="291" hidden="1" spans="1:9">
      <c r="A291" s="72">
        <v>290</v>
      </c>
      <c r="B291" s="32" t="s">
        <v>138</v>
      </c>
      <c r="C291" s="2" t="s">
        <v>4</v>
      </c>
      <c r="D291">
        <v>1</v>
      </c>
      <c r="E291" s="2" t="s">
        <v>16</v>
      </c>
      <c r="F291" s="2"/>
      <c r="G291" s="2"/>
      <c r="H291" s="75" t="str">
        <f>IFERROR(VLOOKUP(E291,参数!$A$5:$B$41,2,FALSE),E291)</f>
        <v>FOODTYPE.MEAT</v>
      </c>
      <c r="I291" s="91" t="s">
        <v>134</v>
      </c>
    </row>
    <row r="292" spans="1:9">
      <c r="A292" s="72">
        <v>291</v>
      </c>
      <c r="B292" s="32" t="s">
        <v>138</v>
      </c>
      <c r="C292" s="2" t="s">
        <v>6</v>
      </c>
      <c r="D292">
        <v>1</v>
      </c>
      <c r="E292" s="2" t="s">
        <v>31</v>
      </c>
      <c r="F292" s="2"/>
      <c r="G292" s="2"/>
      <c r="H292" s="78">
        <f>IFERROR(VLOOKUP(E292,参数!$A$5:$B$41,2,FALSE),E292)</f>
        <v>40</v>
      </c>
      <c r="I292" s="91" t="s">
        <v>134</v>
      </c>
    </row>
    <row r="293" hidden="1" spans="1:9">
      <c r="A293" s="72">
        <v>292</v>
      </c>
      <c r="B293" s="32" t="s">
        <v>138</v>
      </c>
      <c r="C293" s="2" t="s">
        <v>8</v>
      </c>
      <c r="D293">
        <v>1</v>
      </c>
      <c r="E293" s="2" t="s">
        <v>9</v>
      </c>
      <c r="F293" s="2"/>
      <c r="G293" s="2"/>
      <c r="H293" s="76">
        <f>IFERROR(VLOOKUP(E293,参数!$A$5:$B$41,2,FALSE),E293)</f>
        <v>37.5</v>
      </c>
      <c r="I293" s="91" t="s">
        <v>134</v>
      </c>
    </row>
    <row r="294" hidden="1" spans="1:9">
      <c r="A294" s="72">
        <v>293</v>
      </c>
      <c r="B294" s="32" t="s">
        <v>138</v>
      </c>
      <c r="C294" s="2" t="s">
        <v>10</v>
      </c>
      <c r="D294">
        <v>1</v>
      </c>
      <c r="E294" s="2" t="s">
        <v>26</v>
      </c>
      <c r="F294" s="2"/>
      <c r="G294" s="2"/>
      <c r="H294" s="98" t="str">
        <f>IFERROR(VLOOKUP(E294,参数!$A$5:$B$41,2,FALSE),E294)</f>
        <v>10</v>
      </c>
      <c r="I294" s="91" t="s">
        <v>134</v>
      </c>
    </row>
    <row r="295" hidden="1" spans="1:9">
      <c r="A295" s="72">
        <v>294</v>
      </c>
      <c r="B295" s="32" t="s">
        <v>139</v>
      </c>
      <c r="C295" s="2" t="s">
        <v>12</v>
      </c>
      <c r="D295">
        <v>1</v>
      </c>
      <c r="E295" s="2" t="s">
        <v>13</v>
      </c>
      <c r="F295" s="2"/>
      <c r="G295" s="2"/>
      <c r="H295" s="75">
        <f>IFERROR(VLOOKUP(E295,参数!$A$5:$B$41,2,FALSE),E295)</f>
        <v>5</v>
      </c>
      <c r="I295" s="91" t="s">
        <v>134</v>
      </c>
    </row>
    <row r="296" hidden="1" spans="1:9">
      <c r="A296" s="72">
        <v>295</v>
      </c>
      <c r="B296" s="32" t="s">
        <v>139</v>
      </c>
      <c r="C296" s="73" t="s">
        <v>139</v>
      </c>
      <c r="E296" s="74" t="s">
        <v>2</v>
      </c>
      <c r="F296" s="74"/>
      <c r="G296" s="74"/>
      <c r="H296" s="93" t="s">
        <v>136</v>
      </c>
      <c r="I296" s="91" t="s">
        <v>134</v>
      </c>
    </row>
    <row r="297" hidden="1" spans="1:9">
      <c r="A297" s="72">
        <v>296</v>
      </c>
      <c r="B297" s="32" t="s">
        <v>139</v>
      </c>
      <c r="C297" s="2" t="s">
        <v>4</v>
      </c>
      <c r="D297">
        <v>1</v>
      </c>
      <c r="E297" s="2" t="s">
        <v>16</v>
      </c>
      <c r="F297" s="2"/>
      <c r="G297" s="2"/>
      <c r="H297" s="75" t="str">
        <f>IFERROR(VLOOKUP(E297,参数!$A$5:$B$41,2,FALSE),E297)</f>
        <v>FOODTYPE.MEAT</v>
      </c>
      <c r="I297" s="91" t="s">
        <v>134</v>
      </c>
    </row>
    <row r="298" spans="1:9">
      <c r="A298" s="72">
        <v>297</v>
      </c>
      <c r="B298" s="32" t="s">
        <v>139</v>
      </c>
      <c r="C298" s="2" t="s">
        <v>6</v>
      </c>
      <c r="D298">
        <v>1</v>
      </c>
      <c r="E298" s="2" t="s">
        <v>7</v>
      </c>
      <c r="F298" s="2" t="s">
        <v>140</v>
      </c>
      <c r="G298" s="2">
        <v>2</v>
      </c>
      <c r="H298" s="75">
        <f>IFERROR(VLOOKUP(E298,参数!$A$5:$B$41,2,FALSE)/2,E298)</f>
        <v>10</v>
      </c>
      <c r="I298" s="91" t="s">
        <v>134</v>
      </c>
    </row>
    <row r="299" hidden="1" spans="1:9">
      <c r="A299" s="72">
        <v>298</v>
      </c>
      <c r="B299" s="32" t="s">
        <v>139</v>
      </c>
      <c r="C299" s="2" t="s">
        <v>8</v>
      </c>
      <c r="D299">
        <v>1</v>
      </c>
      <c r="E299" s="2" t="s">
        <v>9</v>
      </c>
      <c r="F299" s="2" t="s">
        <v>22</v>
      </c>
      <c r="G299" s="2">
        <v>2</v>
      </c>
      <c r="H299" s="78">
        <f>IFERROR(VLOOKUP(E299,参数!$A$5:$B$41,2,FALSE)*2,E299)</f>
        <v>75</v>
      </c>
      <c r="I299" s="91" t="s">
        <v>134</v>
      </c>
    </row>
    <row r="300" hidden="1" spans="1:9">
      <c r="A300" s="72">
        <v>299</v>
      </c>
      <c r="B300" s="32" t="s">
        <v>139</v>
      </c>
      <c r="C300" s="2" t="s">
        <v>10</v>
      </c>
      <c r="D300">
        <v>1</v>
      </c>
      <c r="E300" s="2" t="s">
        <v>49</v>
      </c>
      <c r="F300" s="2"/>
      <c r="G300" s="2"/>
      <c r="H300" s="98" t="str">
        <f>IFERROR(VLOOKUP(E300,参数!$A$5:$B$41,2,FALSE),E300)</f>
        <v>6</v>
      </c>
      <c r="I300" s="91" t="s">
        <v>134</v>
      </c>
    </row>
    <row r="301" hidden="1" spans="1:9">
      <c r="A301" s="72">
        <v>300</v>
      </c>
      <c r="B301" s="32" t="s">
        <v>141</v>
      </c>
      <c r="C301" s="2" t="s">
        <v>12</v>
      </c>
      <c r="D301">
        <v>1</v>
      </c>
      <c r="E301" s="2" t="s">
        <v>7</v>
      </c>
      <c r="F301" s="2"/>
      <c r="G301" s="2"/>
      <c r="H301" s="76">
        <f>IFERROR(VLOOKUP(E301,参数!$A$5:$B$41,2,FALSE),E301)</f>
        <v>20</v>
      </c>
      <c r="I301" s="91" t="s">
        <v>134</v>
      </c>
    </row>
    <row r="302" hidden="1" spans="1:9">
      <c r="A302" s="72">
        <v>301</v>
      </c>
      <c r="B302" s="32" t="s">
        <v>141</v>
      </c>
      <c r="C302" s="73" t="s">
        <v>141</v>
      </c>
      <c r="E302" s="74" t="s">
        <v>2</v>
      </c>
      <c r="F302" s="74"/>
      <c r="G302" s="74"/>
      <c r="H302" s="93" t="s">
        <v>136</v>
      </c>
      <c r="I302" s="91" t="s">
        <v>134</v>
      </c>
    </row>
    <row r="303" hidden="1" spans="1:9">
      <c r="A303" s="72">
        <v>302</v>
      </c>
      <c r="B303" s="32" t="s">
        <v>141</v>
      </c>
      <c r="C303" s="2" t="s">
        <v>4</v>
      </c>
      <c r="D303">
        <v>1</v>
      </c>
      <c r="E303" s="2" t="s">
        <v>16</v>
      </c>
      <c r="F303" s="2"/>
      <c r="G303" s="2"/>
      <c r="H303" s="75" t="str">
        <f>IFERROR(VLOOKUP(E303,参数!$A$5:$B$41,2,FALSE),E303)</f>
        <v>FOODTYPE.MEAT</v>
      </c>
      <c r="I303" s="91" t="s">
        <v>134</v>
      </c>
    </row>
    <row r="304" spans="1:9">
      <c r="A304" s="72">
        <v>303</v>
      </c>
      <c r="B304" s="32" t="s">
        <v>141</v>
      </c>
      <c r="C304" s="2" t="s">
        <v>6</v>
      </c>
      <c r="D304">
        <v>1</v>
      </c>
      <c r="E304" s="2" t="s">
        <v>7</v>
      </c>
      <c r="F304" s="2"/>
      <c r="G304" s="2"/>
      <c r="H304" s="76">
        <f>IFERROR(VLOOKUP(E304,参数!$A$5:$B$41,2,FALSE),E304)</f>
        <v>20</v>
      </c>
      <c r="I304" s="91" t="s">
        <v>134</v>
      </c>
    </row>
    <row r="305" hidden="1" spans="1:9">
      <c r="A305" s="72">
        <v>304</v>
      </c>
      <c r="B305" s="32" t="s">
        <v>141</v>
      </c>
      <c r="C305" s="2" t="s">
        <v>8</v>
      </c>
      <c r="D305">
        <v>1</v>
      </c>
      <c r="E305" s="2" t="s">
        <v>9</v>
      </c>
      <c r="F305" s="2" t="s">
        <v>22</v>
      </c>
      <c r="G305" s="2">
        <v>2</v>
      </c>
      <c r="H305" s="78">
        <f>IFERROR(VLOOKUP(E305,参数!$A$5:$B$41,2,FALSE)*2,E305)</f>
        <v>75</v>
      </c>
      <c r="I305" s="91" t="s">
        <v>134</v>
      </c>
    </row>
    <row r="306" hidden="1" spans="1:9">
      <c r="A306" s="72">
        <v>305</v>
      </c>
      <c r="B306" s="32" t="s">
        <v>141</v>
      </c>
      <c r="C306" s="2" t="s">
        <v>10</v>
      </c>
      <c r="D306">
        <v>1</v>
      </c>
      <c r="E306" s="2" t="s">
        <v>89</v>
      </c>
      <c r="F306" s="2"/>
      <c r="G306" s="2"/>
      <c r="H306" s="98" t="str">
        <f>IFERROR(VLOOKUP(E306,参数!$A$5:$B$41,2,FALSE),E306)</f>
        <v>3</v>
      </c>
      <c r="I306" s="91" t="s">
        <v>134</v>
      </c>
    </row>
    <row r="307" hidden="1" spans="1:9">
      <c r="A307" s="72">
        <v>306</v>
      </c>
      <c r="B307" s="32" t="s">
        <v>142</v>
      </c>
      <c r="C307" s="2" t="s">
        <v>12</v>
      </c>
      <c r="D307">
        <v>1</v>
      </c>
      <c r="E307" s="2">
        <v>0</v>
      </c>
      <c r="F307" s="2"/>
      <c r="G307" s="2"/>
      <c r="H307" s="75">
        <f>IFERROR(VLOOKUP(E307,参数!$A$5:$B$41,2,FALSE),E307)</f>
        <v>0</v>
      </c>
      <c r="I307" s="91" t="s">
        <v>134</v>
      </c>
    </row>
    <row r="308" hidden="1" spans="1:9">
      <c r="A308" s="72">
        <v>307</v>
      </c>
      <c r="B308" s="32" t="s">
        <v>142</v>
      </c>
      <c r="C308" s="73" t="s">
        <v>142</v>
      </c>
      <c r="E308" s="74" t="s">
        <v>2</v>
      </c>
      <c r="F308" s="74"/>
      <c r="G308" s="74"/>
      <c r="H308" s="93" t="s">
        <v>136</v>
      </c>
      <c r="I308" s="91" t="s">
        <v>134</v>
      </c>
    </row>
    <row r="309" hidden="1" spans="1:9">
      <c r="A309" s="72">
        <v>308</v>
      </c>
      <c r="B309" s="32" t="s">
        <v>142</v>
      </c>
      <c r="C309" s="2" t="s">
        <v>4</v>
      </c>
      <c r="D309">
        <v>1</v>
      </c>
      <c r="E309" s="2" t="s">
        <v>16</v>
      </c>
      <c r="F309" s="2"/>
      <c r="G309" s="2"/>
      <c r="H309" s="75" t="str">
        <f>IFERROR(VLOOKUP(E309,参数!$A$5:$B$41,2,FALSE),E309)</f>
        <v>FOODTYPE.MEAT</v>
      </c>
      <c r="I309" s="91" t="s">
        <v>134</v>
      </c>
    </row>
    <row r="310" spans="1:9">
      <c r="A310" s="72">
        <v>309</v>
      </c>
      <c r="B310" s="32" t="s">
        <v>142</v>
      </c>
      <c r="C310" s="2" t="s">
        <v>6</v>
      </c>
      <c r="D310">
        <v>1</v>
      </c>
      <c r="E310" s="2" t="s">
        <v>118</v>
      </c>
      <c r="F310" s="2"/>
      <c r="G310" s="2"/>
      <c r="H310" s="75">
        <f>IFERROR(VLOOKUP(E310,参数!$A$5:$B$41,2,FALSE),E310)</f>
        <v>8</v>
      </c>
      <c r="I310" s="91" t="s">
        <v>134</v>
      </c>
    </row>
    <row r="311" hidden="1" spans="1:9">
      <c r="A311" s="72">
        <v>310</v>
      </c>
      <c r="B311" s="32" t="s">
        <v>142</v>
      </c>
      <c r="C311" s="2" t="s">
        <v>8</v>
      </c>
      <c r="D311">
        <v>1</v>
      </c>
      <c r="E311" s="2" t="s">
        <v>9</v>
      </c>
      <c r="F311" s="2"/>
      <c r="G311" s="2"/>
      <c r="H311" s="76">
        <f>IFERROR(VLOOKUP(E311,参数!$A$5:$B$41,2,FALSE),E311)</f>
        <v>37.5</v>
      </c>
      <c r="I311" s="91" t="s">
        <v>134</v>
      </c>
    </row>
    <row r="312" hidden="1" spans="1:9">
      <c r="A312" s="72">
        <v>311</v>
      </c>
      <c r="B312" s="32" t="s">
        <v>142</v>
      </c>
      <c r="C312" s="2" t="s">
        <v>10</v>
      </c>
      <c r="D312">
        <v>1</v>
      </c>
      <c r="E312" s="2" t="s">
        <v>52</v>
      </c>
      <c r="F312" s="2"/>
      <c r="G312" s="2"/>
      <c r="H312" s="99" t="str">
        <f>IFERROR(VLOOKUP(E312,参数!$A$5:$B$41,2,FALSE),E312)</f>
        <v>20</v>
      </c>
      <c r="I312" s="91" t="s">
        <v>134</v>
      </c>
    </row>
    <row r="313" hidden="1" spans="1:9">
      <c r="A313" s="72">
        <v>312</v>
      </c>
      <c r="B313" s="32" t="s">
        <v>143</v>
      </c>
      <c r="C313" s="2" t="s">
        <v>12</v>
      </c>
      <c r="D313">
        <v>1</v>
      </c>
      <c r="E313" s="2" t="s">
        <v>13</v>
      </c>
      <c r="F313" s="2"/>
      <c r="G313" s="2"/>
      <c r="H313" s="75">
        <f>IFERROR(VLOOKUP(E313,参数!$A$5:$B$41,2,FALSE),E313)</f>
        <v>5</v>
      </c>
      <c r="I313" s="91" t="s">
        <v>134</v>
      </c>
    </row>
    <row r="314" hidden="1" spans="1:9">
      <c r="A314" s="72">
        <v>313</v>
      </c>
      <c r="B314" s="32" t="s">
        <v>143</v>
      </c>
      <c r="C314" s="73" t="s">
        <v>143</v>
      </c>
      <c r="E314" s="74" t="s">
        <v>2</v>
      </c>
      <c r="F314" s="74"/>
      <c r="G314" s="74"/>
      <c r="H314" s="93" t="s">
        <v>136</v>
      </c>
      <c r="I314" s="91" t="s">
        <v>134</v>
      </c>
    </row>
    <row r="315" hidden="1" spans="1:9">
      <c r="A315" s="72">
        <v>314</v>
      </c>
      <c r="B315" s="32" t="s">
        <v>143</v>
      </c>
      <c r="C315" s="2" t="s">
        <v>4</v>
      </c>
      <c r="D315">
        <v>1</v>
      </c>
      <c r="E315" s="2" t="s">
        <v>16</v>
      </c>
      <c r="F315" s="2"/>
      <c r="G315" s="2"/>
      <c r="H315" s="75" t="str">
        <f>IFERROR(VLOOKUP(E315,参数!$A$5:$B$41,2,FALSE),E315)</f>
        <v>FOODTYPE.MEAT</v>
      </c>
      <c r="I315" s="91" t="s">
        <v>134</v>
      </c>
    </row>
    <row r="316" spans="1:9">
      <c r="A316" s="72">
        <v>315</v>
      </c>
      <c r="B316" s="32" t="s">
        <v>143</v>
      </c>
      <c r="C316" s="2" t="s">
        <v>6</v>
      </c>
      <c r="D316">
        <v>1</v>
      </c>
      <c r="E316" s="2" t="s">
        <v>37</v>
      </c>
      <c r="F316" s="2"/>
      <c r="G316" s="2"/>
      <c r="H316" s="76">
        <f>IFERROR(VLOOKUP(E316,参数!$A$5:$B$41,2,FALSE),E316)</f>
        <v>30</v>
      </c>
      <c r="I316" s="91" t="s">
        <v>134</v>
      </c>
    </row>
    <row r="317" hidden="1" spans="1:9">
      <c r="A317" s="72">
        <v>316</v>
      </c>
      <c r="B317" s="32" t="s">
        <v>143</v>
      </c>
      <c r="C317" s="2" t="s">
        <v>8</v>
      </c>
      <c r="D317">
        <v>1</v>
      </c>
      <c r="E317" s="2" t="s">
        <v>9</v>
      </c>
      <c r="F317" s="2"/>
      <c r="G317" s="2"/>
      <c r="H317" s="76">
        <f>IFERROR(VLOOKUP(E317,参数!$A$5:$B$41,2,FALSE),E317)</f>
        <v>37.5</v>
      </c>
      <c r="I317" s="91" t="s">
        <v>134</v>
      </c>
    </row>
    <row r="318" hidden="1" spans="1:9">
      <c r="A318" s="72">
        <v>317</v>
      </c>
      <c r="B318" s="32" t="s">
        <v>143</v>
      </c>
      <c r="C318" s="2" t="s">
        <v>10</v>
      </c>
      <c r="D318">
        <v>1</v>
      </c>
      <c r="E318" s="2" t="s">
        <v>49</v>
      </c>
      <c r="F318" s="2"/>
      <c r="G318" s="2"/>
      <c r="H318" s="98" t="str">
        <f>IFERROR(VLOOKUP(E318,参数!$A$5:$B$41,2,FALSE),E318)</f>
        <v>6</v>
      </c>
      <c r="I318" s="91" t="s">
        <v>134</v>
      </c>
    </row>
    <row r="319" hidden="1" spans="1:9">
      <c r="A319" s="72">
        <v>318</v>
      </c>
      <c r="B319" s="32" t="s">
        <v>144</v>
      </c>
      <c r="C319" s="2" t="s">
        <v>12</v>
      </c>
      <c r="D319">
        <v>1</v>
      </c>
      <c r="E319" s="2" t="s">
        <v>107</v>
      </c>
      <c r="F319" s="2"/>
      <c r="G319" s="2"/>
      <c r="H319" s="78">
        <f>IFERROR(VLOOKUP(E319,参数!$A$5:$B$41,2,FALSE),E319)</f>
        <v>33</v>
      </c>
      <c r="I319" s="91" t="s">
        <v>134</v>
      </c>
    </row>
    <row r="320" hidden="1" spans="1:9">
      <c r="A320" s="72">
        <v>319</v>
      </c>
      <c r="B320" s="32" t="s">
        <v>144</v>
      </c>
      <c r="C320" s="73" t="s">
        <v>144</v>
      </c>
      <c r="E320" s="74" t="s">
        <v>2</v>
      </c>
      <c r="F320" s="74"/>
      <c r="G320" s="74"/>
      <c r="H320" s="93" t="s">
        <v>136</v>
      </c>
      <c r="I320" s="91" t="s">
        <v>134</v>
      </c>
    </row>
    <row r="321" hidden="1" spans="1:9">
      <c r="A321" s="72">
        <v>320</v>
      </c>
      <c r="B321" s="32" t="s">
        <v>144</v>
      </c>
      <c r="C321" s="2" t="s">
        <v>4</v>
      </c>
      <c r="D321">
        <v>1</v>
      </c>
      <c r="E321" s="2" t="s">
        <v>16</v>
      </c>
      <c r="F321" s="2"/>
      <c r="G321" s="2"/>
      <c r="H321" s="75" t="str">
        <f>IFERROR(VLOOKUP(E321,参数!$A$5:$B$41,2,FALSE),E321)</f>
        <v>FOODTYPE.MEAT</v>
      </c>
      <c r="I321" s="91" t="s">
        <v>134</v>
      </c>
    </row>
    <row r="322" spans="1:9">
      <c r="A322" s="72">
        <v>321</v>
      </c>
      <c r="B322" s="32" t="s">
        <v>144</v>
      </c>
      <c r="C322" s="2" t="s">
        <v>6</v>
      </c>
      <c r="D322">
        <v>1</v>
      </c>
      <c r="E322" s="2">
        <v>0</v>
      </c>
      <c r="F322" s="2"/>
      <c r="G322" s="2"/>
      <c r="H322" s="75">
        <f>IFERROR(VLOOKUP(E322,参数!$A$5:$B$41,2,FALSE),E322)</f>
        <v>0</v>
      </c>
      <c r="I322" s="91" t="s">
        <v>134</v>
      </c>
    </row>
    <row r="323" hidden="1" spans="1:9">
      <c r="A323" s="72">
        <v>322</v>
      </c>
      <c r="B323" s="32" t="s">
        <v>144</v>
      </c>
      <c r="C323" s="2" t="s">
        <v>8</v>
      </c>
      <c r="D323">
        <v>1</v>
      </c>
      <c r="E323" s="2" t="s">
        <v>9</v>
      </c>
      <c r="F323" s="2"/>
      <c r="G323" s="2"/>
      <c r="H323" s="76">
        <f>IFERROR(VLOOKUP(E323,参数!$A$5:$B$41,2,FALSE),E323)</f>
        <v>37.5</v>
      </c>
      <c r="I323" s="91" t="s">
        <v>134</v>
      </c>
    </row>
    <row r="324" hidden="1" spans="1:9">
      <c r="A324" s="72">
        <v>323</v>
      </c>
      <c r="B324" s="32" t="s">
        <v>144</v>
      </c>
      <c r="C324" s="2" t="s">
        <v>10</v>
      </c>
      <c r="D324">
        <v>1</v>
      </c>
      <c r="E324" s="2" t="s">
        <v>49</v>
      </c>
      <c r="F324" s="2"/>
      <c r="G324" s="2"/>
      <c r="H324" s="98" t="str">
        <f>IFERROR(VLOOKUP(E324,参数!$A$5:$B$41,2,FALSE),E324)</f>
        <v>6</v>
      </c>
      <c r="I324" s="91" t="s">
        <v>134</v>
      </c>
    </row>
    <row r="325" hidden="1" spans="1:9">
      <c r="A325" s="72">
        <v>324</v>
      </c>
      <c r="B325" s="32" t="s">
        <v>145</v>
      </c>
      <c r="C325" s="2" t="s">
        <v>12</v>
      </c>
      <c r="D325">
        <v>1</v>
      </c>
      <c r="E325" s="2" t="s">
        <v>90</v>
      </c>
      <c r="F325" s="2"/>
      <c r="G325" s="2"/>
      <c r="H325" s="78">
        <f>IFERROR(VLOOKUP(E325,参数!$A$5:$B$41,2,FALSE),E325)</f>
        <v>50</v>
      </c>
      <c r="I325" s="91" t="s">
        <v>134</v>
      </c>
    </row>
    <row r="326" hidden="1" spans="1:9">
      <c r="A326" s="72">
        <v>325</v>
      </c>
      <c r="B326" s="32" t="s">
        <v>145</v>
      </c>
      <c r="C326" s="73" t="s">
        <v>145</v>
      </c>
      <c r="E326" s="74" t="s">
        <v>2</v>
      </c>
      <c r="F326" s="74"/>
      <c r="G326" s="74"/>
      <c r="H326" s="93" t="s">
        <v>136</v>
      </c>
      <c r="I326" s="91" t="s">
        <v>134</v>
      </c>
    </row>
    <row r="327" hidden="1" spans="1:9">
      <c r="A327" s="72">
        <v>326</v>
      </c>
      <c r="B327" s="32" t="s">
        <v>145</v>
      </c>
      <c r="C327" s="2" t="s">
        <v>4</v>
      </c>
      <c r="D327">
        <v>1</v>
      </c>
      <c r="E327" s="2" t="s">
        <v>16</v>
      </c>
      <c r="F327" s="2"/>
      <c r="G327" s="2"/>
      <c r="H327" s="75" t="str">
        <f>IFERROR(VLOOKUP(E327,参数!$A$5:$B$41,2,FALSE),E327)</f>
        <v>FOODTYPE.MEAT</v>
      </c>
      <c r="I327" s="91" t="s">
        <v>134</v>
      </c>
    </row>
    <row r="328" spans="1:9">
      <c r="A328" s="72">
        <v>327</v>
      </c>
      <c r="B328" s="32" t="s">
        <v>145</v>
      </c>
      <c r="C328" s="2" t="s">
        <v>6</v>
      </c>
      <c r="D328">
        <v>1</v>
      </c>
      <c r="E328" s="2" t="s">
        <v>31</v>
      </c>
      <c r="F328" s="2"/>
      <c r="G328" s="2"/>
      <c r="H328" s="78">
        <f>IFERROR(VLOOKUP(E328,参数!$A$5:$B$41,2,FALSE),E328)</f>
        <v>40</v>
      </c>
      <c r="I328" s="91" t="s">
        <v>134</v>
      </c>
    </row>
    <row r="329" hidden="1" spans="1:9">
      <c r="A329" s="72">
        <v>328</v>
      </c>
      <c r="B329" s="32" t="s">
        <v>145</v>
      </c>
      <c r="C329" s="2" t="s">
        <v>8</v>
      </c>
      <c r="D329">
        <v>1</v>
      </c>
      <c r="E329" s="2" t="s">
        <v>9</v>
      </c>
      <c r="F329" s="2" t="s">
        <v>22</v>
      </c>
      <c r="G329" s="2">
        <v>2</v>
      </c>
      <c r="H329" s="78">
        <f>IFERROR(VLOOKUP(E329,参数!$A$5:$B$41,2,FALSE)*2,E329)</f>
        <v>75</v>
      </c>
      <c r="I329" s="91" t="s">
        <v>134</v>
      </c>
    </row>
    <row r="330" hidden="1" spans="1:9">
      <c r="A330" s="72">
        <v>329</v>
      </c>
      <c r="B330" s="32" t="s">
        <v>145</v>
      </c>
      <c r="C330" s="2" t="s">
        <v>10</v>
      </c>
      <c r="D330">
        <v>1</v>
      </c>
      <c r="E330" s="2" t="s">
        <v>49</v>
      </c>
      <c r="F330" s="2"/>
      <c r="G330" s="2"/>
      <c r="H330" s="98" t="str">
        <f>IFERROR(VLOOKUP(E330,参数!$A$5:$B$41,2,FALSE),E330)</f>
        <v>6</v>
      </c>
      <c r="I330" s="91" t="s">
        <v>134</v>
      </c>
    </row>
    <row r="331" hidden="1" spans="1:9">
      <c r="A331" s="72">
        <v>330</v>
      </c>
      <c r="B331" s="32" t="s">
        <v>146</v>
      </c>
      <c r="C331" s="2" t="s">
        <v>12</v>
      </c>
      <c r="D331">
        <v>1</v>
      </c>
      <c r="E331" s="2" t="s">
        <v>13</v>
      </c>
      <c r="F331" s="2"/>
      <c r="G331" s="2"/>
      <c r="H331" s="75">
        <f>IFERROR(VLOOKUP(E331,参数!$A$5:$B$41,2,FALSE),E331)</f>
        <v>5</v>
      </c>
      <c r="I331" s="91" t="s">
        <v>134</v>
      </c>
    </row>
    <row r="332" hidden="1" spans="1:9">
      <c r="A332" s="72">
        <v>331</v>
      </c>
      <c r="B332" s="32" t="s">
        <v>146</v>
      </c>
      <c r="C332" s="73" t="s">
        <v>146</v>
      </c>
      <c r="E332" s="74" t="s">
        <v>2</v>
      </c>
      <c r="F332" s="74"/>
      <c r="G332" s="74"/>
      <c r="H332" s="93" t="s">
        <v>136</v>
      </c>
      <c r="I332" s="91" t="s">
        <v>134</v>
      </c>
    </row>
    <row r="333" hidden="1" spans="1:9">
      <c r="A333" s="72">
        <v>332</v>
      </c>
      <c r="B333" s="32" t="s">
        <v>146</v>
      </c>
      <c r="C333" s="2" t="s">
        <v>4</v>
      </c>
      <c r="D333">
        <v>1</v>
      </c>
      <c r="E333" s="2" t="s">
        <v>19</v>
      </c>
      <c r="F333" s="2"/>
      <c r="G333" s="2"/>
      <c r="H333" s="75" t="str">
        <f>IFERROR(VLOOKUP(E333,参数!$A$5:$B$41,2,FALSE),E333)</f>
        <v>FOODTYPE.GOODIES</v>
      </c>
      <c r="I333" s="91" t="s">
        <v>134</v>
      </c>
    </row>
    <row r="334" spans="1:9">
      <c r="A334" s="72">
        <v>333</v>
      </c>
      <c r="B334" s="32" t="s">
        <v>146</v>
      </c>
      <c r="C334" s="2" t="s">
        <v>6</v>
      </c>
      <c r="D334">
        <v>1</v>
      </c>
      <c r="E334" s="2">
        <v>0</v>
      </c>
      <c r="F334" s="2"/>
      <c r="G334" s="2"/>
      <c r="H334" s="75">
        <f>IFERROR(VLOOKUP(E334,参数!$A$5:$B$41,2,FALSE),E334)</f>
        <v>0</v>
      </c>
      <c r="I334" s="91" t="s">
        <v>134</v>
      </c>
    </row>
    <row r="335" hidden="1" spans="1:9">
      <c r="A335" s="72">
        <v>334</v>
      </c>
      <c r="B335" s="32" t="s">
        <v>146</v>
      </c>
      <c r="C335" s="2" t="s">
        <v>8</v>
      </c>
      <c r="D335">
        <v>1</v>
      </c>
      <c r="E335" s="2" t="s">
        <v>63</v>
      </c>
      <c r="F335" s="2"/>
      <c r="G335" s="2"/>
      <c r="H335" s="82">
        <f>IFERROR(VLOOKUP(E335,参数!$A$5:$B$41,2,FALSE),E335)</f>
        <v>25</v>
      </c>
      <c r="I335" s="91" t="s">
        <v>134</v>
      </c>
    </row>
    <row r="336" hidden="1" spans="1:9">
      <c r="A336" s="72">
        <v>335</v>
      </c>
      <c r="B336" s="32" t="s">
        <v>146</v>
      </c>
      <c r="C336" s="2" t="s">
        <v>12</v>
      </c>
      <c r="D336">
        <v>1</v>
      </c>
      <c r="E336" s="2" t="s">
        <v>127</v>
      </c>
      <c r="F336" s="2"/>
      <c r="G336" s="2"/>
      <c r="H336" s="82">
        <f>IFERROR(VLOOKUP(E336,参数!$A$5:$B$41,2,FALSE),E336)</f>
        <v>10</v>
      </c>
      <c r="I336" s="91" t="s">
        <v>134</v>
      </c>
    </row>
    <row r="337" hidden="1" spans="1:9">
      <c r="A337" s="72">
        <v>336</v>
      </c>
      <c r="B337" s="32" t="s">
        <v>148</v>
      </c>
      <c r="C337" s="2" t="s">
        <v>10</v>
      </c>
      <c r="D337">
        <v>1</v>
      </c>
      <c r="E337" s="2" t="s">
        <v>11</v>
      </c>
      <c r="F337" s="2"/>
      <c r="G337" s="2"/>
      <c r="H337" s="100" t="str">
        <f>IFERROR(VLOOKUP(E337,参数!$A$5:$B$41,2,FALSE),E337)</f>
        <v>15</v>
      </c>
      <c r="I337" s="91" t="s">
        <v>147</v>
      </c>
    </row>
    <row r="338" hidden="1" spans="1:8">
      <c r="A338" s="72">
        <v>337</v>
      </c>
      <c r="B338" s="32" t="s">
        <v>148</v>
      </c>
      <c r="C338" s="73" t="s">
        <v>148</v>
      </c>
      <c r="E338" s="74" t="s">
        <v>2</v>
      </c>
      <c r="F338" s="74"/>
      <c r="G338" s="74"/>
      <c r="H338" s="93" t="s">
        <v>147</v>
      </c>
    </row>
    <row r="339" hidden="1" spans="1:9">
      <c r="A339" s="72">
        <v>338</v>
      </c>
      <c r="B339" s="32" t="s">
        <v>148</v>
      </c>
      <c r="C339" s="94" t="s">
        <v>149</v>
      </c>
      <c r="D339">
        <v>1</v>
      </c>
      <c r="E339" s="2" t="s">
        <v>20</v>
      </c>
      <c r="F339" s="2"/>
      <c r="G339" s="2"/>
      <c r="H339" s="82"/>
      <c r="I339" s="91" t="s">
        <v>147</v>
      </c>
    </row>
    <row r="340" spans="1:9">
      <c r="A340" s="72">
        <v>338</v>
      </c>
      <c r="B340" s="32" t="s">
        <v>148</v>
      </c>
      <c r="C340" s="2" t="s">
        <v>6</v>
      </c>
      <c r="D340">
        <v>1</v>
      </c>
      <c r="E340" s="2" t="s">
        <v>20</v>
      </c>
      <c r="F340" s="2"/>
      <c r="G340" s="2"/>
      <c r="H340" s="82">
        <f>IFERROR(VLOOKUP(E340,参数!$A$5:$B$41,2,FALSE),E340)</f>
        <v>3</v>
      </c>
      <c r="I340" s="91" t="s">
        <v>147</v>
      </c>
    </row>
    <row r="341" hidden="1" spans="1:9">
      <c r="A341" s="72">
        <v>339</v>
      </c>
      <c r="B341" s="32" t="s">
        <v>148</v>
      </c>
      <c r="C341" s="2" t="s">
        <v>8</v>
      </c>
      <c r="D341">
        <v>1</v>
      </c>
      <c r="E341" s="2">
        <v>0</v>
      </c>
      <c r="F341" s="2"/>
      <c r="G341" s="2"/>
      <c r="H341" s="82">
        <f>IFERROR(VLOOKUP(E341,参数!$A$5:$B$41,2,FALSE),E341)</f>
        <v>0</v>
      </c>
      <c r="I341" s="91" t="s">
        <v>147</v>
      </c>
    </row>
    <row r="342" hidden="1" spans="1:9">
      <c r="A342" s="72">
        <v>340</v>
      </c>
      <c r="B342" s="32" t="s">
        <v>148</v>
      </c>
      <c r="C342" s="2" t="s">
        <v>12</v>
      </c>
      <c r="D342">
        <v>1</v>
      </c>
      <c r="E342" s="2" t="s">
        <v>23</v>
      </c>
      <c r="F342" s="2"/>
      <c r="G342" s="2"/>
      <c r="H342" s="82">
        <f>IFERROR(VLOOKUP(E342,参数!$A$5:$B$41,2,FALSE),E342)</f>
        <v>15</v>
      </c>
      <c r="I342" s="91" t="s">
        <v>147</v>
      </c>
    </row>
    <row r="343" hidden="1" spans="1:9">
      <c r="A343" s="72">
        <v>341</v>
      </c>
      <c r="B343" s="32" t="s">
        <v>148</v>
      </c>
      <c r="C343" s="2" t="s">
        <v>10</v>
      </c>
      <c r="D343">
        <v>1</v>
      </c>
      <c r="E343" s="2" t="s">
        <v>89</v>
      </c>
      <c r="F343" s="2"/>
      <c r="G343" s="2"/>
      <c r="H343" s="101" t="str">
        <f>IFERROR(VLOOKUP(E343,参数!$A$5:$B$41,2,FALSE),E343)</f>
        <v>3</v>
      </c>
      <c r="I343" s="91" t="s">
        <v>147</v>
      </c>
    </row>
    <row r="344" hidden="1" spans="1:8">
      <c r="A344" s="72">
        <v>342</v>
      </c>
      <c r="B344" s="32" t="s">
        <v>151</v>
      </c>
      <c r="C344" s="73" t="s">
        <v>151</v>
      </c>
      <c r="E344" s="74" t="s">
        <v>2</v>
      </c>
      <c r="F344" s="74"/>
      <c r="G344" s="74"/>
      <c r="H344" s="93" t="s">
        <v>152</v>
      </c>
    </row>
    <row r="345" hidden="1" spans="1:9">
      <c r="A345" s="72">
        <v>343</v>
      </c>
      <c r="B345" s="32" t="s">
        <v>151</v>
      </c>
      <c r="C345" s="2" t="s">
        <v>4</v>
      </c>
      <c r="D345">
        <v>1</v>
      </c>
      <c r="E345" s="2" t="s">
        <v>16</v>
      </c>
      <c r="F345" s="2"/>
      <c r="G345" s="2"/>
      <c r="H345" s="82" t="str">
        <f>IFERROR(VLOOKUP(E345,参数!$A$5:$B$41,2,FALSE),E345)</f>
        <v>FOODTYPE.MEAT</v>
      </c>
      <c r="I345" s="91" t="s">
        <v>152</v>
      </c>
    </row>
    <row r="346" spans="1:9">
      <c r="A346" s="72">
        <v>344</v>
      </c>
      <c r="B346" s="32" t="s">
        <v>151</v>
      </c>
      <c r="C346" s="2" t="s">
        <v>6</v>
      </c>
      <c r="D346">
        <v>1</v>
      </c>
      <c r="E346" s="2" t="s">
        <v>72</v>
      </c>
      <c r="F346" s="2"/>
      <c r="G346" s="2"/>
      <c r="H346" s="86">
        <f>IFERROR(VLOOKUP(E346,参数!$A$5:$B$41,2,FALSE),E346)</f>
        <v>60</v>
      </c>
      <c r="I346" s="91" t="s">
        <v>152</v>
      </c>
    </row>
    <row r="347" hidden="1" spans="1:9">
      <c r="A347" s="72">
        <v>345</v>
      </c>
      <c r="B347" s="32" t="s">
        <v>151</v>
      </c>
      <c r="C347" s="2" t="s">
        <v>8</v>
      </c>
      <c r="D347">
        <v>1</v>
      </c>
      <c r="E347" s="2" t="s">
        <v>9</v>
      </c>
      <c r="F347" s="2" t="s">
        <v>153</v>
      </c>
      <c r="G347" s="2" t="s">
        <v>81</v>
      </c>
      <c r="H347" s="83">
        <f>IFERROR(VLOOKUP(E347,参数!$A$5:$B$41,2,FALSE)+VLOOKUP(G347,参数!$A$5:$B$41,2,FALSE),E347)</f>
        <v>56.25</v>
      </c>
      <c r="I347" s="91" t="s">
        <v>152</v>
      </c>
    </row>
    <row r="348" hidden="1" spans="1:9">
      <c r="A348" s="72">
        <v>346</v>
      </c>
      <c r="B348" s="32" t="s">
        <v>151</v>
      </c>
      <c r="C348" s="2" t="s">
        <v>12</v>
      </c>
      <c r="D348">
        <v>1</v>
      </c>
      <c r="E348" s="2">
        <v>0</v>
      </c>
      <c r="F348" s="2"/>
      <c r="G348" s="2"/>
      <c r="H348" s="82">
        <f>IFERROR(VLOOKUP(E348,参数!$A$5:$B$41,2,FALSE),E348)</f>
        <v>0</v>
      </c>
      <c r="I348" s="91" t="s">
        <v>152</v>
      </c>
    </row>
    <row r="349" hidden="1" spans="1:9">
      <c r="A349" s="72">
        <v>347</v>
      </c>
      <c r="B349" s="32" t="s">
        <v>151</v>
      </c>
      <c r="C349" s="2" t="s">
        <v>10</v>
      </c>
      <c r="D349">
        <v>1</v>
      </c>
      <c r="E349" s="2" t="s">
        <v>26</v>
      </c>
      <c r="F349" s="2"/>
      <c r="G349" s="2"/>
      <c r="H349" s="101" t="str">
        <f>IFERROR(VLOOKUP(E349,参数!$A$5:$B$41,2,FALSE),E349)</f>
        <v>10</v>
      </c>
      <c r="I349" s="91" t="s">
        <v>152</v>
      </c>
    </row>
    <row r="350" hidden="1" spans="1:8">
      <c r="A350" s="72">
        <v>348</v>
      </c>
      <c r="B350" s="32" t="s">
        <v>154</v>
      </c>
      <c r="C350" s="73" t="s">
        <v>154</v>
      </c>
      <c r="E350" s="74" t="s">
        <v>2</v>
      </c>
      <c r="F350" s="74"/>
      <c r="G350" s="74"/>
      <c r="H350" s="93" t="s">
        <v>155</v>
      </c>
    </row>
    <row r="351" hidden="1" spans="1:9">
      <c r="A351" s="72">
        <v>349</v>
      </c>
      <c r="B351" s="32" t="s">
        <v>154</v>
      </c>
      <c r="C351" s="2" t="s">
        <v>4</v>
      </c>
      <c r="D351">
        <v>1</v>
      </c>
      <c r="E351" s="2" t="s">
        <v>5</v>
      </c>
      <c r="F351" s="2"/>
      <c r="G351" s="2"/>
      <c r="H351" s="82" t="str">
        <f>IFERROR(VLOOKUP(E351,参数!$A$5:$B$41,2,FALSE),E351)</f>
        <v>FOODTYPE.VEGGIE</v>
      </c>
      <c r="I351" s="91" t="s">
        <v>155</v>
      </c>
    </row>
    <row r="352" spans="1:9">
      <c r="A352" s="72">
        <v>350</v>
      </c>
      <c r="B352" s="32" t="s">
        <v>154</v>
      </c>
      <c r="C352" s="2" t="s">
        <v>6</v>
      </c>
      <c r="D352">
        <v>1</v>
      </c>
      <c r="E352" s="2" t="s">
        <v>37</v>
      </c>
      <c r="F352" s="2"/>
      <c r="G352" s="2"/>
      <c r="H352" s="83">
        <f>IFERROR(VLOOKUP(E352,参数!$A$5:$B$41,2,FALSE),E352)</f>
        <v>30</v>
      </c>
      <c r="I352" s="91" t="s">
        <v>155</v>
      </c>
    </row>
    <row r="353" hidden="1" spans="1:9">
      <c r="A353" s="72">
        <v>351</v>
      </c>
      <c r="B353" s="32" t="s">
        <v>154</v>
      </c>
      <c r="C353" s="2" t="s">
        <v>8</v>
      </c>
      <c r="D353">
        <v>1</v>
      </c>
      <c r="E353" s="2" t="s">
        <v>9</v>
      </c>
      <c r="F353" s="2" t="s">
        <v>153</v>
      </c>
      <c r="G353" s="2" t="s">
        <v>81</v>
      </c>
      <c r="H353" s="83">
        <f>IFERROR(VLOOKUP(E353,参数!$A$5:$B$41,2,FALSE)+VLOOKUP(G353,参数!$A$5:$B$41,2,FALSE),E353)</f>
        <v>56.25</v>
      </c>
      <c r="I353" s="91" t="s">
        <v>155</v>
      </c>
    </row>
    <row r="354" hidden="1" spans="1:9">
      <c r="A354" s="72">
        <v>352</v>
      </c>
      <c r="B354" s="32" t="s">
        <v>154</v>
      </c>
      <c r="C354" s="2" t="s">
        <v>10</v>
      </c>
      <c r="D354">
        <v>1</v>
      </c>
      <c r="E354" s="2" t="s">
        <v>49</v>
      </c>
      <c r="F354" s="2"/>
      <c r="G354" s="2"/>
      <c r="H354" s="101" t="str">
        <f>IFERROR(VLOOKUP(E354,参数!$A$5:$B$41,2,FALSE),E354)</f>
        <v>6</v>
      </c>
      <c r="I354" s="91" t="s">
        <v>155</v>
      </c>
    </row>
    <row r="355" hidden="1" spans="1:9">
      <c r="A355" s="72">
        <v>353</v>
      </c>
      <c r="B355" s="32" t="s">
        <v>154</v>
      </c>
      <c r="C355" s="2" t="s">
        <v>12</v>
      </c>
      <c r="D355">
        <v>1</v>
      </c>
      <c r="E355" s="2" t="s">
        <v>23</v>
      </c>
      <c r="F355" s="2"/>
      <c r="G355" s="2"/>
      <c r="H355" s="82">
        <f>IFERROR(VLOOKUP(E355,参数!$A$5:$B$41,2,FALSE),E355)</f>
        <v>15</v>
      </c>
      <c r="I355" s="91" t="s">
        <v>155</v>
      </c>
    </row>
    <row r="356" hidden="1" spans="1:8">
      <c r="A356" s="72">
        <v>354</v>
      </c>
      <c r="B356" s="32" t="s">
        <v>156</v>
      </c>
      <c r="C356" s="73" t="s">
        <v>156</v>
      </c>
      <c r="E356" s="74" t="s">
        <v>2</v>
      </c>
      <c r="F356" s="74"/>
      <c r="G356" s="74"/>
      <c r="H356" s="93" t="s">
        <v>157</v>
      </c>
    </row>
    <row r="357" hidden="1" spans="1:9">
      <c r="A357" s="72">
        <v>355</v>
      </c>
      <c r="B357" s="32" t="s">
        <v>156</v>
      </c>
      <c r="C357" s="2" t="s">
        <v>4</v>
      </c>
      <c r="D357">
        <v>1</v>
      </c>
      <c r="E357" s="2" t="s">
        <v>16</v>
      </c>
      <c r="F357" s="2"/>
      <c r="G357" s="2"/>
      <c r="H357" s="82" t="str">
        <f>IFERROR(VLOOKUP(E357,参数!$A$5:$B$41,2,FALSE),E357)</f>
        <v>FOODTYPE.MEAT</v>
      </c>
      <c r="I357" s="91" t="s">
        <v>157</v>
      </c>
    </row>
    <row r="358" spans="1:9">
      <c r="A358" s="72">
        <v>356</v>
      </c>
      <c r="B358" s="32" t="s">
        <v>156</v>
      </c>
      <c r="C358" s="2" t="s">
        <v>6</v>
      </c>
      <c r="D358">
        <v>1</v>
      </c>
      <c r="E358" s="2" t="s">
        <v>7</v>
      </c>
      <c r="F358" s="2"/>
      <c r="G358" s="2"/>
      <c r="H358" s="83">
        <f>IFERROR(VLOOKUP(E358,参数!$A$5:$B$41,2,FALSE),E358)</f>
        <v>20</v>
      </c>
      <c r="I358" s="91" t="s">
        <v>157</v>
      </c>
    </row>
    <row r="359" hidden="1" spans="1:9">
      <c r="A359" s="72">
        <v>357</v>
      </c>
      <c r="B359" s="32" t="s">
        <v>156</v>
      </c>
      <c r="C359" s="2" t="s">
        <v>8</v>
      </c>
      <c r="D359">
        <v>1</v>
      </c>
      <c r="E359" s="2" t="s">
        <v>63</v>
      </c>
      <c r="F359" s="2"/>
      <c r="G359" s="2"/>
      <c r="H359" s="82">
        <f>IFERROR(VLOOKUP(E359,参数!$A$5:$B$41,2,FALSE),E359)</f>
        <v>25</v>
      </c>
      <c r="I359" s="91" t="s">
        <v>157</v>
      </c>
    </row>
    <row r="360" hidden="1" spans="1:9">
      <c r="A360" s="72">
        <v>358</v>
      </c>
      <c r="B360" s="32" t="s">
        <v>156</v>
      </c>
      <c r="C360" s="2" t="s">
        <v>10</v>
      </c>
      <c r="D360">
        <v>1</v>
      </c>
      <c r="E360" s="2" t="s">
        <v>11</v>
      </c>
      <c r="F360" s="2"/>
      <c r="G360" s="2"/>
      <c r="H360" s="97" t="str">
        <f>IFERROR(VLOOKUP(E360,参数!$A$5:$B$41,2,FALSE),E360)</f>
        <v>15</v>
      </c>
      <c r="I360" s="91" t="s">
        <v>157</v>
      </c>
    </row>
    <row r="361" hidden="1" spans="1:9">
      <c r="A361" s="72">
        <v>359</v>
      </c>
      <c r="B361" s="32" t="s">
        <v>156</v>
      </c>
      <c r="C361" s="2" t="s">
        <v>12</v>
      </c>
      <c r="D361">
        <v>1</v>
      </c>
      <c r="E361" s="2" t="s">
        <v>23</v>
      </c>
      <c r="F361" s="2"/>
      <c r="G361" s="2"/>
      <c r="H361" s="82">
        <f>IFERROR(VLOOKUP(E361,参数!$A$5:$B$41,2,FALSE),E361)</f>
        <v>15</v>
      </c>
      <c r="I361" s="91" t="s">
        <v>157</v>
      </c>
    </row>
    <row r="362" hidden="1" spans="1:8">
      <c r="A362" s="72">
        <v>360</v>
      </c>
      <c r="B362" s="32" t="s">
        <v>158</v>
      </c>
      <c r="C362" s="73" t="s">
        <v>158</v>
      </c>
      <c r="E362" s="74" t="s">
        <v>2</v>
      </c>
      <c r="F362" s="74"/>
      <c r="G362" s="74"/>
      <c r="H362" s="93" t="s">
        <v>159</v>
      </c>
    </row>
    <row r="363" hidden="1" spans="1:9">
      <c r="A363" s="72">
        <v>361</v>
      </c>
      <c r="B363" s="32" t="s">
        <v>158</v>
      </c>
      <c r="C363" s="2" t="s">
        <v>4</v>
      </c>
      <c r="D363">
        <v>1</v>
      </c>
      <c r="E363" s="2" t="s">
        <v>16</v>
      </c>
      <c r="F363" s="2"/>
      <c r="G363" s="2"/>
      <c r="H363" s="82" t="str">
        <f>IFERROR(VLOOKUP(E363,参数!$A$5:$B$41,2,FALSE),E363)</f>
        <v>FOODTYPE.MEAT</v>
      </c>
      <c r="I363" s="91" t="s">
        <v>159</v>
      </c>
    </row>
    <row r="364" spans="1:9">
      <c r="A364" s="72">
        <v>362</v>
      </c>
      <c r="B364" s="32" t="s">
        <v>158</v>
      </c>
      <c r="C364" s="2" t="s">
        <v>6</v>
      </c>
      <c r="D364">
        <v>1</v>
      </c>
      <c r="E364" s="2" t="s">
        <v>118</v>
      </c>
      <c r="F364" s="2"/>
      <c r="G364" s="2"/>
      <c r="H364" s="82">
        <f>IFERROR(VLOOKUP(E364,参数!$A$5:$B$41,2,FALSE),E364)</f>
        <v>8</v>
      </c>
      <c r="I364" s="91" t="s">
        <v>159</v>
      </c>
    </row>
    <row r="365" hidden="1" spans="1:9">
      <c r="A365" s="72">
        <v>363</v>
      </c>
      <c r="B365" s="32" t="s">
        <v>158</v>
      </c>
      <c r="C365" s="2" t="s">
        <v>8</v>
      </c>
      <c r="D365">
        <v>1</v>
      </c>
      <c r="E365" s="2" t="s">
        <v>81</v>
      </c>
      <c r="F365" s="2"/>
      <c r="G365" s="2"/>
      <c r="H365" s="82">
        <f>IFERROR(VLOOKUP(E365,参数!$A$5:$B$41,2,FALSE),E365)</f>
        <v>18.75</v>
      </c>
      <c r="I365" s="91" t="s">
        <v>159</v>
      </c>
    </row>
    <row r="366" hidden="1" spans="1:9">
      <c r="A366" s="72">
        <v>364</v>
      </c>
      <c r="B366" s="32" t="s">
        <v>158</v>
      </c>
      <c r="C366" s="2" t="s">
        <v>10</v>
      </c>
      <c r="D366">
        <v>1</v>
      </c>
      <c r="E366" s="2" t="s">
        <v>11</v>
      </c>
      <c r="F366" s="2"/>
      <c r="G366" s="2"/>
      <c r="H366" s="100" t="str">
        <f>IFERROR(VLOOKUP(E366,参数!$A$5:$B$41,2,FALSE),E366)</f>
        <v>15</v>
      </c>
      <c r="I366" s="91" t="s">
        <v>159</v>
      </c>
    </row>
    <row r="367" hidden="1" spans="1:9">
      <c r="A367" s="72">
        <v>365</v>
      </c>
      <c r="B367" s="32" t="s">
        <v>158</v>
      </c>
      <c r="C367" s="2" t="s">
        <v>12</v>
      </c>
      <c r="D367">
        <v>1</v>
      </c>
      <c r="E367" s="2" t="s">
        <v>127</v>
      </c>
      <c r="F367" s="2"/>
      <c r="G367" s="2"/>
      <c r="H367" s="82">
        <f>IFERROR(VLOOKUP(E367,参数!$A$5:$B$41,2,FALSE),E367)</f>
        <v>10</v>
      </c>
      <c r="I367" s="91" t="s">
        <v>159</v>
      </c>
    </row>
    <row r="368" hidden="1" spans="1:9">
      <c r="A368" s="72">
        <v>366</v>
      </c>
      <c r="B368" s="32" t="s">
        <v>160</v>
      </c>
      <c r="C368" s="73" t="s">
        <v>160</v>
      </c>
      <c r="E368" s="74" t="s">
        <v>2</v>
      </c>
      <c r="F368" s="74"/>
      <c r="G368" s="74"/>
      <c r="H368" s="93" t="s">
        <v>136</v>
      </c>
      <c r="I368" s="91" t="s">
        <v>134</v>
      </c>
    </row>
    <row r="369" hidden="1" spans="1:9">
      <c r="A369" s="72">
        <v>367</v>
      </c>
      <c r="B369" s="32" t="s">
        <v>160</v>
      </c>
      <c r="C369" s="2" t="s">
        <v>4</v>
      </c>
      <c r="D369">
        <v>1</v>
      </c>
      <c r="E369" s="2" t="s">
        <v>16</v>
      </c>
      <c r="F369" s="2"/>
      <c r="G369" s="2"/>
      <c r="H369" s="82" t="str">
        <f>IFERROR(VLOOKUP(E369,参数!$A$5:$B$41,2,FALSE),E369)</f>
        <v>FOODTYPE.MEAT</v>
      </c>
      <c r="I369" s="91" t="s">
        <v>134</v>
      </c>
    </row>
    <row r="370" spans="1:9">
      <c r="A370" s="72">
        <v>368</v>
      </c>
      <c r="B370" s="32" t="s">
        <v>160</v>
      </c>
      <c r="C370" s="2" t="s">
        <v>6</v>
      </c>
      <c r="D370">
        <v>1</v>
      </c>
      <c r="E370" s="2" t="s">
        <v>7</v>
      </c>
      <c r="F370" s="2"/>
      <c r="G370" s="2"/>
      <c r="H370" s="83">
        <f>IFERROR(VLOOKUP(E370,参数!$A$5:$B$41,2,FALSE),E370)</f>
        <v>20</v>
      </c>
      <c r="I370" s="91" t="s">
        <v>134</v>
      </c>
    </row>
    <row r="371" hidden="1" spans="1:9">
      <c r="A371" s="72">
        <v>369</v>
      </c>
      <c r="B371" s="32" t="s">
        <v>160</v>
      </c>
      <c r="C371" s="2" t="s">
        <v>8</v>
      </c>
      <c r="D371">
        <v>1</v>
      </c>
      <c r="E371" s="2" t="s">
        <v>9</v>
      </c>
      <c r="F371" s="2"/>
      <c r="G371" s="2"/>
      <c r="H371" s="83">
        <f>IFERROR(VLOOKUP(E371,参数!$A$5:$B$41,2,FALSE),E371)</f>
        <v>37.5</v>
      </c>
      <c r="I371" s="91" t="s">
        <v>134</v>
      </c>
    </row>
    <row r="372" hidden="1" spans="1:9">
      <c r="A372" s="72">
        <v>370</v>
      </c>
      <c r="B372" s="32" t="s">
        <v>160</v>
      </c>
      <c r="C372" s="2" t="s">
        <v>10</v>
      </c>
      <c r="D372">
        <v>1</v>
      </c>
      <c r="E372" s="2" t="s">
        <v>26</v>
      </c>
      <c r="F372" s="2"/>
      <c r="G372" s="2"/>
      <c r="H372" s="101" t="str">
        <f>IFERROR(VLOOKUP(E372,参数!$A$5:$B$41,2,FALSE),E372)</f>
        <v>10</v>
      </c>
      <c r="I372" s="91" t="s">
        <v>134</v>
      </c>
    </row>
    <row r="373" hidden="1" spans="1:9">
      <c r="A373" s="72">
        <v>371</v>
      </c>
      <c r="B373" s="32" t="s">
        <v>160</v>
      </c>
      <c r="C373" s="2" t="s">
        <v>12</v>
      </c>
      <c r="D373">
        <v>1</v>
      </c>
      <c r="E373" s="2" t="s">
        <v>13</v>
      </c>
      <c r="F373" s="2"/>
      <c r="G373" s="2"/>
      <c r="H373" s="82">
        <f>IFERROR(VLOOKUP(E373,参数!$A$5:$B$41,2,FALSE),E373)</f>
        <v>5</v>
      </c>
      <c r="I373" s="91" t="s">
        <v>134</v>
      </c>
    </row>
    <row r="374" hidden="1" spans="1:8">
      <c r="A374" s="72">
        <v>372</v>
      </c>
      <c r="B374" s="32" t="s">
        <v>161</v>
      </c>
      <c r="C374" s="73" t="s">
        <v>161</v>
      </c>
      <c r="E374" s="74" t="s">
        <v>2</v>
      </c>
      <c r="F374" s="74"/>
      <c r="G374" s="74"/>
      <c r="H374" s="93" t="s">
        <v>162</v>
      </c>
    </row>
    <row r="375" hidden="1" spans="1:9">
      <c r="A375" s="72">
        <v>373</v>
      </c>
      <c r="B375" s="32" t="s">
        <v>161</v>
      </c>
      <c r="C375" s="2" t="s">
        <v>4</v>
      </c>
      <c r="D375">
        <v>1</v>
      </c>
      <c r="E375" s="2" t="s">
        <v>16</v>
      </c>
      <c r="F375" s="2"/>
      <c r="G375" s="2"/>
      <c r="H375" s="82" t="str">
        <f>IFERROR(VLOOKUP(E375,参数!$A$5:$B$41,2,FALSE),E375)</f>
        <v>FOODTYPE.MEAT</v>
      </c>
      <c r="I375" s="91" t="s">
        <v>162</v>
      </c>
    </row>
    <row r="376" spans="1:9">
      <c r="A376" s="72">
        <v>374</v>
      </c>
      <c r="B376" s="32" t="s">
        <v>161</v>
      </c>
      <c r="C376" s="2" t="s">
        <v>6</v>
      </c>
      <c r="D376">
        <v>1</v>
      </c>
      <c r="E376" s="2" t="s">
        <v>20</v>
      </c>
      <c r="F376" s="2"/>
      <c r="G376" s="2"/>
      <c r="H376" s="82">
        <f>IFERROR(VLOOKUP(E376,参数!$A$5:$B$41,2,FALSE),E376)</f>
        <v>3</v>
      </c>
      <c r="I376" s="91" t="s">
        <v>162</v>
      </c>
    </row>
    <row r="377" hidden="1" spans="1:9">
      <c r="A377" s="72">
        <v>375</v>
      </c>
      <c r="B377" s="32" t="s">
        <v>161</v>
      </c>
      <c r="C377" s="2" t="s">
        <v>8</v>
      </c>
      <c r="D377">
        <v>1</v>
      </c>
      <c r="E377" s="2" t="s">
        <v>21</v>
      </c>
      <c r="F377" s="2" t="s">
        <v>22</v>
      </c>
      <c r="G377" s="2">
        <v>4</v>
      </c>
      <c r="H377" s="83">
        <f>IFERROR(VLOOKUP(E377,参数!$A$5:$B$41,2,FALSE)*4,E377)</f>
        <v>50</v>
      </c>
      <c r="I377" s="91" t="s">
        <v>162</v>
      </c>
    </row>
    <row r="378" hidden="1" spans="1:9">
      <c r="A378" s="72">
        <v>376</v>
      </c>
      <c r="B378" s="32" t="s">
        <v>161</v>
      </c>
      <c r="C378" s="2" t="s">
        <v>10</v>
      </c>
      <c r="D378">
        <v>1</v>
      </c>
      <c r="E378" s="2" t="s">
        <v>26</v>
      </c>
      <c r="F378" s="2"/>
      <c r="G378" s="2"/>
      <c r="H378" s="101" t="str">
        <f>IFERROR(VLOOKUP(E378,参数!$A$5:$B$41,2,FALSE),E378)</f>
        <v>10</v>
      </c>
      <c r="I378" s="91" t="s">
        <v>162</v>
      </c>
    </row>
    <row r="379" hidden="1" spans="1:9">
      <c r="A379" s="72">
        <v>377</v>
      </c>
      <c r="B379" s="32" t="s">
        <v>161</v>
      </c>
      <c r="C379" s="2" t="s">
        <v>12</v>
      </c>
      <c r="D379">
        <v>1</v>
      </c>
      <c r="E379" s="2" t="s">
        <v>13</v>
      </c>
      <c r="F379" s="2"/>
      <c r="G379" s="2"/>
      <c r="H379" s="82">
        <f>IFERROR(VLOOKUP(E379,参数!$A$5:$B$41,2,FALSE),E379)</f>
        <v>5</v>
      </c>
      <c r="I379" s="91" t="s">
        <v>162</v>
      </c>
    </row>
    <row r="380" hidden="1" spans="1:8">
      <c r="A380" s="72">
        <v>378</v>
      </c>
      <c r="B380" s="32" t="s">
        <v>163</v>
      </c>
      <c r="C380" s="73" t="s">
        <v>163</v>
      </c>
      <c r="E380" s="74" t="s">
        <v>2</v>
      </c>
      <c r="F380" s="74"/>
      <c r="G380" s="74"/>
      <c r="H380" s="93" t="s">
        <v>164</v>
      </c>
    </row>
    <row r="381" hidden="1" spans="1:9">
      <c r="A381" s="72">
        <v>379</v>
      </c>
      <c r="B381" s="32" t="s">
        <v>163</v>
      </c>
      <c r="C381" s="2" t="s">
        <v>4</v>
      </c>
      <c r="D381">
        <v>1</v>
      </c>
      <c r="E381" s="2" t="s">
        <v>16</v>
      </c>
      <c r="F381" s="2"/>
      <c r="G381" s="2"/>
      <c r="H381" s="82" t="str">
        <f>IFERROR(VLOOKUP(E381,参数!$A$5:$B$41,2,FALSE),E381)</f>
        <v>FOODTYPE.MEAT</v>
      </c>
      <c r="I381" s="91" t="s">
        <v>164</v>
      </c>
    </row>
    <row r="382" spans="1:9">
      <c r="A382" s="72">
        <v>380</v>
      </c>
      <c r="B382" s="32" t="s">
        <v>163</v>
      </c>
      <c r="C382" s="2" t="s">
        <v>6</v>
      </c>
      <c r="D382">
        <v>1</v>
      </c>
      <c r="E382" s="2" t="s">
        <v>7</v>
      </c>
      <c r="F382" s="2"/>
      <c r="G382" s="2"/>
      <c r="H382" s="83">
        <f>IFERROR(VLOOKUP(E382,参数!$A$5:$B$41,2,FALSE),E382)</f>
        <v>20</v>
      </c>
      <c r="I382" s="91" t="s">
        <v>164</v>
      </c>
    </row>
    <row r="383" hidden="1" spans="1:9">
      <c r="A383" s="72">
        <v>381</v>
      </c>
      <c r="B383" s="32" t="s">
        <v>163</v>
      </c>
      <c r="C383" s="2" t="s">
        <v>8</v>
      </c>
      <c r="D383">
        <v>1</v>
      </c>
      <c r="E383" s="2" t="s">
        <v>9</v>
      </c>
      <c r="F383" s="2"/>
      <c r="G383" s="2"/>
      <c r="H383" s="83">
        <f>IFERROR(VLOOKUP(E383,参数!$A$5:$B$41,2,FALSE),E383)</f>
        <v>37.5</v>
      </c>
      <c r="I383" s="91" t="s">
        <v>164</v>
      </c>
    </row>
    <row r="384" hidden="1" spans="1:9">
      <c r="A384" s="72">
        <v>382</v>
      </c>
      <c r="B384" s="32" t="s">
        <v>163</v>
      </c>
      <c r="C384" s="2" t="s">
        <v>10</v>
      </c>
      <c r="D384">
        <v>1</v>
      </c>
      <c r="E384" s="2" t="s">
        <v>52</v>
      </c>
      <c r="F384" s="2"/>
      <c r="G384" s="2"/>
      <c r="H384" s="102" t="str">
        <f>IFERROR(VLOOKUP(E384,参数!$A$5:$B$41,2,FALSE),E384)</f>
        <v>20</v>
      </c>
      <c r="I384" s="91" t="s">
        <v>164</v>
      </c>
    </row>
    <row r="385" hidden="1" spans="1:9">
      <c r="A385" s="72">
        <v>383</v>
      </c>
      <c r="B385" s="32" t="s">
        <v>163</v>
      </c>
      <c r="C385" s="2" t="s">
        <v>12</v>
      </c>
      <c r="D385">
        <v>1</v>
      </c>
      <c r="E385" s="2" t="s">
        <v>13</v>
      </c>
      <c r="F385" s="2"/>
      <c r="G385" s="2"/>
      <c r="H385" s="82">
        <f>IFERROR(VLOOKUP(E385,参数!$A$5:$B$41,2,FALSE),E385)</f>
        <v>5</v>
      </c>
      <c r="I385" s="91" t="s">
        <v>164</v>
      </c>
    </row>
    <row r="386" hidden="1" spans="1:8">
      <c r="A386" s="72">
        <v>384</v>
      </c>
      <c r="B386" s="32" t="s">
        <v>165</v>
      </c>
      <c r="C386" s="73" t="s">
        <v>165</v>
      </c>
      <c r="E386" s="74" t="s">
        <v>2</v>
      </c>
      <c r="F386" s="74"/>
      <c r="G386" s="74"/>
      <c r="H386" s="93" t="s">
        <v>166</v>
      </c>
    </row>
    <row r="387" hidden="1" spans="1:9">
      <c r="A387" s="72">
        <v>385</v>
      </c>
      <c r="B387" s="32" t="s">
        <v>165</v>
      </c>
      <c r="C387" s="2" t="s">
        <v>4</v>
      </c>
      <c r="D387">
        <v>1</v>
      </c>
      <c r="E387" s="2" t="s">
        <v>16</v>
      </c>
      <c r="F387" s="2"/>
      <c r="G387" s="2"/>
      <c r="H387" s="82" t="str">
        <f>IFERROR(VLOOKUP(E387,参数!$A$5:$B$41,2,FALSE),E387)</f>
        <v>FOODTYPE.MEAT</v>
      </c>
      <c r="I387" s="91" t="s">
        <v>166</v>
      </c>
    </row>
    <row r="388" spans="1:9">
      <c r="A388" s="72">
        <v>386</v>
      </c>
      <c r="B388" s="32" t="s">
        <v>165</v>
      </c>
      <c r="C388" s="2" t="s">
        <v>6</v>
      </c>
      <c r="D388">
        <v>1</v>
      </c>
      <c r="E388" s="2" t="s">
        <v>72</v>
      </c>
      <c r="F388" s="2"/>
      <c r="G388" s="2"/>
      <c r="H388" s="86">
        <f>IFERROR(VLOOKUP(E388,参数!$A$5:$B$41,2,FALSE),E388)</f>
        <v>60</v>
      </c>
      <c r="I388" s="91" t="s">
        <v>166</v>
      </c>
    </row>
    <row r="389" hidden="1" spans="1:9">
      <c r="A389" s="72">
        <v>387</v>
      </c>
      <c r="B389" s="32" t="s">
        <v>165</v>
      </c>
      <c r="C389" s="2" t="s">
        <v>8</v>
      </c>
      <c r="D389">
        <v>1</v>
      </c>
      <c r="E389" s="2" t="s">
        <v>48</v>
      </c>
      <c r="F389" s="2"/>
      <c r="G389" s="2"/>
      <c r="H389" s="86">
        <f>IFERROR(VLOOKUP(E389,参数!$A$5:$B$41,2,FALSE),E389)</f>
        <v>150</v>
      </c>
      <c r="I389" s="91" t="s">
        <v>166</v>
      </c>
    </row>
    <row r="390" hidden="1" spans="1:9">
      <c r="A390" s="72">
        <v>388</v>
      </c>
      <c r="B390" s="32" t="s">
        <v>165</v>
      </c>
      <c r="C390" s="2" t="s">
        <v>10</v>
      </c>
      <c r="D390">
        <v>1</v>
      </c>
      <c r="E390" s="2" t="s">
        <v>11</v>
      </c>
      <c r="F390" s="2"/>
      <c r="G390" s="2"/>
      <c r="H390" s="100" t="str">
        <f>IFERROR(VLOOKUP(E390,参数!$A$5:$B$41,2,FALSE),E390)</f>
        <v>15</v>
      </c>
      <c r="I390" s="91" t="s">
        <v>166</v>
      </c>
    </row>
    <row r="391" hidden="1" spans="1:9">
      <c r="A391" s="72">
        <v>389</v>
      </c>
      <c r="B391" s="32" t="s">
        <v>165</v>
      </c>
      <c r="C391" s="2" t="s">
        <v>12</v>
      </c>
      <c r="D391">
        <v>1</v>
      </c>
      <c r="E391" s="2" t="s">
        <v>13</v>
      </c>
      <c r="F391" s="2"/>
      <c r="G391" s="2"/>
      <c r="H391" s="82">
        <f>IFERROR(VLOOKUP(E391,参数!$A$5:$B$41,2,FALSE),E391)</f>
        <v>5</v>
      </c>
      <c r="I391" s="91" t="s">
        <v>166</v>
      </c>
    </row>
    <row r="392" hidden="1" spans="1:8">
      <c r="A392" s="72">
        <v>390</v>
      </c>
      <c r="B392" s="32" t="s">
        <v>167</v>
      </c>
      <c r="C392" s="73" t="s">
        <v>167</v>
      </c>
      <c r="E392" s="74" t="s">
        <v>2</v>
      </c>
      <c r="F392" s="74"/>
      <c r="G392" s="74"/>
      <c r="H392" s="93" t="s">
        <v>168</v>
      </c>
    </row>
    <row r="393" hidden="1" spans="1:13">
      <c r="A393" s="72">
        <v>391</v>
      </c>
      <c r="B393" s="32" t="s">
        <v>167</v>
      </c>
      <c r="C393" s="2" t="s">
        <v>4</v>
      </c>
      <c r="D393">
        <v>1</v>
      </c>
      <c r="E393" s="2" t="s">
        <v>169</v>
      </c>
      <c r="F393" s="2"/>
      <c r="G393" s="2"/>
      <c r="H393" s="75" t="str">
        <f>IFERROR(VLOOKUP(E393,参数!$A$5:$B$41,2,FALSE),E393)</f>
        <v>FOODTYPE.ROUGHAGE</v>
      </c>
      <c r="I393" s="91" t="s">
        <v>168</v>
      </c>
      <c r="J393" s="2" t="s">
        <v>170</v>
      </c>
      <c r="L393" s="2"/>
      <c r="M393" s="75" t="str">
        <f>IFERROR(VLOOKUP(J393,参数!$A$5:$B$41,2,FALSE),J393)</f>
        <v>FOODTYPE.WOOD</v>
      </c>
    </row>
    <row r="394" spans="1:9">
      <c r="A394" s="72">
        <v>392</v>
      </c>
      <c r="B394" s="32" t="s">
        <v>167</v>
      </c>
      <c r="C394" s="2" t="s">
        <v>6</v>
      </c>
      <c r="D394">
        <v>1</v>
      </c>
      <c r="E394" s="2" t="s">
        <v>37</v>
      </c>
      <c r="F394" s="2" t="s">
        <v>140</v>
      </c>
      <c r="G394" s="2">
        <v>2</v>
      </c>
      <c r="H394" s="82">
        <f>IFERROR(VLOOKUP(E394,参数!$A$5:$B$41,2,FALSE)/2,E394)</f>
        <v>15</v>
      </c>
      <c r="I394" s="91" t="s">
        <v>168</v>
      </c>
    </row>
    <row r="395" hidden="1" spans="1:9">
      <c r="A395" s="72">
        <v>393</v>
      </c>
      <c r="B395" s="32" t="s">
        <v>167</v>
      </c>
      <c r="C395" s="2" t="s">
        <v>8</v>
      </c>
      <c r="D395">
        <v>1</v>
      </c>
      <c r="E395" s="2" t="s">
        <v>171</v>
      </c>
      <c r="F395" s="2"/>
      <c r="G395" s="2"/>
      <c r="H395" s="86">
        <f>IFERROR(VLOOKUP(E395,参数!$A$5:$B$41,2,FALSE),E395)</f>
        <v>100</v>
      </c>
      <c r="I395" s="91" t="s">
        <v>168</v>
      </c>
    </row>
    <row r="396" hidden="1" spans="1:9">
      <c r="A396" s="72">
        <v>394</v>
      </c>
      <c r="B396" s="32" t="s">
        <v>167</v>
      </c>
      <c r="C396" s="2" t="s">
        <v>10</v>
      </c>
      <c r="D396">
        <v>1</v>
      </c>
      <c r="E396" s="2" t="s">
        <v>52</v>
      </c>
      <c r="F396" s="2"/>
      <c r="G396" s="2"/>
      <c r="H396" s="102" t="str">
        <f>IFERROR(VLOOKUP(E396,参数!$A$5:$B$41,2,FALSE),E396)</f>
        <v>20</v>
      </c>
      <c r="I396" s="91" t="s">
        <v>168</v>
      </c>
    </row>
    <row r="397" hidden="1" spans="1:9">
      <c r="A397" s="72">
        <v>395</v>
      </c>
      <c r="B397" s="32" t="s">
        <v>167</v>
      </c>
      <c r="C397" s="2" t="s">
        <v>12</v>
      </c>
      <c r="D397">
        <v>1</v>
      </c>
      <c r="E397" s="2">
        <v>0</v>
      </c>
      <c r="F397" s="2"/>
      <c r="G397" s="2"/>
      <c r="H397" s="82">
        <f>IFERROR(VLOOKUP(E397,参数!$A$5:$B$41,2,FALSE),E397)</f>
        <v>0</v>
      </c>
      <c r="I397" s="91" t="s">
        <v>168</v>
      </c>
    </row>
    <row r="398" hidden="1" spans="1:8">
      <c r="A398" s="72">
        <v>396</v>
      </c>
      <c r="B398" s="32" t="s">
        <v>172</v>
      </c>
      <c r="C398" s="73" t="s">
        <v>172</v>
      </c>
      <c r="E398" s="74" t="s">
        <v>2</v>
      </c>
      <c r="F398" s="74"/>
      <c r="G398" s="74"/>
      <c r="H398" s="93" t="s">
        <v>173</v>
      </c>
    </row>
    <row r="399" hidden="1" spans="1:9">
      <c r="A399" s="72">
        <v>397</v>
      </c>
      <c r="B399" s="32" t="s">
        <v>172</v>
      </c>
      <c r="C399" s="2" t="s">
        <v>4</v>
      </c>
      <c r="D399">
        <v>1</v>
      </c>
      <c r="E399" s="2" t="s">
        <v>169</v>
      </c>
      <c r="F399" s="2"/>
      <c r="G399" s="2"/>
      <c r="H399" s="82" t="str">
        <f>IFERROR(VLOOKUP(E399,参数!$A$5:$B$41,2,FALSE),E399)</f>
        <v>FOODTYPE.ROUGHAGE</v>
      </c>
      <c r="I399" s="91" t="s">
        <v>173</v>
      </c>
    </row>
    <row r="400" spans="1:9">
      <c r="A400" s="72">
        <v>398</v>
      </c>
      <c r="B400" s="32" t="s">
        <v>172</v>
      </c>
      <c r="C400" s="2" t="s">
        <v>6</v>
      </c>
      <c r="D400">
        <v>1</v>
      </c>
      <c r="E400" s="2" t="s">
        <v>174</v>
      </c>
      <c r="F400" s="2"/>
      <c r="G400" s="2"/>
      <c r="H400" s="86">
        <f>IFERROR(VLOOKUP(E400,参数!$A$5:$B$41,2,FALSE),E400)</f>
        <v>75</v>
      </c>
      <c r="I400" s="91" t="s">
        <v>173</v>
      </c>
    </row>
    <row r="401" hidden="1" spans="1:9">
      <c r="A401" s="72">
        <v>399</v>
      </c>
      <c r="B401" s="32" t="s">
        <v>172</v>
      </c>
      <c r="C401" s="2" t="s">
        <v>8</v>
      </c>
      <c r="D401">
        <v>1</v>
      </c>
      <c r="E401" s="2" t="s">
        <v>63</v>
      </c>
      <c r="F401" s="2"/>
      <c r="G401" s="2"/>
      <c r="H401" s="82">
        <f>IFERROR(VLOOKUP(E401,参数!$A$5:$B$41,2,FALSE),E401)</f>
        <v>25</v>
      </c>
      <c r="I401" s="91" t="s">
        <v>173</v>
      </c>
    </row>
    <row r="402" hidden="1" spans="1:9">
      <c r="A402" s="72">
        <v>400</v>
      </c>
      <c r="B402" s="32" t="s">
        <v>172</v>
      </c>
      <c r="C402" s="2" t="s">
        <v>10</v>
      </c>
      <c r="D402">
        <v>1</v>
      </c>
      <c r="E402" s="2" t="s">
        <v>52</v>
      </c>
      <c r="F402" s="2"/>
      <c r="G402" s="2"/>
      <c r="H402" s="102" t="str">
        <f>IFERROR(VLOOKUP(E402,参数!$A$5:$B$41,2,FALSE),E402)</f>
        <v>20</v>
      </c>
      <c r="I402" s="91" t="s">
        <v>173</v>
      </c>
    </row>
    <row r="403" hidden="1" spans="1:9">
      <c r="A403" s="72">
        <v>401</v>
      </c>
      <c r="B403" s="32" t="s">
        <v>172</v>
      </c>
      <c r="C403" s="2" t="s">
        <v>12</v>
      </c>
      <c r="D403">
        <v>1</v>
      </c>
      <c r="E403" s="2">
        <v>0</v>
      </c>
      <c r="F403" s="2"/>
      <c r="G403" s="2"/>
      <c r="H403" s="82">
        <f>IFERROR(VLOOKUP(E403,参数!$A$5:$B$41,2,FALSE),E403)</f>
        <v>0</v>
      </c>
      <c r="I403" s="91" t="s">
        <v>173</v>
      </c>
    </row>
  </sheetData>
  <autoFilter ref="A1:I403">
    <filterColumn colId="2">
      <customFilters>
        <customFilter operator="equal" val="    health"/>
      </customFilters>
    </filterColumn>
    <sortState ref="A1:I403">
      <sortCondition ref="A1:A403"/>
    </sortState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7"/>
  <sheetViews>
    <sheetView workbookViewId="0">
      <selection activeCell="A25" sqref="A25"/>
    </sheetView>
  </sheetViews>
  <sheetFormatPr defaultColWidth="8.8" defaultRowHeight="22.5"/>
  <cols>
    <col min="1" max="1" width="184.3" style="20" customWidth="1"/>
  </cols>
  <sheetData>
    <row r="1" spans="1:1">
      <c r="A1" s="21" t="s">
        <v>1562</v>
      </c>
    </row>
    <row r="2" spans="1:1">
      <c r="A2" s="22" t="s">
        <v>1563</v>
      </c>
    </row>
    <row r="3" spans="1:1">
      <c r="A3" s="22" t="s">
        <v>1564</v>
      </c>
    </row>
    <row r="4" spans="1:1">
      <c r="A4" s="23"/>
    </row>
    <row r="5" spans="1:1">
      <c r="A5" s="22" t="s">
        <v>1565</v>
      </c>
    </row>
    <row r="6" spans="1:1">
      <c r="A6" s="22" t="s">
        <v>1563</v>
      </c>
    </row>
    <row r="7" spans="1:1">
      <c r="A7" s="22" t="s">
        <v>1566</v>
      </c>
    </row>
    <row r="8" spans="1:1">
      <c r="A8" s="22" t="s">
        <v>1567</v>
      </c>
    </row>
    <row r="9" spans="1:1">
      <c r="A9" s="22" t="s">
        <v>1568</v>
      </c>
    </row>
    <row r="10" spans="1:1">
      <c r="A10" s="23"/>
    </row>
    <row r="11" spans="1:1">
      <c r="A11" s="22" t="s">
        <v>1569</v>
      </c>
    </row>
    <row r="12" spans="1:1">
      <c r="A12" s="22" t="s">
        <v>1570</v>
      </c>
    </row>
    <row r="13" spans="1:1">
      <c r="A13" s="23"/>
    </row>
    <row r="14" spans="1:1">
      <c r="A14" s="22" t="s">
        <v>1571</v>
      </c>
    </row>
    <row r="15" spans="1:1">
      <c r="A15" s="22" t="s">
        <v>1572</v>
      </c>
    </row>
    <row r="16" spans="1:1">
      <c r="A16" s="22" t="s">
        <v>1573</v>
      </c>
    </row>
    <row r="17" spans="1:1">
      <c r="A17" s="23"/>
    </row>
    <row r="18" spans="1:1">
      <c r="A18" s="22" t="s">
        <v>1574</v>
      </c>
    </row>
    <row r="19" spans="1:1">
      <c r="A19" s="22" t="s">
        <v>1575</v>
      </c>
    </row>
    <row r="20" spans="1:1">
      <c r="A20" s="23"/>
    </row>
    <row r="21" spans="1:1">
      <c r="A21" s="22" t="s">
        <v>1576</v>
      </c>
    </row>
    <row r="22" spans="1:1">
      <c r="A22" s="22" t="s">
        <v>1577</v>
      </c>
    </row>
    <row r="23" spans="1:1">
      <c r="A23" s="22" t="s">
        <v>1578</v>
      </c>
    </row>
    <row r="24" spans="1:1">
      <c r="A24" s="23"/>
    </row>
    <row r="25" spans="1:1">
      <c r="A25" s="22" t="s">
        <v>1579</v>
      </c>
    </row>
    <row r="26" spans="1:1">
      <c r="A26" s="22" t="s">
        <v>1580</v>
      </c>
    </row>
    <row r="27" spans="1:1">
      <c r="A27" s="22" t="s">
        <v>1581</v>
      </c>
    </row>
    <row r="28" spans="1:1">
      <c r="A28" s="23"/>
    </row>
    <row r="29" spans="1:1">
      <c r="A29" s="22" t="s">
        <v>1582</v>
      </c>
    </row>
    <row r="30" spans="1:1">
      <c r="A30" s="22" t="s">
        <v>1580</v>
      </c>
    </row>
    <row r="31" spans="1:1">
      <c r="A31" s="22" t="s">
        <v>1583</v>
      </c>
    </row>
    <row r="32" spans="1:1">
      <c r="A32" s="22" t="s">
        <v>1584</v>
      </c>
    </row>
    <row r="33" spans="1:1">
      <c r="A33" s="22" t="s">
        <v>1584</v>
      </c>
    </row>
    <row r="34" spans="1:1">
      <c r="A34" s="22" t="s">
        <v>1585</v>
      </c>
    </row>
    <row r="35" spans="1:1">
      <c r="A35" s="22" t="s">
        <v>1586</v>
      </c>
    </row>
    <row r="36" spans="1:1">
      <c r="A36" s="22" t="s">
        <v>1587</v>
      </c>
    </row>
    <row r="37" spans="1:1">
      <c r="A37" s="23"/>
    </row>
    <row r="38" spans="1:1">
      <c r="A38" s="22" t="s">
        <v>1588</v>
      </c>
    </row>
    <row r="39" spans="1:1">
      <c r="A39" s="22" t="s">
        <v>1589</v>
      </c>
    </row>
    <row r="40" spans="1:1">
      <c r="A40" s="22" t="s">
        <v>1590</v>
      </c>
    </row>
    <row r="41" spans="1:1">
      <c r="A41" s="22" t="s">
        <v>1591</v>
      </c>
    </row>
    <row r="42" spans="1:1">
      <c r="A42" s="22" t="s">
        <v>1592</v>
      </c>
    </row>
    <row r="43" spans="1:1">
      <c r="A43" s="22" t="s">
        <v>1591</v>
      </c>
    </row>
    <row r="44" spans="1:1">
      <c r="A44" s="22" t="s">
        <v>1593</v>
      </c>
    </row>
    <row r="45" spans="1:1">
      <c r="A45" s="23"/>
    </row>
    <row r="46" spans="1:1">
      <c r="A46" s="22" t="s">
        <v>1594</v>
      </c>
    </row>
    <row r="47" spans="1:1">
      <c r="A47" s="22" t="s">
        <v>1595</v>
      </c>
    </row>
    <row r="48" spans="1:1">
      <c r="A48" s="22" t="s">
        <v>1596</v>
      </c>
    </row>
    <row r="49" spans="1:1">
      <c r="A49" s="22" t="s">
        <v>1597</v>
      </c>
    </row>
    <row r="50" spans="1:1">
      <c r="A50" s="22" t="s">
        <v>1598</v>
      </c>
    </row>
    <row r="51" spans="1:1">
      <c r="A51" s="22" t="s">
        <v>1597</v>
      </c>
    </row>
    <row r="52" spans="1:1">
      <c r="A52" s="22" t="s">
        <v>1599</v>
      </c>
    </row>
    <row r="53" spans="1:1">
      <c r="A53" s="23"/>
    </row>
    <row r="54" spans="1:1">
      <c r="A54" s="22" t="s">
        <v>1600</v>
      </c>
    </row>
    <row r="55" spans="1:1">
      <c r="A55" s="22" t="s">
        <v>1601</v>
      </c>
    </row>
    <row r="56" spans="1:1">
      <c r="A56" s="22" t="s">
        <v>1602</v>
      </c>
    </row>
    <row r="57" spans="1:1">
      <c r="A57" s="22" t="s">
        <v>1597</v>
      </c>
    </row>
    <row r="58" spans="1:1">
      <c r="A58" s="22" t="s">
        <v>1598</v>
      </c>
    </row>
    <row r="59" spans="1:1">
      <c r="A59" s="22" t="s">
        <v>1597</v>
      </c>
    </row>
    <row r="60" spans="1:1">
      <c r="A60" s="22" t="s">
        <v>1603</v>
      </c>
    </row>
    <row r="61" spans="1:1">
      <c r="A61" s="23"/>
    </row>
    <row r="62" spans="1:1">
      <c r="A62" s="22" t="s">
        <v>1604</v>
      </c>
    </row>
    <row r="63" spans="1:1">
      <c r="A63" s="22" t="s">
        <v>1605</v>
      </c>
    </row>
    <row r="64" spans="1:1">
      <c r="A64" s="23"/>
    </row>
    <row r="65" spans="1:1">
      <c r="A65" s="22" t="s">
        <v>1606</v>
      </c>
    </row>
    <row r="66" spans="1:1">
      <c r="A66" s="22" t="s">
        <v>1607</v>
      </c>
    </row>
    <row r="67" spans="1:1">
      <c r="A67" s="22" t="s">
        <v>1608</v>
      </c>
    </row>
    <row r="68" spans="1:1">
      <c r="A68" s="23"/>
    </row>
    <row r="69" spans="1:1">
      <c r="A69" s="22" t="s">
        <v>1609</v>
      </c>
    </row>
    <row r="70" spans="1:1">
      <c r="A70" s="22" t="s">
        <v>1610</v>
      </c>
    </row>
    <row r="71" spans="1:1">
      <c r="A71" s="22" t="s">
        <v>1611</v>
      </c>
    </row>
    <row r="72" spans="1:1">
      <c r="A72" s="22" t="s">
        <v>1612</v>
      </c>
    </row>
    <row r="73" spans="1:1">
      <c r="A73" s="23"/>
    </row>
    <row r="74" spans="1:1">
      <c r="A74" s="23"/>
    </row>
    <row r="75" spans="1:1">
      <c r="A75" s="22" t="s">
        <v>1613</v>
      </c>
    </row>
    <row r="76" spans="1:1">
      <c r="A76" s="22" t="s">
        <v>1614</v>
      </c>
    </row>
    <row r="77" spans="1:1">
      <c r="A77" s="22" t="s">
        <v>1615</v>
      </c>
    </row>
    <row r="78" spans="1:1">
      <c r="A78" s="23"/>
    </row>
    <row r="79" spans="1:1">
      <c r="A79" s="22" t="s">
        <v>1616</v>
      </c>
    </row>
    <row r="80" spans="1:1">
      <c r="A80" s="22" t="s">
        <v>1617</v>
      </c>
    </row>
    <row r="81" spans="1:1">
      <c r="A81" s="22" t="s">
        <v>1618</v>
      </c>
    </row>
    <row r="82" spans="1:1">
      <c r="A82" s="23"/>
    </row>
    <row r="83" spans="1:1">
      <c r="A83" s="22" t="s">
        <v>1619</v>
      </c>
    </row>
    <row r="84" spans="1:1">
      <c r="A84" s="22" t="s">
        <v>1620</v>
      </c>
    </row>
    <row r="85" spans="1:1">
      <c r="A85" s="22" t="s">
        <v>1621</v>
      </c>
    </row>
    <row r="86" spans="1:1">
      <c r="A86" s="23"/>
    </row>
    <row r="87" spans="1:1">
      <c r="A87" s="22" t="s">
        <v>1622</v>
      </c>
    </row>
    <row r="88" spans="1:1">
      <c r="A88" s="22" t="s">
        <v>1623</v>
      </c>
    </row>
    <row r="89" spans="1:1">
      <c r="A89" s="22" t="s">
        <v>1624</v>
      </c>
    </row>
    <row r="90" spans="1:1">
      <c r="A90" s="23"/>
    </row>
    <row r="91" spans="1:1">
      <c r="A91" s="22" t="s">
        <v>1625</v>
      </c>
    </row>
    <row r="92" spans="1:1">
      <c r="A92" s="22" t="s">
        <v>1623</v>
      </c>
    </row>
    <row r="93" spans="1:1">
      <c r="A93" s="22" t="s">
        <v>1626</v>
      </c>
    </row>
    <row r="94" spans="1:1">
      <c r="A94" s="23"/>
    </row>
    <row r="95" spans="1:1">
      <c r="A95" s="22" t="s">
        <v>1627</v>
      </c>
    </row>
    <row r="96" spans="1:1">
      <c r="A96" s="22" t="s">
        <v>1628</v>
      </c>
    </row>
    <row r="97" spans="1:1">
      <c r="A97" s="22" t="s">
        <v>1629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6"/>
  <sheetViews>
    <sheetView workbookViewId="0">
      <selection activeCell="B9" sqref="B9"/>
    </sheetView>
  </sheetViews>
  <sheetFormatPr defaultColWidth="8.8" defaultRowHeight="22.5"/>
  <cols>
    <col min="2" max="2" width="73.3" style="17" customWidth="1"/>
  </cols>
  <sheetData>
    <row r="1" spans="1:2">
      <c r="A1">
        <v>0</v>
      </c>
      <c r="B1" s="17">
        <v>1</v>
      </c>
    </row>
    <row r="2" s="4" customFormat="1" spans="1:9">
      <c r="A2">
        <v>1</v>
      </c>
      <c r="B2" s="18" t="s">
        <v>1630</v>
      </c>
      <c r="C2" s="7"/>
      <c r="D2" s="8"/>
      <c r="E2" s="9"/>
      <c r="F2" s="9"/>
      <c r="G2" s="9"/>
      <c r="H2" s="10"/>
      <c r="I2" s="15"/>
    </row>
    <row r="3" s="4" customFormat="1" ht="30" spans="1:9">
      <c r="A3">
        <v>2</v>
      </c>
      <c r="B3" s="19" t="s">
        <v>1631</v>
      </c>
      <c r="C3" s="7"/>
      <c r="D3" s="8"/>
      <c r="E3" s="9"/>
      <c r="F3" s="12"/>
      <c r="G3" s="9"/>
      <c r="H3" s="10"/>
      <c r="I3" s="15"/>
    </row>
    <row r="4" s="4" customFormat="1" spans="1:9">
      <c r="A4">
        <v>3</v>
      </c>
      <c r="B4" s="17"/>
      <c r="C4" s="7"/>
      <c r="D4" s="8"/>
      <c r="E4" s="9"/>
      <c r="F4" s="9"/>
      <c r="G4" s="9"/>
      <c r="H4" s="10"/>
      <c r="I4" s="15"/>
    </row>
    <row r="5" s="4" customFormat="1" spans="1:9">
      <c r="A5">
        <v>4</v>
      </c>
      <c r="B5" s="19" t="s">
        <v>1632</v>
      </c>
      <c r="C5" s="7"/>
      <c r="D5" s="8"/>
      <c r="E5" s="9"/>
      <c r="F5" s="12"/>
      <c r="G5" s="9"/>
      <c r="H5" s="10"/>
      <c r="I5" s="15"/>
    </row>
    <row r="6" s="4" customFormat="1" spans="1:9">
      <c r="A6">
        <v>5</v>
      </c>
      <c r="B6" s="19" t="s">
        <v>1633</v>
      </c>
      <c r="C6" s="7"/>
      <c r="D6" s="8"/>
      <c r="E6" s="9"/>
      <c r="F6" s="9"/>
      <c r="G6" s="9"/>
      <c r="H6" s="10"/>
      <c r="I6" s="15"/>
    </row>
    <row r="7" s="4" customFormat="1" spans="1:9">
      <c r="A7">
        <v>6</v>
      </c>
      <c r="B7" s="19" t="s">
        <v>1634</v>
      </c>
      <c r="C7" s="7"/>
      <c r="D7" s="8"/>
      <c r="E7" s="9"/>
      <c r="F7" s="12"/>
      <c r="G7" s="9"/>
      <c r="H7" s="10"/>
      <c r="I7" s="15"/>
    </row>
    <row r="8" s="4" customFormat="1" spans="1:9">
      <c r="A8">
        <v>7</v>
      </c>
      <c r="B8" s="17"/>
      <c r="C8" s="7"/>
      <c r="D8" s="8"/>
      <c r="E8" s="9"/>
      <c r="F8" s="9"/>
      <c r="G8" s="9"/>
      <c r="H8" s="10"/>
      <c r="I8" s="15"/>
    </row>
    <row r="9" s="4" customFormat="1" spans="1:9">
      <c r="A9">
        <v>8</v>
      </c>
      <c r="B9" s="19" t="s">
        <v>1635</v>
      </c>
      <c r="C9" s="7"/>
      <c r="D9" s="8"/>
      <c r="E9" s="9"/>
      <c r="F9" s="12"/>
      <c r="G9" s="9"/>
      <c r="H9" s="10"/>
      <c r="I9" s="15"/>
    </row>
    <row r="10" s="4" customFormat="1" spans="1:9">
      <c r="A10">
        <v>9</v>
      </c>
      <c r="B10" s="19" t="s">
        <v>1636</v>
      </c>
      <c r="C10" s="7"/>
      <c r="D10" s="8"/>
      <c r="E10" s="9"/>
      <c r="F10" s="9"/>
      <c r="G10" s="9"/>
      <c r="H10" s="10"/>
      <c r="I10" s="15"/>
    </row>
    <row r="11" s="4" customFormat="1" spans="1:9">
      <c r="A11">
        <v>10</v>
      </c>
      <c r="B11" s="19" t="s">
        <v>1637</v>
      </c>
      <c r="C11" s="7"/>
      <c r="D11" s="8"/>
      <c r="E11" s="9"/>
      <c r="F11" s="12"/>
      <c r="G11" s="9"/>
      <c r="H11" s="10"/>
      <c r="I11" s="15"/>
    </row>
    <row r="12" s="4" customFormat="1" spans="1:9">
      <c r="A12">
        <v>11</v>
      </c>
      <c r="B12" s="19" t="s">
        <v>1638</v>
      </c>
      <c r="C12" s="7"/>
      <c r="D12" s="8"/>
      <c r="E12" s="9"/>
      <c r="F12" s="9"/>
      <c r="G12" s="9"/>
      <c r="H12" s="10"/>
      <c r="I12" s="15"/>
    </row>
    <row r="13" s="4" customFormat="1" spans="1:9">
      <c r="A13">
        <v>12</v>
      </c>
      <c r="B13" s="17"/>
      <c r="C13" s="7"/>
      <c r="D13" s="8"/>
      <c r="E13" s="9"/>
      <c r="F13" s="12"/>
      <c r="G13" s="9"/>
      <c r="H13" s="10"/>
      <c r="I13" s="15"/>
    </row>
    <row r="14" s="4" customFormat="1" spans="1:9">
      <c r="A14">
        <v>13</v>
      </c>
      <c r="B14" s="19" t="s">
        <v>1639</v>
      </c>
      <c r="C14" s="7"/>
      <c r="D14" s="8"/>
      <c r="E14" s="9"/>
      <c r="F14" s="9"/>
      <c r="G14" s="9"/>
      <c r="H14" s="10"/>
      <c r="I14" s="15"/>
    </row>
    <row r="15" s="4" customFormat="1" spans="1:9">
      <c r="A15">
        <v>14</v>
      </c>
      <c r="B15" s="17"/>
      <c r="C15" s="7"/>
      <c r="D15" s="8"/>
      <c r="E15" s="9"/>
      <c r="F15" s="12"/>
      <c r="G15" s="9"/>
      <c r="H15" s="10"/>
      <c r="I15" s="15"/>
    </row>
    <row r="16" s="4" customFormat="1" spans="1:9">
      <c r="A16">
        <v>15</v>
      </c>
      <c r="B16" s="19" t="s">
        <v>1640</v>
      </c>
      <c r="C16" s="7"/>
      <c r="D16" s="8"/>
      <c r="E16" s="9"/>
      <c r="F16" s="9"/>
      <c r="G16" s="9"/>
      <c r="H16" s="10"/>
      <c r="I16" s="15"/>
    </row>
    <row r="17" s="4" customFormat="1" spans="1:9">
      <c r="A17">
        <v>16</v>
      </c>
      <c r="B17" s="17"/>
      <c r="C17" s="7"/>
      <c r="D17" s="8"/>
      <c r="E17" s="9"/>
      <c r="F17" s="12"/>
      <c r="G17" s="9"/>
      <c r="H17" s="10"/>
      <c r="I17" s="15"/>
    </row>
    <row r="18" s="4" customFormat="1" spans="1:9">
      <c r="A18">
        <v>17</v>
      </c>
      <c r="B18" s="19" t="s">
        <v>1641</v>
      </c>
      <c r="C18" s="7"/>
      <c r="D18" s="8"/>
      <c r="E18" s="9"/>
      <c r="F18" s="9"/>
      <c r="G18" s="9"/>
      <c r="H18" s="10"/>
      <c r="I18" s="15"/>
    </row>
    <row r="19" s="4" customFormat="1" spans="1:9">
      <c r="A19">
        <v>18</v>
      </c>
      <c r="B19" s="17"/>
      <c r="C19" s="7"/>
      <c r="D19" s="8"/>
      <c r="E19" s="9"/>
      <c r="F19" s="12"/>
      <c r="G19" s="9"/>
      <c r="H19" s="10"/>
      <c r="I19" s="15"/>
    </row>
    <row r="20" s="4" customFormat="1" spans="1:9">
      <c r="A20">
        <v>19</v>
      </c>
      <c r="B20" s="19" t="s">
        <v>1642</v>
      </c>
      <c r="C20" s="7"/>
      <c r="D20" s="8"/>
      <c r="E20" s="9"/>
      <c r="F20" s="9"/>
      <c r="G20" s="9"/>
      <c r="H20" s="10"/>
      <c r="I20" s="15"/>
    </row>
    <row r="21" s="4" customFormat="1" spans="1:9">
      <c r="A21">
        <v>20</v>
      </c>
      <c r="B21" s="18" t="s">
        <v>634</v>
      </c>
      <c r="C21" s="7"/>
      <c r="D21" s="8"/>
      <c r="E21" s="9"/>
      <c r="F21" s="12"/>
      <c r="G21" s="14"/>
      <c r="H21" s="10"/>
      <c r="I21" s="15"/>
    </row>
    <row r="22" s="4" customFormat="1" spans="1:9">
      <c r="A22">
        <v>21</v>
      </c>
      <c r="B22" s="17"/>
      <c r="C22" s="7"/>
      <c r="D22" s="8"/>
      <c r="E22" s="9"/>
      <c r="F22" s="9"/>
      <c r="G22" s="9"/>
      <c r="H22" s="10"/>
      <c r="I22" s="15"/>
    </row>
    <row r="23" s="4" customFormat="1" spans="1:9">
      <c r="A23">
        <v>22</v>
      </c>
      <c r="B23" s="18" t="s">
        <v>1643</v>
      </c>
      <c r="C23" s="7"/>
      <c r="D23" s="8"/>
      <c r="E23" s="9"/>
      <c r="F23" s="12"/>
      <c r="G23" s="9"/>
      <c r="H23" s="10"/>
      <c r="I23" s="15"/>
    </row>
    <row r="24" s="4" customFormat="1" spans="1:9">
      <c r="A24">
        <v>23</v>
      </c>
      <c r="B24" s="19" t="s">
        <v>1644</v>
      </c>
      <c r="C24" s="7"/>
      <c r="D24" s="8"/>
      <c r="E24" s="9"/>
      <c r="F24" s="9"/>
      <c r="G24" s="9"/>
      <c r="H24" s="10"/>
      <c r="I24" s="15"/>
    </row>
    <row r="25" s="4" customFormat="1" spans="1:9">
      <c r="A25">
        <v>24</v>
      </c>
      <c r="B25" s="17"/>
      <c r="C25" s="7"/>
      <c r="D25" s="8"/>
      <c r="E25" s="9"/>
      <c r="F25" s="12"/>
      <c r="G25" s="9"/>
      <c r="H25" s="10"/>
      <c r="I25" s="15"/>
    </row>
    <row r="26" s="4" customFormat="1" spans="1:9">
      <c r="A26">
        <v>25</v>
      </c>
      <c r="B26" s="19" t="s">
        <v>1632</v>
      </c>
      <c r="C26" s="7"/>
      <c r="D26" s="8"/>
      <c r="E26" s="9"/>
      <c r="F26" s="9"/>
      <c r="G26" s="9"/>
      <c r="H26" s="10"/>
      <c r="I26" s="15"/>
    </row>
    <row r="27" s="4" customFormat="1" spans="1:9">
      <c r="A27">
        <v>26</v>
      </c>
      <c r="B27" s="19" t="s">
        <v>1633</v>
      </c>
      <c r="C27" s="7"/>
      <c r="D27" s="8"/>
      <c r="E27" s="9"/>
      <c r="F27" s="12"/>
      <c r="G27" s="9"/>
      <c r="H27" s="10"/>
      <c r="I27" s="15"/>
    </row>
    <row r="28" s="4" customFormat="1" spans="1:9">
      <c r="A28">
        <v>27</v>
      </c>
      <c r="B28" s="19" t="s">
        <v>1634</v>
      </c>
      <c r="C28" s="7"/>
      <c r="D28" s="8"/>
      <c r="E28" s="9"/>
      <c r="F28" s="9"/>
      <c r="G28" s="9"/>
      <c r="H28" s="10"/>
      <c r="I28" s="15"/>
    </row>
    <row r="29" s="4" customFormat="1" spans="1:9">
      <c r="A29">
        <v>28</v>
      </c>
      <c r="B29" s="17"/>
      <c r="C29" s="7"/>
      <c r="D29" s="8"/>
      <c r="E29" s="9"/>
      <c r="F29" s="12"/>
      <c r="G29" s="9"/>
      <c r="H29" s="10"/>
      <c r="I29" s="15"/>
    </row>
    <row r="30" s="4" customFormat="1" spans="1:9">
      <c r="A30">
        <v>29</v>
      </c>
      <c r="B30" s="19" t="s">
        <v>1639</v>
      </c>
      <c r="C30" s="7"/>
      <c r="D30" s="8"/>
      <c r="E30" s="9"/>
      <c r="F30" s="9"/>
      <c r="G30" s="9"/>
      <c r="H30" s="10"/>
      <c r="I30" s="15"/>
    </row>
    <row r="31" s="4" customFormat="1" spans="1:9">
      <c r="A31">
        <v>30</v>
      </c>
      <c r="B31" s="17"/>
      <c r="C31" s="7"/>
      <c r="D31" s="8"/>
      <c r="E31" s="9"/>
      <c r="F31" s="12"/>
      <c r="G31" s="9"/>
      <c r="H31" s="10"/>
      <c r="I31" s="15"/>
    </row>
    <row r="32" s="4" customFormat="1" spans="1:9">
      <c r="A32">
        <v>31</v>
      </c>
      <c r="B32" s="19" t="s">
        <v>1645</v>
      </c>
      <c r="C32" s="7"/>
      <c r="D32" s="8"/>
      <c r="E32" s="9"/>
      <c r="F32" s="9"/>
      <c r="G32" s="9"/>
      <c r="H32" s="10"/>
      <c r="I32" s="15"/>
    </row>
    <row r="33" s="4" customFormat="1" spans="1:9">
      <c r="A33">
        <v>32</v>
      </c>
      <c r="B33" s="19" t="s">
        <v>1646</v>
      </c>
      <c r="C33" s="7"/>
      <c r="D33" s="8"/>
      <c r="E33" s="9"/>
      <c r="F33" s="12"/>
      <c r="G33" s="9"/>
      <c r="H33" s="10"/>
      <c r="I33" s="15"/>
    </row>
    <row r="34" s="4" customFormat="1" spans="1:9">
      <c r="A34">
        <v>33</v>
      </c>
      <c r="B34" s="19" t="s">
        <v>1637</v>
      </c>
      <c r="C34" s="7"/>
      <c r="D34" s="8"/>
      <c r="E34" s="9"/>
      <c r="F34" s="9"/>
      <c r="G34" s="9"/>
      <c r="H34" s="10"/>
      <c r="I34" s="15"/>
    </row>
    <row r="35" s="4" customFormat="1" spans="1:9">
      <c r="A35">
        <v>34</v>
      </c>
      <c r="B35" s="17"/>
      <c r="C35" s="7"/>
      <c r="D35" s="8"/>
      <c r="E35" s="9"/>
      <c r="F35" s="12"/>
      <c r="G35" s="9"/>
      <c r="H35" s="10"/>
      <c r="I35" s="15"/>
    </row>
    <row r="36" s="4" customFormat="1" spans="1:9">
      <c r="A36">
        <v>35</v>
      </c>
      <c r="B36" s="19" t="s">
        <v>1647</v>
      </c>
      <c r="C36" s="7"/>
      <c r="D36" s="8"/>
      <c r="E36" s="9"/>
      <c r="F36" s="9"/>
      <c r="G36" s="9"/>
      <c r="H36" s="10"/>
      <c r="I36" s="15"/>
    </row>
    <row r="37" s="4" customFormat="1" spans="1:9">
      <c r="A37">
        <v>36</v>
      </c>
      <c r="B37" s="17"/>
      <c r="C37" s="7"/>
      <c r="D37" s="8"/>
      <c r="E37" s="9"/>
      <c r="F37" s="12"/>
      <c r="G37" s="9"/>
      <c r="H37" s="10"/>
      <c r="I37" s="15"/>
    </row>
    <row r="38" s="4" customFormat="1" spans="1:9">
      <c r="A38">
        <v>37</v>
      </c>
      <c r="B38" s="19" t="s">
        <v>1640</v>
      </c>
      <c r="C38" s="7"/>
      <c r="D38" s="8"/>
      <c r="E38" s="9"/>
      <c r="F38" s="9"/>
      <c r="G38" s="9"/>
      <c r="H38" s="10"/>
      <c r="I38" s="15"/>
    </row>
    <row r="39" s="4" customFormat="1" spans="1:9">
      <c r="A39">
        <v>38</v>
      </c>
      <c r="B39" s="17"/>
      <c r="C39" s="7"/>
      <c r="D39" s="8"/>
      <c r="E39" s="9"/>
      <c r="F39" s="12"/>
      <c r="G39" s="9"/>
      <c r="H39" s="10"/>
      <c r="I39" s="15"/>
    </row>
    <row r="40" s="4" customFormat="1" spans="1:9">
      <c r="A40">
        <v>39</v>
      </c>
      <c r="B40" s="19" t="s">
        <v>1642</v>
      </c>
      <c r="C40" s="7"/>
      <c r="D40" s="8"/>
      <c r="E40" s="9"/>
      <c r="F40" s="9"/>
      <c r="G40" s="9"/>
      <c r="H40" s="10"/>
      <c r="I40" s="15"/>
    </row>
    <row r="41" s="4" customFormat="1" spans="1:9">
      <c r="A41">
        <v>40</v>
      </c>
      <c r="B41" s="18" t="s">
        <v>634</v>
      </c>
      <c r="C41" s="7"/>
      <c r="D41" s="8"/>
      <c r="E41" s="14"/>
      <c r="F41" s="14"/>
      <c r="G41" s="14"/>
      <c r="H41" s="10"/>
      <c r="I41" s="15"/>
    </row>
    <row r="42" s="4" customFormat="1" spans="1:9">
      <c r="A42">
        <v>41</v>
      </c>
      <c r="B42" s="17"/>
      <c r="C42" s="7"/>
      <c r="D42" s="8"/>
      <c r="E42" s="9"/>
      <c r="F42" s="9"/>
      <c r="G42" s="9"/>
      <c r="H42" s="10"/>
      <c r="I42" s="15"/>
    </row>
    <row r="43" spans="1:2">
      <c r="A43">
        <v>42</v>
      </c>
      <c r="B43" s="18" t="s">
        <v>1648</v>
      </c>
    </row>
    <row r="44" spans="1:2">
      <c r="A44">
        <v>43</v>
      </c>
      <c r="B44" s="19" t="s">
        <v>1649</v>
      </c>
    </row>
    <row r="45" spans="1:1">
      <c r="A45">
        <v>44</v>
      </c>
    </row>
    <row r="46" spans="1:2">
      <c r="A46">
        <v>45</v>
      </c>
      <c r="B46" s="19" t="s">
        <v>1632</v>
      </c>
    </row>
    <row r="47" spans="1:2">
      <c r="A47">
        <v>46</v>
      </c>
      <c r="B47" s="19" t="s">
        <v>1633</v>
      </c>
    </row>
    <row r="48" spans="1:2">
      <c r="A48">
        <v>47</v>
      </c>
      <c r="B48" s="19" t="s">
        <v>1634</v>
      </c>
    </row>
    <row r="49" spans="1:1">
      <c r="A49">
        <v>48</v>
      </c>
    </row>
    <row r="50" spans="1:2">
      <c r="A50">
        <v>49</v>
      </c>
      <c r="B50" s="19" t="s">
        <v>1645</v>
      </c>
    </row>
    <row r="51" spans="1:2">
      <c r="A51">
        <v>50</v>
      </c>
      <c r="B51" s="19" t="s">
        <v>1636</v>
      </c>
    </row>
    <row r="52" spans="1:2">
      <c r="A52">
        <v>51</v>
      </c>
      <c r="B52" s="19" t="s">
        <v>1650</v>
      </c>
    </row>
    <row r="53" spans="1:1">
      <c r="A53">
        <v>52</v>
      </c>
    </row>
    <row r="54" spans="1:2">
      <c r="A54">
        <v>53</v>
      </c>
      <c r="B54" s="19" t="s">
        <v>1651</v>
      </c>
    </row>
    <row r="55" spans="1:1">
      <c r="A55">
        <v>54</v>
      </c>
    </row>
    <row r="56" spans="1:2">
      <c r="A56">
        <v>55</v>
      </c>
      <c r="B56" s="19" t="s">
        <v>1642</v>
      </c>
    </row>
    <row r="57" spans="1:2">
      <c r="A57">
        <v>56</v>
      </c>
      <c r="B57" s="18" t="s">
        <v>634</v>
      </c>
    </row>
    <row r="58" spans="1:1">
      <c r="A58">
        <v>57</v>
      </c>
    </row>
    <row r="59" spans="1:2">
      <c r="A59">
        <v>58</v>
      </c>
      <c r="B59" s="18" t="s">
        <v>1652</v>
      </c>
    </row>
    <row r="60" ht="45" spans="1:2">
      <c r="A60">
        <v>59</v>
      </c>
      <c r="B60" s="19" t="s">
        <v>1653</v>
      </c>
    </row>
    <row r="61" spans="1:1">
      <c r="A61">
        <v>60</v>
      </c>
    </row>
    <row r="62" spans="1:2">
      <c r="A62">
        <v>61</v>
      </c>
      <c r="B62" s="19" t="s">
        <v>1632</v>
      </c>
    </row>
    <row r="63" spans="1:2">
      <c r="A63">
        <v>62</v>
      </c>
      <c r="B63" s="19" t="s">
        <v>1633</v>
      </c>
    </row>
    <row r="64" spans="1:2">
      <c r="A64">
        <v>63</v>
      </c>
      <c r="B64" s="19" t="s">
        <v>1634</v>
      </c>
    </row>
    <row r="65" spans="1:1">
      <c r="A65">
        <v>64</v>
      </c>
    </row>
    <row r="66" spans="1:2">
      <c r="A66">
        <v>65</v>
      </c>
      <c r="B66" s="19" t="s">
        <v>1654</v>
      </c>
    </row>
    <row r="67" spans="1:2">
      <c r="A67">
        <v>66</v>
      </c>
      <c r="B67" s="19" t="s">
        <v>1635</v>
      </c>
    </row>
    <row r="68" spans="1:2">
      <c r="A68">
        <v>67</v>
      </c>
      <c r="B68" s="19" t="s">
        <v>1646</v>
      </c>
    </row>
    <row r="69" spans="1:2">
      <c r="A69">
        <v>68</v>
      </c>
      <c r="B69" s="19" t="s">
        <v>1650</v>
      </c>
    </row>
    <row r="70" spans="1:2">
      <c r="A70">
        <v>69</v>
      </c>
      <c r="B70" s="19" t="s">
        <v>1638</v>
      </c>
    </row>
    <row r="71" spans="1:1">
      <c r="A71">
        <v>70</v>
      </c>
    </row>
    <row r="72" spans="1:2">
      <c r="A72">
        <v>71</v>
      </c>
      <c r="B72" s="19" t="s">
        <v>1639</v>
      </c>
    </row>
    <row r="73" spans="1:1">
      <c r="A73">
        <v>72</v>
      </c>
    </row>
    <row r="74" spans="1:2">
      <c r="A74">
        <v>73</v>
      </c>
      <c r="B74" s="19" t="s">
        <v>1655</v>
      </c>
    </row>
    <row r="75" spans="1:1">
      <c r="A75">
        <v>74</v>
      </c>
    </row>
    <row r="76" spans="1:2">
      <c r="A76">
        <v>75</v>
      </c>
      <c r="B76" s="19" t="s">
        <v>1656</v>
      </c>
    </row>
    <row r="77" spans="1:1">
      <c r="A77">
        <v>76</v>
      </c>
    </row>
    <row r="78" spans="1:2">
      <c r="A78">
        <v>77</v>
      </c>
      <c r="B78" s="19" t="s">
        <v>1642</v>
      </c>
    </row>
    <row r="79" spans="1:2">
      <c r="A79">
        <v>78</v>
      </c>
      <c r="B79" s="18" t="s">
        <v>634</v>
      </c>
    </row>
    <row r="80" spans="1:1">
      <c r="A80">
        <v>79</v>
      </c>
    </row>
    <row r="81" spans="1:1">
      <c r="A81">
        <v>80</v>
      </c>
    </row>
    <row r="82" spans="1:2">
      <c r="A82">
        <v>81</v>
      </c>
      <c r="B82" s="18" t="s">
        <v>1657</v>
      </c>
    </row>
    <row r="83" spans="1:2">
      <c r="A83">
        <v>82</v>
      </c>
      <c r="B83" s="19" t="s">
        <v>1658</v>
      </c>
    </row>
    <row r="84" spans="1:1">
      <c r="A84">
        <v>83</v>
      </c>
    </row>
    <row r="85" spans="1:2">
      <c r="A85">
        <v>84</v>
      </c>
      <c r="B85" s="19" t="s">
        <v>1659</v>
      </c>
    </row>
    <row r="86" spans="1:2">
      <c r="A86">
        <v>85</v>
      </c>
      <c r="B86" s="19" t="s">
        <v>1633</v>
      </c>
    </row>
    <row r="87" spans="1:2">
      <c r="A87">
        <v>86</v>
      </c>
      <c r="B87" s="19" t="s">
        <v>1634</v>
      </c>
    </row>
    <row r="88" spans="1:1">
      <c r="A88">
        <v>87</v>
      </c>
    </row>
    <row r="89" spans="1:2">
      <c r="A89">
        <v>88</v>
      </c>
      <c r="B89" s="19" t="s">
        <v>1660</v>
      </c>
    </row>
    <row r="90" spans="1:1">
      <c r="A90">
        <v>89</v>
      </c>
    </row>
    <row r="91" spans="1:2">
      <c r="A91">
        <v>90</v>
      </c>
      <c r="B91" s="19" t="s">
        <v>1661</v>
      </c>
    </row>
    <row r="92" spans="1:2">
      <c r="A92">
        <v>91</v>
      </c>
      <c r="B92" s="19" t="s">
        <v>1662</v>
      </c>
    </row>
    <row r="93" spans="1:2">
      <c r="A93">
        <v>92</v>
      </c>
      <c r="B93" s="19" t="s">
        <v>1663</v>
      </c>
    </row>
    <row r="94" spans="1:2">
      <c r="A94">
        <v>93</v>
      </c>
      <c r="B94" s="19" t="s">
        <v>1664</v>
      </c>
    </row>
    <row r="95" spans="1:1">
      <c r="A95">
        <v>94</v>
      </c>
    </row>
    <row r="96" spans="1:2">
      <c r="A96">
        <v>95</v>
      </c>
      <c r="B96" s="19" t="s">
        <v>1647</v>
      </c>
    </row>
    <row r="97" spans="1:1">
      <c r="A97">
        <v>96</v>
      </c>
    </row>
    <row r="98" spans="1:2">
      <c r="A98">
        <v>97</v>
      </c>
      <c r="B98" s="19" t="s">
        <v>1665</v>
      </c>
    </row>
    <row r="99" spans="1:1">
      <c r="A99">
        <v>98</v>
      </c>
    </row>
    <row r="100" spans="1:2">
      <c r="A100">
        <v>99</v>
      </c>
      <c r="B100" s="19" t="s">
        <v>1642</v>
      </c>
    </row>
    <row r="101" spans="1:2">
      <c r="A101">
        <v>100</v>
      </c>
      <c r="B101" s="18" t="s">
        <v>634</v>
      </c>
    </row>
    <row r="102" spans="1:1">
      <c r="A102">
        <v>101</v>
      </c>
    </row>
    <row r="103" spans="1:2">
      <c r="A103">
        <v>102</v>
      </c>
      <c r="B103" s="18" t="s">
        <v>1666</v>
      </c>
    </row>
    <row r="104" ht="30" spans="1:2">
      <c r="A104">
        <v>103</v>
      </c>
      <c r="B104" s="19" t="s">
        <v>1667</v>
      </c>
    </row>
    <row r="105" spans="1:2">
      <c r="A105">
        <v>104</v>
      </c>
      <c r="B105" s="19" t="s">
        <v>1632</v>
      </c>
    </row>
    <row r="106" spans="1:2">
      <c r="A106">
        <v>105</v>
      </c>
      <c r="B106" s="19" t="s">
        <v>1633</v>
      </c>
    </row>
    <row r="107" spans="1:2">
      <c r="A107">
        <v>106</v>
      </c>
      <c r="B107" s="19" t="s">
        <v>1634</v>
      </c>
    </row>
    <row r="108" spans="1:1">
      <c r="A108">
        <v>107</v>
      </c>
    </row>
    <row r="109" spans="1:2">
      <c r="A109">
        <v>108</v>
      </c>
      <c r="B109" s="19" t="s">
        <v>1654</v>
      </c>
    </row>
    <row r="110" spans="1:2">
      <c r="A110">
        <v>109</v>
      </c>
      <c r="B110" s="19" t="s">
        <v>1645</v>
      </c>
    </row>
    <row r="111" spans="1:2">
      <c r="A111">
        <v>110</v>
      </c>
      <c r="B111" s="19" t="s">
        <v>1646</v>
      </c>
    </row>
    <row r="112" spans="1:2">
      <c r="A112">
        <v>111</v>
      </c>
      <c r="B112" s="19" t="s">
        <v>1668</v>
      </c>
    </row>
    <row r="113" spans="1:1">
      <c r="A113">
        <v>112</v>
      </c>
    </row>
    <row r="114" spans="1:2">
      <c r="A114">
        <v>113</v>
      </c>
      <c r="B114" s="19" t="s">
        <v>1651</v>
      </c>
    </row>
    <row r="115" spans="1:1">
      <c r="A115">
        <v>114</v>
      </c>
    </row>
    <row r="116" spans="1:2">
      <c r="A116">
        <v>115</v>
      </c>
      <c r="B116" s="19" t="s">
        <v>1642</v>
      </c>
    </row>
    <row r="117" spans="1:2">
      <c r="A117">
        <v>116</v>
      </c>
      <c r="B117" s="18" t="s">
        <v>634</v>
      </c>
    </row>
    <row r="118" spans="1:1">
      <c r="A118">
        <v>117</v>
      </c>
    </row>
    <row r="119" spans="1:2">
      <c r="A119">
        <v>118</v>
      </c>
      <c r="B119" s="18" t="s">
        <v>1669</v>
      </c>
    </row>
    <row r="120" spans="1:2">
      <c r="A120">
        <v>119</v>
      </c>
      <c r="B120" s="19" t="s">
        <v>1670</v>
      </c>
    </row>
    <row r="121" spans="1:1">
      <c r="A121">
        <v>120</v>
      </c>
    </row>
    <row r="122" spans="1:2">
      <c r="A122">
        <v>121</v>
      </c>
      <c r="B122" s="19" t="s">
        <v>1632</v>
      </c>
    </row>
    <row r="123" spans="1:2">
      <c r="A123">
        <v>122</v>
      </c>
      <c r="B123" s="19" t="s">
        <v>1633</v>
      </c>
    </row>
    <row r="124" spans="1:2">
      <c r="A124">
        <v>123</v>
      </c>
      <c r="B124" s="19" t="s">
        <v>1634</v>
      </c>
    </row>
    <row r="125" spans="1:1">
      <c r="A125">
        <v>124</v>
      </c>
    </row>
    <row r="126" spans="1:2">
      <c r="A126">
        <v>125</v>
      </c>
      <c r="B126" s="19" t="s">
        <v>1671</v>
      </c>
    </row>
    <row r="127" spans="1:2">
      <c r="A127">
        <v>126</v>
      </c>
      <c r="B127" s="19" t="s">
        <v>1672</v>
      </c>
    </row>
    <row r="128" spans="1:2">
      <c r="A128">
        <v>127</v>
      </c>
      <c r="B128" s="19" t="s">
        <v>1673</v>
      </c>
    </row>
    <row r="129" spans="1:2">
      <c r="A129">
        <v>128</v>
      </c>
      <c r="B129" s="19" t="s">
        <v>1674</v>
      </c>
    </row>
    <row r="130" spans="1:1">
      <c r="A130">
        <v>129</v>
      </c>
    </row>
    <row r="131" spans="1:2">
      <c r="A131">
        <v>130</v>
      </c>
      <c r="B131" s="19" t="s">
        <v>1665</v>
      </c>
    </row>
    <row r="132" spans="1:1">
      <c r="A132">
        <v>131</v>
      </c>
    </row>
    <row r="133" spans="1:2">
      <c r="A133">
        <v>132</v>
      </c>
      <c r="B133" s="19" t="s">
        <v>1675</v>
      </c>
    </row>
    <row r="134" spans="1:1">
      <c r="A134">
        <v>133</v>
      </c>
    </row>
    <row r="135" spans="1:2">
      <c r="A135">
        <v>134</v>
      </c>
      <c r="B135" s="19" t="s">
        <v>1676</v>
      </c>
    </row>
    <row r="136" spans="1:2">
      <c r="A136">
        <v>135</v>
      </c>
      <c r="B136" s="19" t="s">
        <v>1677</v>
      </c>
    </row>
    <row r="137" spans="1:2">
      <c r="A137">
        <v>136</v>
      </c>
      <c r="B137" s="19" t="s">
        <v>1634</v>
      </c>
    </row>
    <row r="138" spans="1:1">
      <c r="A138">
        <v>137</v>
      </c>
    </row>
    <row r="139" spans="1:2">
      <c r="A139">
        <v>138</v>
      </c>
      <c r="B139" s="19" t="s">
        <v>1642</v>
      </c>
    </row>
    <row r="140" spans="1:2">
      <c r="A140">
        <v>139</v>
      </c>
      <c r="B140" s="18" t="s">
        <v>634</v>
      </c>
    </row>
    <row r="141" spans="1:1">
      <c r="A141">
        <v>140</v>
      </c>
    </row>
    <row r="142" spans="1:2">
      <c r="A142">
        <v>141</v>
      </c>
      <c r="B142" s="18" t="s">
        <v>1678</v>
      </c>
    </row>
    <row r="143" ht="30" spans="1:2">
      <c r="A143">
        <v>142</v>
      </c>
      <c r="B143" s="19" t="s">
        <v>1679</v>
      </c>
    </row>
    <row r="144" spans="1:1">
      <c r="A144">
        <v>143</v>
      </c>
    </row>
    <row r="145" spans="1:2">
      <c r="A145">
        <v>144</v>
      </c>
      <c r="B145" s="19" t="s">
        <v>1632</v>
      </c>
    </row>
    <row r="146" spans="1:2">
      <c r="A146">
        <v>145</v>
      </c>
      <c r="B146" s="19" t="s">
        <v>1633</v>
      </c>
    </row>
    <row r="147" spans="1:2">
      <c r="A147">
        <v>146</v>
      </c>
      <c r="B147" s="19" t="s">
        <v>1634</v>
      </c>
    </row>
    <row r="148" spans="1:1">
      <c r="A148">
        <v>147</v>
      </c>
    </row>
    <row r="149" spans="1:2">
      <c r="A149">
        <v>148</v>
      </c>
      <c r="B149" s="19" t="s">
        <v>1680</v>
      </c>
    </row>
    <row r="150" spans="1:2">
      <c r="A150">
        <v>149</v>
      </c>
      <c r="B150" s="19" t="s">
        <v>1672</v>
      </c>
    </row>
    <row r="151" spans="1:2">
      <c r="A151">
        <v>150</v>
      </c>
      <c r="B151" s="19" t="s">
        <v>1681</v>
      </c>
    </row>
    <row r="152" spans="1:2">
      <c r="A152">
        <v>151</v>
      </c>
      <c r="B152" s="19" t="s">
        <v>1651</v>
      </c>
    </row>
    <row r="153" spans="1:1">
      <c r="A153">
        <v>152</v>
      </c>
    </row>
    <row r="154" spans="1:2">
      <c r="A154">
        <v>153</v>
      </c>
      <c r="B154" s="19" t="s">
        <v>1682</v>
      </c>
    </row>
    <row r="155" spans="1:1">
      <c r="A155">
        <v>154</v>
      </c>
    </row>
    <row r="156" spans="1:2">
      <c r="A156">
        <v>155</v>
      </c>
      <c r="B156" s="19" t="s">
        <v>1642</v>
      </c>
    </row>
    <row r="157" spans="1:2">
      <c r="A157">
        <v>156</v>
      </c>
      <c r="B157" s="18" t="s">
        <v>634</v>
      </c>
    </row>
    <row r="158" spans="1:1">
      <c r="A158">
        <v>157</v>
      </c>
    </row>
    <row r="159" spans="1:2">
      <c r="A159">
        <v>158</v>
      </c>
      <c r="B159" s="18" t="s">
        <v>1683</v>
      </c>
    </row>
    <row r="160" ht="30" spans="1:2">
      <c r="A160">
        <v>159</v>
      </c>
      <c r="B160" s="19" t="s">
        <v>1684</v>
      </c>
    </row>
    <row r="161" spans="1:1">
      <c r="A161">
        <v>160</v>
      </c>
    </row>
    <row r="162" spans="1:2">
      <c r="A162">
        <v>161</v>
      </c>
      <c r="B162" s="19" t="s">
        <v>1632</v>
      </c>
    </row>
    <row r="163" spans="1:2">
      <c r="A163">
        <v>162</v>
      </c>
      <c r="B163" s="19" t="s">
        <v>1633</v>
      </c>
    </row>
    <row r="164" spans="1:2">
      <c r="A164">
        <v>163</v>
      </c>
      <c r="B164" s="19" t="s">
        <v>1634</v>
      </c>
    </row>
    <row r="165" spans="1:1">
      <c r="A165">
        <v>164</v>
      </c>
    </row>
    <row r="166" spans="1:2">
      <c r="A166">
        <v>165</v>
      </c>
      <c r="B166" s="19" t="s">
        <v>1685</v>
      </c>
    </row>
    <row r="167" spans="1:2">
      <c r="A167">
        <v>166</v>
      </c>
      <c r="B167" s="19" t="s">
        <v>1672</v>
      </c>
    </row>
    <row r="168" spans="1:2">
      <c r="A168">
        <v>167</v>
      </c>
      <c r="B168" s="19" t="s">
        <v>1686</v>
      </c>
    </row>
    <row r="169" spans="1:1">
      <c r="A169">
        <v>168</v>
      </c>
    </row>
    <row r="170" spans="1:2">
      <c r="A170">
        <v>169</v>
      </c>
      <c r="B170" s="19" t="s">
        <v>1638</v>
      </c>
    </row>
    <row r="171" spans="1:1">
      <c r="A171">
        <v>170</v>
      </c>
    </row>
    <row r="172" spans="1:2">
      <c r="A172">
        <v>171</v>
      </c>
      <c r="B172" s="19" t="s">
        <v>1665</v>
      </c>
    </row>
    <row r="173" spans="1:1">
      <c r="A173">
        <v>172</v>
      </c>
    </row>
    <row r="174" spans="1:2">
      <c r="A174">
        <v>173</v>
      </c>
      <c r="B174" s="19" t="s">
        <v>1687</v>
      </c>
    </row>
    <row r="175" spans="1:1">
      <c r="A175">
        <v>174</v>
      </c>
    </row>
    <row r="176" spans="1:2">
      <c r="A176">
        <v>175</v>
      </c>
      <c r="B176" s="19" t="s">
        <v>1676</v>
      </c>
    </row>
    <row r="177" spans="1:2">
      <c r="A177">
        <v>176</v>
      </c>
      <c r="B177" s="19" t="s">
        <v>1688</v>
      </c>
    </row>
    <row r="178" spans="1:2">
      <c r="A178">
        <v>177</v>
      </c>
      <c r="B178" s="19" t="s">
        <v>1634</v>
      </c>
    </row>
    <row r="179" spans="1:1">
      <c r="A179">
        <v>178</v>
      </c>
    </row>
    <row r="180" spans="1:2">
      <c r="A180">
        <v>179</v>
      </c>
      <c r="B180" s="19" t="s">
        <v>1642</v>
      </c>
    </row>
    <row r="181" spans="1:2">
      <c r="A181">
        <v>180</v>
      </c>
      <c r="B181" s="18" t="s">
        <v>634</v>
      </c>
    </row>
    <row r="182" spans="1:1">
      <c r="A182">
        <v>181</v>
      </c>
    </row>
    <row r="183" spans="1:2">
      <c r="A183">
        <v>182</v>
      </c>
      <c r="B183" s="18" t="s">
        <v>1689</v>
      </c>
    </row>
    <row r="184" ht="45" spans="1:2">
      <c r="A184">
        <v>183</v>
      </c>
      <c r="B184" s="19" t="s">
        <v>1690</v>
      </c>
    </row>
    <row r="185" spans="1:1">
      <c r="A185">
        <v>184</v>
      </c>
    </row>
    <row r="186" spans="1:2">
      <c r="A186">
        <v>185</v>
      </c>
      <c r="B186" s="19" t="s">
        <v>1632</v>
      </c>
    </row>
    <row r="187" spans="1:2">
      <c r="A187">
        <v>186</v>
      </c>
      <c r="B187" s="19" t="s">
        <v>1633</v>
      </c>
    </row>
    <row r="188" spans="1:2">
      <c r="A188">
        <v>187</v>
      </c>
      <c r="B188" s="19" t="s">
        <v>1634</v>
      </c>
    </row>
    <row r="189" spans="1:1">
      <c r="A189">
        <v>188</v>
      </c>
    </row>
    <row r="190" spans="1:2">
      <c r="A190">
        <v>189</v>
      </c>
      <c r="B190" s="19" t="s">
        <v>1691</v>
      </c>
    </row>
    <row r="191" spans="1:2">
      <c r="A191">
        <v>190</v>
      </c>
      <c r="B191" s="19" t="s">
        <v>1636</v>
      </c>
    </row>
    <row r="192" spans="1:2">
      <c r="A192">
        <v>191</v>
      </c>
      <c r="B192" s="19" t="s">
        <v>1686</v>
      </c>
    </row>
    <row r="193" spans="1:1">
      <c r="A193">
        <v>192</v>
      </c>
    </row>
    <row r="194" spans="1:2">
      <c r="A194">
        <v>193</v>
      </c>
      <c r="B194" s="19" t="s">
        <v>1638</v>
      </c>
    </row>
    <row r="195" spans="1:1">
      <c r="A195">
        <v>194</v>
      </c>
    </row>
    <row r="196" spans="1:2">
      <c r="A196">
        <v>195</v>
      </c>
      <c r="B196" s="19" t="s">
        <v>1692</v>
      </c>
    </row>
    <row r="197" spans="1:1">
      <c r="A197">
        <v>196</v>
      </c>
    </row>
    <row r="198" spans="1:2">
      <c r="A198">
        <v>197</v>
      </c>
      <c r="B198" s="19" t="s">
        <v>1693</v>
      </c>
    </row>
    <row r="199" spans="1:1">
      <c r="A199">
        <v>198</v>
      </c>
    </row>
    <row r="200" spans="1:2">
      <c r="A200">
        <v>199</v>
      </c>
      <c r="B200" s="19" t="s">
        <v>1642</v>
      </c>
    </row>
    <row r="201" spans="1:2">
      <c r="A201">
        <v>200</v>
      </c>
      <c r="B201" s="18" t="s">
        <v>634</v>
      </c>
    </row>
    <row r="202" spans="1:1">
      <c r="A202">
        <v>201</v>
      </c>
    </row>
    <row r="203" spans="1:2">
      <c r="A203">
        <v>202</v>
      </c>
      <c r="B203" s="18" t="s">
        <v>1694</v>
      </c>
    </row>
    <row r="204" spans="1:2">
      <c r="A204">
        <v>203</v>
      </c>
      <c r="B204" s="19" t="s">
        <v>1695</v>
      </c>
    </row>
    <row r="205" spans="1:1">
      <c r="A205">
        <v>204</v>
      </c>
    </row>
    <row r="206" spans="1:2">
      <c r="A206">
        <v>205</v>
      </c>
      <c r="B206" s="19" t="s">
        <v>1632</v>
      </c>
    </row>
    <row r="207" spans="1:2">
      <c r="A207">
        <v>206</v>
      </c>
      <c r="B207" s="19" t="s">
        <v>1633</v>
      </c>
    </row>
    <row r="208" spans="1:2">
      <c r="A208">
        <v>207</v>
      </c>
      <c r="B208" s="19" t="s">
        <v>1634</v>
      </c>
    </row>
    <row r="209" spans="1:1">
      <c r="A209">
        <v>208</v>
      </c>
    </row>
    <row r="210" spans="1:2">
      <c r="A210">
        <v>209</v>
      </c>
      <c r="B210" s="19" t="s">
        <v>1685</v>
      </c>
    </row>
    <row r="211" spans="1:2">
      <c r="A211">
        <v>210</v>
      </c>
      <c r="B211" s="19" t="s">
        <v>1636</v>
      </c>
    </row>
    <row r="212" spans="1:2">
      <c r="A212">
        <v>211</v>
      </c>
      <c r="B212" s="19" t="s">
        <v>1673</v>
      </c>
    </row>
    <row r="213" spans="1:1">
      <c r="A213">
        <v>212</v>
      </c>
    </row>
    <row r="214" spans="1:2">
      <c r="A214">
        <v>213</v>
      </c>
      <c r="B214" s="19" t="s">
        <v>1674</v>
      </c>
    </row>
    <row r="215" spans="1:1">
      <c r="A215">
        <v>214</v>
      </c>
    </row>
    <row r="216" spans="1:2">
      <c r="A216">
        <v>215</v>
      </c>
      <c r="B216" s="19" t="s">
        <v>1692</v>
      </c>
    </row>
    <row r="217" spans="1:1">
      <c r="A217">
        <v>216</v>
      </c>
    </row>
    <row r="218" spans="1:2">
      <c r="A218">
        <v>217</v>
      </c>
      <c r="B218" s="19" t="s">
        <v>1693</v>
      </c>
    </row>
    <row r="219" spans="1:1">
      <c r="A219">
        <v>218</v>
      </c>
    </row>
    <row r="220" spans="1:2">
      <c r="A220">
        <v>219</v>
      </c>
      <c r="B220" s="19" t="s">
        <v>1642</v>
      </c>
    </row>
    <row r="221" spans="1:2">
      <c r="A221">
        <v>220</v>
      </c>
      <c r="B221" s="18" t="s">
        <v>634</v>
      </c>
    </row>
    <row r="222" spans="1:1">
      <c r="A222">
        <v>221</v>
      </c>
    </row>
    <row r="223" spans="1:2">
      <c r="A223">
        <v>222</v>
      </c>
      <c r="B223" s="18" t="s">
        <v>1696</v>
      </c>
    </row>
    <row r="224" ht="30" spans="1:2">
      <c r="A224">
        <v>223</v>
      </c>
      <c r="B224" s="19" t="s">
        <v>1697</v>
      </c>
    </row>
    <row r="225" spans="1:1">
      <c r="A225">
        <v>224</v>
      </c>
    </row>
    <row r="226" spans="1:2">
      <c r="A226">
        <v>225</v>
      </c>
      <c r="B226" s="19" t="s">
        <v>1632</v>
      </c>
    </row>
    <row r="227" spans="1:2">
      <c r="A227">
        <v>226</v>
      </c>
      <c r="B227" s="19" t="s">
        <v>1633</v>
      </c>
    </row>
    <row r="228" spans="1:2">
      <c r="A228">
        <v>227</v>
      </c>
      <c r="B228" s="19" t="s">
        <v>1634</v>
      </c>
    </row>
    <row r="229" spans="1:1">
      <c r="A229">
        <v>228</v>
      </c>
    </row>
    <row r="230" spans="1:2">
      <c r="A230">
        <v>229</v>
      </c>
      <c r="B230" s="19" t="s">
        <v>1698</v>
      </c>
    </row>
    <row r="231" spans="1:2">
      <c r="A231">
        <v>230</v>
      </c>
      <c r="B231" s="19" t="s">
        <v>1636</v>
      </c>
    </row>
    <row r="232" spans="1:2">
      <c r="A232">
        <v>231</v>
      </c>
      <c r="B232" s="19" t="s">
        <v>1699</v>
      </c>
    </row>
    <row r="233" spans="1:1">
      <c r="A233">
        <v>232</v>
      </c>
    </row>
    <row r="234" spans="1:2">
      <c r="A234">
        <v>233</v>
      </c>
      <c r="B234" s="19" t="s">
        <v>1651</v>
      </c>
    </row>
    <row r="235" spans="1:1">
      <c r="A235">
        <v>234</v>
      </c>
    </row>
    <row r="236" spans="1:2">
      <c r="A236">
        <v>235</v>
      </c>
      <c r="B236" s="19" t="s">
        <v>1692</v>
      </c>
    </row>
    <row r="237" spans="1:1">
      <c r="A237">
        <v>236</v>
      </c>
    </row>
    <row r="238" spans="1:2">
      <c r="A238">
        <v>237</v>
      </c>
      <c r="B238" s="19" t="s">
        <v>1642</v>
      </c>
    </row>
    <row r="239" spans="1:2">
      <c r="A239">
        <v>238</v>
      </c>
      <c r="B239" s="18" t="s">
        <v>634</v>
      </c>
    </row>
    <row r="240" spans="1:1">
      <c r="A240">
        <v>239</v>
      </c>
    </row>
    <row r="241" spans="1:2">
      <c r="A241">
        <v>240</v>
      </c>
      <c r="B241" s="18" t="s">
        <v>1700</v>
      </c>
    </row>
    <row r="242" ht="45" spans="1:2">
      <c r="A242">
        <v>241</v>
      </c>
      <c r="B242" s="19" t="s">
        <v>1701</v>
      </c>
    </row>
    <row r="243" spans="1:1">
      <c r="A243">
        <v>242</v>
      </c>
    </row>
    <row r="244" spans="1:2">
      <c r="A244">
        <v>243</v>
      </c>
      <c r="B244" s="19" t="s">
        <v>1632</v>
      </c>
    </row>
    <row r="245" spans="1:2">
      <c r="A245">
        <v>244</v>
      </c>
      <c r="B245" s="19" t="s">
        <v>1633</v>
      </c>
    </row>
    <row r="246" spans="1:2">
      <c r="A246">
        <v>245</v>
      </c>
      <c r="B246" s="19" t="s">
        <v>1634</v>
      </c>
    </row>
    <row r="247" spans="1:1">
      <c r="A247">
        <v>246</v>
      </c>
    </row>
    <row r="248" spans="1:2">
      <c r="A248">
        <v>247</v>
      </c>
      <c r="B248" s="19" t="s">
        <v>1691</v>
      </c>
    </row>
    <row r="249" spans="1:2">
      <c r="A249">
        <v>248</v>
      </c>
      <c r="B249" s="19" t="s">
        <v>1636</v>
      </c>
    </row>
    <row r="250" spans="1:2">
      <c r="A250">
        <v>249</v>
      </c>
      <c r="B250" s="19" t="s">
        <v>1686</v>
      </c>
    </row>
    <row r="251" spans="1:1">
      <c r="A251">
        <v>250</v>
      </c>
    </row>
    <row r="252" spans="1:2">
      <c r="A252">
        <v>251</v>
      </c>
      <c r="B252" s="19" t="s">
        <v>1638</v>
      </c>
    </row>
    <row r="253" spans="1:1">
      <c r="A253">
        <v>252</v>
      </c>
    </row>
    <row r="254" spans="1:2">
      <c r="A254">
        <v>253</v>
      </c>
      <c r="B254" s="19" t="s">
        <v>1702</v>
      </c>
    </row>
    <row r="255" spans="1:1">
      <c r="A255">
        <v>254</v>
      </c>
    </row>
    <row r="256" spans="1:2">
      <c r="A256">
        <v>255</v>
      </c>
      <c r="B256" s="19" t="s">
        <v>1642</v>
      </c>
    </row>
    <row r="257" spans="1:2">
      <c r="A257">
        <v>256</v>
      </c>
      <c r="B257" s="18" t="s">
        <v>634</v>
      </c>
    </row>
    <row r="258" spans="1:1">
      <c r="A258">
        <v>257</v>
      </c>
    </row>
    <row r="259" spans="1:2">
      <c r="A259">
        <v>258</v>
      </c>
      <c r="B259" s="18" t="s">
        <v>1703</v>
      </c>
    </row>
    <row r="260" spans="1:2">
      <c r="A260">
        <v>259</v>
      </c>
      <c r="B260" s="19" t="s">
        <v>1704</v>
      </c>
    </row>
    <row r="261" spans="1:1">
      <c r="A261">
        <v>260</v>
      </c>
    </row>
    <row r="262" spans="1:2">
      <c r="A262">
        <v>261</v>
      </c>
      <c r="B262" s="19" t="s">
        <v>1632</v>
      </c>
    </row>
    <row r="263" spans="1:2">
      <c r="A263">
        <v>262</v>
      </c>
      <c r="B263" s="19" t="s">
        <v>1633</v>
      </c>
    </row>
    <row r="264" spans="1:2">
      <c r="A264">
        <v>263</v>
      </c>
      <c r="B264" s="19" t="s">
        <v>1634</v>
      </c>
    </row>
    <row r="265" spans="1:1">
      <c r="A265">
        <v>264</v>
      </c>
    </row>
    <row r="266" spans="1:2">
      <c r="A266">
        <v>265</v>
      </c>
      <c r="B266" s="19" t="s">
        <v>1685</v>
      </c>
    </row>
    <row r="267" spans="1:2">
      <c r="A267">
        <v>266</v>
      </c>
      <c r="B267" s="19" t="s">
        <v>1636</v>
      </c>
    </row>
    <row r="268" spans="1:2">
      <c r="A268">
        <v>267</v>
      </c>
      <c r="B268" s="19" t="s">
        <v>1674</v>
      </c>
    </row>
    <row r="269" spans="1:1">
      <c r="A269">
        <v>268</v>
      </c>
    </row>
    <row r="270" spans="1:2">
      <c r="A270">
        <v>269</v>
      </c>
      <c r="B270" s="19" t="s">
        <v>1705</v>
      </c>
    </row>
    <row r="271" spans="1:2">
      <c r="A271">
        <v>270</v>
      </c>
      <c r="B271" s="19" t="s">
        <v>1706</v>
      </c>
    </row>
    <row r="272" spans="1:1">
      <c r="A272">
        <v>271</v>
      </c>
    </row>
    <row r="273" spans="1:2">
      <c r="A273">
        <v>272</v>
      </c>
      <c r="B273" s="19" t="s">
        <v>1642</v>
      </c>
    </row>
    <row r="274" spans="1:2">
      <c r="A274">
        <v>273</v>
      </c>
      <c r="B274" s="18" t="s">
        <v>634</v>
      </c>
    </row>
    <row r="275" spans="1:1">
      <c r="A275">
        <v>274</v>
      </c>
    </row>
    <row r="276" spans="1:2">
      <c r="A276">
        <v>275</v>
      </c>
      <c r="B276" s="18" t="s">
        <v>1707</v>
      </c>
    </row>
    <row r="277" ht="60" spans="1:2">
      <c r="A277">
        <v>276</v>
      </c>
      <c r="B277" s="19" t="s">
        <v>1708</v>
      </c>
    </row>
    <row r="278" spans="1:1">
      <c r="A278">
        <v>277</v>
      </c>
    </row>
    <row r="279" spans="1:2">
      <c r="A279">
        <v>278</v>
      </c>
      <c r="B279" s="19" t="s">
        <v>1632</v>
      </c>
    </row>
    <row r="280" spans="1:2">
      <c r="A280">
        <v>279</v>
      </c>
      <c r="B280" s="19" t="s">
        <v>1633</v>
      </c>
    </row>
    <row r="281" spans="1:2">
      <c r="A281">
        <v>280</v>
      </c>
      <c r="B281" s="19" t="s">
        <v>1634</v>
      </c>
    </row>
    <row r="282" spans="1:1">
      <c r="A282">
        <v>281</v>
      </c>
    </row>
    <row r="283" spans="1:2">
      <c r="A283">
        <v>282</v>
      </c>
      <c r="B283" s="19" t="s">
        <v>1685</v>
      </c>
    </row>
    <row r="284" spans="1:2">
      <c r="A284">
        <v>283</v>
      </c>
      <c r="B284" s="19" t="s">
        <v>1636</v>
      </c>
    </row>
    <row r="285" spans="1:1">
      <c r="A285">
        <v>284</v>
      </c>
    </row>
    <row r="286" spans="1:2">
      <c r="A286">
        <v>285</v>
      </c>
      <c r="B286" s="19" t="s">
        <v>1709</v>
      </c>
    </row>
    <row r="287" spans="1:2">
      <c r="A287">
        <v>286</v>
      </c>
      <c r="B287" s="19" t="s">
        <v>1710</v>
      </c>
    </row>
    <row r="288" spans="1:1">
      <c r="A288">
        <v>287</v>
      </c>
    </row>
    <row r="289" spans="1:2">
      <c r="A289">
        <v>288</v>
      </c>
      <c r="B289" s="19" t="s">
        <v>1642</v>
      </c>
    </row>
    <row r="290" spans="1:2">
      <c r="A290">
        <v>289</v>
      </c>
      <c r="B290" s="18" t="s">
        <v>634</v>
      </c>
    </row>
    <row r="291" spans="1:1">
      <c r="A291">
        <v>290</v>
      </c>
    </row>
    <row r="292" spans="1:2">
      <c r="A292">
        <v>291</v>
      </c>
      <c r="B292" s="18" t="s">
        <v>1711</v>
      </c>
    </row>
    <row r="293" ht="30" spans="1:2">
      <c r="A293">
        <v>292</v>
      </c>
      <c r="B293" s="19" t="s">
        <v>1712</v>
      </c>
    </row>
    <row r="294" spans="1:1">
      <c r="A294">
        <v>293</v>
      </c>
    </row>
    <row r="295" spans="1:2">
      <c r="A295">
        <v>294</v>
      </c>
      <c r="B295" s="19" t="s">
        <v>1632</v>
      </c>
    </row>
    <row r="296" spans="1:2">
      <c r="A296">
        <v>295</v>
      </c>
      <c r="B296" s="19" t="s">
        <v>1633</v>
      </c>
    </row>
    <row r="297" spans="1:2">
      <c r="A297">
        <v>296</v>
      </c>
      <c r="B297" s="19" t="s">
        <v>1634</v>
      </c>
    </row>
    <row r="298" spans="1:1">
      <c r="A298">
        <v>297</v>
      </c>
    </row>
    <row r="299" spans="1:2">
      <c r="A299">
        <v>298</v>
      </c>
      <c r="B299" s="19" t="s">
        <v>1685</v>
      </c>
    </row>
    <row r="300" spans="1:2">
      <c r="A300">
        <v>299</v>
      </c>
      <c r="B300" s="19" t="s">
        <v>1636</v>
      </c>
    </row>
    <row r="301" spans="1:1">
      <c r="A301">
        <v>300</v>
      </c>
    </row>
    <row r="302" spans="1:2">
      <c r="A302">
        <v>301</v>
      </c>
      <c r="B302" s="19" t="s">
        <v>1638</v>
      </c>
    </row>
    <row r="303" spans="1:2">
      <c r="A303">
        <v>302</v>
      </c>
      <c r="B303" s="19" t="s">
        <v>1710</v>
      </c>
    </row>
    <row r="304" spans="1:1">
      <c r="A304">
        <v>303</v>
      </c>
    </row>
    <row r="305" spans="1:2">
      <c r="A305">
        <v>304</v>
      </c>
      <c r="B305" s="19" t="s">
        <v>1702</v>
      </c>
    </row>
    <row r="306" spans="1:2">
      <c r="A306">
        <v>305</v>
      </c>
      <c r="B306" s="19" t="s">
        <v>1713</v>
      </c>
    </row>
    <row r="307" spans="1:1">
      <c r="A307">
        <v>306</v>
      </c>
    </row>
    <row r="308" spans="1:2">
      <c r="A308">
        <v>307</v>
      </c>
      <c r="B308" s="19" t="s">
        <v>1642</v>
      </c>
    </row>
    <row r="309" spans="1:2">
      <c r="A309">
        <v>308</v>
      </c>
      <c r="B309" s="18" t="s">
        <v>634</v>
      </c>
    </row>
    <row r="310" spans="1:1">
      <c r="A310">
        <v>309</v>
      </c>
    </row>
    <row r="311" spans="1:2">
      <c r="A311">
        <v>310</v>
      </c>
      <c r="B311" s="18" t="s">
        <v>1714</v>
      </c>
    </row>
    <row r="312" ht="45" spans="1:2">
      <c r="A312">
        <v>311</v>
      </c>
      <c r="B312" s="19" t="s">
        <v>1715</v>
      </c>
    </row>
    <row r="313" spans="1:1">
      <c r="A313">
        <v>312</v>
      </c>
    </row>
    <row r="314" spans="1:2">
      <c r="A314">
        <v>313</v>
      </c>
      <c r="B314" s="19" t="s">
        <v>1632</v>
      </c>
    </row>
    <row r="315" spans="1:2">
      <c r="A315">
        <v>314</v>
      </c>
      <c r="B315" s="19" t="s">
        <v>1633</v>
      </c>
    </row>
    <row r="316" spans="1:2">
      <c r="A316">
        <v>315</v>
      </c>
      <c r="B316" s="19" t="s">
        <v>1634</v>
      </c>
    </row>
    <row r="317" spans="1:1">
      <c r="A317">
        <v>316</v>
      </c>
    </row>
    <row r="318" spans="1:2">
      <c r="A318">
        <v>317</v>
      </c>
      <c r="B318" s="19" t="s">
        <v>1698</v>
      </c>
    </row>
    <row r="319" spans="1:2">
      <c r="A319">
        <v>318</v>
      </c>
      <c r="B319" s="19" t="s">
        <v>1672</v>
      </c>
    </row>
    <row r="320" spans="1:1">
      <c r="A320">
        <v>319</v>
      </c>
    </row>
    <row r="321" spans="1:2">
      <c r="A321">
        <v>320</v>
      </c>
      <c r="B321" s="19" t="s">
        <v>1709</v>
      </c>
    </row>
    <row r="322" spans="1:2">
      <c r="A322">
        <v>321</v>
      </c>
      <c r="B322" s="19" t="s">
        <v>1716</v>
      </c>
    </row>
    <row r="323" spans="1:1">
      <c r="A323">
        <v>322</v>
      </c>
    </row>
    <row r="324" spans="1:2">
      <c r="A324">
        <v>323</v>
      </c>
      <c r="B324" s="19" t="s">
        <v>1642</v>
      </c>
    </row>
    <row r="325" spans="1:2">
      <c r="A325">
        <v>324</v>
      </c>
      <c r="B325" s="18" t="s">
        <v>634</v>
      </c>
    </row>
    <row r="326" spans="1:1">
      <c r="A326">
        <v>325</v>
      </c>
    </row>
    <row r="327" spans="1:2">
      <c r="A327">
        <v>326</v>
      </c>
      <c r="B327" s="18" t="s">
        <v>1717</v>
      </c>
    </row>
    <row r="328" spans="1:2">
      <c r="A328">
        <v>327</v>
      </c>
      <c r="B328" s="19" t="s">
        <v>1718</v>
      </c>
    </row>
    <row r="329" spans="1:1">
      <c r="A329">
        <v>328</v>
      </c>
    </row>
    <row r="330" spans="1:2">
      <c r="A330">
        <v>329</v>
      </c>
      <c r="B330" s="19" t="s">
        <v>1632</v>
      </c>
    </row>
    <row r="331" spans="1:2">
      <c r="A331">
        <v>330</v>
      </c>
      <c r="B331" s="19" t="s">
        <v>1633</v>
      </c>
    </row>
    <row r="332" spans="1:2">
      <c r="A332">
        <v>331</v>
      </c>
      <c r="B332" s="19" t="s">
        <v>1634</v>
      </c>
    </row>
    <row r="333" spans="1:1">
      <c r="A333">
        <v>332</v>
      </c>
    </row>
    <row r="334" spans="1:2">
      <c r="A334">
        <v>333</v>
      </c>
      <c r="B334" s="19" t="s">
        <v>1698</v>
      </c>
    </row>
    <row r="335" spans="1:2">
      <c r="A335">
        <v>334</v>
      </c>
      <c r="B335" s="19" t="s">
        <v>1672</v>
      </c>
    </row>
    <row r="336" spans="1:1">
      <c r="A336">
        <v>335</v>
      </c>
    </row>
    <row r="337" spans="1:2">
      <c r="A337">
        <v>336</v>
      </c>
      <c r="B337" s="19" t="s">
        <v>1638</v>
      </c>
    </row>
    <row r="338" spans="1:2">
      <c r="A338">
        <v>337</v>
      </c>
      <c r="B338" s="19" t="s">
        <v>1716</v>
      </c>
    </row>
    <row r="339" spans="1:1">
      <c r="A339">
        <v>338</v>
      </c>
    </row>
    <row r="340" spans="1:2">
      <c r="A340">
        <v>339</v>
      </c>
      <c r="B340" s="19" t="s">
        <v>1642</v>
      </c>
    </row>
    <row r="341" spans="1:2">
      <c r="A341">
        <v>340</v>
      </c>
      <c r="B341" s="18" t="s">
        <v>634</v>
      </c>
    </row>
    <row r="342" spans="1:1">
      <c r="A342">
        <v>341</v>
      </c>
    </row>
    <row r="343" spans="1:2">
      <c r="A343">
        <v>342</v>
      </c>
      <c r="B343" s="18" t="s">
        <v>1719</v>
      </c>
    </row>
    <row r="344" ht="45" spans="1:2">
      <c r="A344">
        <v>343</v>
      </c>
      <c r="B344" s="19" t="s">
        <v>1720</v>
      </c>
    </row>
    <row r="345" spans="1:1">
      <c r="A345">
        <v>344</v>
      </c>
    </row>
    <row r="346" spans="1:2">
      <c r="A346">
        <v>345</v>
      </c>
      <c r="B346" s="19" t="s">
        <v>1721</v>
      </c>
    </row>
    <row r="347" spans="1:2">
      <c r="A347">
        <v>346</v>
      </c>
      <c r="B347" s="19" t="s">
        <v>1722</v>
      </c>
    </row>
    <row r="348" spans="1:2">
      <c r="A348">
        <v>347</v>
      </c>
      <c r="B348" s="19" t="s">
        <v>1723</v>
      </c>
    </row>
    <row r="349" spans="1:1">
      <c r="A349">
        <v>348</v>
      </c>
    </row>
    <row r="350" spans="1:2">
      <c r="A350">
        <v>349</v>
      </c>
      <c r="B350" s="19" t="s">
        <v>1632</v>
      </c>
    </row>
    <row r="351" spans="1:2">
      <c r="A351">
        <v>350</v>
      </c>
      <c r="B351" s="19" t="s">
        <v>1633</v>
      </c>
    </row>
    <row r="352" spans="1:2">
      <c r="A352">
        <v>351</v>
      </c>
      <c r="B352" s="19" t="s">
        <v>1634</v>
      </c>
    </row>
    <row r="353" spans="1:1">
      <c r="A353">
        <v>352</v>
      </c>
    </row>
    <row r="354" spans="1:2">
      <c r="A354">
        <v>353</v>
      </c>
      <c r="B354" s="19" t="s">
        <v>1671</v>
      </c>
    </row>
    <row r="355" spans="1:2">
      <c r="A355">
        <v>354</v>
      </c>
      <c r="B355" s="19" t="s">
        <v>1636</v>
      </c>
    </row>
    <row r="356" spans="1:2">
      <c r="A356">
        <v>355</v>
      </c>
      <c r="B356" s="19" t="s">
        <v>1686</v>
      </c>
    </row>
    <row r="357" spans="1:1">
      <c r="A357">
        <v>356</v>
      </c>
    </row>
    <row r="358" spans="1:2">
      <c r="A358">
        <v>357</v>
      </c>
      <c r="B358" s="19" t="s">
        <v>1638</v>
      </c>
    </row>
    <row r="359" spans="1:1">
      <c r="A359">
        <v>358</v>
      </c>
    </row>
    <row r="360" spans="1:2">
      <c r="A360">
        <v>359</v>
      </c>
      <c r="B360" s="19" t="s">
        <v>1642</v>
      </c>
    </row>
    <row r="361" spans="1:2">
      <c r="A361">
        <v>360</v>
      </c>
      <c r="B361" s="18" t="s">
        <v>634</v>
      </c>
    </row>
    <row r="362" spans="1:1">
      <c r="A362">
        <v>361</v>
      </c>
    </row>
    <row r="363" spans="1:2">
      <c r="A363">
        <v>362</v>
      </c>
      <c r="B363" s="18" t="s">
        <v>1724</v>
      </c>
    </row>
    <row r="364" spans="1:2">
      <c r="A364">
        <v>363</v>
      </c>
      <c r="B364" s="19" t="s">
        <v>1725</v>
      </c>
    </row>
    <row r="365" spans="1:1">
      <c r="A365">
        <v>364</v>
      </c>
    </row>
    <row r="366" spans="1:2">
      <c r="A366">
        <v>365</v>
      </c>
      <c r="B366" s="19" t="s">
        <v>1632</v>
      </c>
    </row>
    <row r="367" spans="1:2">
      <c r="A367">
        <v>366</v>
      </c>
      <c r="B367" s="19" t="s">
        <v>1633</v>
      </c>
    </row>
    <row r="368" spans="1:2">
      <c r="A368">
        <v>367</v>
      </c>
      <c r="B368" s="19" t="s">
        <v>1634</v>
      </c>
    </row>
    <row r="369" spans="1:1">
      <c r="A369">
        <v>368</v>
      </c>
    </row>
    <row r="370" spans="1:2">
      <c r="A370">
        <v>369</v>
      </c>
      <c r="B370" s="19" t="s">
        <v>1698</v>
      </c>
    </row>
    <row r="371" spans="1:2">
      <c r="A371">
        <v>370</v>
      </c>
      <c r="B371" s="19" t="s">
        <v>1646</v>
      </c>
    </row>
    <row r="372" spans="1:2">
      <c r="A372">
        <v>371</v>
      </c>
      <c r="B372" s="19" t="s">
        <v>1674</v>
      </c>
    </row>
    <row r="373" spans="1:1">
      <c r="A373">
        <v>372</v>
      </c>
    </row>
    <row r="374" spans="1:2">
      <c r="A374">
        <v>373</v>
      </c>
      <c r="B374" s="19" t="s">
        <v>1642</v>
      </c>
    </row>
    <row r="375" spans="1:2">
      <c r="A375">
        <v>374</v>
      </c>
      <c r="B375" s="18" t="s">
        <v>634</v>
      </c>
    </row>
    <row r="376" spans="1:1">
      <c r="A376">
        <v>375</v>
      </c>
    </row>
    <row r="377" spans="1:2">
      <c r="A377">
        <v>376</v>
      </c>
      <c r="B377" s="18" t="s">
        <v>1726</v>
      </c>
    </row>
    <row r="378" ht="30" spans="1:2">
      <c r="A378">
        <v>377</v>
      </c>
      <c r="B378" s="19" t="s">
        <v>1727</v>
      </c>
    </row>
    <row r="379" spans="1:1">
      <c r="A379">
        <v>378</v>
      </c>
    </row>
    <row r="380" spans="1:2">
      <c r="A380">
        <v>379</v>
      </c>
      <c r="B380" s="19" t="s">
        <v>1632</v>
      </c>
    </row>
    <row r="381" spans="1:2">
      <c r="A381">
        <v>380</v>
      </c>
      <c r="B381" s="19" t="s">
        <v>1633</v>
      </c>
    </row>
    <row r="382" spans="1:2">
      <c r="A382">
        <v>381</v>
      </c>
      <c r="B382" s="19" t="s">
        <v>1634</v>
      </c>
    </row>
    <row r="383" spans="1:1">
      <c r="A383">
        <v>382</v>
      </c>
    </row>
    <row r="384" spans="1:2">
      <c r="A384">
        <v>383</v>
      </c>
      <c r="B384" s="19" t="s">
        <v>1691</v>
      </c>
    </row>
    <row r="385" spans="1:2">
      <c r="A385">
        <v>384</v>
      </c>
      <c r="B385" s="19" t="s">
        <v>1636</v>
      </c>
    </row>
    <row r="386" spans="1:2">
      <c r="A386">
        <v>385</v>
      </c>
      <c r="B386" s="19" t="s">
        <v>1686</v>
      </c>
    </row>
    <row r="387" spans="1:1">
      <c r="A387">
        <v>386</v>
      </c>
    </row>
    <row r="388" spans="1:2">
      <c r="A388">
        <v>387</v>
      </c>
      <c r="B388" s="19" t="s">
        <v>1638</v>
      </c>
    </row>
    <row r="389" spans="1:1">
      <c r="A389">
        <v>388</v>
      </c>
    </row>
    <row r="390" spans="1:2">
      <c r="A390">
        <v>389</v>
      </c>
      <c r="B390" s="19" t="s">
        <v>1642</v>
      </c>
    </row>
    <row r="391" spans="1:2">
      <c r="A391">
        <v>390</v>
      </c>
      <c r="B391" s="18" t="s">
        <v>634</v>
      </c>
    </row>
    <row r="392" spans="1:1">
      <c r="A392">
        <v>391</v>
      </c>
    </row>
    <row r="393" spans="1:2">
      <c r="A393">
        <v>392</v>
      </c>
      <c r="B393" s="18" t="s">
        <v>1728</v>
      </c>
    </row>
    <row r="394" spans="1:2">
      <c r="A394">
        <v>393</v>
      </c>
      <c r="B394" s="19" t="s">
        <v>1729</v>
      </c>
    </row>
    <row r="395" spans="1:1">
      <c r="A395">
        <v>394</v>
      </c>
    </row>
    <row r="396" spans="1:2">
      <c r="A396">
        <v>395</v>
      </c>
      <c r="B396" s="19" t="s">
        <v>1632</v>
      </c>
    </row>
    <row r="397" spans="1:2">
      <c r="A397">
        <v>396</v>
      </c>
      <c r="B397" s="19" t="s">
        <v>1633</v>
      </c>
    </row>
    <row r="398" spans="1:2">
      <c r="A398">
        <v>397</v>
      </c>
      <c r="B398" s="19" t="s">
        <v>1634</v>
      </c>
    </row>
    <row r="399" spans="1:1">
      <c r="A399">
        <v>398</v>
      </c>
    </row>
    <row r="400" spans="1:2">
      <c r="A400">
        <v>399</v>
      </c>
      <c r="B400" s="19" t="s">
        <v>1685</v>
      </c>
    </row>
    <row r="401" spans="1:2">
      <c r="A401">
        <v>400</v>
      </c>
      <c r="B401" s="19" t="s">
        <v>1646</v>
      </c>
    </row>
    <row r="402" spans="1:2">
      <c r="A402">
        <v>401</v>
      </c>
      <c r="B402" s="19" t="s">
        <v>1674</v>
      </c>
    </row>
    <row r="403" spans="1:1">
      <c r="A403">
        <v>402</v>
      </c>
    </row>
    <row r="404" spans="1:2">
      <c r="A404">
        <v>403</v>
      </c>
      <c r="B404" s="19" t="s">
        <v>1642</v>
      </c>
    </row>
    <row r="405" spans="1:2">
      <c r="A405">
        <v>404</v>
      </c>
      <c r="B405" s="18" t="s">
        <v>634</v>
      </c>
    </row>
    <row r="406" spans="1:1">
      <c r="A406">
        <v>405</v>
      </c>
    </row>
    <row r="407" spans="1:2">
      <c r="A407">
        <v>406</v>
      </c>
      <c r="B407" s="18" t="s">
        <v>1730</v>
      </c>
    </row>
    <row r="408" ht="30" spans="1:2">
      <c r="A408">
        <v>407</v>
      </c>
      <c r="B408" s="19" t="s">
        <v>1731</v>
      </c>
    </row>
    <row r="409" spans="1:1">
      <c r="A409">
        <v>408</v>
      </c>
    </row>
    <row r="410" spans="1:2">
      <c r="A410">
        <v>409</v>
      </c>
      <c r="B410" s="19" t="s">
        <v>1632</v>
      </c>
    </row>
    <row r="411" spans="1:2">
      <c r="A411">
        <v>410</v>
      </c>
      <c r="B411" s="19" t="s">
        <v>1633</v>
      </c>
    </row>
    <row r="412" spans="1:2">
      <c r="A412">
        <v>411</v>
      </c>
      <c r="B412" s="19" t="s">
        <v>1634</v>
      </c>
    </row>
    <row r="413" spans="1:1">
      <c r="A413">
        <v>412</v>
      </c>
    </row>
    <row r="414" spans="1:2">
      <c r="A414">
        <v>413</v>
      </c>
      <c r="B414" s="19" t="s">
        <v>1732</v>
      </c>
    </row>
    <row r="415" spans="1:1">
      <c r="A415">
        <v>414</v>
      </c>
    </row>
    <row r="416" spans="1:2">
      <c r="A416">
        <v>415</v>
      </c>
      <c r="B416" s="19" t="s">
        <v>1642</v>
      </c>
    </row>
    <row r="417" spans="1:2">
      <c r="A417">
        <v>416</v>
      </c>
      <c r="B417" s="18" t="s">
        <v>634</v>
      </c>
    </row>
    <row r="418" spans="1:1">
      <c r="A418">
        <v>417</v>
      </c>
    </row>
    <row r="419" spans="1:2">
      <c r="A419">
        <v>418</v>
      </c>
      <c r="B419" s="18" t="s">
        <v>1733</v>
      </c>
    </row>
    <row r="420" spans="1:2">
      <c r="A420">
        <v>419</v>
      </c>
      <c r="B420" s="19" t="s">
        <v>1734</v>
      </c>
    </row>
    <row r="421" spans="1:1">
      <c r="A421">
        <v>420</v>
      </c>
    </row>
    <row r="422" spans="1:2">
      <c r="A422">
        <v>421</v>
      </c>
      <c r="B422" s="19" t="s">
        <v>1632</v>
      </c>
    </row>
    <row r="423" spans="1:2">
      <c r="A423">
        <v>422</v>
      </c>
      <c r="B423" s="19" t="s">
        <v>1633</v>
      </c>
    </row>
    <row r="424" spans="1:2">
      <c r="A424">
        <v>423</v>
      </c>
      <c r="B424" s="19" t="s">
        <v>1634</v>
      </c>
    </row>
    <row r="425" spans="1:1">
      <c r="A425">
        <v>424</v>
      </c>
    </row>
    <row r="426" ht="30" spans="1:2">
      <c r="A426">
        <v>425</v>
      </c>
      <c r="B426" s="19" t="s">
        <v>1735</v>
      </c>
    </row>
    <row r="427" spans="1:1">
      <c r="A427">
        <v>426</v>
      </c>
    </row>
    <row r="428" spans="1:2">
      <c r="A428">
        <v>427</v>
      </c>
      <c r="B428" s="19" t="s">
        <v>1642</v>
      </c>
    </row>
    <row r="429" spans="1:2">
      <c r="A429">
        <v>428</v>
      </c>
      <c r="B429" s="18" t="s">
        <v>634</v>
      </c>
    </row>
    <row r="430" spans="1:1">
      <c r="A430">
        <v>429</v>
      </c>
    </row>
    <row r="431" spans="1:2">
      <c r="A431">
        <v>430</v>
      </c>
      <c r="B431" s="18" t="s">
        <v>1736</v>
      </c>
    </row>
    <row r="432" ht="30" spans="1:2">
      <c r="A432">
        <v>431</v>
      </c>
      <c r="B432" s="19" t="s">
        <v>1737</v>
      </c>
    </row>
    <row r="433" spans="1:1">
      <c r="A433">
        <v>432</v>
      </c>
    </row>
    <row r="434" spans="1:2">
      <c r="A434">
        <v>433</v>
      </c>
      <c r="B434" s="19" t="s">
        <v>1632</v>
      </c>
    </row>
    <row r="435" spans="1:2">
      <c r="A435">
        <v>434</v>
      </c>
      <c r="B435" s="19" t="s">
        <v>1633</v>
      </c>
    </row>
    <row r="436" spans="1:2">
      <c r="A436">
        <v>435</v>
      </c>
      <c r="B436" s="19" t="s">
        <v>1634</v>
      </c>
    </row>
    <row r="437" spans="1:1">
      <c r="A437">
        <v>436</v>
      </c>
    </row>
    <row r="438" spans="1:2">
      <c r="A438">
        <v>437</v>
      </c>
      <c r="B438" s="19" t="s">
        <v>1738</v>
      </c>
    </row>
    <row r="439" spans="1:2">
      <c r="A439">
        <v>438</v>
      </c>
      <c r="B439" s="19" t="s">
        <v>1739</v>
      </c>
    </row>
    <row r="440" spans="1:2">
      <c r="A440">
        <v>439</v>
      </c>
      <c r="B440" s="19" t="s">
        <v>1691</v>
      </c>
    </row>
    <row r="441" spans="1:2">
      <c r="A441">
        <v>440</v>
      </c>
      <c r="B441" s="19" t="s">
        <v>1636</v>
      </c>
    </row>
    <row r="442" spans="1:2">
      <c r="A442">
        <v>441</v>
      </c>
      <c r="B442" s="19" t="s">
        <v>1668</v>
      </c>
    </row>
    <row r="443" spans="1:2">
      <c r="A443">
        <v>442</v>
      </c>
      <c r="B443" s="19" t="s">
        <v>1638</v>
      </c>
    </row>
    <row r="444" spans="1:1">
      <c r="A444">
        <v>443</v>
      </c>
    </row>
    <row r="445" spans="1:2">
      <c r="A445">
        <v>444</v>
      </c>
      <c r="B445" s="19" t="s">
        <v>1639</v>
      </c>
    </row>
    <row r="446" spans="1:1">
      <c r="A446">
        <v>445</v>
      </c>
    </row>
    <row r="447" spans="1:2">
      <c r="A447">
        <v>446</v>
      </c>
      <c r="B447" s="19" t="s">
        <v>1665</v>
      </c>
    </row>
    <row r="448" spans="1:1">
      <c r="A448">
        <v>447</v>
      </c>
    </row>
    <row r="449" spans="1:2">
      <c r="A449">
        <v>448</v>
      </c>
      <c r="B449" s="19" t="s">
        <v>1641</v>
      </c>
    </row>
    <row r="450" spans="1:1">
      <c r="A450">
        <v>449</v>
      </c>
    </row>
    <row r="451" spans="1:2">
      <c r="A451">
        <v>450</v>
      </c>
      <c r="B451" s="19" t="s">
        <v>1642</v>
      </c>
    </row>
    <row r="452" spans="1:2">
      <c r="A452">
        <v>451</v>
      </c>
      <c r="B452" s="18" t="s">
        <v>634</v>
      </c>
    </row>
    <row r="453" spans="1:1">
      <c r="A453">
        <v>452</v>
      </c>
    </row>
    <row r="454" spans="1:1">
      <c r="A454">
        <v>453</v>
      </c>
    </row>
    <row r="455" spans="1:2">
      <c r="A455">
        <v>454</v>
      </c>
      <c r="B455" s="18" t="s">
        <v>1740</v>
      </c>
    </row>
    <row r="456" spans="1:2">
      <c r="A456">
        <v>455</v>
      </c>
      <c r="B456" s="19" t="s">
        <v>1741</v>
      </c>
    </row>
    <row r="457" spans="1:1">
      <c r="A457">
        <v>456</v>
      </c>
    </row>
    <row r="458" spans="1:2">
      <c r="A458">
        <v>457</v>
      </c>
      <c r="B458" s="19" t="s">
        <v>1632</v>
      </c>
    </row>
    <row r="459" spans="1:2">
      <c r="A459">
        <v>458</v>
      </c>
      <c r="B459" s="19" t="s">
        <v>1633</v>
      </c>
    </row>
    <row r="460" spans="1:2">
      <c r="A460">
        <v>459</v>
      </c>
      <c r="B460" s="19" t="s">
        <v>1634</v>
      </c>
    </row>
    <row r="461" spans="1:1">
      <c r="A461">
        <v>460</v>
      </c>
    </row>
    <row r="462" spans="1:2">
      <c r="A462">
        <v>461</v>
      </c>
      <c r="B462" s="19" t="s">
        <v>1639</v>
      </c>
    </row>
    <row r="463" spans="1:2">
      <c r="A463">
        <v>462</v>
      </c>
      <c r="B463" s="19" t="s">
        <v>1685</v>
      </c>
    </row>
    <row r="464" spans="1:2">
      <c r="A464">
        <v>463</v>
      </c>
      <c r="B464" s="19" t="s">
        <v>1636</v>
      </c>
    </row>
    <row r="465" spans="1:2">
      <c r="A465">
        <v>464</v>
      </c>
      <c r="B465" s="19" t="s">
        <v>1673</v>
      </c>
    </row>
    <row r="466" spans="1:2">
      <c r="A466">
        <v>465</v>
      </c>
      <c r="B466" s="19" t="s">
        <v>1647</v>
      </c>
    </row>
    <row r="467" spans="1:1">
      <c r="A467">
        <v>466</v>
      </c>
    </row>
    <row r="468" spans="1:2">
      <c r="A468">
        <v>467</v>
      </c>
      <c r="B468" s="19" t="s">
        <v>1665</v>
      </c>
    </row>
    <row r="469" spans="1:1">
      <c r="A469">
        <v>468</v>
      </c>
    </row>
    <row r="470" spans="1:2">
      <c r="A470">
        <v>469</v>
      </c>
      <c r="B470" s="19" t="s">
        <v>1642</v>
      </c>
    </row>
    <row r="471" spans="1:2">
      <c r="A471">
        <v>470</v>
      </c>
      <c r="B471" s="18" t="s">
        <v>634</v>
      </c>
    </row>
    <row r="472" spans="1:1">
      <c r="A472">
        <v>471</v>
      </c>
    </row>
    <row r="473" spans="1:2">
      <c r="A473">
        <v>472</v>
      </c>
      <c r="B473" s="18" t="s">
        <v>1742</v>
      </c>
    </row>
    <row r="474" spans="1:2">
      <c r="A474">
        <v>473</v>
      </c>
      <c r="B474" s="18" t="s">
        <v>1743</v>
      </c>
    </row>
    <row r="475" spans="1:2">
      <c r="A475">
        <v>474</v>
      </c>
      <c r="B475" s="19" t="s">
        <v>353</v>
      </c>
    </row>
    <row r="476" spans="1:2">
      <c r="A476">
        <v>475</v>
      </c>
      <c r="B476" s="19" t="s">
        <v>1744</v>
      </c>
    </row>
    <row r="477" spans="1:2">
      <c r="A477">
        <v>476</v>
      </c>
      <c r="B477" s="19" t="s">
        <v>1745</v>
      </c>
    </row>
    <row r="478" spans="1:2">
      <c r="A478">
        <v>477</v>
      </c>
      <c r="B478" s="19" t="s">
        <v>1746</v>
      </c>
    </row>
    <row r="479" spans="1:2">
      <c r="A479">
        <v>478</v>
      </c>
      <c r="B479" s="19" t="s">
        <v>1747</v>
      </c>
    </row>
    <row r="480" spans="1:2">
      <c r="A480">
        <v>479</v>
      </c>
      <c r="B480" s="19" t="s">
        <v>628</v>
      </c>
    </row>
    <row r="481" spans="1:2">
      <c r="A481">
        <v>480</v>
      </c>
      <c r="B481" s="18" t="s">
        <v>1748</v>
      </c>
    </row>
    <row r="482" spans="1:2">
      <c r="A482">
        <v>481</v>
      </c>
      <c r="B482" s="18" t="s">
        <v>1749</v>
      </c>
    </row>
    <row r="483" ht="30" spans="1:2">
      <c r="A483">
        <v>482</v>
      </c>
      <c r="B483" s="19" t="s">
        <v>1750</v>
      </c>
    </row>
    <row r="484" spans="1:1">
      <c r="A484">
        <v>483</v>
      </c>
    </row>
    <row r="485" spans="1:2">
      <c r="A485">
        <v>484</v>
      </c>
      <c r="B485" s="19" t="s">
        <v>1721</v>
      </c>
    </row>
    <row r="486" spans="1:2">
      <c r="A486">
        <v>485</v>
      </c>
      <c r="B486" s="19" t="s">
        <v>1751</v>
      </c>
    </row>
    <row r="487" spans="1:1">
      <c r="A487">
        <v>486</v>
      </c>
    </row>
    <row r="488" spans="1:2">
      <c r="A488">
        <v>487</v>
      </c>
      <c r="B488" s="19" t="s">
        <v>1632</v>
      </c>
    </row>
    <row r="489" spans="1:2">
      <c r="A489">
        <v>488</v>
      </c>
      <c r="B489" s="19" t="s">
        <v>1633</v>
      </c>
    </row>
    <row r="490" spans="1:2">
      <c r="A490">
        <v>489</v>
      </c>
      <c r="B490" s="19" t="s">
        <v>1634</v>
      </c>
    </row>
    <row r="491" spans="1:1">
      <c r="A491">
        <v>490</v>
      </c>
    </row>
    <row r="492" spans="1:2">
      <c r="A492">
        <v>491</v>
      </c>
      <c r="B492" s="19" t="s">
        <v>1671</v>
      </c>
    </row>
    <row r="493" spans="1:2">
      <c r="A493">
        <v>492</v>
      </c>
      <c r="B493" s="19" t="s">
        <v>1636</v>
      </c>
    </row>
    <row r="494" spans="1:2">
      <c r="A494">
        <v>493</v>
      </c>
      <c r="B494" s="19" t="s">
        <v>1686</v>
      </c>
    </row>
    <row r="495" spans="1:1">
      <c r="A495">
        <v>494</v>
      </c>
    </row>
    <row r="496" spans="1:2">
      <c r="A496">
        <v>495</v>
      </c>
      <c r="B496" s="19" t="s">
        <v>1638</v>
      </c>
    </row>
    <row r="497" spans="1:1">
      <c r="A497">
        <v>496</v>
      </c>
    </row>
    <row r="498" spans="1:2">
      <c r="A498">
        <v>497</v>
      </c>
      <c r="B498" s="19" t="s">
        <v>1642</v>
      </c>
    </row>
    <row r="499" spans="1:2">
      <c r="A499">
        <v>498</v>
      </c>
      <c r="B499" s="18" t="s">
        <v>634</v>
      </c>
    </row>
    <row r="500" spans="1:1">
      <c r="A500">
        <v>499</v>
      </c>
    </row>
    <row r="501" spans="1:2">
      <c r="A501">
        <v>500</v>
      </c>
      <c r="B501" s="18" t="s">
        <v>1752</v>
      </c>
    </row>
    <row r="502" spans="1:2">
      <c r="A502">
        <v>501</v>
      </c>
      <c r="B502" s="19" t="s">
        <v>1753</v>
      </c>
    </row>
    <row r="503" spans="1:1">
      <c r="A503">
        <v>502</v>
      </c>
    </row>
    <row r="504" spans="1:2">
      <c r="A504">
        <v>503</v>
      </c>
      <c r="B504" s="19" t="s">
        <v>1721</v>
      </c>
    </row>
    <row r="505" spans="1:2">
      <c r="A505">
        <v>504</v>
      </c>
      <c r="B505" s="19" t="s">
        <v>1751</v>
      </c>
    </row>
    <row r="506" spans="1:1">
      <c r="A506">
        <v>505</v>
      </c>
    </row>
    <row r="507" spans="1:2">
      <c r="A507">
        <v>506</v>
      </c>
      <c r="B507" s="19" t="s">
        <v>1632</v>
      </c>
    </row>
    <row r="508" spans="1:2">
      <c r="A508">
        <v>507</v>
      </c>
      <c r="B508" s="19" t="s">
        <v>1633</v>
      </c>
    </row>
    <row r="509" spans="1:2">
      <c r="A509">
        <v>508</v>
      </c>
      <c r="B509" s="19" t="s">
        <v>1634</v>
      </c>
    </row>
    <row r="510" spans="1:1">
      <c r="A510">
        <v>509</v>
      </c>
    </row>
    <row r="511" spans="1:2">
      <c r="A511">
        <v>510</v>
      </c>
      <c r="B511" s="19" t="s">
        <v>1698</v>
      </c>
    </row>
    <row r="512" spans="1:2">
      <c r="A512">
        <v>511</v>
      </c>
      <c r="B512" s="19" t="s">
        <v>1646</v>
      </c>
    </row>
    <row r="513" spans="1:2">
      <c r="A513">
        <v>512</v>
      </c>
      <c r="B513" s="19" t="s">
        <v>1674</v>
      </c>
    </row>
    <row r="514" spans="1:1">
      <c r="A514">
        <v>513</v>
      </c>
    </row>
    <row r="515" spans="1:2">
      <c r="A515">
        <v>514</v>
      </c>
      <c r="B515" s="19" t="s">
        <v>1642</v>
      </c>
    </row>
    <row r="516" spans="1:2">
      <c r="A516">
        <v>515</v>
      </c>
      <c r="B516" s="18" t="s">
        <v>634</v>
      </c>
    </row>
  </sheetData>
  <autoFilter ref="B1:B516"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2"/>
  <sheetViews>
    <sheetView workbookViewId="0">
      <pane xSplit="1" ySplit="1" topLeftCell="B100" activePane="bottomRight" state="frozen"/>
      <selection/>
      <selection pane="topRight"/>
      <selection pane="bottomLeft"/>
      <selection pane="bottomRight" activeCell="B108" sqref="B108"/>
    </sheetView>
  </sheetViews>
  <sheetFormatPr defaultColWidth="8.8" defaultRowHeight="22.5"/>
  <cols>
    <col min="2" max="2" width="43.5" style="5" customWidth="1"/>
    <col min="3" max="3" width="6.8" style="5" customWidth="1"/>
  </cols>
  <sheetData>
    <row r="1" spans="1:2">
      <c r="A1">
        <v>0</v>
      </c>
      <c r="B1" s="5">
        <v>1</v>
      </c>
    </row>
    <row r="2" s="4" customFormat="1" spans="1:13">
      <c r="A2">
        <v>0</v>
      </c>
      <c r="B2" s="6" t="s">
        <v>1754</v>
      </c>
      <c r="C2" s="6" t="s">
        <v>1755</v>
      </c>
      <c r="D2" s="7" t="str">
        <f>INDEX($B$2:$B$212,A2+1)</f>
        <v>localfunctionhumanmeat</v>
      </c>
      <c r="E2" s="16" t="str">
        <f>INDEX($B$2:$B$212,A3+1)</f>
        <v>  localinst=common"meat_human","meat_human","raw",nil,{product="humanmeat_dried",time=TUNING.DRY_FAST},{product="humanmeat_cooked"}</v>
      </c>
      <c r="F2" s="9" t="str">
        <f>INDEX($B$2:$B$212,A4+1)</f>
        <v>-TUNING.HEALING_MED</v>
      </c>
      <c r="G2" s="9" t="str">
        <f>INDEX($B$2:$B$212,A5+1)</f>
        <v>TUNING.CALORIES_SMALL</v>
      </c>
      <c r="H2" s="9" t="str">
        <f>INDEX($B$2:$B$212,A6+1)</f>
        <v>-TUNING.SANITY_LARGE</v>
      </c>
      <c r="I2" s="9" t="str">
        <f>INDEX($B$2:$B$212,A7+1)</f>
        <v>TUNING.PERISH_FAST</v>
      </c>
      <c r="J2" s="15" t="str">
        <f>INDEX($B$2:$B$212,A8+1)</f>
        <v>  inst.components.tradable.goldvalue=0</v>
      </c>
      <c r="K2" s="15" t="str">
        <f>INDEX($B$2:$B$212,A9+1)</f>
        <v>  inst.components.floater:SetVerticalOffset0.1</v>
      </c>
      <c r="L2" s="15" t="str">
        <f>INDEX($B$2:$B$212,A10+1)</f>
        <v>  inst:AddComponent"selfstacker"</v>
      </c>
      <c r="M2" s="15" t="str">
        <f>INDEX($B$2:$B$212,A11+1)</f>
        <v>localfunctionhumanmeat_cooked</v>
      </c>
    </row>
    <row r="3" s="4" customFormat="1" ht="45" spans="1:13">
      <c r="A3">
        <v>1</v>
      </c>
      <c r="B3" s="11" t="s">
        <v>1756</v>
      </c>
      <c r="C3" s="6" t="s">
        <v>1755</v>
      </c>
      <c r="D3" s="7" t="str">
        <f>INDEX($B$2:$B$212,A3+1)</f>
        <v>  localinst=common"meat_human","meat_human","raw",nil,{product="humanmeat_dried",time=TUNING.DRY_FAST},{product="humanmeat_cooked"}</v>
      </c>
      <c r="E3" s="16" t="str">
        <f>INDEX($B$2:$B$212,A4+1)</f>
        <v>-TUNING.HEALING_MED</v>
      </c>
      <c r="F3" s="9" t="str">
        <f>INDEX($B$2:$B$212,A5+1)</f>
        <v>TUNING.CALORIES_SMALL</v>
      </c>
      <c r="G3" s="9" t="str">
        <f>INDEX($B$2:$B$212,A6+1)</f>
        <v>-TUNING.SANITY_LARGE</v>
      </c>
      <c r="H3" s="9" t="str">
        <f>INDEX($B$2:$B$212,A7+1)</f>
        <v>TUNING.PERISH_FAST</v>
      </c>
      <c r="I3" s="9" t="str">
        <f>INDEX($B$2:$B$212,A8+1)</f>
        <v>  inst.components.tradable.goldvalue=0</v>
      </c>
      <c r="J3" s="15" t="str">
        <f>INDEX($B$2:$B$212,A9+1)</f>
        <v>  inst.components.floater:SetVerticalOffset0.1</v>
      </c>
      <c r="K3" s="15" t="str">
        <f>INDEX($B$2:$B$212,A10+1)</f>
        <v>  inst:AddComponent"selfstacker"</v>
      </c>
      <c r="L3" s="15" t="str">
        <f>INDEX($B$2:$B$212,A11+1)</f>
        <v>localfunctionhumanmeat_cooked</v>
      </c>
      <c r="M3" s="15" t="str">
        <f>INDEX($B$2:$B$212,A12+1)</f>
        <v>  localinst=common"meat_human","meat_human","cooked"</v>
      </c>
    </row>
    <row r="4" s="4" customFormat="1" spans="1:10">
      <c r="A4">
        <v>2</v>
      </c>
      <c r="B4" s="13" t="s">
        <v>1003</v>
      </c>
      <c r="C4" s="6" t="s">
        <v>1755</v>
      </c>
      <c r="D4" s="7"/>
      <c r="E4" s="8"/>
      <c r="F4" s="9"/>
      <c r="G4" s="9"/>
      <c r="H4" s="9"/>
      <c r="I4" s="10"/>
      <c r="J4" s="15"/>
    </row>
    <row r="5" s="4" customFormat="1" spans="1:10">
      <c r="A5">
        <v>3</v>
      </c>
      <c r="B5" s="13" t="s">
        <v>21</v>
      </c>
      <c r="C5" s="6" t="s">
        <v>1755</v>
      </c>
      <c r="D5" s="7"/>
      <c r="E5" s="8"/>
      <c r="F5" s="9"/>
      <c r="G5" s="12"/>
      <c r="H5" s="9"/>
      <c r="I5" s="10"/>
      <c r="J5" s="15"/>
    </row>
    <row r="6" s="4" customFormat="1" spans="1:10">
      <c r="A6">
        <v>4</v>
      </c>
      <c r="B6" s="13" t="s">
        <v>1757</v>
      </c>
      <c r="C6" s="6" t="s">
        <v>1755</v>
      </c>
      <c r="D6" s="7"/>
      <c r="E6" s="8"/>
      <c r="F6" s="9"/>
      <c r="G6" s="9"/>
      <c r="H6" s="9"/>
      <c r="I6" s="10"/>
      <c r="J6" s="15"/>
    </row>
    <row r="7" s="4" customFormat="1" spans="1:10">
      <c r="A7">
        <v>5</v>
      </c>
      <c r="B7" s="13" t="s">
        <v>49</v>
      </c>
      <c r="C7" s="6" t="s">
        <v>1755</v>
      </c>
      <c r="D7" s="7"/>
      <c r="E7" s="8"/>
      <c r="F7" s="9"/>
      <c r="G7" s="12"/>
      <c r="H7" s="9"/>
      <c r="I7" s="10"/>
      <c r="J7" s="15"/>
    </row>
    <row r="8" s="4" customFormat="1" spans="1:10">
      <c r="A8">
        <v>6</v>
      </c>
      <c r="B8" s="11" t="s">
        <v>1758</v>
      </c>
      <c r="C8" s="6" t="s">
        <v>1755</v>
      </c>
      <c r="D8" s="7"/>
      <c r="E8" s="8"/>
      <c r="F8" s="9"/>
      <c r="G8" s="9"/>
      <c r="H8" s="9"/>
      <c r="I8" s="10"/>
      <c r="J8" s="15"/>
    </row>
    <row r="9" s="4" customFormat="1" spans="1:10">
      <c r="A9">
        <v>7</v>
      </c>
      <c r="B9" s="11" t="s">
        <v>1759</v>
      </c>
      <c r="C9" s="6" t="s">
        <v>1755</v>
      </c>
      <c r="D9" s="7"/>
      <c r="E9" s="8"/>
      <c r="F9" s="9"/>
      <c r="G9" s="12"/>
      <c r="H9" s="9"/>
      <c r="I9" s="10"/>
      <c r="J9" s="15"/>
    </row>
    <row r="10" s="4" customFormat="1" spans="1:10">
      <c r="A10">
        <v>8</v>
      </c>
      <c r="B10" s="11" t="s">
        <v>1760</v>
      </c>
      <c r="C10" s="6" t="s">
        <v>1755</v>
      </c>
      <c r="D10" s="7"/>
      <c r="E10" s="8"/>
      <c r="F10" s="9"/>
      <c r="G10" s="9"/>
      <c r="H10" s="9"/>
      <c r="I10" s="10"/>
      <c r="J10" s="15"/>
    </row>
    <row r="11" s="4" customFormat="1" spans="1:10">
      <c r="A11">
        <v>9</v>
      </c>
      <c r="B11" s="6" t="s">
        <v>1761</v>
      </c>
      <c r="C11" s="6" t="s">
        <v>1755</v>
      </c>
      <c r="D11" s="7"/>
      <c r="E11" s="8"/>
      <c r="F11" s="9"/>
      <c r="G11" s="12"/>
      <c r="H11" s="9"/>
      <c r="I11" s="10"/>
      <c r="J11" s="15"/>
    </row>
    <row r="12" s="4" customFormat="1" ht="30" spans="1:10">
      <c r="A12">
        <v>10</v>
      </c>
      <c r="B12" s="11" t="s">
        <v>1762</v>
      </c>
      <c r="C12" s="6" t="s">
        <v>1755</v>
      </c>
      <c r="D12" s="7"/>
      <c r="E12" s="8"/>
      <c r="F12" s="9"/>
      <c r="G12" s="9"/>
      <c r="H12" s="9"/>
      <c r="I12" s="10"/>
      <c r="J12" s="15"/>
    </row>
    <row r="13" s="4" customFormat="1" spans="1:10">
      <c r="A13">
        <v>11</v>
      </c>
      <c r="B13" s="11" t="s">
        <v>1758</v>
      </c>
      <c r="C13" s="6" t="s">
        <v>1755</v>
      </c>
      <c r="D13" s="7"/>
      <c r="E13" s="8"/>
      <c r="F13" s="9"/>
      <c r="G13" s="12"/>
      <c r="H13" s="9"/>
      <c r="I13" s="10"/>
      <c r="J13" s="15"/>
    </row>
    <row r="14" s="4" customFormat="1" spans="1:10">
      <c r="A14">
        <v>12</v>
      </c>
      <c r="B14" s="11" t="s">
        <v>998</v>
      </c>
      <c r="C14" s="6" t="s">
        <v>1755</v>
      </c>
      <c r="D14" s="7"/>
      <c r="E14" s="8"/>
      <c r="F14" s="9"/>
      <c r="G14" s="9"/>
      <c r="H14" s="9"/>
      <c r="I14" s="10"/>
      <c r="J14" s="15"/>
    </row>
    <row r="15" s="4" customFormat="1" spans="1:10">
      <c r="A15">
        <v>13</v>
      </c>
      <c r="B15" s="11" t="s">
        <v>81</v>
      </c>
      <c r="C15" s="6" t="s">
        <v>1755</v>
      </c>
      <c r="D15" s="7"/>
      <c r="E15" s="8"/>
      <c r="F15" s="9"/>
      <c r="G15" s="12"/>
      <c r="H15" s="9"/>
      <c r="I15" s="10"/>
      <c r="J15" s="15"/>
    </row>
    <row r="16" s="4" customFormat="1" spans="1:10">
      <c r="A16">
        <v>14</v>
      </c>
      <c r="B16" s="11" t="s">
        <v>1757</v>
      </c>
      <c r="C16" s="6" t="s">
        <v>1755</v>
      </c>
      <c r="D16" s="7"/>
      <c r="E16" s="8"/>
      <c r="F16" s="9"/>
      <c r="G16" s="9"/>
      <c r="H16" s="9"/>
      <c r="I16" s="10"/>
      <c r="J16" s="15"/>
    </row>
    <row r="17" s="4" customFormat="1" spans="1:10">
      <c r="A17">
        <v>15</v>
      </c>
      <c r="B17" s="11" t="s">
        <v>11</v>
      </c>
      <c r="C17" s="6" t="s">
        <v>1755</v>
      </c>
      <c r="D17" s="7"/>
      <c r="E17" s="8"/>
      <c r="F17" s="9"/>
      <c r="G17" s="12"/>
      <c r="H17" s="9"/>
      <c r="I17" s="10"/>
      <c r="J17" s="15"/>
    </row>
    <row r="18" s="4" customFormat="1" spans="1:10">
      <c r="A18">
        <v>16</v>
      </c>
      <c r="B18" s="11" t="s">
        <v>1759</v>
      </c>
      <c r="C18" s="6" t="s">
        <v>1755</v>
      </c>
      <c r="D18" s="7"/>
      <c r="E18" s="8"/>
      <c r="F18" s="9"/>
      <c r="G18" s="9"/>
      <c r="H18" s="9"/>
      <c r="I18" s="10"/>
      <c r="J18" s="15"/>
    </row>
    <row r="19" s="4" customFormat="1" spans="1:10">
      <c r="A19">
        <v>17</v>
      </c>
      <c r="B19" s="6" t="s">
        <v>1763</v>
      </c>
      <c r="C19" s="6" t="s">
        <v>1755</v>
      </c>
      <c r="D19" s="7"/>
      <c r="E19" s="8"/>
      <c r="F19" s="9"/>
      <c r="G19" s="12"/>
      <c r="H19" s="9"/>
      <c r="I19" s="10"/>
      <c r="J19" s="15"/>
    </row>
    <row r="20" s="4" customFormat="1" ht="30" spans="1:10">
      <c r="A20">
        <v>18</v>
      </c>
      <c r="B20" s="11" t="s">
        <v>1764</v>
      </c>
      <c r="C20" s="6" t="s">
        <v>1755</v>
      </c>
      <c r="D20" s="7"/>
      <c r="E20" s="8"/>
      <c r="F20" s="9"/>
      <c r="G20" s="9"/>
      <c r="H20" s="9"/>
      <c r="I20" s="10"/>
      <c r="J20" s="15"/>
    </row>
    <row r="21" s="4" customFormat="1" spans="1:10">
      <c r="A21">
        <v>19</v>
      </c>
      <c r="B21" s="11" t="s">
        <v>998</v>
      </c>
      <c r="C21" s="6" t="s">
        <v>1755</v>
      </c>
      <c r="D21" s="7"/>
      <c r="E21" s="8"/>
      <c r="F21" s="9"/>
      <c r="G21" s="12"/>
      <c r="H21" s="14"/>
      <c r="I21" s="10"/>
      <c r="J21" s="15"/>
    </row>
    <row r="22" s="4" customFormat="1" spans="1:10">
      <c r="A22">
        <v>20</v>
      </c>
      <c r="B22" s="11" t="s">
        <v>21</v>
      </c>
      <c r="C22" s="6" t="s">
        <v>1755</v>
      </c>
      <c r="D22" s="7"/>
      <c r="E22" s="8"/>
      <c r="F22" s="9"/>
      <c r="G22" s="9"/>
      <c r="H22" s="9"/>
      <c r="I22" s="10"/>
      <c r="J22" s="15"/>
    </row>
    <row r="23" s="4" customFormat="1" spans="1:10">
      <c r="A23">
        <v>21</v>
      </c>
      <c r="B23" s="11" t="s">
        <v>1004</v>
      </c>
      <c r="C23" s="6" t="s">
        <v>1755</v>
      </c>
      <c r="D23" s="7"/>
      <c r="E23" s="8"/>
      <c r="F23" s="9"/>
      <c r="G23" s="12"/>
      <c r="H23" s="9"/>
      <c r="I23" s="10"/>
      <c r="J23" s="15"/>
    </row>
    <row r="24" s="4" customFormat="1" spans="1:10">
      <c r="A24">
        <v>22</v>
      </c>
      <c r="B24" s="11" t="s">
        <v>52</v>
      </c>
      <c r="C24" s="6" t="s">
        <v>1755</v>
      </c>
      <c r="D24" s="7"/>
      <c r="E24" s="8"/>
      <c r="F24" s="9"/>
      <c r="G24" s="9"/>
      <c r="H24" s="9"/>
      <c r="I24" s="10"/>
      <c r="J24" s="15"/>
    </row>
    <row r="25" s="4" customFormat="1" spans="1:10">
      <c r="A25">
        <v>23</v>
      </c>
      <c r="B25" s="6" t="s">
        <v>1765</v>
      </c>
      <c r="C25" s="6" t="s">
        <v>1755</v>
      </c>
      <c r="D25" s="7"/>
      <c r="E25" s="8"/>
      <c r="F25" s="9"/>
      <c r="G25" s="12"/>
      <c r="H25" s="9"/>
      <c r="I25" s="10"/>
      <c r="J25" s="15"/>
    </row>
    <row r="26" s="4" customFormat="1" ht="60" spans="1:10">
      <c r="A26">
        <v>24</v>
      </c>
      <c r="B26" s="11" t="s">
        <v>1766</v>
      </c>
      <c r="C26" s="6" t="s">
        <v>1755</v>
      </c>
      <c r="D26" s="7"/>
      <c r="E26" s="8"/>
      <c r="F26" s="9"/>
      <c r="G26" s="9"/>
      <c r="H26" s="9"/>
      <c r="I26" s="10"/>
      <c r="J26" s="15"/>
    </row>
    <row r="27" s="4" customFormat="1" ht="30" spans="1:10">
      <c r="A27">
        <v>25</v>
      </c>
      <c r="B27" s="11" t="s">
        <v>1767</v>
      </c>
      <c r="C27" s="6" t="s">
        <v>1755</v>
      </c>
      <c r="D27" s="7"/>
      <c r="E27" s="8"/>
      <c r="F27" s="9"/>
      <c r="G27" s="12"/>
      <c r="H27" s="9"/>
      <c r="I27" s="10"/>
      <c r="J27" s="15"/>
    </row>
    <row r="28" s="4" customFormat="1" spans="1:10">
      <c r="A28">
        <v>26</v>
      </c>
      <c r="B28" s="11" t="s">
        <v>1003</v>
      </c>
      <c r="C28" s="6" t="s">
        <v>1755</v>
      </c>
      <c r="D28" s="7"/>
      <c r="E28" s="8"/>
      <c r="F28" s="9"/>
      <c r="G28" s="9"/>
      <c r="H28" s="9"/>
      <c r="I28" s="10"/>
      <c r="J28" s="15"/>
    </row>
    <row r="29" s="4" customFormat="1" spans="1:10">
      <c r="A29">
        <v>27</v>
      </c>
      <c r="B29" s="11" t="s">
        <v>81</v>
      </c>
      <c r="C29" s="6" t="s">
        <v>1755</v>
      </c>
      <c r="D29" s="7"/>
      <c r="E29" s="8"/>
      <c r="F29" s="9"/>
      <c r="G29" s="12"/>
      <c r="H29" s="9"/>
      <c r="I29" s="10"/>
      <c r="J29" s="15"/>
    </row>
    <row r="30" s="4" customFormat="1" spans="1:10">
      <c r="A30">
        <v>28</v>
      </c>
      <c r="B30" s="11" t="s">
        <v>1004</v>
      </c>
      <c r="C30" s="6" t="s">
        <v>1755</v>
      </c>
      <c r="D30" s="7"/>
      <c r="E30" s="8"/>
      <c r="F30" s="9"/>
      <c r="G30" s="9"/>
      <c r="H30" s="9"/>
      <c r="I30" s="10"/>
      <c r="J30" s="15"/>
    </row>
    <row r="31" s="4" customFormat="1" spans="1:10">
      <c r="A31">
        <v>29</v>
      </c>
      <c r="B31" s="11" t="s">
        <v>49</v>
      </c>
      <c r="C31" s="6" t="s">
        <v>1755</v>
      </c>
      <c r="D31" s="7"/>
      <c r="E31" s="8"/>
      <c r="F31" s="9"/>
      <c r="G31" s="12"/>
      <c r="H31" s="9"/>
      <c r="I31" s="10"/>
      <c r="J31" s="15"/>
    </row>
    <row r="32" s="4" customFormat="1" spans="1:10">
      <c r="A32">
        <v>30</v>
      </c>
      <c r="B32" s="11" t="s">
        <v>1758</v>
      </c>
      <c r="C32" s="6" t="s">
        <v>1755</v>
      </c>
      <c r="D32" s="7"/>
      <c r="E32" s="8"/>
      <c r="F32" s="9"/>
      <c r="G32" s="9"/>
      <c r="H32" s="9"/>
      <c r="I32" s="10"/>
      <c r="J32" s="15"/>
    </row>
    <row r="33" spans="1:3">
      <c r="A33">
        <v>31</v>
      </c>
      <c r="B33" s="11" t="s">
        <v>1768</v>
      </c>
      <c r="C33" s="6" t="s">
        <v>1755</v>
      </c>
    </row>
    <row r="34" spans="1:3">
      <c r="A34">
        <v>32</v>
      </c>
      <c r="B34" s="11" t="s">
        <v>1760</v>
      </c>
      <c r="C34" s="6" t="s">
        <v>1755</v>
      </c>
    </row>
    <row r="35" spans="1:3">
      <c r="A35">
        <v>33</v>
      </c>
      <c r="B35" s="6" t="s">
        <v>1769</v>
      </c>
      <c r="C35" s="6" t="s">
        <v>1755</v>
      </c>
    </row>
    <row r="36" ht="30" spans="1:3">
      <c r="A36">
        <v>34</v>
      </c>
      <c r="B36" s="11" t="s">
        <v>1770</v>
      </c>
      <c r="C36" s="6" t="s">
        <v>1755</v>
      </c>
    </row>
    <row r="37" spans="1:3">
      <c r="A37">
        <v>35</v>
      </c>
      <c r="B37" s="11" t="s">
        <v>1758</v>
      </c>
      <c r="C37" s="6" t="s">
        <v>1755</v>
      </c>
    </row>
    <row r="38" ht="30" spans="1:3">
      <c r="A38">
        <v>36</v>
      </c>
      <c r="B38" s="11" t="s">
        <v>1767</v>
      </c>
      <c r="C38" s="6" t="s">
        <v>1755</v>
      </c>
    </row>
    <row r="39" spans="1:3">
      <c r="A39">
        <v>37</v>
      </c>
      <c r="B39" s="11" t="s">
        <v>998</v>
      </c>
      <c r="C39" s="6" t="s">
        <v>1755</v>
      </c>
    </row>
    <row r="40" spans="1:3">
      <c r="A40">
        <v>38</v>
      </c>
      <c r="B40" s="11" t="s">
        <v>81</v>
      </c>
      <c r="C40" s="6" t="s">
        <v>1755</v>
      </c>
    </row>
    <row r="41" spans="1:3">
      <c r="A41">
        <v>39</v>
      </c>
      <c r="B41" s="11" t="s">
        <v>1002</v>
      </c>
      <c r="C41" s="6" t="s">
        <v>1755</v>
      </c>
    </row>
    <row r="42" spans="1:3">
      <c r="A42">
        <v>40</v>
      </c>
      <c r="B42" s="11" t="s">
        <v>11</v>
      </c>
      <c r="C42" s="6" t="s">
        <v>1755</v>
      </c>
    </row>
    <row r="43" spans="1:3">
      <c r="A43">
        <v>41</v>
      </c>
      <c r="B43" s="11" t="s">
        <v>1768</v>
      </c>
      <c r="C43" s="6" t="s">
        <v>1755</v>
      </c>
    </row>
    <row r="44" spans="1:3">
      <c r="A44">
        <v>42</v>
      </c>
      <c r="B44" s="6" t="s">
        <v>1771</v>
      </c>
      <c r="C44" s="6" t="s">
        <v>1755</v>
      </c>
    </row>
    <row r="45" ht="45" spans="1:3">
      <c r="A45">
        <v>43</v>
      </c>
      <c r="B45" s="11" t="s">
        <v>1772</v>
      </c>
      <c r="C45" s="6" t="s">
        <v>1755</v>
      </c>
    </row>
    <row r="46" ht="30" spans="1:3">
      <c r="A46">
        <v>44</v>
      </c>
      <c r="B46" s="11" t="s">
        <v>1767</v>
      </c>
      <c r="C46" s="6" t="s">
        <v>1755</v>
      </c>
    </row>
    <row r="47" spans="1:3">
      <c r="A47">
        <v>45</v>
      </c>
      <c r="B47" s="11" t="s">
        <v>998</v>
      </c>
      <c r="C47" s="6" t="s">
        <v>1755</v>
      </c>
    </row>
    <row r="48" spans="1:3">
      <c r="A48">
        <v>46</v>
      </c>
      <c r="B48" s="11" t="s">
        <v>81</v>
      </c>
      <c r="C48" s="6" t="s">
        <v>1755</v>
      </c>
    </row>
    <row r="49" spans="1:3">
      <c r="A49">
        <v>47</v>
      </c>
      <c r="B49" s="11" t="s">
        <v>999</v>
      </c>
      <c r="C49" s="6" t="s">
        <v>1755</v>
      </c>
    </row>
    <row r="50" spans="1:3">
      <c r="A50">
        <v>48</v>
      </c>
      <c r="B50" s="11" t="s">
        <v>52</v>
      </c>
      <c r="C50" s="6" t="s">
        <v>1755</v>
      </c>
    </row>
    <row r="51" spans="1:3">
      <c r="A51">
        <v>49</v>
      </c>
      <c r="B51" s="6" t="s">
        <v>1773</v>
      </c>
      <c r="C51" s="6" t="s">
        <v>1755</v>
      </c>
    </row>
    <row r="52" spans="1:3">
      <c r="A52">
        <v>50</v>
      </c>
      <c r="B52" s="11" t="s">
        <v>1774</v>
      </c>
      <c r="C52" s="6" t="s">
        <v>1755</v>
      </c>
    </row>
    <row r="53" spans="1:3">
      <c r="A53">
        <v>51</v>
      </c>
      <c r="B53" s="11" t="s">
        <v>20</v>
      </c>
      <c r="C53" s="6" t="s">
        <v>1755</v>
      </c>
    </row>
    <row r="54" spans="1:3">
      <c r="A54">
        <v>52</v>
      </c>
      <c r="B54" s="11" t="s">
        <v>63</v>
      </c>
      <c r="C54" s="6" t="s">
        <v>1755</v>
      </c>
    </row>
    <row r="55" spans="1:3">
      <c r="A55">
        <v>53</v>
      </c>
      <c r="B55" s="11" t="s">
        <v>1775</v>
      </c>
      <c r="C55" s="6" t="s">
        <v>1755</v>
      </c>
    </row>
    <row r="56" spans="1:3">
      <c r="A56">
        <v>54</v>
      </c>
      <c r="B56" s="11" t="s">
        <v>26</v>
      </c>
      <c r="C56" s="6" t="s">
        <v>1755</v>
      </c>
    </row>
    <row r="57" spans="1:3">
      <c r="A57">
        <v>55</v>
      </c>
      <c r="B57" s="11" t="s">
        <v>1768</v>
      </c>
      <c r="C57" s="6" t="s">
        <v>1755</v>
      </c>
    </row>
    <row r="58" spans="1:3">
      <c r="A58">
        <v>56</v>
      </c>
      <c r="B58" s="11" t="s">
        <v>1776</v>
      </c>
      <c r="C58" s="6" t="s">
        <v>1755</v>
      </c>
    </row>
    <row r="59" spans="1:3">
      <c r="A59">
        <v>57</v>
      </c>
      <c r="B59" s="11" t="s">
        <v>1777</v>
      </c>
      <c r="C59" s="6" t="s">
        <v>1755</v>
      </c>
    </row>
    <row r="60" ht="30" spans="1:3">
      <c r="A60">
        <v>58</v>
      </c>
      <c r="B60" s="11" t="s">
        <v>1778</v>
      </c>
      <c r="C60" s="6" t="s">
        <v>1755</v>
      </c>
    </row>
    <row r="61" spans="1:3">
      <c r="A61">
        <v>59</v>
      </c>
      <c r="B61" s="6" t="s">
        <v>1779</v>
      </c>
      <c r="C61" s="6" t="s">
        <v>1755</v>
      </c>
    </row>
    <row r="62" ht="30" spans="1:3">
      <c r="A62">
        <v>60</v>
      </c>
      <c r="B62" s="11" t="s">
        <v>1780</v>
      </c>
      <c r="C62" s="6" t="s">
        <v>1755</v>
      </c>
    </row>
    <row r="63" spans="1:3">
      <c r="A63">
        <v>61</v>
      </c>
      <c r="B63" s="11" t="s">
        <v>7</v>
      </c>
      <c r="C63" s="6" t="s">
        <v>1755</v>
      </c>
    </row>
    <row r="64" spans="1:3">
      <c r="A64">
        <v>62</v>
      </c>
      <c r="B64" s="11" t="s">
        <v>63</v>
      </c>
      <c r="C64" s="6" t="s">
        <v>1755</v>
      </c>
    </row>
    <row r="65" spans="1:3">
      <c r="A65">
        <v>63</v>
      </c>
      <c r="B65" s="11" t="s">
        <v>23</v>
      </c>
      <c r="C65" s="6" t="s">
        <v>1755</v>
      </c>
    </row>
    <row r="66" spans="1:3">
      <c r="A66">
        <v>64</v>
      </c>
      <c r="B66" s="11" t="s">
        <v>52</v>
      </c>
      <c r="C66" s="6" t="s">
        <v>1755</v>
      </c>
    </row>
    <row r="67" spans="1:3">
      <c r="A67">
        <v>65</v>
      </c>
      <c r="B67" s="11" t="s">
        <v>1781</v>
      </c>
      <c r="C67" s="6" t="s">
        <v>1755</v>
      </c>
    </row>
    <row r="68" spans="1:3">
      <c r="A68">
        <v>66</v>
      </c>
      <c r="B68" s="6" t="s">
        <v>1782</v>
      </c>
      <c r="C68" s="6" t="s">
        <v>1755</v>
      </c>
    </row>
    <row r="69" ht="45" spans="1:3">
      <c r="A69">
        <v>67</v>
      </c>
      <c r="B69" s="11" t="s">
        <v>1783</v>
      </c>
      <c r="C69" s="6" t="s">
        <v>1755</v>
      </c>
    </row>
    <row r="70" spans="1:3">
      <c r="A70">
        <v>68</v>
      </c>
      <c r="B70" s="11" t="s">
        <v>996</v>
      </c>
      <c r="C70" s="6" t="s">
        <v>1755</v>
      </c>
    </row>
    <row r="71" spans="1:3">
      <c r="A71">
        <v>69</v>
      </c>
      <c r="B71" s="11" t="s">
        <v>63</v>
      </c>
      <c r="C71" s="6" t="s">
        <v>1755</v>
      </c>
    </row>
    <row r="72" spans="1:3">
      <c r="A72">
        <v>70</v>
      </c>
      <c r="B72" s="11" t="s">
        <v>1002</v>
      </c>
      <c r="C72" s="6" t="s">
        <v>1755</v>
      </c>
    </row>
    <row r="73" spans="1:3">
      <c r="A73">
        <v>71</v>
      </c>
      <c r="B73" s="11" t="s">
        <v>49</v>
      </c>
      <c r="C73" s="6" t="s">
        <v>1755</v>
      </c>
    </row>
    <row r="74" spans="1:3">
      <c r="A74">
        <v>72</v>
      </c>
      <c r="B74" s="11" t="s">
        <v>1768</v>
      </c>
      <c r="C74" s="6" t="s">
        <v>1755</v>
      </c>
    </row>
    <row r="75" spans="1:3">
      <c r="A75">
        <v>73</v>
      </c>
      <c r="B75" s="11" t="s">
        <v>1784</v>
      </c>
      <c r="C75" s="6" t="s">
        <v>1755</v>
      </c>
    </row>
    <row r="76" spans="1:3">
      <c r="A76">
        <v>74</v>
      </c>
      <c r="B76" s="11" t="s">
        <v>1777</v>
      </c>
      <c r="C76" s="6" t="s">
        <v>1755</v>
      </c>
    </row>
    <row r="77" ht="30" spans="1:3">
      <c r="A77">
        <v>75</v>
      </c>
      <c r="B77" s="11" t="s">
        <v>1785</v>
      </c>
      <c r="C77" s="6" t="s">
        <v>1755</v>
      </c>
    </row>
    <row r="78" spans="1:3">
      <c r="A78">
        <v>76</v>
      </c>
      <c r="B78" s="6" t="s">
        <v>1786</v>
      </c>
      <c r="C78" s="6" t="s">
        <v>1755</v>
      </c>
    </row>
    <row r="79" ht="60" spans="1:3">
      <c r="A79">
        <v>77</v>
      </c>
      <c r="B79" s="11" t="s">
        <v>1787</v>
      </c>
      <c r="C79" s="6" t="s">
        <v>1755</v>
      </c>
    </row>
    <row r="80" spans="1:3">
      <c r="A80">
        <v>78</v>
      </c>
      <c r="B80" s="11" t="s">
        <v>1775</v>
      </c>
      <c r="C80" s="6" t="s">
        <v>1755</v>
      </c>
    </row>
    <row r="81" spans="1:3">
      <c r="A81">
        <v>79</v>
      </c>
      <c r="B81" s="11" t="s">
        <v>21</v>
      </c>
      <c r="C81" s="6" t="s">
        <v>1755</v>
      </c>
    </row>
    <row r="82" spans="1:3">
      <c r="A82">
        <v>80</v>
      </c>
      <c r="B82" s="11" t="s">
        <v>1002</v>
      </c>
      <c r="C82" s="6" t="s">
        <v>1755</v>
      </c>
    </row>
    <row r="83" spans="1:3">
      <c r="A83">
        <v>81</v>
      </c>
      <c r="B83" s="11" t="s">
        <v>49</v>
      </c>
      <c r="C83" s="6" t="s">
        <v>1755</v>
      </c>
    </row>
    <row r="84" ht="30" spans="1:3">
      <c r="A84">
        <v>82</v>
      </c>
      <c r="B84" s="11" t="s">
        <v>1788</v>
      </c>
      <c r="C84" s="6" t="s">
        <v>1755</v>
      </c>
    </row>
    <row r="85" spans="1:3">
      <c r="A85">
        <v>83</v>
      </c>
      <c r="B85" s="11" t="s">
        <v>1789</v>
      </c>
      <c r="C85" s="6" t="s">
        <v>1755</v>
      </c>
    </row>
    <row r="86" spans="1:3">
      <c r="A86">
        <v>84</v>
      </c>
      <c r="B86" s="6" t="s">
        <v>1790</v>
      </c>
      <c r="C86" s="6" t="s">
        <v>1755</v>
      </c>
    </row>
    <row r="87" ht="30" spans="1:3">
      <c r="A87">
        <v>85</v>
      </c>
      <c r="B87" s="11" t="s">
        <v>1791</v>
      </c>
      <c r="C87" s="6" t="s">
        <v>1755</v>
      </c>
    </row>
    <row r="88" spans="1:3">
      <c r="A88">
        <v>86</v>
      </c>
      <c r="B88" s="11" t="s">
        <v>996</v>
      </c>
      <c r="C88" s="6" t="s">
        <v>1755</v>
      </c>
    </row>
    <row r="89" spans="1:3">
      <c r="A89">
        <v>87</v>
      </c>
      <c r="B89" s="11" t="s">
        <v>21</v>
      </c>
      <c r="C89" s="6" t="s">
        <v>1755</v>
      </c>
    </row>
    <row r="90" spans="1:3">
      <c r="A90">
        <v>88</v>
      </c>
      <c r="B90" s="11" t="s">
        <v>1775</v>
      </c>
      <c r="C90" s="6" t="s">
        <v>1755</v>
      </c>
    </row>
    <row r="91" spans="1:3">
      <c r="A91">
        <v>89</v>
      </c>
      <c r="B91" s="11" t="s">
        <v>26</v>
      </c>
      <c r="C91" s="6" t="s">
        <v>1755</v>
      </c>
    </row>
    <row r="92" ht="30" spans="1:3">
      <c r="A92">
        <v>90</v>
      </c>
      <c r="B92" s="11" t="s">
        <v>1788</v>
      </c>
      <c r="C92" s="6" t="s">
        <v>1755</v>
      </c>
    </row>
    <row r="93" spans="1:3">
      <c r="A93">
        <v>91</v>
      </c>
      <c r="B93" s="11" t="s">
        <v>1789</v>
      </c>
      <c r="C93" s="6" t="s">
        <v>1755</v>
      </c>
    </row>
    <row r="94" spans="1:3">
      <c r="A94">
        <v>92</v>
      </c>
      <c r="B94" s="6" t="s">
        <v>1792</v>
      </c>
      <c r="C94" s="6" t="s">
        <v>1755</v>
      </c>
    </row>
    <row r="95" ht="30" spans="1:3">
      <c r="A95">
        <v>93</v>
      </c>
      <c r="B95" s="11" t="s">
        <v>1793</v>
      </c>
      <c r="C95" s="6" t="s">
        <v>1755</v>
      </c>
    </row>
    <row r="96" spans="1:3">
      <c r="A96">
        <v>94</v>
      </c>
      <c r="B96" s="11" t="s">
        <v>118</v>
      </c>
      <c r="C96" s="6" t="s">
        <v>1755</v>
      </c>
    </row>
    <row r="97" spans="1:3">
      <c r="A97">
        <v>95</v>
      </c>
      <c r="B97" s="11" t="s">
        <v>21</v>
      </c>
      <c r="C97" s="6" t="s">
        <v>1755</v>
      </c>
    </row>
    <row r="98" spans="1:3">
      <c r="A98">
        <v>96</v>
      </c>
      <c r="B98" s="11" t="s">
        <v>127</v>
      </c>
      <c r="C98" s="6" t="s">
        <v>1755</v>
      </c>
    </row>
    <row r="99" spans="1:3">
      <c r="A99">
        <v>97</v>
      </c>
      <c r="B99" s="11" t="s">
        <v>52</v>
      </c>
      <c r="C99" s="6" t="s">
        <v>1755</v>
      </c>
    </row>
    <row r="100" ht="30" spans="1:3">
      <c r="A100">
        <v>98</v>
      </c>
      <c r="B100" s="11" t="s">
        <v>1788</v>
      </c>
      <c r="C100" s="6" t="s">
        <v>1755</v>
      </c>
    </row>
    <row r="101" spans="1:3">
      <c r="A101">
        <v>99</v>
      </c>
      <c r="B101" s="6" t="s">
        <v>1794</v>
      </c>
      <c r="C101" s="6" t="s">
        <v>1755</v>
      </c>
    </row>
    <row r="102" ht="60" spans="1:3">
      <c r="A102">
        <v>100</v>
      </c>
      <c r="B102" s="11" t="s">
        <v>1795</v>
      </c>
      <c r="C102" s="6" t="s">
        <v>1755</v>
      </c>
    </row>
    <row r="103" spans="1:3">
      <c r="A103">
        <v>101</v>
      </c>
      <c r="B103" s="11" t="s">
        <v>1775</v>
      </c>
      <c r="C103" s="6" t="s">
        <v>1755</v>
      </c>
    </row>
    <row r="104" spans="1:3">
      <c r="A104">
        <v>102</v>
      </c>
      <c r="B104" s="11" t="s">
        <v>21</v>
      </c>
      <c r="C104" s="6" t="s">
        <v>1755</v>
      </c>
    </row>
    <row r="105" spans="1:3">
      <c r="A105">
        <v>103</v>
      </c>
      <c r="B105" s="11" t="s">
        <v>1002</v>
      </c>
      <c r="C105" s="6" t="s">
        <v>1755</v>
      </c>
    </row>
    <row r="106" spans="1:3">
      <c r="A106">
        <v>104</v>
      </c>
      <c r="B106" s="11" t="s">
        <v>49</v>
      </c>
      <c r="C106" s="6" t="s">
        <v>1755</v>
      </c>
    </row>
    <row r="107" spans="1:3">
      <c r="A107">
        <v>105</v>
      </c>
      <c r="B107" s="11" t="s">
        <v>1796</v>
      </c>
      <c r="C107" s="6" t="s">
        <v>1755</v>
      </c>
    </row>
    <row r="108" spans="1:3">
      <c r="A108">
        <v>106</v>
      </c>
      <c r="B108" s="6" t="s">
        <v>1797</v>
      </c>
      <c r="C108" s="6" t="s">
        <v>1755</v>
      </c>
    </row>
    <row r="109" ht="30" spans="1:3">
      <c r="A109">
        <v>107</v>
      </c>
      <c r="B109" s="11" t="s">
        <v>1798</v>
      </c>
      <c r="C109" s="6" t="s">
        <v>1755</v>
      </c>
    </row>
    <row r="110" spans="1:3">
      <c r="A110">
        <v>108</v>
      </c>
      <c r="B110" s="11" t="s">
        <v>996</v>
      </c>
      <c r="C110" s="6" t="s">
        <v>1755</v>
      </c>
    </row>
    <row r="111" spans="1:3">
      <c r="A111">
        <v>109</v>
      </c>
      <c r="B111" s="11" t="s">
        <v>21</v>
      </c>
      <c r="C111" s="6" t="s">
        <v>1755</v>
      </c>
    </row>
    <row r="112" spans="1:3">
      <c r="A112">
        <v>110</v>
      </c>
      <c r="B112" s="11" t="s">
        <v>26</v>
      </c>
      <c r="C112" s="6" t="s">
        <v>1755</v>
      </c>
    </row>
    <row r="113" spans="1:3">
      <c r="A113">
        <v>111</v>
      </c>
      <c r="B113" s="11" t="s">
        <v>1799</v>
      </c>
      <c r="C113" s="6" t="s">
        <v>1755</v>
      </c>
    </row>
    <row r="114" spans="1:3">
      <c r="A114">
        <v>112</v>
      </c>
      <c r="B114" s="11" t="s">
        <v>1800</v>
      </c>
      <c r="C114" s="6" t="s">
        <v>1755</v>
      </c>
    </row>
    <row r="115" spans="1:3">
      <c r="A115">
        <v>113</v>
      </c>
      <c r="B115" s="6" t="s">
        <v>1801</v>
      </c>
      <c r="C115" s="6" t="s">
        <v>1755</v>
      </c>
    </row>
    <row r="116" ht="75" spans="1:3">
      <c r="A116">
        <v>114</v>
      </c>
      <c r="B116" s="11" t="s">
        <v>1802</v>
      </c>
      <c r="C116" s="6" t="s">
        <v>1755</v>
      </c>
    </row>
    <row r="117" spans="1:3">
      <c r="A117">
        <v>115</v>
      </c>
      <c r="B117" s="11" t="s">
        <v>996</v>
      </c>
      <c r="C117" s="6" t="s">
        <v>1755</v>
      </c>
    </row>
    <row r="118" spans="1:3">
      <c r="A118">
        <v>116</v>
      </c>
      <c r="B118" s="11" t="s">
        <v>21</v>
      </c>
      <c r="C118" s="6" t="s">
        <v>1755</v>
      </c>
    </row>
    <row r="119" spans="1:3">
      <c r="A119">
        <v>117</v>
      </c>
      <c r="B119" s="11" t="s">
        <v>89</v>
      </c>
      <c r="C119" s="6" t="s">
        <v>1755</v>
      </c>
    </row>
    <row r="120" ht="30" spans="1:3">
      <c r="A120">
        <v>118</v>
      </c>
      <c r="B120" s="11" t="s">
        <v>1803</v>
      </c>
      <c r="C120" s="6" t="s">
        <v>1755</v>
      </c>
    </row>
    <row r="121" spans="1:3">
      <c r="A121">
        <v>119</v>
      </c>
      <c r="B121" s="6" t="s">
        <v>1804</v>
      </c>
      <c r="C121" s="6" t="s">
        <v>1755</v>
      </c>
    </row>
    <row r="122" ht="30" spans="1:3">
      <c r="A122">
        <v>120</v>
      </c>
      <c r="B122" s="11" t="s">
        <v>1805</v>
      </c>
      <c r="C122" s="6" t="s">
        <v>1755</v>
      </c>
    </row>
    <row r="123" spans="1:3">
      <c r="A123">
        <v>121</v>
      </c>
      <c r="B123" s="11" t="s">
        <v>996</v>
      </c>
      <c r="C123" s="6" t="s">
        <v>1755</v>
      </c>
    </row>
    <row r="124" spans="1:3">
      <c r="A124">
        <v>122</v>
      </c>
      <c r="B124" s="11" t="s">
        <v>21</v>
      </c>
      <c r="C124" s="6" t="s">
        <v>1755</v>
      </c>
    </row>
    <row r="125" spans="1:3">
      <c r="A125">
        <v>123</v>
      </c>
      <c r="B125" s="11" t="s">
        <v>49</v>
      </c>
      <c r="C125" s="6" t="s">
        <v>1755</v>
      </c>
    </row>
    <row r="126" ht="30" spans="1:3">
      <c r="A126">
        <v>124</v>
      </c>
      <c r="B126" s="11" t="s">
        <v>1803</v>
      </c>
      <c r="C126" s="6" t="s">
        <v>1755</v>
      </c>
    </row>
    <row r="127" spans="1:3">
      <c r="A127">
        <v>125</v>
      </c>
      <c r="B127" s="11" t="s">
        <v>1796</v>
      </c>
      <c r="C127" s="6" t="s">
        <v>1755</v>
      </c>
    </row>
    <row r="128" spans="1:3">
      <c r="A128">
        <v>126</v>
      </c>
      <c r="B128" s="11" t="s">
        <v>1806</v>
      </c>
      <c r="C128" s="6" t="s">
        <v>1755</v>
      </c>
    </row>
    <row r="129" spans="1:3">
      <c r="A129">
        <v>127</v>
      </c>
      <c r="B129" s="6" t="s">
        <v>1807</v>
      </c>
      <c r="C129" s="6" t="s">
        <v>1755</v>
      </c>
    </row>
    <row r="130" ht="75" spans="1:3">
      <c r="A130">
        <v>128</v>
      </c>
      <c r="B130" s="11" t="s">
        <v>1808</v>
      </c>
      <c r="C130" s="6" t="s">
        <v>1755</v>
      </c>
    </row>
    <row r="131" spans="1:3">
      <c r="A131">
        <v>129</v>
      </c>
      <c r="B131" s="11" t="s">
        <v>118</v>
      </c>
      <c r="C131" s="6" t="s">
        <v>1755</v>
      </c>
    </row>
    <row r="132" spans="1:3">
      <c r="A132">
        <v>130</v>
      </c>
      <c r="B132" s="11" t="s">
        <v>63</v>
      </c>
      <c r="C132" s="6" t="s">
        <v>1755</v>
      </c>
    </row>
    <row r="133" spans="1:3">
      <c r="A133">
        <v>131</v>
      </c>
      <c r="B133" s="11" t="s">
        <v>89</v>
      </c>
      <c r="C133" s="6" t="s">
        <v>1755</v>
      </c>
    </row>
    <row r="134" ht="30" spans="1:3">
      <c r="A134">
        <v>132</v>
      </c>
      <c r="B134" s="11" t="s">
        <v>1809</v>
      </c>
      <c r="C134" s="6" t="s">
        <v>1755</v>
      </c>
    </row>
    <row r="135" spans="1:3">
      <c r="A135">
        <v>133</v>
      </c>
      <c r="B135" s="6" t="s">
        <v>1810</v>
      </c>
      <c r="C135" s="6" t="s">
        <v>1755</v>
      </c>
    </row>
    <row r="136" ht="30" spans="1:3">
      <c r="A136">
        <v>134</v>
      </c>
      <c r="B136" s="11" t="s">
        <v>1811</v>
      </c>
      <c r="C136" s="6" t="s">
        <v>1755</v>
      </c>
    </row>
    <row r="137" spans="1:3">
      <c r="A137">
        <v>135</v>
      </c>
      <c r="B137" s="11" t="s">
        <v>118</v>
      </c>
      <c r="C137" s="6" t="s">
        <v>1755</v>
      </c>
    </row>
    <row r="138" spans="1:3">
      <c r="A138">
        <v>136</v>
      </c>
      <c r="B138" s="11" t="s">
        <v>63</v>
      </c>
      <c r="C138" s="6" t="s">
        <v>1755</v>
      </c>
    </row>
    <row r="139" spans="1:3">
      <c r="A139">
        <v>137</v>
      </c>
      <c r="B139" s="11" t="s">
        <v>49</v>
      </c>
      <c r="C139" s="6" t="s">
        <v>1755</v>
      </c>
    </row>
    <row r="140" ht="30" spans="1:3">
      <c r="A140">
        <v>138</v>
      </c>
      <c r="B140" s="11" t="s">
        <v>1809</v>
      </c>
      <c r="C140" s="6" t="s">
        <v>1755</v>
      </c>
    </row>
    <row r="141" spans="1:3">
      <c r="A141">
        <v>139</v>
      </c>
      <c r="B141" s="6" t="s">
        <v>1812</v>
      </c>
      <c r="C141" s="6" t="s">
        <v>1755</v>
      </c>
    </row>
    <row r="142" ht="60" spans="1:3">
      <c r="A142">
        <v>140</v>
      </c>
      <c r="B142" s="11" t="s">
        <v>1813</v>
      </c>
      <c r="C142" s="6" t="s">
        <v>1755</v>
      </c>
    </row>
    <row r="143" spans="1:3">
      <c r="A143">
        <v>141</v>
      </c>
      <c r="B143" s="11" t="s">
        <v>1814</v>
      </c>
      <c r="C143" s="6" t="s">
        <v>1755</v>
      </c>
    </row>
    <row r="144" spans="1:3">
      <c r="A144">
        <v>142</v>
      </c>
      <c r="B144" s="11" t="s">
        <v>1815</v>
      </c>
      <c r="C144" s="6" t="s">
        <v>1755</v>
      </c>
    </row>
    <row r="145" spans="1:3">
      <c r="A145">
        <v>143</v>
      </c>
      <c r="B145" s="11" t="s">
        <v>1816</v>
      </c>
      <c r="C145" s="6" t="s">
        <v>1755</v>
      </c>
    </row>
    <row r="146" spans="1:3">
      <c r="A146">
        <v>144</v>
      </c>
      <c r="B146" s="11" t="s">
        <v>20</v>
      </c>
      <c r="C146" s="6" t="s">
        <v>1755</v>
      </c>
    </row>
    <row r="147" spans="1:3">
      <c r="A147">
        <v>145</v>
      </c>
      <c r="B147" s="11" t="s">
        <v>21</v>
      </c>
      <c r="C147" s="6" t="s">
        <v>1755</v>
      </c>
    </row>
    <row r="148" spans="1:3">
      <c r="A148">
        <v>146</v>
      </c>
      <c r="B148" s="11" t="s">
        <v>1002</v>
      </c>
      <c r="C148" s="6" t="s">
        <v>1755</v>
      </c>
    </row>
    <row r="149" spans="1:3">
      <c r="A149">
        <v>147</v>
      </c>
      <c r="B149" s="11" t="s">
        <v>49</v>
      </c>
      <c r="C149" s="6" t="s">
        <v>1755</v>
      </c>
    </row>
    <row r="150" spans="1:3">
      <c r="A150">
        <v>148</v>
      </c>
      <c r="B150" s="6" t="s">
        <v>1817</v>
      </c>
      <c r="C150" s="6" t="s">
        <v>1755</v>
      </c>
    </row>
    <row r="151" ht="30" spans="1:3">
      <c r="A151">
        <v>149</v>
      </c>
      <c r="B151" s="11" t="s">
        <v>1818</v>
      </c>
      <c r="C151" s="6" t="s">
        <v>1755</v>
      </c>
    </row>
    <row r="152" spans="1:3">
      <c r="A152">
        <v>150</v>
      </c>
      <c r="B152" s="11" t="s">
        <v>118</v>
      </c>
      <c r="C152" s="6" t="s">
        <v>1755</v>
      </c>
    </row>
    <row r="153" spans="1:3">
      <c r="A153">
        <v>151</v>
      </c>
      <c r="B153" s="11" t="s">
        <v>81</v>
      </c>
      <c r="C153" s="6" t="s">
        <v>1755</v>
      </c>
    </row>
    <row r="154" spans="1:3">
      <c r="A154">
        <v>152</v>
      </c>
      <c r="B154" s="11" t="s">
        <v>26</v>
      </c>
      <c r="C154" s="6" t="s">
        <v>1755</v>
      </c>
    </row>
    <row r="155" spans="1:3">
      <c r="A155">
        <v>153</v>
      </c>
      <c r="B155" s="6" t="s">
        <v>1819</v>
      </c>
      <c r="C155" s="6" t="s">
        <v>1755</v>
      </c>
    </row>
    <row r="156" ht="45" spans="1:3">
      <c r="A156">
        <v>154</v>
      </c>
      <c r="B156" s="11" t="s">
        <v>1820</v>
      </c>
      <c r="C156" s="6" t="s">
        <v>1755</v>
      </c>
    </row>
    <row r="157" spans="1:3">
      <c r="A157">
        <v>155</v>
      </c>
      <c r="B157" s="11" t="s">
        <v>1775</v>
      </c>
      <c r="C157" s="6" t="s">
        <v>1755</v>
      </c>
    </row>
    <row r="158" spans="1:3">
      <c r="A158">
        <v>156</v>
      </c>
      <c r="B158" s="11" t="s">
        <v>21</v>
      </c>
      <c r="C158" s="6" t="s">
        <v>1755</v>
      </c>
    </row>
    <row r="159" spans="1:3">
      <c r="A159">
        <v>157</v>
      </c>
      <c r="B159" s="11" t="s">
        <v>1002</v>
      </c>
      <c r="C159" s="6" t="s">
        <v>1755</v>
      </c>
    </row>
    <row r="160" spans="1:3">
      <c r="A160">
        <v>158</v>
      </c>
      <c r="B160" s="11" t="s">
        <v>49</v>
      </c>
      <c r="C160" s="6" t="s">
        <v>1755</v>
      </c>
    </row>
    <row r="161" spans="1:3">
      <c r="A161">
        <v>159</v>
      </c>
      <c r="B161" s="6" t="s">
        <v>1821</v>
      </c>
      <c r="C161" s="6" t="s">
        <v>1755</v>
      </c>
    </row>
    <row r="162" ht="30" spans="1:3">
      <c r="A162">
        <v>160</v>
      </c>
      <c r="B162" s="11" t="s">
        <v>1822</v>
      </c>
      <c r="C162" s="6" t="s">
        <v>1755</v>
      </c>
    </row>
    <row r="163" spans="1:3">
      <c r="A163">
        <v>161</v>
      </c>
      <c r="B163" s="11" t="s">
        <v>996</v>
      </c>
      <c r="C163" s="6" t="s">
        <v>1755</v>
      </c>
    </row>
    <row r="164" spans="1:3">
      <c r="A164">
        <v>162</v>
      </c>
      <c r="B164" s="11" t="s">
        <v>81</v>
      </c>
      <c r="C164" s="6" t="s">
        <v>1755</v>
      </c>
    </row>
    <row r="165" spans="1:3">
      <c r="A165">
        <v>163</v>
      </c>
      <c r="B165" s="11" t="s">
        <v>26</v>
      </c>
      <c r="C165" s="6" t="s">
        <v>1755</v>
      </c>
    </row>
    <row r="166" spans="1:3">
      <c r="A166">
        <v>164</v>
      </c>
      <c r="B166" s="6" t="s">
        <v>1823</v>
      </c>
      <c r="C166" s="6" t="s">
        <v>1755</v>
      </c>
    </row>
    <row r="167" ht="45" spans="1:3">
      <c r="A167">
        <v>165</v>
      </c>
      <c r="B167" s="11" t="s">
        <v>1824</v>
      </c>
      <c r="C167" s="6" t="s">
        <v>1755</v>
      </c>
    </row>
    <row r="168" ht="30" spans="1:3">
      <c r="A168">
        <v>166</v>
      </c>
      <c r="B168" s="11" t="s">
        <v>1825</v>
      </c>
      <c r="C168" s="6" t="s">
        <v>1755</v>
      </c>
    </row>
    <row r="169" spans="1:3">
      <c r="A169">
        <v>167</v>
      </c>
      <c r="B169" s="6" t="s">
        <v>1826</v>
      </c>
      <c r="C169" s="6" t="s">
        <v>1755</v>
      </c>
    </row>
    <row r="170" ht="30" spans="1:3">
      <c r="A170">
        <v>168</v>
      </c>
      <c r="B170" s="11" t="s">
        <v>1827</v>
      </c>
      <c r="C170" s="6" t="s">
        <v>1755</v>
      </c>
    </row>
    <row r="171" ht="30" spans="1:3">
      <c r="A171">
        <v>169</v>
      </c>
      <c r="B171" s="11" t="s">
        <v>1828</v>
      </c>
      <c r="C171" s="6" t="s">
        <v>1755</v>
      </c>
    </row>
    <row r="172" spans="1:3">
      <c r="A172">
        <v>170</v>
      </c>
      <c r="B172" s="6" t="s">
        <v>1829</v>
      </c>
      <c r="C172" s="6" t="s">
        <v>1755</v>
      </c>
    </row>
    <row r="173" ht="45" spans="1:3">
      <c r="A173">
        <v>171</v>
      </c>
      <c r="B173" s="11" t="s">
        <v>1830</v>
      </c>
      <c r="C173" s="6" t="s">
        <v>1755</v>
      </c>
    </row>
    <row r="174" spans="1:3">
      <c r="A174">
        <v>172</v>
      </c>
      <c r="B174" s="11" t="s">
        <v>1831</v>
      </c>
      <c r="C174" s="6" t="s">
        <v>1755</v>
      </c>
    </row>
    <row r="175" spans="1:3">
      <c r="A175">
        <v>173</v>
      </c>
      <c r="B175" s="11" t="s">
        <v>1832</v>
      </c>
      <c r="C175" s="6" t="s">
        <v>1755</v>
      </c>
    </row>
    <row r="176" spans="1:3">
      <c r="A176">
        <v>174</v>
      </c>
      <c r="B176" s="11" t="s">
        <v>1775</v>
      </c>
      <c r="C176" s="6" t="s">
        <v>1755</v>
      </c>
    </row>
    <row r="177" spans="1:3">
      <c r="A177">
        <v>175</v>
      </c>
      <c r="B177" s="11" t="s">
        <v>21</v>
      </c>
      <c r="C177" s="6" t="s">
        <v>1755</v>
      </c>
    </row>
    <row r="178" spans="1:3">
      <c r="A178">
        <v>176</v>
      </c>
      <c r="B178" s="11" t="s">
        <v>999</v>
      </c>
      <c r="C178" s="6" t="s">
        <v>1755</v>
      </c>
    </row>
    <row r="179" spans="1:3">
      <c r="A179">
        <v>177</v>
      </c>
      <c r="B179" s="11" t="s">
        <v>49</v>
      </c>
      <c r="C179" s="6" t="s">
        <v>1755</v>
      </c>
    </row>
    <row r="180" spans="1:3">
      <c r="A180">
        <v>178</v>
      </c>
      <c r="B180" s="11" t="s">
        <v>1758</v>
      </c>
      <c r="C180" s="6" t="s">
        <v>1755</v>
      </c>
    </row>
    <row r="181" spans="1:3">
      <c r="A181">
        <v>179</v>
      </c>
      <c r="B181" s="11" t="s">
        <v>1768</v>
      </c>
      <c r="C181" s="6" t="s">
        <v>1755</v>
      </c>
    </row>
    <row r="182" spans="1:3">
      <c r="A182">
        <v>180</v>
      </c>
      <c r="B182" s="11" t="s">
        <v>1760</v>
      </c>
      <c r="C182" s="6" t="s">
        <v>1755</v>
      </c>
    </row>
    <row r="183" spans="1:3">
      <c r="A183">
        <v>181</v>
      </c>
      <c r="B183" s="6" t="s">
        <v>1833</v>
      </c>
      <c r="C183" s="6" t="s">
        <v>1755</v>
      </c>
    </row>
    <row r="184" ht="30" spans="1:3">
      <c r="A184">
        <v>182</v>
      </c>
      <c r="B184" s="11" t="s">
        <v>1834</v>
      </c>
      <c r="C184" s="6" t="s">
        <v>1755</v>
      </c>
    </row>
    <row r="185" spans="1:3">
      <c r="A185">
        <v>183</v>
      </c>
      <c r="B185" s="11" t="s">
        <v>1758</v>
      </c>
      <c r="C185" s="6" t="s">
        <v>1755</v>
      </c>
    </row>
    <row r="186" spans="1:3">
      <c r="A186">
        <v>184</v>
      </c>
      <c r="B186" s="11" t="s">
        <v>996</v>
      </c>
      <c r="C186" s="6" t="s">
        <v>1755</v>
      </c>
    </row>
    <row r="187" spans="1:3">
      <c r="A187">
        <v>185</v>
      </c>
      <c r="B187" s="11" t="s">
        <v>21</v>
      </c>
      <c r="C187" s="6" t="s">
        <v>1755</v>
      </c>
    </row>
    <row r="188" spans="1:3">
      <c r="A188">
        <v>186</v>
      </c>
      <c r="B188" s="11" t="s">
        <v>1775</v>
      </c>
      <c r="C188" s="6" t="s">
        <v>1755</v>
      </c>
    </row>
    <row r="189" spans="1:3">
      <c r="A189">
        <v>187</v>
      </c>
      <c r="B189" s="11" t="s">
        <v>11</v>
      </c>
      <c r="C189" s="6" t="s">
        <v>1755</v>
      </c>
    </row>
    <row r="190" spans="1:3">
      <c r="A190">
        <v>188</v>
      </c>
      <c r="B190" s="11" t="s">
        <v>1768</v>
      </c>
      <c r="C190" s="6" t="s">
        <v>1755</v>
      </c>
    </row>
    <row r="191" spans="1:3">
      <c r="A191">
        <v>189</v>
      </c>
      <c r="B191" s="6" t="s">
        <v>1835</v>
      </c>
      <c r="C191" s="6" t="s">
        <v>1755</v>
      </c>
    </row>
    <row r="192" spans="1:3">
      <c r="A192">
        <v>190</v>
      </c>
      <c r="B192" s="6" t="s">
        <v>1836</v>
      </c>
      <c r="C192" s="6" t="s">
        <v>1755</v>
      </c>
    </row>
    <row r="193" spans="1:3">
      <c r="A193">
        <v>191</v>
      </c>
      <c r="B193" s="11" t="s">
        <v>1837</v>
      </c>
      <c r="C193" s="6" t="s">
        <v>1755</v>
      </c>
    </row>
    <row r="194" spans="1:3">
      <c r="A194">
        <v>192</v>
      </c>
      <c r="B194" s="11" t="s">
        <v>1838</v>
      </c>
      <c r="C194" s="6" t="s">
        <v>1755</v>
      </c>
    </row>
    <row r="195" spans="1:3">
      <c r="A195">
        <v>193</v>
      </c>
      <c r="B195" s="11" t="s">
        <v>1839</v>
      </c>
      <c r="C195" s="6" t="s">
        <v>1755</v>
      </c>
    </row>
    <row r="196" spans="1:3">
      <c r="A196">
        <v>194</v>
      </c>
      <c r="B196" s="11" t="s">
        <v>1840</v>
      </c>
      <c r="C196" s="6" t="s">
        <v>1755</v>
      </c>
    </row>
    <row r="197" ht="30" spans="1:3">
      <c r="A197">
        <v>195</v>
      </c>
      <c r="B197" s="6" t="s">
        <v>1841</v>
      </c>
      <c r="C197" s="6" t="s">
        <v>1755</v>
      </c>
    </row>
    <row r="198" spans="1:3">
      <c r="A198">
        <v>196</v>
      </c>
      <c r="B198" s="6" t="s">
        <v>1842</v>
      </c>
      <c r="C198" s="6" t="s">
        <v>1755</v>
      </c>
    </row>
    <row r="199" ht="45" spans="1:3">
      <c r="A199">
        <v>197</v>
      </c>
      <c r="B199" s="11" t="s">
        <v>1843</v>
      </c>
      <c r="C199" s="6" t="s">
        <v>1755</v>
      </c>
    </row>
    <row r="200" spans="1:3">
      <c r="A200">
        <v>198</v>
      </c>
      <c r="B200" s="11" t="s">
        <v>1814</v>
      </c>
      <c r="C200" s="6" t="s">
        <v>1755</v>
      </c>
    </row>
    <row r="201" spans="1:3">
      <c r="A201">
        <v>199</v>
      </c>
      <c r="B201" s="11" t="s">
        <v>1844</v>
      </c>
      <c r="C201" s="6" t="s">
        <v>1755</v>
      </c>
    </row>
    <row r="202" spans="1:3">
      <c r="A202">
        <v>200</v>
      </c>
      <c r="B202" s="11" t="s">
        <v>20</v>
      </c>
      <c r="C202" s="6" t="s">
        <v>1755</v>
      </c>
    </row>
    <row r="203" spans="1:3">
      <c r="A203">
        <v>201</v>
      </c>
      <c r="B203" s="11" t="s">
        <v>21</v>
      </c>
      <c r="C203" s="6" t="s">
        <v>1755</v>
      </c>
    </row>
    <row r="204" spans="1:3">
      <c r="A204">
        <v>202</v>
      </c>
      <c r="B204" s="11" t="s">
        <v>1002</v>
      </c>
      <c r="C204" s="6" t="s">
        <v>1755</v>
      </c>
    </row>
    <row r="205" spans="1:3">
      <c r="A205">
        <v>203</v>
      </c>
      <c r="B205" s="11" t="s">
        <v>49</v>
      </c>
      <c r="C205" s="6" t="s">
        <v>1755</v>
      </c>
    </row>
    <row r="206" spans="1:3">
      <c r="A206">
        <v>204</v>
      </c>
      <c r="B206" s="6" t="s">
        <v>1845</v>
      </c>
      <c r="C206" s="6" t="s">
        <v>1755</v>
      </c>
    </row>
    <row r="207" spans="1:3">
      <c r="A207">
        <v>205</v>
      </c>
      <c r="B207" s="11" t="s">
        <v>1846</v>
      </c>
      <c r="C207" s="6" t="s">
        <v>1755</v>
      </c>
    </row>
    <row r="208" spans="1:3">
      <c r="A208">
        <v>206</v>
      </c>
      <c r="B208" s="11" t="s">
        <v>1814</v>
      </c>
      <c r="C208" s="6" t="s">
        <v>1755</v>
      </c>
    </row>
    <row r="209" spans="1:3">
      <c r="A209">
        <v>207</v>
      </c>
      <c r="B209" s="11" t="s">
        <v>1844</v>
      </c>
      <c r="C209" s="6" t="s">
        <v>1755</v>
      </c>
    </row>
    <row r="210" spans="1:3">
      <c r="A210">
        <v>208</v>
      </c>
      <c r="B210" s="11" t="s">
        <v>118</v>
      </c>
      <c r="C210" s="6" t="s">
        <v>1755</v>
      </c>
    </row>
    <row r="211" spans="1:3">
      <c r="A211">
        <v>209</v>
      </c>
      <c r="B211" s="11" t="s">
        <v>81</v>
      </c>
      <c r="C211" s="6" t="s">
        <v>1755</v>
      </c>
    </row>
    <row r="212" spans="1:3">
      <c r="A212">
        <v>210</v>
      </c>
      <c r="B212" s="11" t="s">
        <v>26</v>
      </c>
      <c r="C212" s="6" t="s">
        <v>1755</v>
      </c>
    </row>
  </sheetData>
  <autoFilter ref="A1:M212">
    <sortState ref="A1:M212">
      <sortCondition ref="A1"/>
    </sortState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" defaultRowHeight="22.5"/>
  <cols>
    <col min="2" max="2" width="43.5" style="5" customWidth="1"/>
    <col min="3" max="3" width="6.8" style="5" customWidth="1"/>
  </cols>
  <sheetData>
    <row r="1" spans="1:2">
      <c r="A1">
        <v>0</v>
      </c>
      <c r="B1" s="5">
        <v>1</v>
      </c>
    </row>
    <row r="2" s="4" customFormat="1" spans="1:13">
      <c r="A2">
        <v>1</v>
      </c>
      <c r="B2" s="6" t="s">
        <v>1847</v>
      </c>
      <c r="C2" s="6" t="s">
        <v>1848</v>
      </c>
      <c r="D2" s="7" t="str">
        <f>INDEX($B$2:$B$212,A2+1)</f>
        <v>    local inst = common"meat_human", "meat_human", "raw", nil, { product = "humanmeat_dried", time = TUNING.DRY_FAST }, { product = "humanmeat_cooked" }</v>
      </c>
      <c r="E2" s="16" t="str">
        <f>INDEX($B$2:$B$212,A3+1)</f>
        <v>-TUNING.HEALING_MED</v>
      </c>
      <c r="F2" s="9" t="str">
        <f>INDEX($B$2:$B$212,A4+1)</f>
        <v>TUNING.CALORIES_SMALL</v>
      </c>
      <c r="G2" s="9" t="str">
        <f>INDEX($B$2:$B$212,A5+1)</f>
        <v>-TUNING.SANITY_LARGE</v>
      </c>
      <c r="H2" s="9" t="str">
        <f>INDEX($B$2:$B$212,A6+1)</f>
        <v>TUNING.PERISH_FAST</v>
      </c>
      <c r="I2" s="9" t="str">
        <f>INDEX($B$2:$B$212,A7+1)</f>
        <v>    inst.components.tradable.goldvalue = 0</v>
      </c>
      <c r="J2" s="15" t="str">
        <f>INDEX($B$2:$B$212,A8+1)</f>
        <v>    inst.components.floater:SetVerticalOffset0.1</v>
      </c>
      <c r="K2" s="15" t="str">
        <f>INDEX($B$2:$B$212,A9+1)</f>
        <v>    inst:AddComponent"selfstacker"</v>
      </c>
      <c r="L2" s="15" t="str">
        <f>INDEX($B$2:$B$212,A10+1)</f>
        <v>local function humanmeat_cooked</v>
      </c>
      <c r="M2" s="15" t="str">
        <f>INDEX($B$2:$B$212,A11+1)</f>
        <v>    local inst = common"meat_human", "meat_human", "cooked"</v>
      </c>
    </row>
    <row r="3" s="4" customFormat="1" ht="60" spans="1:13">
      <c r="A3">
        <v>2</v>
      </c>
      <c r="B3" s="11" t="s">
        <v>1849</v>
      </c>
      <c r="C3" s="6" t="s">
        <v>1848</v>
      </c>
      <c r="D3" s="7" t="str">
        <f>INDEX($B$2:$B$212,A3+1)</f>
        <v>-TUNING.HEALING_MED</v>
      </c>
      <c r="E3" s="16" t="str">
        <f>INDEX($B$2:$B$212,A4+1)</f>
        <v>TUNING.CALORIES_SMALL</v>
      </c>
      <c r="F3" s="9" t="str">
        <f>INDEX($B$2:$B$212,A5+1)</f>
        <v>-TUNING.SANITY_LARGE</v>
      </c>
      <c r="G3" s="9" t="str">
        <f>INDEX($B$2:$B$212,A6+1)</f>
        <v>TUNING.PERISH_FAST</v>
      </c>
      <c r="H3" s="9" t="str">
        <f>INDEX($B$2:$B$212,A7+1)</f>
        <v>    inst.components.tradable.goldvalue = 0</v>
      </c>
      <c r="I3" s="9" t="str">
        <f>INDEX($B$2:$B$212,A8+1)</f>
        <v>    inst.components.floater:SetVerticalOffset0.1</v>
      </c>
      <c r="J3" s="15" t="str">
        <f>INDEX($B$2:$B$212,A9+1)</f>
        <v>    inst:AddComponent"selfstacker"</v>
      </c>
      <c r="K3" s="15" t="str">
        <f>INDEX($B$2:$B$212,A10+1)</f>
        <v>local function humanmeat_cooked</v>
      </c>
      <c r="L3" s="15" t="str">
        <f>INDEX($B$2:$B$212,A11+1)</f>
        <v>    local inst = common"meat_human", "meat_human", "cooked"</v>
      </c>
      <c r="M3" s="15" t="str">
        <f>INDEX($B$2:$B$212,A12+1)</f>
        <v>    inst.components.tradable.goldvalue = 0</v>
      </c>
    </row>
    <row r="4" s="4" customFormat="1" spans="1:10">
      <c r="A4">
        <v>3</v>
      </c>
      <c r="B4" s="13" t="s">
        <v>1003</v>
      </c>
      <c r="C4" s="6" t="s">
        <v>1848</v>
      </c>
      <c r="D4" s="7"/>
      <c r="E4" s="8"/>
      <c r="F4" s="9"/>
      <c r="G4" s="9"/>
      <c r="H4" s="9"/>
      <c r="I4" s="10"/>
      <c r="J4" s="15"/>
    </row>
    <row r="5" s="4" customFormat="1" spans="1:10">
      <c r="A5">
        <v>4</v>
      </c>
      <c r="B5" s="13" t="s">
        <v>21</v>
      </c>
      <c r="C5" s="6" t="s">
        <v>1848</v>
      </c>
      <c r="D5" s="7"/>
      <c r="E5" s="8"/>
      <c r="F5" s="9"/>
      <c r="G5" s="12"/>
      <c r="H5" s="9"/>
      <c r="I5" s="10"/>
      <c r="J5" s="15"/>
    </row>
    <row r="6" s="4" customFormat="1" spans="1:10">
      <c r="A6">
        <v>5</v>
      </c>
      <c r="B6" s="13" t="s">
        <v>1757</v>
      </c>
      <c r="C6" s="6" t="s">
        <v>1848</v>
      </c>
      <c r="D6" s="7"/>
      <c r="E6" s="8"/>
      <c r="F6" s="9"/>
      <c r="G6" s="9"/>
      <c r="H6" s="9"/>
      <c r="I6" s="10"/>
      <c r="J6" s="15"/>
    </row>
    <row r="7" s="4" customFormat="1" spans="1:10">
      <c r="A7">
        <v>6</v>
      </c>
      <c r="B7" s="13" t="s">
        <v>49</v>
      </c>
      <c r="C7" s="6" t="s">
        <v>1848</v>
      </c>
      <c r="D7" s="7"/>
      <c r="E7" s="8"/>
      <c r="F7" s="9"/>
      <c r="G7" s="12"/>
      <c r="H7" s="9"/>
      <c r="I7" s="10"/>
      <c r="J7" s="15"/>
    </row>
    <row r="8" s="4" customFormat="1" spans="1:10">
      <c r="A8">
        <v>7</v>
      </c>
      <c r="B8" s="11" t="s">
        <v>1639</v>
      </c>
      <c r="C8" s="6" t="s">
        <v>1848</v>
      </c>
      <c r="D8" s="7"/>
      <c r="E8" s="8"/>
      <c r="F8" s="9"/>
      <c r="G8" s="9"/>
      <c r="H8" s="9"/>
      <c r="I8" s="10"/>
      <c r="J8" s="15"/>
    </row>
    <row r="9" s="4" customFormat="1" spans="1:10">
      <c r="A9">
        <v>8</v>
      </c>
      <c r="B9" s="11" t="s">
        <v>1850</v>
      </c>
      <c r="C9" s="6" t="s">
        <v>1848</v>
      </c>
      <c r="D9" s="7"/>
      <c r="E9" s="8"/>
      <c r="F9" s="9"/>
      <c r="G9" s="12"/>
      <c r="H9" s="9"/>
      <c r="I9" s="10"/>
      <c r="J9" s="15"/>
    </row>
    <row r="10" s="4" customFormat="1" spans="1:10">
      <c r="A10">
        <v>9</v>
      </c>
      <c r="B10" s="11" t="s">
        <v>1851</v>
      </c>
      <c r="C10" s="6" t="s">
        <v>1848</v>
      </c>
      <c r="D10" s="7"/>
      <c r="E10" s="8"/>
      <c r="F10" s="9"/>
      <c r="G10" s="9"/>
      <c r="H10" s="9"/>
      <c r="I10" s="10"/>
      <c r="J10" s="15"/>
    </row>
    <row r="11" s="4" customFormat="1" spans="1:10">
      <c r="A11">
        <v>10</v>
      </c>
      <c r="B11" s="6" t="s">
        <v>1852</v>
      </c>
      <c r="C11" s="6" t="s">
        <v>1848</v>
      </c>
      <c r="D11" s="7"/>
      <c r="E11" s="8"/>
      <c r="F11" s="9"/>
      <c r="G11" s="12"/>
      <c r="H11" s="9"/>
      <c r="I11" s="10"/>
      <c r="J11" s="15"/>
    </row>
    <row r="12" s="4" customFormat="1" ht="30" spans="1:10">
      <c r="A12">
        <v>11</v>
      </c>
      <c r="B12" s="11" t="s">
        <v>1853</v>
      </c>
      <c r="C12" s="6" t="s">
        <v>1848</v>
      </c>
      <c r="D12" s="7"/>
      <c r="E12" s="8"/>
      <c r="F12" s="9"/>
      <c r="G12" s="9"/>
      <c r="H12" s="9"/>
      <c r="I12" s="10"/>
      <c r="J12" s="15"/>
    </row>
    <row r="13" s="4" customFormat="1" spans="1:10">
      <c r="A13">
        <v>12</v>
      </c>
      <c r="B13" s="11" t="s">
        <v>1639</v>
      </c>
      <c r="C13" s="6" t="s">
        <v>1848</v>
      </c>
      <c r="D13" s="7"/>
      <c r="E13" s="8"/>
      <c r="F13" s="9"/>
      <c r="G13" s="12"/>
      <c r="H13" s="9"/>
      <c r="I13" s="10"/>
      <c r="J13" s="15"/>
    </row>
    <row r="14" s="4" customFormat="1" spans="1:10">
      <c r="A14">
        <v>13</v>
      </c>
      <c r="B14" s="11" t="s">
        <v>998</v>
      </c>
      <c r="C14" s="6" t="s">
        <v>1848</v>
      </c>
      <c r="D14" s="7"/>
      <c r="E14" s="8"/>
      <c r="F14" s="9"/>
      <c r="G14" s="9"/>
      <c r="H14" s="9"/>
      <c r="I14" s="10"/>
      <c r="J14" s="15"/>
    </row>
    <row r="15" s="4" customFormat="1" spans="1:10">
      <c r="A15">
        <v>14</v>
      </c>
      <c r="B15" s="11" t="s">
        <v>81</v>
      </c>
      <c r="C15" s="6" t="s">
        <v>1848</v>
      </c>
      <c r="D15" s="7"/>
      <c r="E15" s="8"/>
      <c r="F15" s="9"/>
      <c r="G15" s="12"/>
      <c r="H15" s="9"/>
      <c r="I15" s="10"/>
      <c r="J15" s="15"/>
    </row>
    <row r="16" s="4" customFormat="1" spans="1:10">
      <c r="A16">
        <v>15</v>
      </c>
      <c r="B16" s="11" t="s">
        <v>1757</v>
      </c>
      <c r="C16" s="6" t="s">
        <v>1848</v>
      </c>
      <c r="D16" s="7"/>
      <c r="E16" s="8"/>
      <c r="F16" s="9"/>
      <c r="G16" s="9"/>
      <c r="H16" s="9"/>
      <c r="I16" s="10"/>
      <c r="J16" s="15"/>
    </row>
    <row r="17" s="4" customFormat="1" spans="1:10">
      <c r="A17">
        <v>16</v>
      </c>
      <c r="B17" s="11" t="s">
        <v>11</v>
      </c>
      <c r="C17" s="6" t="s">
        <v>1848</v>
      </c>
      <c r="D17" s="7"/>
      <c r="E17" s="8"/>
      <c r="F17" s="9"/>
      <c r="G17" s="12"/>
      <c r="H17" s="9"/>
      <c r="I17" s="10"/>
      <c r="J17" s="15"/>
    </row>
    <row r="18" s="4" customFormat="1" spans="1:10">
      <c r="A18">
        <v>17</v>
      </c>
      <c r="B18" s="11" t="s">
        <v>1850</v>
      </c>
      <c r="C18" s="6" t="s">
        <v>1848</v>
      </c>
      <c r="D18" s="7"/>
      <c r="E18" s="8"/>
      <c r="F18" s="9"/>
      <c r="G18" s="9"/>
      <c r="H18" s="9"/>
      <c r="I18" s="10"/>
      <c r="J18" s="15"/>
    </row>
    <row r="19" s="4" customFormat="1" spans="1:10">
      <c r="A19">
        <v>18</v>
      </c>
      <c r="B19" s="6" t="s">
        <v>1854</v>
      </c>
      <c r="C19" s="6" t="s">
        <v>1848</v>
      </c>
      <c r="D19" s="7"/>
      <c r="E19" s="8"/>
      <c r="F19" s="9"/>
      <c r="G19" s="12"/>
      <c r="H19" s="9"/>
      <c r="I19" s="10"/>
      <c r="J19" s="15"/>
    </row>
    <row r="20" s="4" customFormat="1" ht="30" spans="1:10">
      <c r="A20">
        <v>19</v>
      </c>
      <c r="B20" s="11" t="s">
        <v>1855</v>
      </c>
      <c r="C20" s="6" t="s">
        <v>1848</v>
      </c>
      <c r="D20" s="7"/>
      <c r="E20" s="8"/>
      <c r="F20" s="9"/>
      <c r="G20" s="9"/>
      <c r="H20" s="9"/>
      <c r="I20" s="10"/>
      <c r="J20" s="15"/>
    </row>
    <row r="21" s="4" customFormat="1" spans="1:10">
      <c r="A21">
        <v>20</v>
      </c>
      <c r="B21" s="11" t="s">
        <v>998</v>
      </c>
      <c r="C21" s="6" t="s">
        <v>1848</v>
      </c>
      <c r="D21" s="7"/>
      <c r="E21" s="8"/>
      <c r="F21" s="9"/>
      <c r="G21" s="12"/>
      <c r="H21" s="14"/>
      <c r="I21" s="10"/>
      <c r="J21" s="15"/>
    </row>
    <row r="22" s="4" customFormat="1" spans="1:10">
      <c r="A22">
        <v>21</v>
      </c>
      <c r="B22" s="11" t="s">
        <v>21</v>
      </c>
      <c r="C22" s="6" t="s">
        <v>1848</v>
      </c>
      <c r="D22" s="7"/>
      <c r="E22" s="8"/>
      <c r="F22" s="9"/>
      <c r="G22" s="9"/>
      <c r="H22" s="9"/>
      <c r="I22" s="10"/>
      <c r="J22" s="15"/>
    </row>
    <row r="23" s="4" customFormat="1" spans="1:10">
      <c r="A23">
        <v>22</v>
      </c>
      <c r="B23" s="11" t="s">
        <v>1004</v>
      </c>
      <c r="C23" s="6" t="s">
        <v>1848</v>
      </c>
      <c r="D23" s="7"/>
      <c r="E23" s="8"/>
      <c r="F23" s="9"/>
      <c r="G23" s="12"/>
      <c r="H23" s="9"/>
      <c r="I23" s="10"/>
      <c r="J23" s="15"/>
    </row>
    <row r="24" s="4" customFormat="1" spans="1:10">
      <c r="A24">
        <v>23</v>
      </c>
      <c r="B24" s="11" t="s">
        <v>52</v>
      </c>
      <c r="C24" s="6" t="s">
        <v>1848</v>
      </c>
      <c r="D24" s="7"/>
      <c r="E24" s="8"/>
      <c r="F24" s="9"/>
      <c r="G24" s="9"/>
      <c r="H24" s="9"/>
      <c r="I24" s="10"/>
      <c r="J24" s="15"/>
    </row>
    <row r="25" s="4" customFormat="1" spans="1:10">
      <c r="A25">
        <v>24</v>
      </c>
      <c r="B25" s="6" t="s">
        <v>1856</v>
      </c>
      <c r="C25" s="6" t="s">
        <v>1848</v>
      </c>
      <c r="D25" s="7"/>
      <c r="E25" s="8"/>
      <c r="F25" s="9"/>
      <c r="G25" s="12"/>
      <c r="H25" s="9"/>
      <c r="I25" s="10"/>
      <c r="J25" s="15"/>
    </row>
    <row r="26" s="4" customFormat="1" ht="75" spans="1:10">
      <c r="A26">
        <v>25</v>
      </c>
      <c r="B26" s="11" t="s">
        <v>1857</v>
      </c>
      <c r="C26" s="6" t="s">
        <v>1848</v>
      </c>
      <c r="D26" s="7"/>
      <c r="E26" s="8"/>
      <c r="F26" s="9"/>
      <c r="G26" s="9"/>
      <c r="H26" s="9"/>
      <c r="I26" s="10"/>
      <c r="J26" s="15"/>
    </row>
    <row r="27" s="4" customFormat="1" ht="30" spans="1:10">
      <c r="A27">
        <v>26</v>
      </c>
      <c r="B27" s="11" t="s">
        <v>1654</v>
      </c>
      <c r="C27" s="6" t="s">
        <v>1848</v>
      </c>
      <c r="D27" s="7"/>
      <c r="E27" s="8"/>
      <c r="F27" s="9"/>
      <c r="G27" s="12"/>
      <c r="H27" s="9"/>
      <c r="I27" s="10"/>
      <c r="J27" s="15"/>
    </row>
    <row r="28" s="4" customFormat="1" spans="1:10">
      <c r="A28">
        <v>27</v>
      </c>
      <c r="B28" s="11" t="s">
        <v>1003</v>
      </c>
      <c r="C28" s="6" t="s">
        <v>1848</v>
      </c>
      <c r="D28" s="7"/>
      <c r="E28" s="8"/>
      <c r="F28" s="9"/>
      <c r="G28" s="9"/>
      <c r="H28" s="9"/>
      <c r="I28" s="10"/>
      <c r="J28" s="15"/>
    </row>
    <row r="29" s="4" customFormat="1" spans="1:10">
      <c r="A29">
        <v>28</v>
      </c>
      <c r="B29" s="11" t="s">
        <v>81</v>
      </c>
      <c r="C29" s="6" t="s">
        <v>1848</v>
      </c>
      <c r="D29" s="7"/>
      <c r="E29" s="8"/>
      <c r="F29" s="9"/>
      <c r="G29" s="12"/>
      <c r="H29" s="9"/>
      <c r="I29" s="10"/>
      <c r="J29" s="15"/>
    </row>
    <row r="30" s="4" customFormat="1" spans="1:10">
      <c r="A30">
        <v>29</v>
      </c>
      <c r="B30" s="11" t="s">
        <v>1004</v>
      </c>
      <c r="C30" s="6" t="s">
        <v>1848</v>
      </c>
      <c r="D30" s="7"/>
      <c r="E30" s="8"/>
      <c r="F30" s="9"/>
      <c r="G30" s="9"/>
      <c r="H30" s="9"/>
      <c r="I30" s="10"/>
      <c r="J30" s="15"/>
    </row>
    <row r="31" s="4" customFormat="1" spans="1:10">
      <c r="A31">
        <v>30</v>
      </c>
      <c r="B31" s="11" t="s">
        <v>49</v>
      </c>
      <c r="C31" s="6" t="s">
        <v>1848</v>
      </c>
      <c r="D31" s="7"/>
      <c r="E31" s="8"/>
      <c r="F31" s="9"/>
      <c r="G31" s="12"/>
      <c r="H31" s="9"/>
      <c r="I31" s="10"/>
      <c r="J31" s="15"/>
    </row>
    <row r="32" s="4" customFormat="1" spans="1:10">
      <c r="A32">
        <v>31</v>
      </c>
      <c r="B32" s="11" t="s">
        <v>1639</v>
      </c>
      <c r="C32" s="6" t="s">
        <v>1848</v>
      </c>
      <c r="D32" s="7"/>
      <c r="E32" s="8"/>
      <c r="F32" s="9"/>
      <c r="G32" s="9"/>
      <c r="H32" s="9"/>
      <c r="I32" s="10"/>
      <c r="J32" s="15"/>
    </row>
    <row r="33" spans="1:3">
      <c r="A33">
        <v>32</v>
      </c>
      <c r="B33" s="11" t="s">
        <v>1858</v>
      </c>
      <c r="C33" s="6" t="s">
        <v>1848</v>
      </c>
    </row>
    <row r="34" spans="1:3">
      <c r="A34">
        <v>33</v>
      </c>
      <c r="B34" s="11" t="s">
        <v>1851</v>
      </c>
      <c r="C34" s="6" t="s">
        <v>1848</v>
      </c>
    </row>
    <row r="35" spans="1:3">
      <c r="A35">
        <v>34</v>
      </c>
      <c r="B35" s="6" t="s">
        <v>1859</v>
      </c>
      <c r="C35" s="6" t="s">
        <v>1848</v>
      </c>
    </row>
    <row r="36" ht="30" spans="1:3">
      <c r="A36">
        <v>35</v>
      </c>
      <c r="B36" s="11" t="s">
        <v>1860</v>
      </c>
      <c r="C36" s="6" t="s">
        <v>1848</v>
      </c>
    </row>
    <row r="37" spans="1:3">
      <c r="A37">
        <v>36</v>
      </c>
      <c r="B37" s="11" t="s">
        <v>1660</v>
      </c>
      <c r="C37" s="6" t="s">
        <v>1848</v>
      </c>
    </row>
    <row r="38" ht="30" spans="1:3">
      <c r="A38">
        <v>37</v>
      </c>
      <c r="B38" s="11" t="s">
        <v>1661</v>
      </c>
      <c r="C38" s="6" t="s">
        <v>1848</v>
      </c>
    </row>
    <row r="39" spans="1:3">
      <c r="A39">
        <v>38</v>
      </c>
      <c r="B39" s="11" t="s">
        <v>998</v>
      </c>
      <c r="C39" s="6" t="s">
        <v>1848</v>
      </c>
    </row>
    <row r="40" spans="1:3">
      <c r="A40">
        <v>39</v>
      </c>
      <c r="B40" s="11" t="s">
        <v>81</v>
      </c>
      <c r="C40" s="6" t="s">
        <v>1848</v>
      </c>
    </row>
    <row r="41" spans="1:3">
      <c r="A41">
        <v>40</v>
      </c>
      <c r="B41" s="11" t="s">
        <v>1002</v>
      </c>
      <c r="C41" s="6" t="s">
        <v>1848</v>
      </c>
    </row>
    <row r="42" spans="1:3">
      <c r="A42">
        <v>41</v>
      </c>
      <c r="B42" s="11" t="s">
        <v>11</v>
      </c>
      <c r="C42" s="6" t="s">
        <v>1848</v>
      </c>
    </row>
    <row r="43" spans="1:3">
      <c r="A43">
        <v>42</v>
      </c>
      <c r="B43" s="11" t="s">
        <v>1858</v>
      </c>
      <c r="C43" s="6" t="s">
        <v>1848</v>
      </c>
    </row>
    <row r="44" spans="1:3">
      <c r="A44">
        <v>43</v>
      </c>
      <c r="B44" s="6" t="s">
        <v>1861</v>
      </c>
      <c r="C44" s="6" t="s">
        <v>1848</v>
      </c>
    </row>
    <row r="45" ht="45" spans="1:3">
      <c r="A45">
        <v>44</v>
      </c>
      <c r="B45" s="11" t="s">
        <v>1862</v>
      </c>
      <c r="C45" s="6" t="s">
        <v>1848</v>
      </c>
    </row>
    <row r="46" ht="30" spans="1:3">
      <c r="A46">
        <v>45</v>
      </c>
      <c r="B46" s="11" t="s">
        <v>1654</v>
      </c>
      <c r="C46" s="6" t="s">
        <v>1848</v>
      </c>
    </row>
    <row r="47" spans="1:3">
      <c r="A47">
        <v>46</v>
      </c>
      <c r="B47" s="11" t="s">
        <v>998</v>
      </c>
      <c r="C47" s="6" t="s">
        <v>1848</v>
      </c>
    </row>
    <row r="48" spans="1:3">
      <c r="A48">
        <v>47</v>
      </c>
      <c r="B48" s="11" t="s">
        <v>81</v>
      </c>
      <c r="C48" s="6" t="s">
        <v>1848</v>
      </c>
    </row>
    <row r="49" spans="1:3">
      <c r="A49">
        <v>48</v>
      </c>
      <c r="B49" s="11" t="s">
        <v>999</v>
      </c>
      <c r="C49" s="6" t="s">
        <v>1848</v>
      </c>
    </row>
    <row r="50" spans="1:3">
      <c r="A50">
        <v>49</v>
      </c>
      <c r="B50" s="11" t="s">
        <v>52</v>
      </c>
      <c r="C50" s="6" t="s">
        <v>1848</v>
      </c>
    </row>
    <row r="51" spans="1:3">
      <c r="A51">
        <v>50</v>
      </c>
      <c r="B51" s="6" t="s">
        <v>1863</v>
      </c>
      <c r="C51" s="6" t="s">
        <v>1848</v>
      </c>
    </row>
    <row r="52" spans="1:3">
      <c r="A52">
        <v>51</v>
      </c>
      <c r="B52" s="11" t="s">
        <v>1864</v>
      </c>
      <c r="C52" s="6" t="s">
        <v>1848</v>
      </c>
    </row>
    <row r="53" spans="1:3">
      <c r="A53">
        <v>52</v>
      </c>
      <c r="B53" s="11" t="s">
        <v>20</v>
      </c>
      <c r="C53" s="6" t="s">
        <v>1848</v>
      </c>
    </row>
    <row r="54" spans="1:3">
      <c r="A54">
        <v>53</v>
      </c>
      <c r="B54" s="11" t="s">
        <v>63</v>
      </c>
      <c r="C54" s="6" t="s">
        <v>1848</v>
      </c>
    </row>
    <row r="55" spans="1:3">
      <c r="A55">
        <v>54</v>
      </c>
      <c r="B55" s="11" t="s">
        <v>1775</v>
      </c>
      <c r="C55" s="6" t="s">
        <v>1848</v>
      </c>
    </row>
    <row r="56" spans="1:3">
      <c r="A56">
        <v>55</v>
      </c>
      <c r="B56" s="11" t="s">
        <v>26</v>
      </c>
      <c r="C56" s="6" t="s">
        <v>1848</v>
      </c>
    </row>
    <row r="57" spans="1:3">
      <c r="A57">
        <v>56</v>
      </c>
      <c r="B57" s="11" t="s">
        <v>1858</v>
      </c>
      <c r="C57" s="6" t="s">
        <v>1848</v>
      </c>
    </row>
    <row r="58" spans="1:3">
      <c r="A58">
        <v>57</v>
      </c>
      <c r="B58" s="11" t="s">
        <v>1865</v>
      </c>
      <c r="C58" s="6" t="s">
        <v>1848</v>
      </c>
    </row>
    <row r="59" ht="30" spans="1:3">
      <c r="A59">
        <v>58</v>
      </c>
      <c r="B59" s="11" t="s">
        <v>1866</v>
      </c>
      <c r="C59" s="6" t="s">
        <v>1848</v>
      </c>
    </row>
    <row r="60" ht="30" spans="1:3">
      <c r="A60">
        <v>59</v>
      </c>
      <c r="B60" s="11" t="s">
        <v>1867</v>
      </c>
      <c r="C60" s="6" t="s">
        <v>1848</v>
      </c>
    </row>
    <row r="61" spans="1:3">
      <c r="A61">
        <v>60</v>
      </c>
      <c r="B61" s="6" t="s">
        <v>1868</v>
      </c>
      <c r="C61" s="6" t="s">
        <v>1848</v>
      </c>
    </row>
    <row r="62" ht="45" spans="1:3">
      <c r="A62">
        <v>61</v>
      </c>
      <c r="B62" s="11" t="s">
        <v>1869</v>
      </c>
      <c r="C62" s="6" t="s">
        <v>1848</v>
      </c>
    </row>
    <row r="63" spans="1:3">
      <c r="A63">
        <v>62</v>
      </c>
      <c r="B63" s="11" t="s">
        <v>7</v>
      </c>
      <c r="C63" s="6" t="s">
        <v>1848</v>
      </c>
    </row>
    <row r="64" spans="1:3">
      <c r="A64">
        <v>63</v>
      </c>
      <c r="B64" s="11" t="s">
        <v>63</v>
      </c>
      <c r="C64" s="6" t="s">
        <v>1848</v>
      </c>
    </row>
    <row r="65" spans="1:3">
      <c r="A65">
        <v>64</v>
      </c>
      <c r="B65" s="11" t="s">
        <v>23</v>
      </c>
      <c r="C65" s="6" t="s">
        <v>1848</v>
      </c>
    </row>
    <row r="66" spans="1:3">
      <c r="A66">
        <v>65</v>
      </c>
      <c r="B66" s="11" t="s">
        <v>52</v>
      </c>
      <c r="C66" s="6" t="s">
        <v>1848</v>
      </c>
    </row>
    <row r="67" spans="1:3">
      <c r="A67">
        <v>66</v>
      </c>
      <c r="B67" s="11" t="s">
        <v>1870</v>
      </c>
      <c r="C67" s="6" t="s">
        <v>1848</v>
      </c>
    </row>
    <row r="68" spans="1:3">
      <c r="A68">
        <v>67</v>
      </c>
      <c r="B68" s="6" t="s">
        <v>1871</v>
      </c>
      <c r="C68" s="6" t="s">
        <v>1848</v>
      </c>
    </row>
    <row r="69" ht="60" spans="1:3">
      <c r="A69">
        <v>68</v>
      </c>
      <c r="B69" s="11" t="s">
        <v>1872</v>
      </c>
      <c r="C69" s="6" t="s">
        <v>1848</v>
      </c>
    </row>
    <row r="70" spans="1:3">
      <c r="A70">
        <v>69</v>
      </c>
      <c r="B70" s="11" t="s">
        <v>996</v>
      </c>
      <c r="C70" s="6" t="s">
        <v>1848</v>
      </c>
    </row>
    <row r="71" spans="1:3">
      <c r="A71">
        <v>70</v>
      </c>
      <c r="B71" s="11" t="s">
        <v>63</v>
      </c>
      <c r="C71" s="6" t="s">
        <v>1848</v>
      </c>
    </row>
    <row r="72" spans="1:3">
      <c r="A72">
        <v>71</v>
      </c>
      <c r="B72" s="11" t="s">
        <v>1002</v>
      </c>
      <c r="C72" s="6" t="s">
        <v>1848</v>
      </c>
    </row>
    <row r="73" spans="1:3">
      <c r="A73">
        <v>72</v>
      </c>
      <c r="B73" s="11" t="s">
        <v>49</v>
      </c>
      <c r="C73" s="6" t="s">
        <v>1848</v>
      </c>
    </row>
    <row r="74" spans="1:3">
      <c r="A74">
        <v>73</v>
      </c>
      <c r="B74" s="11" t="s">
        <v>1858</v>
      </c>
      <c r="C74" s="6" t="s">
        <v>1848</v>
      </c>
    </row>
    <row r="75" spans="1:3">
      <c r="A75">
        <v>74</v>
      </c>
      <c r="B75" s="11" t="s">
        <v>1873</v>
      </c>
      <c r="C75" s="6" t="s">
        <v>1848</v>
      </c>
    </row>
    <row r="76" ht="30" spans="1:3">
      <c r="A76">
        <v>75</v>
      </c>
      <c r="B76" s="11" t="s">
        <v>1866</v>
      </c>
      <c r="C76" s="6" t="s">
        <v>1848</v>
      </c>
    </row>
    <row r="77" ht="30" spans="1:3">
      <c r="A77">
        <v>76</v>
      </c>
      <c r="B77" s="11" t="s">
        <v>1874</v>
      </c>
      <c r="C77" s="6" t="s">
        <v>1848</v>
      </c>
    </row>
    <row r="78" spans="1:3">
      <c r="A78">
        <v>77</v>
      </c>
      <c r="B78" s="6" t="s">
        <v>1875</v>
      </c>
      <c r="C78" s="6" t="s">
        <v>1848</v>
      </c>
    </row>
    <row r="79" ht="75" spans="1:3">
      <c r="A79">
        <v>78</v>
      </c>
      <c r="B79" s="11" t="s">
        <v>1876</v>
      </c>
      <c r="C79" s="6" t="s">
        <v>1848</v>
      </c>
    </row>
    <row r="80" spans="1:3">
      <c r="A80">
        <v>79</v>
      </c>
      <c r="B80" s="11" t="s">
        <v>1775</v>
      </c>
      <c r="C80" s="6" t="s">
        <v>1848</v>
      </c>
    </row>
    <row r="81" spans="1:3">
      <c r="A81">
        <v>80</v>
      </c>
      <c r="B81" s="11" t="s">
        <v>21</v>
      </c>
      <c r="C81" s="6" t="s">
        <v>1848</v>
      </c>
    </row>
    <row r="82" spans="1:3">
      <c r="A82">
        <v>81</v>
      </c>
      <c r="B82" s="11" t="s">
        <v>1002</v>
      </c>
      <c r="C82" s="6" t="s">
        <v>1848</v>
      </c>
    </row>
    <row r="83" spans="1:3">
      <c r="A83">
        <v>82</v>
      </c>
      <c r="B83" s="11" t="s">
        <v>49</v>
      </c>
      <c r="C83" s="6" t="s">
        <v>1848</v>
      </c>
    </row>
    <row r="84" ht="30" spans="1:3">
      <c r="A84">
        <v>83</v>
      </c>
      <c r="B84" s="11" t="s">
        <v>1692</v>
      </c>
      <c r="C84" s="6" t="s">
        <v>1848</v>
      </c>
    </row>
    <row r="85" spans="1:3">
      <c r="A85">
        <v>84</v>
      </c>
      <c r="B85" s="11" t="s">
        <v>1877</v>
      </c>
      <c r="C85" s="6" t="s">
        <v>1848</v>
      </c>
    </row>
    <row r="86" spans="1:3">
      <c r="A86">
        <v>85</v>
      </c>
      <c r="B86" s="6" t="s">
        <v>1878</v>
      </c>
      <c r="C86" s="6" t="s">
        <v>1848</v>
      </c>
    </row>
    <row r="87" ht="30" spans="1:3">
      <c r="A87">
        <v>86</v>
      </c>
      <c r="B87" s="11" t="s">
        <v>1879</v>
      </c>
      <c r="C87" s="6" t="s">
        <v>1848</v>
      </c>
    </row>
    <row r="88" spans="1:3">
      <c r="A88">
        <v>87</v>
      </c>
      <c r="B88" s="11" t="s">
        <v>996</v>
      </c>
      <c r="C88" s="6" t="s">
        <v>1848</v>
      </c>
    </row>
    <row r="89" spans="1:3">
      <c r="A89">
        <v>88</v>
      </c>
      <c r="B89" s="11" t="s">
        <v>21</v>
      </c>
      <c r="C89" s="6" t="s">
        <v>1848</v>
      </c>
    </row>
    <row r="90" spans="1:3">
      <c r="A90">
        <v>89</v>
      </c>
      <c r="B90" s="11" t="s">
        <v>1775</v>
      </c>
      <c r="C90" s="6" t="s">
        <v>1848</v>
      </c>
    </row>
    <row r="91" spans="1:3">
      <c r="A91">
        <v>90</v>
      </c>
      <c r="B91" s="11" t="s">
        <v>26</v>
      </c>
      <c r="C91" s="6" t="s">
        <v>1848</v>
      </c>
    </row>
    <row r="92" ht="30" spans="1:3">
      <c r="A92">
        <v>91</v>
      </c>
      <c r="B92" s="11" t="s">
        <v>1692</v>
      </c>
      <c r="C92" s="6" t="s">
        <v>1848</v>
      </c>
    </row>
    <row r="93" spans="1:3">
      <c r="A93">
        <v>92</v>
      </c>
      <c r="B93" s="11" t="s">
        <v>1877</v>
      </c>
      <c r="C93" s="6" t="s">
        <v>1848</v>
      </c>
    </row>
    <row r="94" spans="1:3">
      <c r="A94">
        <v>93</v>
      </c>
      <c r="B94" s="6" t="s">
        <v>1880</v>
      </c>
      <c r="C94" s="6" t="s">
        <v>1848</v>
      </c>
    </row>
    <row r="95" ht="45" spans="1:3">
      <c r="A95">
        <v>94</v>
      </c>
      <c r="B95" s="11" t="s">
        <v>1881</v>
      </c>
      <c r="C95" s="6" t="s">
        <v>1848</v>
      </c>
    </row>
    <row r="96" spans="1:3">
      <c r="A96">
        <v>95</v>
      </c>
      <c r="B96" s="11" t="s">
        <v>118</v>
      </c>
      <c r="C96" s="6" t="s">
        <v>1848</v>
      </c>
    </row>
    <row r="97" spans="1:3">
      <c r="A97">
        <v>96</v>
      </c>
      <c r="B97" s="11" t="s">
        <v>21</v>
      </c>
      <c r="C97" s="6" t="s">
        <v>1848</v>
      </c>
    </row>
    <row r="98" spans="1:3">
      <c r="A98">
        <v>97</v>
      </c>
      <c r="B98" s="11" t="s">
        <v>127</v>
      </c>
      <c r="C98" s="6" t="s">
        <v>1848</v>
      </c>
    </row>
    <row r="99" spans="1:3">
      <c r="A99">
        <v>98</v>
      </c>
      <c r="B99" s="11" t="s">
        <v>52</v>
      </c>
      <c r="C99" s="6" t="s">
        <v>1848</v>
      </c>
    </row>
    <row r="100" ht="30" spans="1:3">
      <c r="A100">
        <v>99</v>
      </c>
      <c r="B100" s="11" t="s">
        <v>1692</v>
      </c>
      <c r="C100" s="6" t="s">
        <v>1848</v>
      </c>
    </row>
    <row r="101" spans="1:3">
      <c r="A101">
        <v>100</v>
      </c>
      <c r="B101" s="6" t="s">
        <v>1882</v>
      </c>
      <c r="C101" s="6" t="s">
        <v>1848</v>
      </c>
    </row>
    <row r="102" ht="75" spans="1:3">
      <c r="A102">
        <v>101</v>
      </c>
      <c r="B102" s="11" t="s">
        <v>1883</v>
      </c>
      <c r="C102" s="6" t="s">
        <v>1848</v>
      </c>
    </row>
    <row r="103" spans="1:3">
      <c r="A103">
        <v>102</v>
      </c>
      <c r="B103" s="11" t="s">
        <v>1775</v>
      </c>
      <c r="C103" s="6" t="s">
        <v>1848</v>
      </c>
    </row>
    <row r="104" spans="1:3">
      <c r="A104">
        <v>103</v>
      </c>
      <c r="B104" s="11" t="s">
        <v>21</v>
      </c>
      <c r="C104" s="6" t="s">
        <v>1848</v>
      </c>
    </row>
    <row r="105" spans="1:3">
      <c r="A105">
        <v>104</v>
      </c>
      <c r="B105" s="11" t="s">
        <v>1002</v>
      </c>
      <c r="C105" s="6" t="s">
        <v>1848</v>
      </c>
    </row>
    <row r="106" spans="1:3">
      <c r="A106">
        <v>105</v>
      </c>
      <c r="B106" s="11" t="s">
        <v>49</v>
      </c>
      <c r="C106" s="6" t="s">
        <v>1848</v>
      </c>
    </row>
    <row r="107" spans="1:3">
      <c r="A107">
        <v>106</v>
      </c>
      <c r="B107" s="11" t="s">
        <v>1884</v>
      </c>
      <c r="C107" s="6" t="s">
        <v>1848</v>
      </c>
    </row>
    <row r="108" spans="1:3">
      <c r="A108">
        <v>107</v>
      </c>
      <c r="B108" s="6" t="s">
        <v>1885</v>
      </c>
      <c r="C108" s="6" t="s">
        <v>1848</v>
      </c>
    </row>
    <row r="109" ht="30" spans="1:3">
      <c r="A109">
        <v>108</v>
      </c>
      <c r="B109" s="11" t="s">
        <v>1886</v>
      </c>
      <c r="C109" s="6" t="s">
        <v>1848</v>
      </c>
    </row>
    <row r="110" spans="1:3">
      <c r="A110">
        <v>109</v>
      </c>
      <c r="B110" s="11" t="s">
        <v>996</v>
      </c>
      <c r="C110" s="6" t="s">
        <v>1848</v>
      </c>
    </row>
    <row r="111" spans="1:3">
      <c r="A111">
        <v>110</v>
      </c>
      <c r="B111" s="11" t="s">
        <v>21</v>
      </c>
      <c r="C111" s="6" t="s">
        <v>1848</v>
      </c>
    </row>
    <row r="112" spans="1:3">
      <c r="A112">
        <v>111</v>
      </c>
      <c r="B112" s="11" t="s">
        <v>26</v>
      </c>
      <c r="C112" s="6" t="s">
        <v>1848</v>
      </c>
    </row>
    <row r="113" spans="1:3">
      <c r="A113">
        <v>112</v>
      </c>
      <c r="B113" s="11" t="s">
        <v>1887</v>
      </c>
      <c r="C113" s="6" t="s">
        <v>1848</v>
      </c>
    </row>
    <row r="114" spans="1:3">
      <c r="A114">
        <v>113</v>
      </c>
      <c r="B114" s="11" t="s">
        <v>1888</v>
      </c>
      <c r="C114" s="6" t="s">
        <v>1848</v>
      </c>
    </row>
    <row r="115" spans="1:3">
      <c r="A115">
        <v>114</v>
      </c>
      <c r="B115" s="6" t="s">
        <v>1889</v>
      </c>
      <c r="C115" s="6" t="s">
        <v>1848</v>
      </c>
    </row>
    <row r="116" ht="90" spans="1:3">
      <c r="A116">
        <v>115</v>
      </c>
      <c r="B116" s="11" t="s">
        <v>1890</v>
      </c>
      <c r="C116" s="6" t="s">
        <v>1848</v>
      </c>
    </row>
    <row r="117" spans="1:3">
      <c r="A117">
        <v>116</v>
      </c>
      <c r="B117" s="11" t="s">
        <v>996</v>
      </c>
      <c r="C117" s="6" t="s">
        <v>1848</v>
      </c>
    </row>
    <row r="118" spans="1:3">
      <c r="A118">
        <v>117</v>
      </c>
      <c r="B118" s="11" t="s">
        <v>21</v>
      </c>
      <c r="C118" s="6" t="s">
        <v>1848</v>
      </c>
    </row>
    <row r="119" spans="1:3">
      <c r="A119">
        <v>118</v>
      </c>
      <c r="B119" s="11" t="s">
        <v>89</v>
      </c>
      <c r="C119" s="6" t="s">
        <v>1848</v>
      </c>
    </row>
    <row r="120" ht="45" spans="1:3">
      <c r="A120">
        <v>119</v>
      </c>
      <c r="B120" s="11" t="s">
        <v>1710</v>
      </c>
      <c r="C120" s="6" t="s">
        <v>1848</v>
      </c>
    </row>
    <row r="121" spans="1:3">
      <c r="A121">
        <v>120</v>
      </c>
      <c r="B121" s="6" t="s">
        <v>1891</v>
      </c>
      <c r="C121" s="6" t="s">
        <v>1848</v>
      </c>
    </row>
    <row r="122" ht="30" spans="1:3">
      <c r="A122">
        <v>121</v>
      </c>
      <c r="B122" s="11" t="s">
        <v>1892</v>
      </c>
      <c r="C122" s="6" t="s">
        <v>1848</v>
      </c>
    </row>
    <row r="123" spans="1:3">
      <c r="A123">
        <v>122</v>
      </c>
      <c r="B123" s="11" t="s">
        <v>996</v>
      </c>
      <c r="C123" s="6" t="s">
        <v>1848</v>
      </c>
    </row>
    <row r="124" spans="1:3">
      <c r="A124">
        <v>123</v>
      </c>
      <c r="B124" s="11" t="s">
        <v>21</v>
      </c>
      <c r="C124" s="6" t="s">
        <v>1848</v>
      </c>
    </row>
    <row r="125" spans="1:3">
      <c r="A125">
        <v>124</v>
      </c>
      <c r="B125" s="11" t="s">
        <v>49</v>
      </c>
      <c r="C125" s="6" t="s">
        <v>1848</v>
      </c>
    </row>
    <row r="126" ht="45" spans="1:3">
      <c r="A126">
        <v>125</v>
      </c>
      <c r="B126" s="11" t="s">
        <v>1710</v>
      </c>
      <c r="C126" s="6" t="s">
        <v>1848</v>
      </c>
    </row>
    <row r="127" spans="1:3">
      <c r="A127">
        <v>126</v>
      </c>
      <c r="B127" s="11" t="s">
        <v>1884</v>
      </c>
      <c r="C127" s="6" t="s">
        <v>1848</v>
      </c>
    </row>
    <row r="128" spans="1:3">
      <c r="A128">
        <v>127</v>
      </c>
      <c r="B128" s="11" t="s">
        <v>1893</v>
      </c>
      <c r="C128" s="6" t="s">
        <v>1848</v>
      </c>
    </row>
    <row r="129" spans="1:3">
      <c r="A129">
        <v>128</v>
      </c>
      <c r="B129" s="6" t="s">
        <v>1894</v>
      </c>
      <c r="C129" s="6" t="s">
        <v>1848</v>
      </c>
    </row>
    <row r="130" ht="90" spans="1:3">
      <c r="A130">
        <v>129</v>
      </c>
      <c r="B130" s="11" t="s">
        <v>1895</v>
      </c>
      <c r="C130" s="6" t="s">
        <v>1848</v>
      </c>
    </row>
    <row r="131" spans="1:3">
      <c r="A131">
        <v>130</v>
      </c>
      <c r="B131" s="11" t="s">
        <v>118</v>
      </c>
      <c r="C131" s="6" t="s">
        <v>1848</v>
      </c>
    </row>
    <row r="132" spans="1:3">
      <c r="A132">
        <v>131</v>
      </c>
      <c r="B132" s="11" t="s">
        <v>63</v>
      </c>
      <c r="C132" s="6" t="s">
        <v>1848</v>
      </c>
    </row>
    <row r="133" spans="1:3">
      <c r="A133">
        <v>132</v>
      </c>
      <c r="B133" s="11" t="s">
        <v>89</v>
      </c>
      <c r="C133" s="6" t="s">
        <v>1848</v>
      </c>
    </row>
    <row r="134" ht="45" spans="1:3">
      <c r="A134">
        <v>133</v>
      </c>
      <c r="B134" s="11" t="s">
        <v>1716</v>
      </c>
      <c r="C134" s="6" t="s">
        <v>1848</v>
      </c>
    </row>
    <row r="135" spans="1:3">
      <c r="A135">
        <v>134</v>
      </c>
      <c r="B135" s="6" t="s">
        <v>1896</v>
      </c>
      <c r="C135" s="6" t="s">
        <v>1848</v>
      </c>
    </row>
    <row r="136" ht="30" spans="1:3">
      <c r="A136">
        <v>135</v>
      </c>
      <c r="B136" s="11" t="s">
        <v>1897</v>
      </c>
      <c r="C136" s="6" t="s">
        <v>1848</v>
      </c>
    </row>
    <row r="137" spans="1:3">
      <c r="A137">
        <v>136</v>
      </c>
      <c r="B137" s="11" t="s">
        <v>118</v>
      </c>
      <c r="C137" s="6" t="s">
        <v>1848</v>
      </c>
    </row>
    <row r="138" spans="1:3">
      <c r="A138">
        <v>137</v>
      </c>
      <c r="B138" s="11" t="s">
        <v>63</v>
      </c>
      <c r="C138" s="6" t="s">
        <v>1848</v>
      </c>
    </row>
    <row r="139" spans="1:3">
      <c r="A139">
        <v>138</v>
      </c>
      <c r="B139" s="11" t="s">
        <v>49</v>
      </c>
      <c r="C139" s="6" t="s">
        <v>1848</v>
      </c>
    </row>
    <row r="140" ht="45" spans="1:3">
      <c r="A140">
        <v>139</v>
      </c>
      <c r="B140" s="11" t="s">
        <v>1716</v>
      </c>
      <c r="C140" s="6" t="s">
        <v>1848</v>
      </c>
    </row>
    <row r="141" spans="1:3">
      <c r="A141">
        <v>140</v>
      </c>
      <c r="B141" s="6" t="s">
        <v>1898</v>
      </c>
      <c r="C141" s="6" t="s">
        <v>1848</v>
      </c>
    </row>
    <row r="142" ht="60" spans="1:3">
      <c r="A142">
        <v>141</v>
      </c>
      <c r="B142" s="11" t="s">
        <v>1899</v>
      </c>
      <c r="C142" s="6" t="s">
        <v>1848</v>
      </c>
    </row>
    <row r="143" spans="1:3">
      <c r="A143">
        <v>142</v>
      </c>
      <c r="B143" s="11" t="s">
        <v>1900</v>
      </c>
      <c r="C143" s="6" t="s">
        <v>1848</v>
      </c>
    </row>
    <row r="144" spans="1:3">
      <c r="A144">
        <v>143</v>
      </c>
      <c r="B144" s="11" t="s">
        <v>1901</v>
      </c>
      <c r="C144" s="6" t="s">
        <v>1848</v>
      </c>
    </row>
    <row r="145" spans="1:3">
      <c r="A145">
        <v>144</v>
      </c>
      <c r="B145" s="11" t="s">
        <v>1902</v>
      </c>
      <c r="C145" s="6" t="s">
        <v>1848</v>
      </c>
    </row>
    <row r="146" spans="1:3">
      <c r="A146">
        <v>145</v>
      </c>
      <c r="B146" s="11" t="s">
        <v>20</v>
      </c>
      <c r="C146" s="6" t="s">
        <v>1848</v>
      </c>
    </row>
    <row r="147" spans="1:3">
      <c r="A147">
        <v>146</v>
      </c>
      <c r="B147" s="11" t="s">
        <v>21</v>
      </c>
      <c r="C147" s="6" t="s">
        <v>1848</v>
      </c>
    </row>
    <row r="148" spans="1:3">
      <c r="A148">
        <v>147</v>
      </c>
      <c r="B148" s="11" t="s">
        <v>1002</v>
      </c>
      <c r="C148" s="6" t="s">
        <v>1848</v>
      </c>
    </row>
    <row r="149" spans="1:3">
      <c r="A149">
        <v>148</v>
      </c>
      <c r="B149" s="11" t="s">
        <v>49</v>
      </c>
      <c r="C149" s="6" t="s">
        <v>1848</v>
      </c>
    </row>
    <row r="150" spans="1:3">
      <c r="A150">
        <v>149</v>
      </c>
      <c r="B150" s="6" t="s">
        <v>1903</v>
      </c>
      <c r="C150" s="6" t="s">
        <v>1848</v>
      </c>
    </row>
    <row r="151" ht="30" spans="1:3">
      <c r="A151">
        <v>150</v>
      </c>
      <c r="B151" s="11" t="s">
        <v>1904</v>
      </c>
      <c r="C151" s="6" t="s">
        <v>1848</v>
      </c>
    </row>
    <row r="152" spans="1:3">
      <c r="A152">
        <v>151</v>
      </c>
      <c r="B152" s="11" t="s">
        <v>118</v>
      </c>
      <c r="C152" s="6" t="s">
        <v>1848</v>
      </c>
    </row>
    <row r="153" spans="1:3">
      <c r="A153">
        <v>152</v>
      </c>
      <c r="B153" s="11" t="s">
        <v>81</v>
      </c>
      <c r="C153" s="6" t="s">
        <v>1848</v>
      </c>
    </row>
    <row r="154" spans="1:3">
      <c r="A154">
        <v>153</v>
      </c>
      <c r="B154" s="11" t="s">
        <v>26</v>
      </c>
      <c r="C154" s="6" t="s">
        <v>1848</v>
      </c>
    </row>
    <row r="155" spans="1:3">
      <c r="A155">
        <v>154</v>
      </c>
      <c r="B155" s="6" t="s">
        <v>1905</v>
      </c>
      <c r="C155" s="6" t="s">
        <v>1848</v>
      </c>
    </row>
    <row r="156" ht="45" spans="1:3">
      <c r="A156">
        <v>155</v>
      </c>
      <c r="B156" s="11" t="s">
        <v>1906</v>
      </c>
      <c r="C156" s="6" t="s">
        <v>1848</v>
      </c>
    </row>
    <row r="157" spans="1:3">
      <c r="A157">
        <v>156</v>
      </c>
      <c r="B157" s="11" t="s">
        <v>1775</v>
      </c>
      <c r="C157" s="6" t="s">
        <v>1848</v>
      </c>
    </row>
    <row r="158" spans="1:3">
      <c r="A158">
        <v>157</v>
      </c>
      <c r="B158" s="11" t="s">
        <v>21</v>
      </c>
      <c r="C158" s="6" t="s">
        <v>1848</v>
      </c>
    </row>
    <row r="159" spans="1:3">
      <c r="A159">
        <v>158</v>
      </c>
      <c r="B159" s="11" t="s">
        <v>1002</v>
      </c>
      <c r="C159" s="6" t="s">
        <v>1848</v>
      </c>
    </row>
    <row r="160" spans="1:3">
      <c r="A160">
        <v>159</v>
      </c>
      <c r="B160" s="11" t="s">
        <v>49</v>
      </c>
      <c r="C160" s="6" t="s">
        <v>1848</v>
      </c>
    </row>
    <row r="161" spans="1:3">
      <c r="A161">
        <v>160</v>
      </c>
      <c r="B161" s="6" t="s">
        <v>1907</v>
      </c>
      <c r="C161" s="6" t="s">
        <v>1848</v>
      </c>
    </row>
    <row r="162" ht="30" spans="1:3">
      <c r="A162">
        <v>161</v>
      </c>
      <c r="B162" s="11" t="s">
        <v>1908</v>
      </c>
      <c r="C162" s="6" t="s">
        <v>1848</v>
      </c>
    </row>
    <row r="163" spans="1:3">
      <c r="A163">
        <v>162</v>
      </c>
      <c r="B163" s="11" t="s">
        <v>996</v>
      </c>
      <c r="C163" s="6" t="s">
        <v>1848</v>
      </c>
    </row>
    <row r="164" spans="1:3">
      <c r="A164">
        <v>163</v>
      </c>
      <c r="B164" s="11" t="s">
        <v>81</v>
      </c>
      <c r="C164" s="6" t="s">
        <v>1848</v>
      </c>
    </row>
    <row r="165" spans="1:3">
      <c r="A165">
        <v>164</v>
      </c>
      <c r="B165" s="11" t="s">
        <v>26</v>
      </c>
      <c r="C165" s="6" t="s">
        <v>1848</v>
      </c>
    </row>
    <row r="166" spans="1:3">
      <c r="A166">
        <v>165</v>
      </c>
      <c r="B166" s="6" t="s">
        <v>1909</v>
      </c>
      <c r="C166" s="6" t="s">
        <v>1848</v>
      </c>
    </row>
    <row r="167" ht="60" spans="1:3">
      <c r="A167">
        <v>166</v>
      </c>
      <c r="B167" s="11" t="s">
        <v>1910</v>
      </c>
      <c r="C167" s="6" t="s">
        <v>1848</v>
      </c>
    </row>
    <row r="168" ht="30" spans="1:3">
      <c r="A168">
        <v>167</v>
      </c>
      <c r="B168" s="11" t="s">
        <v>1911</v>
      </c>
      <c r="C168" s="6" t="s">
        <v>1848</v>
      </c>
    </row>
    <row r="169" spans="1:3">
      <c r="A169">
        <v>168</v>
      </c>
      <c r="B169" s="6" t="s">
        <v>1912</v>
      </c>
      <c r="C169" s="6" t="s">
        <v>1848</v>
      </c>
    </row>
    <row r="170" ht="30" spans="1:3">
      <c r="A170">
        <v>169</v>
      </c>
      <c r="B170" s="11" t="s">
        <v>1913</v>
      </c>
      <c r="C170" s="6" t="s">
        <v>1848</v>
      </c>
    </row>
    <row r="171" ht="45" spans="1:3">
      <c r="A171">
        <v>170</v>
      </c>
      <c r="B171" s="11" t="s">
        <v>1914</v>
      </c>
      <c r="C171" s="6" t="s">
        <v>1848</v>
      </c>
    </row>
    <row r="172" spans="1:3">
      <c r="A172">
        <v>171</v>
      </c>
      <c r="B172" s="6" t="s">
        <v>1915</v>
      </c>
      <c r="C172" s="6" t="s">
        <v>1848</v>
      </c>
    </row>
    <row r="173" ht="45" spans="1:3">
      <c r="A173">
        <v>172</v>
      </c>
      <c r="B173" s="11" t="s">
        <v>1916</v>
      </c>
      <c r="C173" s="6" t="s">
        <v>1848</v>
      </c>
    </row>
    <row r="174" spans="1:3">
      <c r="A174">
        <v>173</v>
      </c>
      <c r="B174" s="11" t="s">
        <v>1738</v>
      </c>
      <c r="C174" s="6" t="s">
        <v>1848</v>
      </c>
    </row>
    <row r="175" ht="30" spans="1:3">
      <c r="A175">
        <v>174</v>
      </c>
      <c r="B175" s="11" t="s">
        <v>1739</v>
      </c>
      <c r="C175" s="6" t="s">
        <v>1848</v>
      </c>
    </row>
    <row r="176" spans="1:3">
      <c r="A176">
        <v>175</v>
      </c>
      <c r="B176" s="11" t="s">
        <v>1775</v>
      </c>
      <c r="C176" s="6" t="s">
        <v>1848</v>
      </c>
    </row>
    <row r="177" spans="1:3">
      <c r="A177">
        <v>176</v>
      </c>
      <c r="B177" s="11" t="s">
        <v>21</v>
      </c>
      <c r="C177" s="6" t="s">
        <v>1848</v>
      </c>
    </row>
    <row r="178" spans="1:3">
      <c r="A178">
        <v>177</v>
      </c>
      <c r="B178" s="11" t="s">
        <v>999</v>
      </c>
      <c r="C178" s="6" t="s">
        <v>1848</v>
      </c>
    </row>
    <row r="179" spans="1:3">
      <c r="A179">
        <v>178</v>
      </c>
      <c r="B179" s="11" t="s">
        <v>49</v>
      </c>
      <c r="C179" s="6" t="s">
        <v>1848</v>
      </c>
    </row>
    <row r="180" spans="1:3">
      <c r="A180">
        <v>179</v>
      </c>
      <c r="B180" s="11" t="s">
        <v>1639</v>
      </c>
      <c r="C180" s="6" t="s">
        <v>1848</v>
      </c>
    </row>
    <row r="181" spans="1:3">
      <c r="A181">
        <v>180</v>
      </c>
      <c r="B181" s="11" t="s">
        <v>1858</v>
      </c>
      <c r="C181" s="6" t="s">
        <v>1848</v>
      </c>
    </row>
    <row r="182" spans="1:3">
      <c r="A182">
        <v>181</v>
      </c>
      <c r="B182" s="11" t="s">
        <v>1851</v>
      </c>
      <c r="C182" s="6" t="s">
        <v>1848</v>
      </c>
    </row>
    <row r="183" spans="1:3">
      <c r="A183">
        <v>182</v>
      </c>
      <c r="B183" s="6" t="s">
        <v>1917</v>
      </c>
      <c r="C183" s="6" t="s">
        <v>1848</v>
      </c>
    </row>
    <row r="184" ht="30" spans="1:3">
      <c r="A184">
        <v>183</v>
      </c>
      <c r="B184" s="11" t="s">
        <v>1918</v>
      </c>
      <c r="C184" s="6" t="s">
        <v>1848</v>
      </c>
    </row>
    <row r="185" spans="1:3">
      <c r="A185">
        <v>184</v>
      </c>
      <c r="B185" s="11" t="s">
        <v>1639</v>
      </c>
      <c r="C185" s="6" t="s">
        <v>1848</v>
      </c>
    </row>
    <row r="186" spans="1:3">
      <c r="A186">
        <v>185</v>
      </c>
      <c r="B186" s="11" t="s">
        <v>996</v>
      </c>
      <c r="C186" s="6" t="s">
        <v>1848</v>
      </c>
    </row>
    <row r="187" spans="1:3">
      <c r="A187">
        <v>186</v>
      </c>
      <c r="B187" s="11" t="s">
        <v>21</v>
      </c>
      <c r="C187" s="6" t="s">
        <v>1848</v>
      </c>
    </row>
    <row r="188" spans="1:3">
      <c r="A188">
        <v>187</v>
      </c>
      <c r="B188" s="11" t="s">
        <v>1775</v>
      </c>
      <c r="C188" s="6" t="s">
        <v>1848</v>
      </c>
    </row>
    <row r="189" spans="1:3">
      <c r="A189">
        <v>188</v>
      </c>
      <c r="B189" s="11" t="s">
        <v>11</v>
      </c>
      <c r="C189" s="6" t="s">
        <v>1848</v>
      </c>
    </row>
    <row r="190" spans="1:3">
      <c r="A190">
        <v>189</v>
      </c>
      <c r="B190" s="11" t="s">
        <v>1858</v>
      </c>
      <c r="C190" s="6" t="s">
        <v>1848</v>
      </c>
    </row>
    <row r="191" spans="1:3">
      <c r="A191">
        <v>190</v>
      </c>
      <c r="B191" s="6" t="s">
        <v>1742</v>
      </c>
      <c r="C191" s="6" t="s">
        <v>1848</v>
      </c>
    </row>
    <row r="192" spans="1:3">
      <c r="A192">
        <v>191</v>
      </c>
      <c r="B192" s="6" t="s">
        <v>1743</v>
      </c>
      <c r="C192" s="6" t="s">
        <v>1848</v>
      </c>
    </row>
    <row r="193" spans="1:3">
      <c r="A193">
        <v>192</v>
      </c>
      <c r="B193" s="11" t="s">
        <v>1744</v>
      </c>
      <c r="C193" s="6" t="s">
        <v>1848</v>
      </c>
    </row>
    <row r="194" spans="1:3">
      <c r="A194">
        <v>193</v>
      </c>
      <c r="B194" s="11" t="s">
        <v>1745</v>
      </c>
      <c r="C194" s="6" t="s">
        <v>1848</v>
      </c>
    </row>
    <row r="195" spans="1:3">
      <c r="A195">
        <v>194</v>
      </c>
      <c r="B195" s="11" t="s">
        <v>1746</v>
      </c>
      <c r="C195" s="6" t="s">
        <v>1848</v>
      </c>
    </row>
    <row r="196" spans="1:3">
      <c r="A196">
        <v>195</v>
      </c>
      <c r="B196" s="11" t="s">
        <v>1747</v>
      </c>
      <c r="C196" s="6" t="s">
        <v>1848</v>
      </c>
    </row>
    <row r="197" ht="30" spans="1:3">
      <c r="A197">
        <v>196</v>
      </c>
      <c r="B197" s="6" t="s">
        <v>1748</v>
      </c>
      <c r="C197" s="6" t="s">
        <v>1848</v>
      </c>
    </row>
    <row r="198" spans="1:3">
      <c r="A198">
        <v>197</v>
      </c>
      <c r="B198" s="6" t="s">
        <v>1919</v>
      </c>
      <c r="C198" s="6" t="s">
        <v>1848</v>
      </c>
    </row>
    <row r="199" ht="45" spans="1:3">
      <c r="A199">
        <v>198</v>
      </c>
      <c r="B199" s="11" t="s">
        <v>1920</v>
      </c>
      <c r="C199" s="6" t="s">
        <v>1848</v>
      </c>
    </row>
    <row r="200" spans="1:3">
      <c r="A200">
        <v>199</v>
      </c>
      <c r="B200" s="11" t="s">
        <v>1900</v>
      </c>
      <c r="C200" s="6" t="s">
        <v>1848</v>
      </c>
    </row>
    <row r="201" spans="1:3">
      <c r="A201">
        <v>200</v>
      </c>
      <c r="B201" s="11" t="s">
        <v>1921</v>
      </c>
      <c r="C201" s="6" t="s">
        <v>1848</v>
      </c>
    </row>
    <row r="202" spans="1:3">
      <c r="A202">
        <v>201</v>
      </c>
      <c r="B202" s="11" t="s">
        <v>20</v>
      </c>
      <c r="C202" s="6" t="s">
        <v>1848</v>
      </c>
    </row>
    <row r="203" spans="1:3">
      <c r="A203">
        <v>202</v>
      </c>
      <c r="B203" s="11" t="s">
        <v>21</v>
      </c>
      <c r="C203" s="6" t="s">
        <v>1848</v>
      </c>
    </row>
    <row r="204" spans="1:3">
      <c r="A204">
        <v>203</v>
      </c>
      <c r="B204" s="11" t="s">
        <v>1002</v>
      </c>
      <c r="C204" s="6" t="s">
        <v>1848</v>
      </c>
    </row>
    <row r="205" spans="1:3">
      <c r="A205">
        <v>204</v>
      </c>
      <c r="B205" s="11" t="s">
        <v>49</v>
      </c>
      <c r="C205" s="6" t="s">
        <v>1848</v>
      </c>
    </row>
    <row r="206" spans="1:3">
      <c r="A206">
        <v>205</v>
      </c>
      <c r="B206" s="6" t="s">
        <v>1922</v>
      </c>
      <c r="C206" s="6" t="s">
        <v>1848</v>
      </c>
    </row>
    <row r="207" ht="30" spans="1:3">
      <c r="A207">
        <v>206</v>
      </c>
      <c r="B207" s="11" t="s">
        <v>1923</v>
      </c>
      <c r="C207" s="6" t="s">
        <v>1848</v>
      </c>
    </row>
    <row r="208" spans="1:3">
      <c r="A208">
        <v>207</v>
      </c>
      <c r="B208" s="11" t="s">
        <v>1900</v>
      </c>
      <c r="C208" s="6" t="s">
        <v>1848</v>
      </c>
    </row>
    <row r="209" spans="1:3">
      <c r="A209">
        <v>208</v>
      </c>
      <c r="B209" s="11" t="s">
        <v>1921</v>
      </c>
      <c r="C209" s="6" t="s">
        <v>1848</v>
      </c>
    </row>
    <row r="210" spans="1:3">
      <c r="A210">
        <v>209</v>
      </c>
      <c r="B210" s="11" t="s">
        <v>118</v>
      </c>
      <c r="C210" s="6" t="s">
        <v>1848</v>
      </c>
    </row>
    <row r="211" spans="1:3">
      <c r="A211">
        <v>210</v>
      </c>
      <c r="B211" s="11" t="s">
        <v>81</v>
      </c>
      <c r="C211" s="6" t="s">
        <v>1848</v>
      </c>
    </row>
    <row r="212" spans="1:3">
      <c r="A212">
        <v>211</v>
      </c>
      <c r="B212" s="11" t="s">
        <v>26</v>
      </c>
      <c r="C212" s="6" t="s">
        <v>1848</v>
      </c>
    </row>
  </sheetData>
  <autoFilter ref="A1:M212">
    <sortState ref="A1:M212">
      <sortCondition ref="A1:A212"/>
    </sortState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2"/>
  <sheetViews>
    <sheetView workbookViewId="0">
      <pane xSplit="1" ySplit="1" topLeftCell="B193" activePane="bottomRight" state="frozen"/>
      <selection/>
      <selection pane="topRight"/>
      <selection pane="bottomLeft"/>
      <selection pane="bottomRight" activeCell="A2" sqref="A2:A212"/>
    </sheetView>
  </sheetViews>
  <sheetFormatPr defaultColWidth="8.8" defaultRowHeight="22.5"/>
  <cols>
    <col min="2" max="2" width="43.5" style="5" customWidth="1"/>
  </cols>
  <sheetData>
    <row r="1" spans="1:2">
      <c r="A1">
        <v>0</v>
      </c>
      <c r="B1" s="5">
        <v>1</v>
      </c>
    </row>
    <row r="2" s="4" customFormat="1" spans="1:9">
      <c r="A2">
        <v>1</v>
      </c>
      <c r="B2" s="6" t="s">
        <v>1847</v>
      </c>
      <c r="C2" s="7"/>
      <c r="D2" s="8"/>
      <c r="E2" s="9"/>
      <c r="F2" s="9"/>
      <c r="G2" s="9"/>
      <c r="H2" s="10"/>
      <c r="I2" s="15"/>
    </row>
    <row r="3" s="4" customFormat="1" ht="60" spans="1:9">
      <c r="A3">
        <v>2</v>
      </c>
      <c r="B3" s="11" t="s">
        <v>1849</v>
      </c>
      <c r="C3" s="7"/>
      <c r="D3" s="8"/>
      <c r="E3" s="9"/>
      <c r="F3" s="12"/>
      <c r="G3" s="9"/>
      <c r="H3" s="10"/>
      <c r="I3" s="15"/>
    </row>
    <row r="4" s="4" customFormat="1" spans="1:9">
      <c r="A4">
        <v>3</v>
      </c>
      <c r="B4" s="13" t="s">
        <v>1003</v>
      </c>
      <c r="C4" s="7"/>
      <c r="D4" s="8"/>
      <c r="E4" s="9"/>
      <c r="F4" s="9"/>
      <c r="G4" s="9"/>
      <c r="H4" s="10"/>
      <c r="I4" s="15"/>
    </row>
    <row r="5" s="4" customFormat="1" spans="1:9">
      <c r="A5">
        <v>4</v>
      </c>
      <c r="B5" s="13" t="s">
        <v>21</v>
      </c>
      <c r="C5" s="7"/>
      <c r="D5" s="8"/>
      <c r="E5" s="9"/>
      <c r="F5" s="12"/>
      <c r="G5" s="9"/>
      <c r="H5" s="10"/>
      <c r="I5" s="15"/>
    </row>
    <row r="6" s="4" customFormat="1" spans="1:9">
      <c r="A6">
        <v>5</v>
      </c>
      <c r="B6" s="13" t="s">
        <v>1757</v>
      </c>
      <c r="C6" s="7"/>
      <c r="D6" s="8"/>
      <c r="E6" s="9"/>
      <c r="F6" s="9"/>
      <c r="G6" s="9"/>
      <c r="H6" s="10"/>
      <c r="I6" s="15"/>
    </row>
    <row r="7" s="4" customFormat="1" spans="1:9">
      <c r="A7">
        <v>6</v>
      </c>
      <c r="B7" s="13" t="s">
        <v>49</v>
      </c>
      <c r="C7" s="7"/>
      <c r="D7" s="8"/>
      <c r="E7" s="9"/>
      <c r="F7" s="12"/>
      <c r="G7" s="9"/>
      <c r="H7" s="10"/>
      <c r="I7" s="15"/>
    </row>
    <row r="8" s="4" customFormat="1" spans="1:9">
      <c r="A8">
        <v>7</v>
      </c>
      <c r="B8" s="11" t="s">
        <v>1639</v>
      </c>
      <c r="C8" s="7"/>
      <c r="D8" s="8"/>
      <c r="E8" s="9"/>
      <c r="F8" s="9"/>
      <c r="G8" s="9"/>
      <c r="H8" s="10"/>
      <c r="I8" s="15"/>
    </row>
    <row r="9" s="4" customFormat="1" spans="1:9">
      <c r="A9">
        <v>8</v>
      </c>
      <c r="B9" s="11" t="s">
        <v>1850</v>
      </c>
      <c r="C9" s="7"/>
      <c r="D9" s="8"/>
      <c r="E9" s="9"/>
      <c r="F9" s="12"/>
      <c r="G9" s="9"/>
      <c r="H9" s="10"/>
      <c r="I9" s="15"/>
    </row>
    <row r="10" s="4" customFormat="1" spans="1:9">
      <c r="A10">
        <v>9</v>
      </c>
      <c r="B10" s="11" t="s">
        <v>1851</v>
      </c>
      <c r="C10" s="7"/>
      <c r="D10" s="8"/>
      <c r="E10" s="9"/>
      <c r="F10" s="9"/>
      <c r="G10" s="9"/>
      <c r="H10" s="10"/>
      <c r="I10" s="15"/>
    </row>
    <row r="11" s="4" customFormat="1" spans="1:9">
      <c r="A11">
        <v>10</v>
      </c>
      <c r="B11" s="6" t="s">
        <v>1852</v>
      </c>
      <c r="C11" s="7"/>
      <c r="D11" s="8"/>
      <c r="E11" s="9"/>
      <c r="F11" s="12"/>
      <c r="G11" s="9"/>
      <c r="H11" s="10"/>
      <c r="I11" s="15"/>
    </row>
    <row r="12" s="4" customFormat="1" ht="30" spans="1:9">
      <c r="A12">
        <v>11</v>
      </c>
      <c r="B12" s="11" t="s">
        <v>1853</v>
      </c>
      <c r="C12" s="7"/>
      <c r="D12" s="8"/>
      <c r="E12" s="9"/>
      <c r="F12" s="9"/>
      <c r="G12" s="9"/>
      <c r="H12" s="10"/>
      <c r="I12" s="15"/>
    </row>
    <row r="13" s="4" customFormat="1" spans="1:9">
      <c r="A13">
        <v>12</v>
      </c>
      <c r="B13" s="11" t="s">
        <v>1639</v>
      </c>
      <c r="C13" s="7"/>
      <c r="D13" s="8"/>
      <c r="E13" s="9"/>
      <c r="F13" s="12"/>
      <c r="G13" s="9"/>
      <c r="H13" s="10"/>
      <c r="I13" s="15"/>
    </row>
    <row r="14" s="4" customFormat="1" spans="1:9">
      <c r="A14">
        <v>13</v>
      </c>
      <c r="B14" s="11" t="s">
        <v>998</v>
      </c>
      <c r="C14" s="7"/>
      <c r="D14" s="8"/>
      <c r="E14" s="9"/>
      <c r="F14" s="9"/>
      <c r="G14" s="9"/>
      <c r="H14" s="10"/>
      <c r="I14" s="15"/>
    </row>
    <row r="15" s="4" customFormat="1" spans="1:9">
      <c r="A15">
        <v>14</v>
      </c>
      <c r="B15" s="11" t="s">
        <v>81</v>
      </c>
      <c r="C15" s="7"/>
      <c r="D15" s="8"/>
      <c r="E15" s="9"/>
      <c r="F15" s="12"/>
      <c r="G15" s="9"/>
      <c r="H15" s="10"/>
      <c r="I15" s="15"/>
    </row>
    <row r="16" s="4" customFormat="1" spans="1:9">
      <c r="A16">
        <v>15</v>
      </c>
      <c r="B16" s="11" t="s">
        <v>1757</v>
      </c>
      <c r="C16" s="7"/>
      <c r="D16" s="8"/>
      <c r="E16" s="9"/>
      <c r="F16" s="9"/>
      <c r="G16" s="9"/>
      <c r="H16" s="10"/>
      <c r="I16" s="15"/>
    </row>
    <row r="17" s="4" customFormat="1" spans="1:9">
      <c r="A17">
        <v>16</v>
      </c>
      <c r="B17" s="11" t="s">
        <v>11</v>
      </c>
      <c r="C17" s="7"/>
      <c r="D17" s="8"/>
      <c r="E17" s="9"/>
      <c r="F17" s="12"/>
      <c r="G17" s="9"/>
      <c r="H17" s="10"/>
      <c r="I17" s="15"/>
    </row>
    <row r="18" s="4" customFormat="1" spans="1:9">
      <c r="A18">
        <v>17</v>
      </c>
      <c r="B18" s="11" t="s">
        <v>1850</v>
      </c>
      <c r="C18" s="7"/>
      <c r="D18" s="8"/>
      <c r="E18" s="9"/>
      <c r="F18" s="9"/>
      <c r="G18" s="9"/>
      <c r="H18" s="10"/>
      <c r="I18" s="15"/>
    </row>
    <row r="19" s="4" customFormat="1" spans="1:9">
      <c r="A19">
        <v>18</v>
      </c>
      <c r="B19" s="6" t="s">
        <v>1854</v>
      </c>
      <c r="C19" s="7"/>
      <c r="D19" s="8"/>
      <c r="E19" s="9"/>
      <c r="F19" s="12"/>
      <c r="G19" s="9"/>
      <c r="H19" s="10"/>
      <c r="I19" s="15"/>
    </row>
    <row r="20" s="4" customFormat="1" ht="30" spans="1:9">
      <c r="A20">
        <v>19</v>
      </c>
      <c r="B20" s="11" t="s">
        <v>1855</v>
      </c>
      <c r="C20" s="7"/>
      <c r="D20" s="8"/>
      <c r="E20" s="9"/>
      <c r="F20" s="9"/>
      <c r="G20" s="9"/>
      <c r="H20" s="10"/>
      <c r="I20" s="15"/>
    </row>
    <row r="21" s="4" customFormat="1" spans="1:9">
      <c r="A21">
        <v>20</v>
      </c>
      <c r="B21" s="11" t="s">
        <v>998</v>
      </c>
      <c r="C21" s="7"/>
      <c r="D21" s="8"/>
      <c r="E21" s="9"/>
      <c r="F21" s="12"/>
      <c r="G21" s="14"/>
      <c r="H21" s="10"/>
      <c r="I21" s="15"/>
    </row>
    <row r="22" s="4" customFormat="1" spans="1:9">
      <c r="A22">
        <v>21</v>
      </c>
      <c r="B22" s="11" t="s">
        <v>21</v>
      </c>
      <c r="C22" s="7"/>
      <c r="D22" s="8"/>
      <c r="E22" s="9"/>
      <c r="F22" s="9"/>
      <c r="G22" s="9"/>
      <c r="H22" s="10"/>
      <c r="I22" s="15"/>
    </row>
    <row r="23" s="4" customFormat="1" spans="1:9">
      <c r="A23">
        <v>22</v>
      </c>
      <c r="B23" s="11" t="s">
        <v>1004</v>
      </c>
      <c r="C23" s="7"/>
      <c r="D23" s="8"/>
      <c r="E23" s="9"/>
      <c r="F23" s="12"/>
      <c r="G23" s="9"/>
      <c r="H23" s="10"/>
      <c r="I23" s="15"/>
    </row>
    <row r="24" s="4" customFormat="1" spans="1:9">
      <c r="A24">
        <v>23</v>
      </c>
      <c r="B24" s="11" t="s">
        <v>52</v>
      </c>
      <c r="C24" s="7"/>
      <c r="D24" s="8"/>
      <c r="E24" s="9"/>
      <c r="F24" s="9"/>
      <c r="G24" s="9"/>
      <c r="H24" s="10"/>
      <c r="I24" s="15"/>
    </row>
    <row r="25" s="4" customFormat="1" spans="1:9">
      <c r="A25">
        <v>24</v>
      </c>
      <c r="B25" s="6" t="s">
        <v>1856</v>
      </c>
      <c r="C25" s="7"/>
      <c r="D25" s="8"/>
      <c r="E25" s="9"/>
      <c r="F25" s="12"/>
      <c r="G25" s="9"/>
      <c r="H25" s="10"/>
      <c r="I25" s="15"/>
    </row>
    <row r="26" s="4" customFormat="1" ht="75" spans="1:9">
      <c r="A26">
        <v>25</v>
      </c>
      <c r="B26" s="11" t="s">
        <v>1857</v>
      </c>
      <c r="C26" s="7"/>
      <c r="D26" s="8"/>
      <c r="E26" s="9"/>
      <c r="F26" s="9"/>
      <c r="G26" s="9"/>
      <c r="H26" s="10"/>
      <c r="I26" s="15"/>
    </row>
    <row r="27" s="4" customFormat="1" ht="30" spans="1:9">
      <c r="A27">
        <v>26</v>
      </c>
      <c r="B27" s="11" t="s">
        <v>1654</v>
      </c>
      <c r="C27" s="7"/>
      <c r="D27" s="8"/>
      <c r="E27" s="9"/>
      <c r="F27" s="12"/>
      <c r="G27" s="9"/>
      <c r="H27" s="10"/>
      <c r="I27" s="15"/>
    </row>
    <row r="28" s="4" customFormat="1" spans="1:9">
      <c r="A28">
        <v>27</v>
      </c>
      <c r="B28" s="11" t="s">
        <v>1003</v>
      </c>
      <c r="C28" s="7"/>
      <c r="D28" s="8"/>
      <c r="E28" s="9"/>
      <c r="F28" s="9"/>
      <c r="G28" s="9"/>
      <c r="H28" s="10"/>
      <c r="I28" s="15"/>
    </row>
    <row r="29" s="4" customFormat="1" spans="1:9">
      <c r="A29">
        <v>28</v>
      </c>
      <c r="B29" s="11" t="s">
        <v>81</v>
      </c>
      <c r="C29" s="7"/>
      <c r="D29" s="8"/>
      <c r="E29" s="9"/>
      <c r="F29" s="12"/>
      <c r="G29" s="9"/>
      <c r="H29" s="10"/>
      <c r="I29" s="15"/>
    </row>
    <row r="30" s="4" customFormat="1" spans="1:9">
      <c r="A30">
        <v>29</v>
      </c>
      <c r="B30" s="11" t="s">
        <v>1004</v>
      </c>
      <c r="C30" s="7"/>
      <c r="D30" s="8"/>
      <c r="E30" s="9"/>
      <c r="F30" s="9"/>
      <c r="G30" s="9"/>
      <c r="H30" s="10"/>
      <c r="I30" s="15"/>
    </row>
    <row r="31" s="4" customFormat="1" spans="1:9">
      <c r="A31">
        <v>30</v>
      </c>
      <c r="B31" s="11" t="s">
        <v>49</v>
      </c>
      <c r="C31" s="7"/>
      <c r="D31" s="8"/>
      <c r="E31" s="9"/>
      <c r="F31" s="12"/>
      <c r="G31" s="9"/>
      <c r="H31" s="10"/>
      <c r="I31" s="15"/>
    </row>
    <row r="32" s="4" customFormat="1" spans="1:9">
      <c r="A32">
        <v>31</v>
      </c>
      <c r="B32" s="11" t="s">
        <v>1639</v>
      </c>
      <c r="C32" s="7"/>
      <c r="D32" s="8"/>
      <c r="E32" s="9"/>
      <c r="F32" s="9"/>
      <c r="G32" s="9"/>
      <c r="H32" s="10"/>
      <c r="I32" s="15"/>
    </row>
    <row r="33" spans="1:2">
      <c r="A33">
        <v>32</v>
      </c>
      <c r="B33" s="11" t="s">
        <v>1858</v>
      </c>
    </row>
    <row r="34" spans="1:2">
      <c r="A34">
        <v>33</v>
      </c>
      <c r="B34" s="11" t="s">
        <v>1851</v>
      </c>
    </row>
    <row r="35" spans="1:2">
      <c r="A35">
        <v>34</v>
      </c>
      <c r="B35" s="6" t="s">
        <v>1859</v>
      </c>
    </row>
    <row r="36" ht="30" spans="1:2">
      <c r="A36">
        <v>35</v>
      </c>
      <c r="B36" s="11" t="s">
        <v>1860</v>
      </c>
    </row>
    <row r="37" spans="1:2">
      <c r="A37">
        <v>36</v>
      </c>
      <c r="B37" s="11" t="s">
        <v>1660</v>
      </c>
    </row>
    <row r="38" ht="30" spans="1:2">
      <c r="A38">
        <v>37</v>
      </c>
      <c r="B38" s="11" t="s">
        <v>1661</v>
      </c>
    </row>
    <row r="39" spans="1:2">
      <c r="A39">
        <v>38</v>
      </c>
      <c r="B39" s="11" t="s">
        <v>998</v>
      </c>
    </row>
    <row r="40" spans="1:2">
      <c r="A40">
        <v>39</v>
      </c>
      <c r="B40" s="11" t="s">
        <v>81</v>
      </c>
    </row>
    <row r="41" spans="1:2">
      <c r="A41">
        <v>40</v>
      </c>
      <c r="B41" s="11" t="s">
        <v>1002</v>
      </c>
    </row>
    <row r="42" spans="1:2">
      <c r="A42">
        <v>41</v>
      </c>
      <c r="B42" s="11" t="s">
        <v>11</v>
      </c>
    </row>
    <row r="43" spans="1:2">
      <c r="A43">
        <v>42</v>
      </c>
      <c r="B43" s="11" t="s">
        <v>1858</v>
      </c>
    </row>
    <row r="44" spans="1:2">
      <c r="A44">
        <v>43</v>
      </c>
      <c r="B44" s="6" t="s">
        <v>1861</v>
      </c>
    </row>
    <row r="45" ht="45" spans="1:2">
      <c r="A45">
        <v>44</v>
      </c>
      <c r="B45" s="11" t="s">
        <v>1862</v>
      </c>
    </row>
    <row r="46" ht="30" spans="1:2">
      <c r="A46">
        <v>45</v>
      </c>
      <c r="B46" s="11" t="s">
        <v>1654</v>
      </c>
    </row>
    <row r="47" spans="1:2">
      <c r="A47">
        <v>46</v>
      </c>
      <c r="B47" s="11" t="s">
        <v>998</v>
      </c>
    </row>
    <row r="48" spans="1:2">
      <c r="A48">
        <v>47</v>
      </c>
      <c r="B48" s="11" t="s">
        <v>81</v>
      </c>
    </row>
    <row r="49" spans="1:2">
      <c r="A49">
        <v>48</v>
      </c>
      <c r="B49" s="11" t="s">
        <v>999</v>
      </c>
    </row>
    <row r="50" spans="1:2">
      <c r="A50">
        <v>49</v>
      </c>
      <c r="B50" s="11" t="s">
        <v>52</v>
      </c>
    </row>
    <row r="51" spans="1:2">
      <c r="A51">
        <v>50</v>
      </c>
      <c r="B51" s="6" t="s">
        <v>1924</v>
      </c>
    </row>
    <row r="52" spans="1:2">
      <c r="A52">
        <v>51</v>
      </c>
      <c r="B52" s="11" t="s">
        <v>1864</v>
      </c>
    </row>
    <row r="53" spans="1:2">
      <c r="A53">
        <v>52</v>
      </c>
      <c r="B53" s="11" t="s">
        <v>20</v>
      </c>
    </row>
    <row r="54" spans="1:2">
      <c r="A54">
        <v>53</v>
      </c>
      <c r="B54" s="11" t="s">
        <v>63</v>
      </c>
    </row>
    <row r="55" spans="1:2">
      <c r="A55">
        <v>54</v>
      </c>
      <c r="B55" s="11" t="s">
        <v>1775</v>
      </c>
    </row>
    <row r="56" spans="1:2">
      <c r="A56">
        <v>55</v>
      </c>
      <c r="B56" s="11" t="s">
        <v>26</v>
      </c>
    </row>
    <row r="57" spans="1:2">
      <c r="A57">
        <v>56</v>
      </c>
      <c r="B57" s="11" t="s">
        <v>1858</v>
      </c>
    </row>
    <row r="58" spans="1:2">
      <c r="A58">
        <v>57</v>
      </c>
      <c r="B58" s="11" t="s">
        <v>1865</v>
      </c>
    </row>
    <row r="59" ht="30" spans="1:2">
      <c r="A59">
        <v>58</v>
      </c>
      <c r="B59" s="11" t="s">
        <v>1866</v>
      </c>
    </row>
    <row r="60" ht="30" spans="1:2">
      <c r="A60">
        <v>59</v>
      </c>
      <c r="B60" s="11" t="s">
        <v>1867</v>
      </c>
    </row>
    <row r="61" spans="1:2">
      <c r="A61">
        <v>60</v>
      </c>
      <c r="B61" s="6" t="s">
        <v>1868</v>
      </c>
    </row>
    <row r="62" ht="45" spans="1:2">
      <c r="A62">
        <v>61</v>
      </c>
      <c r="B62" s="11" t="s">
        <v>1869</v>
      </c>
    </row>
    <row r="63" spans="1:2">
      <c r="A63">
        <v>62</v>
      </c>
      <c r="B63" s="11" t="s">
        <v>7</v>
      </c>
    </row>
    <row r="64" spans="1:2">
      <c r="A64">
        <v>63</v>
      </c>
      <c r="B64" s="11" t="s">
        <v>63</v>
      </c>
    </row>
    <row r="65" spans="1:2">
      <c r="A65">
        <v>64</v>
      </c>
      <c r="B65" s="11" t="s">
        <v>23</v>
      </c>
    </row>
    <row r="66" spans="1:2">
      <c r="A66">
        <v>65</v>
      </c>
      <c r="B66" s="11" t="s">
        <v>52</v>
      </c>
    </row>
    <row r="67" spans="1:2">
      <c r="A67">
        <v>66</v>
      </c>
      <c r="B67" s="11" t="s">
        <v>1870</v>
      </c>
    </row>
    <row r="68" spans="1:2">
      <c r="A68">
        <v>67</v>
      </c>
      <c r="B68" s="6" t="s">
        <v>1925</v>
      </c>
    </row>
    <row r="69" ht="60" spans="1:2">
      <c r="A69">
        <v>68</v>
      </c>
      <c r="B69" s="11" t="s">
        <v>1872</v>
      </c>
    </row>
    <row r="70" spans="1:2">
      <c r="A70">
        <v>69</v>
      </c>
      <c r="B70" s="11" t="s">
        <v>996</v>
      </c>
    </row>
    <row r="71" spans="1:2">
      <c r="A71">
        <v>70</v>
      </c>
      <c r="B71" s="11" t="s">
        <v>63</v>
      </c>
    </row>
    <row r="72" spans="1:2">
      <c r="A72">
        <v>71</v>
      </c>
      <c r="B72" s="11" t="s">
        <v>1002</v>
      </c>
    </row>
    <row r="73" spans="1:2">
      <c r="A73">
        <v>72</v>
      </c>
      <c r="B73" s="11" t="s">
        <v>49</v>
      </c>
    </row>
    <row r="74" spans="1:2">
      <c r="A74">
        <v>73</v>
      </c>
      <c r="B74" s="11" t="s">
        <v>1858</v>
      </c>
    </row>
    <row r="75" spans="1:2">
      <c r="A75">
        <v>74</v>
      </c>
      <c r="B75" s="11" t="s">
        <v>1873</v>
      </c>
    </row>
    <row r="76" ht="30" spans="1:2">
      <c r="A76">
        <v>75</v>
      </c>
      <c r="B76" s="11" t="s">
        <v>1866</v>
      </c>
    </row>
    <row r="77" ht="30" spans="1:2">
      <c r="A77">
        <v>76</v>
      </c>
      <c r="B77" s="11" t="s">
        <v>1874</v>
      </c>
    </row>
    <row r="78" spans="1:2">
      <c r="A78">
        <v>77</v>
      </c>
      <c r="B78" s="6" t="s">
        <v>1875</v>
      </c>
    </row>
    <row r="79" ht="75" spans="1:2">
      <c r="A79">
        <v>78</v>
      </c>
      <c r="B79" s="11" t="s">
        <v>1876</v>
      </c>
    </row>
    <row r="80" spans="1:2">
      <c r="A80">
        <v>79</v>
      </c>
      <c r="B80" s="11" t="s">
        <v>1775</v>
      </c>
    </row>
    <row r="81" spans="1:2">
      <c r="A81">
        <v>80</v>
      </c>
      <c r="B81" s="11" t="s">
        <v>21</v>
      </c>
    </row>
    <row r="82" spans="1:2">
      <c r="A82">
        <v>81</v>
      </c>
      <c r="B82" s="11" t="s">
        <v>1002</v>
      </c>
    </row>
    <row r="83" spans="1:2">
      <c r="A83">
        <v>82</v>
      </c>
      <c r="B83" s="11" t="s">
        <v>49</v>
      </c>
    </row>
    <row r="84" ht="30" spans="1:2">
      <c r="A84">
        <v>83</v>
      </c>
      <c r="B84" s="11" t="s">
        <v>1692</v>
      </c>
    </row>
    <row r="85" spans="1:2">
      <c r="A85">
        <v>84</v>
      </c>
      <c r="B85" s="11" t="s">
        <v>1877</v>
      </c>
    </row>
    <row r="86" spans="1:2">
      <c r="A86">
        <v>85</v>
      </c>
      <c r="B86" s="6" t="s">
        <v>1878</v>
      </c>
    </row>
    <row r="87" ht="30" spans="1:2">
      <c r="A87">
        <v>86</v>
      </c>
      <c r="B87" s="11" t="s">
        <v>1879</v>
      </c>
    </row>
    <row r="88" spans="1:2">
      <c r="A88">
        <v>87</v>
      </c>
      <c r="B88" s="11" t="s">
        <v>996</v>
      </c>
    </row>
    <row r="89" spans="1:2">
      <c r="A89">
        <v>88</v>
      </c>
      <c r="B89" s="11" t="s">
        <v>21</v>
      </c>
    </row>
    <row r="90" spans="1:2">
      <c r="A90">
        <v>89</v>
      </c>
      <c r="B90" s="11" t="s">
        <v>1775</v>
      </c>
    </row>
    <row r="91" spans="1:2">
      <c r="A91">
        <v>90</v>
      </c>
      <c r="B91" s="11" t="s">
        <v>26</v>
      </c>
    </row>
    <row r="92" ht="30" spans="1:2">
      <c r="A92">
        <v>91</v>
      </c>
      <c r="B92" s="11" t="s">
        <v>1692</v>
      </c>
    </row>
    <row r="93" spans="1:2">
      <c r="A93">
        <v>92</v>
      </c>
      <c r="B93" s="11" t="s">
        <v>1877</v>
      </c>
    </row>
    <row r="94" spans="1:2">
      <c r="A94">
        <v>93</v>
      </c>
      <c r="B94" s="6" t="s">
        <v>1880</v>
      </c>
    </row>
    <row r="95" ht="45" spans="1:2">
      <c r="A95">
        <v>94</v>
      </c>
      <c r="B95" s="11" t="s">
        <v>1881</v>
      </c>
    </row>
    <row r="96" spans="1:2">
      <c r="A96">
        <v>95</v>
      </c>
      <c r="B96" s="11" t="s">
        <v>118</v>
      </c>
    </row>
    <row r="97" spans="1:2">
      <c r="A97">
        <v>96</v>
      </c>
      <c r="B97" s="11" t="s">
        <v>21</v>
      </c>
    </row>
    <row r="98" spans="1:2">
      <c r="A98">
        <v>97</v>
      </c>
      <c r="B98" s="11" t="s">
        <v>127</v>
      </c>
    </row>
    <row r="99" spans="1:2">
      <c r="A99">
        <v>98</v>
      </c>
      <c r="B99" s="11" t="s">
        <v>52</v>
      </c>
    </row>
    <row r="100" ht="30" spans="1:2">
      <c r="A100">
        <v>99</v>
      </c>
      <c r="B100" s="11" t="s">
        <v>1692</v>
      </c>
    </row>
    <row r="101" spans="1:2">
      <c r="A101">
        <v>100</v>
      </c>
      <c r="B101" s="6" t="s">
        <v>1882</v>
      </c>
    </row>
    <row r="102" ht="75" spans="1:2">
      <c r="A102">
        <v>101</v>
      </c>
      <c r="B102" s="11" t="s">
        <v>1883</v>
      </c>
    </row>
    <row r="103" spans="1:2">
      <c r="A103">
        <v>102</v>
      </c>
      <c r="B103" s="11" t="s">
        <v>1775</v>
      </c>
    </row>
    <row r="104" spans="1:2">
      <c r="A104">
        <v>103</v>
      </c>
      <c r="B104" s="11" t="s">
        <v>21</v>
      </c>
    </row>
    <row r="105" spans="1:2">
      <c r="A105">
        <v>104</v>
      </c>
      <c r="B105" s="11" t="s">
        <v>1002</v>
      </c>
    </row>
    <row r="106" spans="1:2">
      <c r="A106">
        <v>105</v>
      </c>
      <c r="B106" s="11" t="s">
        <v>49</v>
      </c>
    </row>
    <row r="107" spans="1:2">
      <c r="A107">
        <v>106</v>
      </c>
      <c r="B107" s="11" t="s">
        <v>1884</v>
      </c>
    </row>
    <row r="108" spans="1:2">
      <c r="A108">
        <v>107</v>
      </c>
      <c r="B108" s="6" t="s">
        <v>1885</v>
      </c>
    </row>
    <row r="109" ht="30" spans="1:2">
      <c r="A109">
        <v>108</v>
      </c>
      <c r="B109" s="11" t="s">
        <v>1886</v>
      </c>
    </row>
    <row r="110" spans="1:2">
      <c r="A110">
        <v>109</v>
      </c>
      <c r="B110" s="11" t="s">
        <v>996</v>
      </c>
    </row>
    <row r="111" spans="1:2">
      <c r="A111">
        <v>110</v>
      </c>
      <c r="B111" s="11" t="s">
        <v>21</v>
      </c>
    </row>
    <row r="112" spans="1:2">
      <c r="A112">
        <v>111</v>
      </c>
      <c r="B112" s="11" t="s">
        <v>26</v>
      </c>
    </row>
    <row r="113" spans="1:2">
      <c r="A113">
        <v>112</v>
      </c>
      <c r="B113" s="11" t="s">
        <v>1887</v>
      </c>
    </row>
    <row r="114" spans="1:2">
      <c r="A114">
        <v>113</v>
      </c>
      <c r="B114" s="11" t="s">
        <v>1888</v>
      </c>
    </row>
    <row r="115" spans="1:2">
      <c r="A115">
        <v>114</v>
      </c>
      <c r="B115" s="6" t="s">
        <v>1889</v>
      </c>
    </row>
    <row r="116" ht="90" spans="1:2">
      <c r="A116">
        <v>115</v>
      </c>
      <c r="B116" s="11" t="s">
        <v>1890</v>
      </c>
    </row>
    <row r="117" spans="1:2">
      <c r="A117">
        <v>116</v>
      </c>
      <c r="B117" s="11" t="s">
        <v>996</v>
      </c>
    </row>
    <row r="118" spans="1:2">
      <c r="A118">
        <v>117</v>
      </c>
      <c r="B118" s="11" t="s">
        <v>21</v>
      </c>
    </row>
    <row r="119" spans="1:2">
      <c r="A119">
        <v>118</v>
      </c>
      <c r="B119" s="11" t="s">
        <v>89</v>
      </c>
    </row>
    <row r="120" ht="45" spans="1:2">
      <c r="A120">
        <v>119</v>
      </c>
      <c r="B120" s="11" t="s">
        <v>1710</v>
      </c>
    </row>
    <row r="121" spans="1:2">
      <c r="A121">
        <v>120</v>
      </c>
      <c r="B121" s="6" t="s">
        <v>1891</v>
      </c>
    </row>
    <row r="122" ht="30" spans="1:2">
      <c r="A122">
        <v>121</v>
      </c>
      <c r="B122" s="11" t="s">
        <v>1892</v>
      </c>
    </row>
    <row r="123" spans="1:2">
      <c r="A123">
        <v>122</v>
      </c>
      <c r="B123" s="11" t="s">
        <v>996</v>
      </c>
    </row>
    <row r="124" spans="1:2">
      <c r="A124">
        <v>123</v>
      </c>
      <c r="B124" s="11" t="s">
        <v>21</v>
      </c>
    </row>
    <row r="125" spans="1:2">
      <c r="A125">
        <v>124</v>
      </c>
      <c r="B125" s="11" t="s">
        <v>49</v>
      </c>
    </row>
    <row r="126" ht="45" spans="1:2">
      <c r="A126">
        <v>125</v>
      </c>
      <c r="B126" s="11" t="s">
        <v>1710</v>
      </c>
    </row>
    <row r="127" spans="1:2">
      <c r="A127">
        <v>126</v>
      </c>
      <c r="B127" s="11" t="s">
        <v>1884</v>
      </c>
    </row>
    <row r="128" spans="1:2">
      <c r="A128">
        <v>127</v>
      </c>
      <c r="B128" s="11" t="s">
        <v>1893</v>
      </c>
    </row>
    <row r="129" spans="1:2">
      <c r="A129">
        <v>128</v>
      </c>
      <c r="B129" s="6" t="s">
        <v>1894</v>
      </c>
    </row>
    <row r="130" ht="90" spans="1:2">
      <c r="A130">
        <v>129</v>
      </c>
      <c r="B130" s="11" t="s">
        <v>1895</v>
      </c>
    </row>
    <row r="131" spans="1:2">
      <c r="A131">
        <v>130</v>
      </c>
      <c r="B131" s="11" t="s">
        <v>118</v>
      </c>
    </row>
    <row r="132" spans="1:2">
      <c r="A132">
        <v>131</v>
      </c>
      <c r="B132" s="11" t="s">
        <v>63</v>
      </c>
    </row>
    <row r="133" spans="1:2">
      <c r="A133">
        <v>132</v>
      </c>
      <c r="B133" s="11" t="s">
        <v>89</v>
      </c>
    </row>
    <row r="134" ht="45" spans="1:2">
      <c r="A134">
        <v>133</v>
      </c>
      <c r="B134" s="11" t="s">
        <v>1716</v>
      </c>
    </row>
    <row r="135" spans="1:2">
      <c r="A135">
        <v>134</v>
      </c>
      <c r="B135" s="6" t="s">
        <v>1896</v>
      </c>
    </row>
    <row r="136" ht="30" spans="1:2">
      <c r="A136">
        <v>135</v>
      </c>
      <c r="B136" s="11" t="s">
        <v>1897</v>
      </c>
    </row>
    <row r="137" spans="1:2">
      <c r="A137">
        <v>136</v>
      </c>
      <c r="B137" s="11" t="s">
        <v>118</v>
      </c>
    </row>
    <row r="138" spans="1:2">
      <c r="A138">
        <v>137</v>
      </c>
      <c r="B138" s="11" t="s">
        <v>63</v>
      </c>
    </row>
    <row r="139" spans="1:2">
      <c r="A139">
        <v>138</v>
      </c>
      <c r="B139" s="11" t="s">
        <v>49</v>
      </c>
    </row>
    <row r="140" ht="45" spans="1:2">
      <c r="A140">
        <v>139</v>
      </c>
      <c r="B140" s="11" t="s">
        <v>1716</v>
      </c>
    </row>
    <row r="141" spans="1:2">
      <c r="A141">
        <v>140</v>
      </c>
      <c r="B141" s="6" t="s">
        <v>1898</v>
      </c>
    </row>
    <row r="142" ht="60" spans="1:2">
      <c r="A142">
        <v>141</v>
      </c>
      <c r="B142" s="11" t="s">
        <v>1899</v>
      </c>
    </row>
    <row r="143" spans="1:2">
      <c r="A143">
        <v>142</v>
      </c>
      <c r="B143" s="11" t="s">
        <v>1900</v>
      </c>
    </row>
    <row r="144" spans="1:2">
      <c r="A144">
        <v>143</v>
      </c>
      <c r="B144" s="11" t="s">
        <v>1901</v>
      </c>
    </row>
    <row r="145" spans="1:2">
      <c r="A145">
        <v>144</v>
      </c>
      <c r="B145" s="11" t="s">
        <v>1902</v>
      </c>
    </row>
    <row r="146" spans="1:2">
      <c r="A146">
        <v>145</v>
      </c>
      <c r="B146" s="11" t="s">
        <v>20</v>
      </c>
    </row>
    <row r="147" spans="1:2">
      <c r="A147">
        <v>146</v>
      </c>
      <c r="B147" s="11" t="s">
        <v>21</v>
      </c>
    </row>
    <row r="148" spans="1:2">
      <c r="A148">
        <v>147</v>
      </c>
      <c r="B148" s="11" t="s">
        <v>1002</v>
      </c>
    </row>
    <row r="149" spans="1:2">
      <c r="A149">
        <v>148</v>
      </c>
      <c r="B149" s="11" t="s">
        <v>49</v>
      </c>
    </row>
    <row r="150" spans="1:2">
      <c r="A150">
        <v>149</v>
      </c>
      <c r="B150" s="6" t="s">
        <v>1903</v>
      </c>
    </row>
    <row r="151" ht="30" spans="1:2">
      <c r="A151">
        <v>150</v>
      </c>
      <c r="B151" s="11" t="s">
        <v>1904</v>
      </c>
    </row>
    <row r="152" spans="1:2">
      <c r="A152">
        <v>151</v>
      </c>
      <c r="B152" s="11" t="s">
        <v>118</v>
      </c>
    </row>
    <row r="153" spans="1:2">
      <c r="A153">
        <v>152</v>
      </c>
      <c r="B153" s="11" t="s">
        <v>81</v>
      </c>
    </row>
    <row r="154" spans="1:2">
      <c r="A154">
        <v>153</v>
      </c>
      <c r="B154" s="11" t="s">
        <v>26</v>
      </c>
    </row>
    <row r="155" spans="1:2">
      <c r="A155">
        <v>154</v>
      </c>
      <c r="B155" s="6" t="s">
        <v>1905</v>
      </c>
    </row>
    <row r="156" ht="45" spans="1:2">
      <c r="A156">
        <v>155</v>
      </c>
      <c r="B156" s="11" t="s">
        <v>1906</v>
      </c>
    </row>
    <row r="157" spans="1:2">
      <c r="A157">
        <v>156</v>
      </c>
      <c r="B157" s="11" t="s">
        <v>1775</v>
      </c>
    </row>
    <row r="158" spans="1:2">
      <c r="A158">
        <v>157</v>
      </c>
      <c r="B158" s="11" t="s">
        <v>21</v>
      </c>
    </row>
    <row r="159" spans="1:2">
      <c r="A159">
        <v>158</v>
      </c>
      <c r="B159" s="11" t="s">
        <v>1002</v>
      </c>
    </row>
    <row r="160" spans="1:2">
      <c r="A160">
        <v>159</v>
      </c>
      <c r="B160" s="11" t="s">
        <v>49</v>
      </c>
    </row>
    <row r="161" spans="1:2">
      <c r="A161">
        <v>160</v>
      </c>
      <c r="B161" s="6" t="s">
        <v>1907</v>
      </c>
    </row>
    <row r="162" ht="30" spans="1:2">
      <c r="A162">
        <v>161</v>
      </c>
      <c r="B162" s="11" t="s">
        <v>1908</v>
      </c>
    </row>
    <row r="163" spans="1:2">
      <c r="A163">
        <v>162</v>
      </c>
      <c r="B163" s="11" t="s">
        <v>996</v>
      </c>
    </row>
    <row r="164" spans="1:2">
      <c r="A164">
        <v>163</v>
      </c>
      <c r="B164" s="11" t="s">
        <v>81</v>
      </c>
    </row>
    <row r="165" spans="1:2">
      <c r="A165">
        <v>164</v>
      </c>
      <c r="B165" s="11" t="s">
        <v>26</v>
      </c>
    </row>
    <row r="166" spans="1:2">
      <c r="A166">
        <v>165</v>
      </c>
      <c r="B166" s="6" t="s">
        <v>1909</v>
      </c>
    </row>
    <row r="167" ht="60" spans="1:2">
      <c r="A167">
        <v>166</v>
      </c>
      <c r="B167" s="11" t="s">
        <v>1910</v>
      </c>
    </row>
    <row r="168" ht="30" spans="1:2">
      <c r="A168">
        <v>167</v>
      </c>
      <c r="B168" s="11" t="s">
        <v>1911</v>
      </c>
    </row>
    <row r="169" spans="1:2">
      <c r="A169">
        <v>168</v>
      </c>
      <c r="B169" s="6" t="s">
        <v>1912</v>
      </c>
    </row>
    <row r="170" ht="30" spans="1:2">
      <c r="A170">
        <v>169</v>
      </c>
      <c r="B170" s="11" t="s">
        <v>1913</v>
      </c>
    </row>
    <row r="171" ht="45" spans="1:2">
      <c r="A171">
        <v>170</v>
      </c>
      <c r="B171" s="11" t="s">
        <v>1914</v>
      </c>
    </row>
    <row r="172" spans="1:2">
      <c r="A172">
        <v>171</v>
      </c>
      <c r="B172" s="6" t="s">
        <v>1915</v>
      </c>
    </row>
    <row r="173" ht="45" spans="1:2">
      <c r="A173">
        <v>172</v>
      </c>
      <c r="B173" s="11" t="s">
        <v>1916</v>
      </c>
    </row>
    <row r="174" spans="1:2">
      <c r="A174">
        <v>173</v>
      </c>
      <c r="B174" s="11" t="s">
        <v>1738</v>
      </c>
    </row>
    <row r="175" ht="30" spans="1:2">
      <c r="A175">
        <v>174</v>
      </c>
      <c r="B175" s="11" t="s">
        <v>1739</v>
      </c>
    </row>
    <row r="176" spans="1:2">
      <c r="A176">
        <v>175</v>
      </c>
      <c r="B176" s="11" t="s">
        <v>1775</v>
      </c>
    </row>
    <row r="177" spans="1:2">
      <c r="A177">
        <v>176</v>
      </c>
      <c r="B177" s="11" t="s">
        <v>21</v>
      </c>
    </row>
    <row r="178" spans="1:2">
      <c r="A178">
        <v>177</v>
      </c>
      <c r="B178" s="11" t="s">
        <v>999</v>
      </c>
    </row>
    <row r="179" spans="1:2">
      <c r="A179">
        <v>178</v>
      </c>
      <c r="B179" s="11" t="s">
        <v>49</v>
      </c>
    </row>
    <row r="180" spans="1:2">
      <c r="A180">
        <v>179</v>
      </c>
      <c r="B180" s="11" t="s">
        <v>1639</v>
      </c>
    </row>
    <row r="181" spans="1:2">
      <c r="A181">
        <v>180</v>
      </c>
      <c r="B181" s="11" t="s">
        <v>1858</v>
      </c>
    </row>
    <row r="182" spans="1:2">
      <c r="A182">
        <v>181</v>
      </c>
      <c r="B182" s="11" t="s">
        <v>1851</v>
      </c>
    </row>
    <row r="183" spans="1:2">
      <c r="A183">
        <v>182</v>
      </c>
      <c r="B183" s="6" t="s">
        <v>1917</v>
      </c>
    </row>
    <row r="184" ht="30" spans="1:2">
      <c r="A184">
        <v>183</v>
      </c>
      <c r="B184" s="11" t="s">
        <v>1918</v>
      </c>
    </row>
    <row r="185" spans="1:2">
      <c r="A185">
        <v>184</v>
      </c>
      <c r="B185" s="11" t="s">
        <v>1639</v>
      </c>
    </row>
    <row r="186" spans="1:2">
      <c r="A186">
        <v>185</v>
      </c>
      <c r="B186" s="11" t="s">
        <v>996</v>
      </c>
    </row>
    <row r="187" spans="1:2">
      <c r="A187">
        <v>186</v>
      </c>
      <c r="B187" s="11" t="s">
        <v>21</v>
      </c>
    </row>
    <row r="188" spans="1:2">
      <c r="A188">
        <v>187</v>
      </c>
      <c r="B188" s="11" t="s">
        <v>1775</v>
      </c>
    </row>
    <row r="189" spans="1:2">
      <c r="A189">
        <v>188</v>
      </c>
      <c r="B189" s="11" t="s">
        <v>11</v>
      </c>
    </row>
    <row r="190" spans="1:2">
      <c r="A190">
        <v>189</v>
      </c>
      <c r="B190" s="11" t="s">
        <v>1858</v>
      </c>
    </row>
    <row r="191" spans="1:2">
      <c r="A191">
        <v>190</v>
      </c>
      <c r="B191" s="6" t="s">
        <v>1742</v>
      </c>
    </row>
    <row r="192" spans="1:2">
      <c r="A192">
        <v>191</v>
      </c>
      <c r="B192" s="6" t="s">
        <v>1743</v>
      </c>
    </row>
    <row r="193" spans="1:2">
      <c r="A193">
        <v>192</v>
      </c>
      <c r="B193" s="11" t="s">
        <v>1744</v>
      </c>
    </row>
    <row r="194" spans="1:2">
      <c r="A194">
        <v>193</v>
      </c>
      <c r="B194" s="11" t="s">
        <v>1745</v>
      </c>
    </row>
    <row r="195" spans="1:2">
      <c r="A195">
        <v>194</v>
      </c>
      <c r="B195" s="11" t="s">
        <v>1746</v>
      </c>
    </row>
    <row r="196" spans="1:2">
      <c r="A196">
        <v>195</v>
      </c>
      <c r="B196" s="11" t="s">
        <v>1747</v>
      </c>
    </row>
    <row r="197" ht="30" spans="1:2">
      <c r="A197">
        <v>196</v>
      </c>
      <c r="B197" s="6" t="s">
        <v>1748</v>
      </c>
    </row>
    <row r="198" spans="1:2">
      <c r="A198">
        <v>197</v>
      </c>
      <c r="B198" s="6" t="s">
        <v>1919</v>
      </c>
    </row>
    <row r="199" ht="45" spans="1:2">
      <c r="A199">
        <v>198</v>
      </c>
      <c r="B199" s="11" t="s">
        <v>1920</v>
      </c>
    </row>
    <row r="200" spans="1:2">
      <c r="A200">
        <v>199</v>
      </c>
      <c r="B200" s="11" t="s">
        <v>1900</v>
      </c>
    </row>
    <row r="201" spans="1:2">
      <c r="A201">
        <v>200</v>
      </c>
      <c r="B201" s="11" t="s">
        <v>1921</v>
      </c>
    </row>
    <row r="202" spans="1:2">
      <c r="A202">
        <v>201</v>
      </c>
      <c r="B202" s="11" t="s">
        <v>20</v>
      </c>
    </row>
    <row r="203" spans="1:2">
      <c r="A203">
        <v>202</v>
      </c>
      <c r="B203" s="11" t="s">
        <v>21</v>
      </c>
    </row>
    <row r="204" spans="1:2">
      <c r="A204">
        <v>203</v>
      </c>
      <c r="B204" s="11" t="s">
        <v>1002</v>
      </c>
    </row>
    <row r="205" spans="1:2">
      <c r="A205">
        <v>204</v>
      </c>
      <c r="B205" s="11" t="s">
        <v>49</v>
      </c>
    </row>
    <row r="206" spans="1:2">
      <c r="A206">
        <v>205</v>
      </c>
      <c r="B206" s="6" t="s">
        <v>1922</v>
      </c>
    </row>
    <row r="207" ht="30" spans="1:2">
      <c r="A207">
        <v>206</v>
      </c>
      <c r="B207" s="11" t="s">
        <v>1923</v>
      </c>
    </row>
    <row r="208" spans="1:2">
      <c r="A208">
        <v>207</v>
      </c>
      <c r="B208" s="11" t="s">
        <v>1900</v>
      </c>
    </row>
    <row r="209" spans="1:2">
      <c r="A209">
        <v>208</v>
      </c>
      <c r="B209" s="11" t="s">
        <v>1921</v>
      </c>
    </row>
    <row r="210" spans="1:2">
      <c r="A210">
        <v>209</v>
      </c>
      <c r="B210" s="11" t="s">
        <v>118</v>
      </c>
    </row>
    <row r="211" spans="1:2">
      <c r="A211">
        <v>210</v>
      </c>
      <c r="B211" s="11" t="s">
        <v>81</v>
      </c>
    </row>
    <row r="212" spans="1:2">
      <c r="A212">
        <v>211</v>
      </c>
      <c r="B212" s="11" t="s">
        <v>26</v>
      </c>
    </row>
  </sheetData>
  <autoFilter ref="A1:B212">
    <sortState ref="A1:B212">
      <sortCondition ref="A1:A212"/>
    </sortState>
    <extLst/>
  </autoFilter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F28" sqref="F28"/>
    </sheetView>
  </sheetViews>
  <sheetFormatPr defaultColWidth="8.8" defaultRowHeight="22.5" outlineLevelCol="4"/>
  <cols>
    <col min="3" max="3" width="6.4" customWidth="1"/>
  </cols>
  <sheetData>
    <row r="1" spans="1:5">
      <c r="A1">
        <v>15</v>
      </c>
      <c r="B1">
        <v>4</v>
      </c>
      <c r="C1">
        <f>36*(1-A1/15)</f>
        <v>0</v>
      </c>
      <c r="D1">
        <f>B1+C1</f>
        <v>4</v>
      </c>
      <c r="E1">
        <v>4</v>
      </c>
    </row>
    <row r="2" spans="1:5">
      <c r="A2">
        <v>14</v>
      </c>
      <c r="B2">
        <v>4</v>
      </c>
      <c r="C2">
        <f t="shared" ref="C2:C15" si="0">36*(1-A2/15)</f>
        <v>2.4</v>
      </c>
      <c r="D2">
        <f t="shared" ref="D2:D15" si="1">B2+C2</f>
        <v>6.4</v>
      </c>
      <c r="E2">
        <v>6.4</v>
      </c>
    </row>
    <row r="3" spans="1:5">
      <c r="A3">
        <v>13</v>
      </c>
      <c r="B3">
        <v>4</v>
      </c>
      <c r="C3">
        <f t="shared" si="0"/>
        <v>4.8</v>
      </c>
      <c r="D3">
        <f t="shared" si="1"/>
        <v>8.8</v>
      </c>
      <c r="E3">
        <v>8.8</v>
      </c>
    </row>
    <row r="4" spans="1:5">
      <c r="A4">
        <v>12</v>
      </c>
      <c r="B4">
        <v>4</v>
      </c>
      <c r="C4">
        <f t="shared" si="0"/>
        <v>7.2</v>
      </c>
      <c r="D4">
        <f t="shared" si="1"/>
        <v>11.2</v>
      </c>
      <c r="E4">
        <v>11.2</v>
      </c>
    </row>
    <row r="5" spans="1:5">
      <c r="A5">
        <v>11</v>
      </c>
      <c r="B5">
        <v>4</v>
      </c>
      <c r="C5">
        <f t="shared" si="0"/>
        <v>9.6</v>
      </c>
      <c r="D5">
        <f t="shared" si="1"/>
        <v>13.6</v>
      </c>
      <c r="E5">
        <v>13.6</v>
      </c>
    </row>
    <row r="6" spans="1:5">
      <c r="A6">
        <v>10</v>
      </c>
      <c r="B6">
        <v>4</v>
      </c>
      <c r="C6">
        <f t="shared" si="0"/>
        <v>12</v>
      </c>
      <c r="D6">
        <f t="shared" si="1"/>
        <v>16</v>
      </c>
      <c r="E6">
        <v>16</v>
      </c>
    </row>
    <row r="7" spans="1:5">
      <c r="A7">
        <v>9</v>
      </c>
      <c r="B7">
        <v>4</v>
      </c>
      <c r="C7">
        <f t="shared" si="0"/>
        <v>14.4</v>
      </c>
      <c r="D7">
        <f t="shared" si="1"/>
        <v>18.4</v>
      </c>
      <c r="E7">
        <v>18.4</v>
      </c>
    </row>
    <row r="8" spans="1:5">
      <c r="A8">
        <v>8</v>
      </c>
      <c r="B8">
        <v>4</v>
      </c>
      <c r="C8">
        <f t="shared" si="0"/>
        <v>16.8</v>
      </c>
      <c r="D8">
        <f t="shared" si="1"/>
        <v>20.8</v>
      </c>
      <c r="E8">
        <v>20.8</v>
      </c>
    </row>
    <row r="9" spans="1:5">
      <c r="A9">
        <v>7</v>
      </c>
      <c r="B9">
        <v>4</v>
      </c>
      <c r="C9">
        <f t="shared" si="0"/>
        <v>19.2</v>
      </c>
      <c r="D9">
        <f t="shared" si="1"/>
        <v>23.2</v>
      </c>
      <c r="E9">
        <v>20.8</v>
      </c>
    </row>
    <row r="10" spans="1:5">
      <c r="A10">
        <v>6</v>
      </c>
      <c r="B10">
        <v>4</v>
      </c>
      <c r="C10">
        <f t="shared" si="0"/>
        <v>21.6</v>
      </c>
      <c r="D10">
        <f t="shared" si="1"/>
        <v>25.6</v>
      </c>
      <c r="E10">
        <v>23.2</v>
      </c>
    </row>
    <row r="11" spans="1:5">
      <c r="A11">
        <v>5</v>
      </c>
      <c r="B11">
        <v>4</v>
      </c>
      <c r="C11">
        <f t="shared" si="0"/>
        <v>24</v>
      </c>
      <c r="D11">
        <f t="shared" si="1"/>
        <v>28</v>
      </c>
      <c r="E11">
        <v>25.6</v>
      </c>
    </row>
    <row r="12" spans="1:5">
      <c r="A12">
        <v>4</v>
      </c>
      <c r="B12">
        <v>4</v>
      </c>
      <c r="C12">
        <f t="shared" si="0"/>
        <v>26.4</v>
      </c>
      <c r="D12">
        <f t="shared" si="1"/>
        <v>30.4</v>
      </c>
      <c r="E12">
        <v>28</v>
      </c>
    </row>
    <row r="13" spans="1:5">
      <c r="A13">
        <v>3</v>
      </c>
      <c r="B13">
        <v>4</v>
      </c>
      <c r="C13">
        <f t="shared" si="0"/>
        <v>28.8</v>
      </c>
      <c r="D13">
        <f t="shared" si="1"/>
        <v>32.8</v>
      </c>
      <c r="E13">
        <v>28</v>
      </c>
    </row>
    <row r="14" spans="1:5">
      <c r="A14">
        <v>2</v>
      </c>
      <c r="B14">
        <v>4</v>
      </c>
      <c r="C14">
        <f t="shared" si="0"/>
        <v>31.2</v>
      </c>
      <c r="D14">
        <f t="shared" si="1"/>
        <v>35.2</v>
      </c>
      <c r="E14">
        <v>30.4</v>
      </c>
    </row>
    <row r="15" spans="1:5">
      <c r="A15">
        <v>1</v>
      </c>
      <c r="B15">
        <v>4</v>
      </c>
      <c r="C15">
        <f t="shared" si="0"/>
        <v>33.6</v>
      </c>
      <c r="D15">
        <f t="shared" si="1"/>
        <v>37.6</v>
      </c>
      <c r="E15">
        <v>32.8</v>
      </c>
    </row>
    <row r="16" spans="5:5">
      <c r="E16">
        <v>32.8</v>
      </c>
    </row>
    <row r="17" spans="5:5">
      <c r="E17">
        <v>35.2</v>
      </c>
    </row>
    <row r="18" spans="5:5">
      <c r="E18">
        <v>37.6</v>
      </c>
    </row>
    <row r="19" spans="5:5">
      <c r="E19">
        <v>37.6</v>
      </c>
    </row>
    <row r="20" spans="5:5">
      <c r="E20">
        <v>58</v>
      </c>
    </row>
    <row r="21" spans="5:5">
      <c r="E21">
        <v>127.6</v>
      </c>
    </row>
    <row r="22" spans="5:5">
      <c r="E22">
        <v>127.6</v>
      </c>
    </row>
    <row r="23" spans="5:5">
      <c r="E23">
        <v>127.6</v>
      </c>
    </row>
    <row r="24" spans="5:5">
      <c r="E24">
        <v>127.6</v>
      </c>
    </row>
    <row r="25" spans="5:5">
      <c r="E25">
        <v>127.6</v>
      </c>
    </row>
    <row r="26" spans="5:5">
      <c r="E26">
        <v>127.6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8"/>
  <sheetViews>
    <sheetView workbookViewId="0">
      <selection activeCell="N1" sqref="N1"/>
    </sheetView>
  </sheetViews>
  <sheetFormatPr defaultColWidth="8.8" defaultRowHeight="22.5"/>
  <sheetData>
    <row r="1" spans="1:45">
      <c r="A1" s="3" t="s">
        <v>1775</v>
      </c>
      <c r="B1" s="3" t="s">
        <v>1754</v>
      </c>
      <c r="C1" s="3" t="s">
        <v>1926</v>
      </c>
      <c r="D1" s="3" t="s">
        <v>987</v>
      </c>
      <c r="E1" s="3" t="s">
        <v>1756</v>
      </c>
      <c r="F1" s="3" t="s">
        <v>1926</v>
      </c>
      <c r="G1" s="3" t="s">
        <v>986</v>
      </c>
      <c r="H1" s="3" t="s">
        <v>1003</v>
      </c>
      <c r="I1" s="3" t="s">
        <v>1926</v>
      </c>
      <c r="J1" s="3" t="s">
        <v>982</v>
      </c>
      <c r="K1" s="3" t="s">
        <v>21</v>
      </c>
      <c r="L1" s="3" t="s">
        <v>1926</v>
      </c>
      <c r="M1" s="3" t="s">
        <v>1927</v>
      </c>
      <c r="N1" s="3" t="s">
        <v>1757</v>
      </c>
      <c r="O1" s="3" t="s">
        <v>1926</v>
      </c>
      <c r="P1" s="3" t="s">
        <v>1928</v>
      </c>
      <c r="Q1" s="3" t="s">
        <v>49</v>
      </c>
      <c r="R1" s="3" t="s">
        <v>1926</v>
      </c>
      <c r="S1" s="3" t="s">
        <v>976</v>
      </c>
      <c r="T1" s="3" t="s">
        <v>1758</v>
      </c>
      <c r="U1" s="3" t="s">
        <v>1926</v>
      </c>
      <c r="V1" s="3" t="s">
        <v>1929</v>
      </c>
      <c r="W1" s="3" t="s">
        <v>1759</v>
      </c>
      <c r="X1" s="3" t="s">
        <v>1926</v>
      </c>
      <c r="Y1" s="3" t="s">
        <v>1061</v>
      </c>
      <c r="Z1" s="3" t="s">
        <v>1760</v>
      </c>
      <c r="AA1" s="3" t="s">
        <v>1926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3" t="s">
        <v>1930</v>
      </c>
      <c r="B2" s="3" t="s">
        <v>1761</v>
      </c>
      <c r="C2" s="3" t="s">
        <v>1926</v>
      </c>
      <c r="D2" s="3" t="s">
        <v>975</v>
      </c>
      <c r="E2" s="3" t="s">
        <v>1762</v>
      </c>
      <c r="F2" s="3" t="s">
        <v>1926</v>
      </c>
      <c r="G2" s="3" t="s">
        <v>1931</v>
      </c>
      <c r="H2" s="3" t="s">
        <v>1758</v>
      </c>
      <c r="I2" s="3" t="s">
        <v>1926</v>
      </c>
      <c r="J2" s="3" t="s">
        <v>1932</v>
      </c>
      <c r="K2" s="3" t="s">
        <v>998</v>
      </c>
      <c r="L2" s="3" t="s">
        <v>1926</v>
      </c>
      <c r="M2" s="3" t="s">
        <v>1933</v>
      </c>
      <c r="N2" s="3" t="s">
        <v>81</v>
      </c>
      <c r="O2" s="3" t="s">
        <v>1926</v>
      </c>
      <c r="P2" s="3" t="s">
        <v>1934</v>
      </c>
      <c r="Q2" s="3" t="s">
        <v>1757</v>
      </c>
      <c r="R2" s="3" t="s">
        <v>1926</v>
      </c>
      <c r="S2" s="3" t="s">
        <v>978</v>
      </c>
      <c r="T2" s="3" t="s">
        <v>11</v>
      </c>
      <c r="U2" s="3" t="s">
        <v>1926</v>
      </c>
      <c r="V2" s="3" t="s">
        <v>1935</v>
      </c>
      <c r="W2" s="3" t="s">
        <v>1759</v>
      </c>
      <c r="X2" s="3" t="s">
        <v>1926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>
      <c r="A3" s="3" t="s">
        <v>1936</v>
      </c>
      <c r="B3" s="3" t="s">
        <v>1763</v>
      </c>
      <c r="C3" s="3" t="s">
        <v>1926</v>
      </c>
      <c r="D3" s="3" t="s">
        <v>1937</v>
      </c>
      <c r="E3" s="3" t="s">
        <v>1764</v>
      </c>
      <c r="F3" s="3" t="s">
        <v>1926</v>
      </c>
      <c r="G3" s="3" t="s">
        <v>1938</v>
      </c>
      <c r="H3" s="3" t="s">
        <v>998</v>
      </c>
      <c r="I3" s="3" t="s">
        <v>1926</v>
      </c>
      <c r="J3" s="3" t="s">
        <v>992</v>
      </c>
      <c r="K3" s="3" t="s">
        <v>21</v>
      </c>
      <c r="L3" s="3" t="s">
        <v>1926</v>
      </c>
      <c r="M3" s="3" t="s">
        <v>1939</v>
      </c>
      <c r="N3" s="3" t="s">
        <v>1004</v>
      </c>
      <c r="O3" s="3" t="s">
        <v>1926</v>
      </c>
      <c r="P3" s="3" t="s">
        <v>1940</v>
      </c>
      <c r="Q3" s="3" t="s">
        <v>52</v>
      </c>
      <c r="R3" s="3" t="s">
        <v>1926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 t="s">
        <v>1941</v>
      </c>
      <c r="B4" s="3" t="s">
        <v>1765</v>
      </c>
      <c r="C4" s="3" t="s">
        <v>1926</v>
      </c>
      <c r="D4" s="3" t="s">
        <v>1942</v>
      </c>
      <c r="E4" s="3" t="s">
        <v>1766</v>
      </c>
      <c r="F4" s="3" t="s">
        <v>1926</v>
      </c>
      <c r="G4" s="3" t="s">
        <v>1943</v>
      </c>
      <c r="H4" s="3" t="s">
        <v>1767</v>
      </c>
      <c r="I4" s="3" t="s">
        <v>1926</v>
      </c>
      <c r="J4" s="3" t="s">
        <v>1944</v>
      </c>
      <c r="K4" s="3" t="s">
        <v>1003</v>
      </c>
      <c r="L4" s="3" t="s">
        <v>1926</v>
      </c>
      <c r="M4" s="3" t="s">
        <v>1945</v>
      </c>
      <c r="N4" s="3" t="s">
        <v>81</v>
      </c>
      <c r="O4" s="3" t="s">
        <v>1926</v>
      </c>
      <c r="P4" s="3" t="s">
        <v>1946</v>
      </c>
      <c r="Q4" s="3" t="s">
        <v>1004</v>
      </c>
      <c r="R4" s="3" t="s">
        <v>1926</v>
      </c>
      <c r="S4" s="3" t="s">
        <v>1947</v>
      </c>
      <c r="T4" s="3" t="s">
        <v>49</v>
      </c>
      <c r="U4" s="3" t="s">
        <v>1926</v>
      </c>
      <c r="V4" s="3" t="s">
        <v>1948</v>
      </c>
      <c r="W4" s="3" t="s">
        <v>1758</v>
      </c>
      <c r="X4" s="3" t="s">
        <v>1926</v>
      </c>
      <c r="Y4" s="3" t="s">
        <v>1949</v>
      </c>
      <c r="Z4" s="3" t="s">
        <v>1768</v>
      </c>
      <c r="AA4" s="3" t="s">
        <v>1926</v>
      </c>
      <c r="AB4" s="3" t="s">
        <v>1950</v>
      </c>
      <c r="AC4" s="3" t="s">
        <v>1760</v>
      </c>
      <c r="AD4" s="3" t="s">
        <v>1926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 t="s">
        <v>1951</v>
      </c>
      <c r="B5" s="3" t="s">
        <v>1769</v>
      </c>
      <c r="C5" s="3" t="s">
        <v>1926</v>
      </c>
      <c r="D5" s="3" t="s">
        <v>1952</v>
      </c>
      <c r="E5" s="3" t="s">
        <v>1770</v>
      </c>
      <c r="F5" s="3" t="s">
        <v>1926</v>
      </c>
      <c r="G5" s="3" t="s">
        <v>1953</v>
      </c>
      <c r="H5" s="3" t="s">
        <v>1758</v>
      </c>
      <c r="I5" s="3" t="s">
        <v>1926</v>
      </c>
      <c r="J5" s="3" t="s">
        <v>1954</v>
      </c>
      <c r="K5" s="3" t="s">
        <v>1767</v>
      </c>
      <c r="L5" s="3" t="s">
        <v>1926</v>
      </c>
      <c r="M5" s="3" t="s">
        <v>1955</v>
      </c>
      <c r="N5" s="3" t="s">
        <v>998</v>
      </c>
      <c r="O5" s="3" t="s">
        <v>1926</v>
      </c>
      <c r="P5" s="3" t="s">
        <v>1956</v>
      </c>
      <c r="Q5" s="3" t="s">
        <v>81</v>
      </c>
      <c r="R5" s="3" t="s">
        <v>1926</v>
      </c>
      <c r="S5" s="3" t="s">
        <v>1957</v>
      </c>
      <c r="T5" s="3" t="s">
        <v>1002</v>
      </c>
      <c r="U5" s="3" t="s">
        <v>1926</v>
      </c>
      <c r="V5" s="3" t="s">
        <v>1063</v>
      </c>
      <c r="W5" s="3" t="s">
        <v>11</v>
      </c>
      <c r="X5" s="3" t="s">
        <v>1926</v>
      </c>
      <c r="Y5" s="3" t="s">
        <v>1958</v>
      </c>
      <c r="Z5" s="3" t="s">
        <v>1768</v>
      </c>
      <c r="AA5" s="3" t="s">
        <v>1926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 t="s">
        <v>1959</v>
      </c>
      <c r="B6" s="3" t="s">
        <v>1771</v>
      </c>
      <c r="C6" s="3" t="s">
        <v>1926</v>
      </c>
      <c r="D6" s="3" t="s">
        <v>1960</v>
      </c>
      <c r="E6" s="3" t="s">
        <v>1772</v>
      </c>
      <c r="F6" s="3" t="s">
        <v>1926</v>
      </c>
      <c r="G6" s="3" t="s">
        <v>1961</v>
      </c>
      <c r="H6" s="3" t="s">
        <v>1767</v>
      </c>
      <c r="I6" s="3" t="s">
        <v>1926</v>
      </c>
      <c r="J6" s="3" t="s">
        <v>1962</v>
      </c>
      <c r="K6" s="3" t="s">
        <v>998</v>
      </c>
      <c r="L6" s="3" t="s">
        <v>1926</v>
      </c>
      <c r="M6" s="3" t="s">
        <v>1963</v>
      </c>
      <c r="N6" s="3" t="s">
        <v>81</v>
      </c>
      <c r="O6" s="3" t="s">
        <v>1926</v>
      </c>
      <c r="P6" s="3" t="s">
        <v>1964</v>
      </c>
      <c r="Q6" s="3" t="s">
        <v>999</v>
      </c>
      <c r="R6" s="3" t="s">
        <v>1926</v>
      </c>
      <c r="S6" s="3" t="s">
        <v>1965</v>
      </c>
      <c r="T6" s="3" t="s">
        <v>52</v>
      </c>
      <c r="U6" s="3" t="s">
        <v>1926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 t="s">
        <v>1966</v>
      </c>
      <c r="B7" s="3" t="s">
        <v>1773</v>
      </c>
      <c r="C7" s="3" t="s">
        <v>1926</v>
      </c>
      <c r="D7" s="3" t="s">
        <v>1967</v>
      </c>
      <c r="E7" s="3" t="s">
        <v>1774</v>
      </c>
      <c r="F7" s="3" t="s">
        <v>1926</v>
      </c>
      <c r="G7" s="3" t="s">
        <v>1968</v>
      </c>
      <c r="H7" s="3" t="s">
        <v>20</v>
      </c>
      <c r="I7" s="3" t="s">
        <v>1926</v>
      </c>
      <c r="J7" s="3" t="s">
        <v>1969</v>
      </c>
      <c r="K7" s="3" t="s">
        <v>63</v>
      </c>
      <c r="L7" s="3" t="s">
        <v>1926</v>
      </c>
      <c r="M7" s="3" t="s">
        <v>1970</v>
      </c>
      <c r="N7" s="3" t="s">
        <v>1775</v>
      </c>
      <c r="O7" s="3" t="s">
        <v>1926</v>
      </c>
      <c r="P7" s="3" t="s">
        <v>1971</v>
      </c>
      <c r="Q7" s="3" t="s">
        <v>26</v>
      </c>
      <c r="R7" s="3" t="s">
        <v>1926</v>
      </c>
      <c r="S7" s="3" t="s">
        <v>1972</v>
      </c>
      <c r="T7" s="3" t="s">
        <v>1768</v>
      </c>
      <c r="U7" s="3" t="s">
        <v>1926</v>
      </c>
      <c r="V7" s="3" t="s">
        <v>1973</v>
      </c>
      <c r="W7" s="3" t="s">
        <v>1776</v>
      </c>
      <c r="X7" s="3" t="s">
        <v>1926</v>
      </c>
      <c r="Y7" s="3" t="s">
        <v>1974</v>
      </c>
      <c r="Z7" s="3" t="s">
        <v>1777</v>
      </c>
      <c r="AA7" s="3" t="s">
        <v>1926</v>
      </c>
      <c r="AB7" s="3" t="s">
        <v>1975</v>
      </c>
      <c r="AC7" s="3" t="s">
        <v>1778</v>
      </c>
      <c r="AD7" s="3" t="s">
        <v>1926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 t="s">
        <v>1976</v>
      </c>
      <c r="B8" s="3" t="s">
        <v>1779</v>
      </c>
      <c r="C8" s="3" t="s">
        <v>1926</v>
      </c>
      <c r="D8" s="3" t="s">
        <v>1977</v>
      </c>
      <c r="E8" s="3" t="s">
        <v>1780</v>
      </c>
      <c r="F8" s="3" t="s">
        <v>1926</v>
      </c>
      <c r="G8" s="3" t="s">
        <v>1978</v>
      </c>
      <c r="H8" s="3" t="s">
        <v>7</v>
      </c>
      <c r="I8" s="3" t="s">
        <v>1926</v>
      </c>
      <c r="J8" s="3" t="s">
        <v>1979</v>
      </c>
      <c r="K8" s="3" t="s">
        <v>63</v>
      </c>
      <c r="L8" s="3" t="s">
        <v>1926</v>
      </c>
      <c r="M8" s="3" t="s">
        <v>1980</v>
      </c>
      <c r="N8" s="3" t="s">
        <v>23</v>
      </c>
      <c r="O8" s="3" t="s">
        <v>1926</v>
      </c>
      <c r="P8" s="3" t="s">
        <v>1981</v>
      </c>
      <c r="Q8" s="3" t="s">
        <v>52</v>
      </c>
      <c r="R8" s="3" t="s">
        <v>1926</v>
      </c>
      <c r="S8" s="3" t="s">
        <v>1982</v>
      </c>
      <c r="T8" s="3" t="s">
        <v>1781</v>
      </c>
      <c r="U8" s="3" t="s">
        <v>1926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 t="s">
        <v>1983</v>
      </c>
      <c r="B9" s="3" t="s">
        <v>1782</v>
      </c>
      <c r="C9" s="3" t="s">
        <v>1926</v>
      </c>
      <c r="D9" s="3" t="s">
        <v>1984</v>
      </c>
      <c r="E9" s="3" t="s">
        <v>1783</v>
      </c>
      <c r="F9" s="3" t="s">
        <v>1926</v>
      </c>
      <c r="G9" s="3" t="s">
        <v>1985</v>
      </c>
      <c r="H9" s="3" t="s">
        <v>996</v>
      </c>
      <c r="I9" s="3" t="s">
        <v>1926</v>
      </c>
      <c r="J9" s="3" t="s">
        <v>1986</v>
      </c>
      <c r="K9" s="3" t="s">
        <v>63</v>
      </c>
      <c r="L9" s="3" t="s">
        <v>1926</v>
      </c>
      <c r="M9" s="3" t="s">
        <v>1987</v>
      </c>
      <c r="N9" s="3" t="s">
        <v>1002</v>
      </c>
      <c r="O9" s="3" t="s">
        <v>1926</v>
      </c>
      <c r="P9" s="3" t="s">
        <v>1988</v>
      </c>
      <c r="Q9" s="3" t="s">
        <v>49</v>
      </c>
      <c r="R9" s="3" t="s">
        <v>1926</v>
      </c>
      <c r="S9" s="3" t="s">
        <v>1989</v>
      </c>
      <c r="T9" s="3" t="s">
        <v>1768</v>
      </c>
      <c r="U9" s="3" t="s">
        <v>1926</v>
      </c>
      <c r="V9" s="3" t="s">
        <v>1990</v>
      </c>
      <c r="W9" s="3" t="s">
        <v>1784</v>
      </c>
      <c r="X9" s="3" t="s">
        <v>1926</v>
      </c>
      <c r="Y9" s="3" t="s">
        <v>1991</v>
      </c>
      <c r="Z9" s="3" t="s">
        <v>1777</v>
      </c>
      <c r="AA9" s="3" t="s">
        <v>1926</v>
      </c>
      <c r="AB9" s="3" t="s">
        <v>1992</v>
      </c>
      <c r="AC9" s="3" t="s">
        <v>1785</v>
      </c>
      <c r="AD9" s="3" t="s">
        <v>1926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 t="s">
        <v>1993</v>
      </c>
      <c r="B10" s="3" t="s">
        <v>1786</v>
      </c>
      <c r="C10" s="3" t="s">
        <v>1926</v>
      </c>
      <c r="D10" s="3" t="s">
        <v>1994</v>
      </c>
      <c r="E10" s="3" t="s">
        <v>1787</v>
      </c>
      <c r="F10" s="3" t="s">
        <v>1926</v>
      </c>
      <c r="G10" s="3" t="s">
        <v>1995</v>
      </c>
      <c r="H10" s="3" t="s">
        <v>1775</v>
      </c>
      <c r="I10" s="3" t="s">
        <v>1926</v>
      </c>
      <c r="J10" s="3" t="s">
        <v>1996</v>
      </c>
      <c r="K10" s="3" t="s">
        <v>21</v>
      </c>
      <c r="L10" s="3" t="s">
        <v>1926</v>
      </c>
      <c r="M10" s="3" t="s">
        <v>1997</v>
      </c>
      <c r="N10" s="3" t="s">
        <v>1002</v>
      </c>
      <c r="O10" s="3" t="s">
        <v>1926</v>
      </c>
      <c r="P10" s="3" t="s">
        <v>1998</v>
      </c>
      <c r="Q10" s="3" t="s">
        <v>49</v>
      </c>
      <c r="R10" s="3" t="s">
        <v>1926</v>
      </c>
      <c r="S10" s="3" t="s">
        <v>1999</v>
      </c>
      <c r="T10" s="3" t="s">
        <v>1788</v>
      </c>
      <c r="U10" s="3" t="s">
        <v>1926</v>
      </c>
      <c r="V10" s="3" t="s">
        <v>2000</v>
      </c>
      <c r="W10" s="3" t="s">
        <v>1789</v>
      </c>
      <c r="X10" s="3" t="s">
        <v>1926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 t="s">
        <v>2001</v>
      </c>
      <c r="B11" s="3" t="s">
        <v>1790</v>
      </c>
      <c r="C11" s="3" t="s">
        <v>1926</v>
      </c>
      <c r="D11" s="3" t="s">
        <v>2002</v>
      </c>
      <c r="E11" s="3" t="s">
        <v>1791</v>
      </c>
      <c r="F11" s="3" t="s">
        <v>1926</v>
      </c>
      <c r="G11" s="3" t="s">
        <v>2003</v>
      </c>
      <c r="H11" s="3" t="s">
        <v>996</v>
      </c>
      <c r="I11" s="3" t="s">
        <v>1926</v>
      </c>
      <c r="J11" s="3" t="s">
        <v>2004</v>
      </c>
      <c r="K11" s="3" t="s">
        <v>21</v>
      </c>
      <c r="L11" s="3" t="s">
        <v>1926</v>
      </c>
      <c r="M11" s="3" t="s">
        <v>2005</v>
      </c>
      <c r="N11" s="3" t="s">
        <v>1775</v>
      </c>
      <c r="O11" s="3" t="s">
        <v>1926</v>
      </c>
      <c r="P11" s="3" t="s">
        <v>2006</v>
      </c>
      <c r="Q11" s="3" t="s">
        <v>26</v>
      </c>
      <c r="R11" s="3" t="s">
        <v>1926</v>
      </c>
      <c r="S11" s="3" t="s">
        <v>2007</v>
      </c>
      <c r="T11" s="3" t="s">
        <v>1788</v>
      </c>
      <c r="U11" s="3" t="s">
        <v>1926</v>
      </c>
      <c r="V11" s="3" t="s">
        <v>2008</v>
      </c>
      <c r="W11" s="3" t="s">
        <v>1789</v>
      </c>
      <c r="X11" s="3" t="s">
        <v>1926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 t="s">
        <v>2009</v>
      </c>
      <c r="B12" s="3" t="s">
        <v>1792</v>
      </c>
      <c r="C12" s="3" t="s">
        <v>1926</v>
      </c>
      <c r="D12" s="3" t="s">
        <v>2010</v>
      </c>
      <c r="E12" s="3" t="s">
        <v>1793</v>
      </c>
      <c r="F12" s="3" t="s">
        <v>1926</v>
      </c>
      <c r="G12" s="3" t="s">
        <v>2011</v>
      </c>
      <c r="H12" s="3" t="s">
        <v>118</v>
      </c>
      <c r="I12" s="3" t="s">
        <v>1926</v>
      </c>
      <c r="J12" s="3" t="s">
        <v>2012</v>
      </c>
      <c r="K12" s="3" t="s">
        <v>21</v>
      </c>
      <c r="L12" s="3" t="s">
        <v>1926</v>
      </c>
      <c r="M12" s="3" t="s">
        <v>2013</v>
      </c>
      <c r="N12" s="3" t="s">
        <v>127</v>
      </c>
      <c r="O12" s="3" t="s">
        <v>1926</v>
      </c>
      <c r="P12" s="3" t="s">
        <v>2014</v>
      </c>
      <c r="Q12" s="3" t="s">
        <v>52</v>
      </c>
      <c r="R12" s="3" t="s">
        <v>1926</v>
      </c>
      <c r="S12" s="3" t="s">
        <v>2015</v>
      </c>
      <c r="T12" s="3" t="s">
        <v>1788</v>
      </c>
      <c r="U12" s="3" t="s">
        <v>1926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 t="s">
        <v>2016</v>
      </c>
      <c r="B13" s="3" t="s">
        <v>1794</v>
      </c>
      <c r="C13" s="3" t="s">
        <v>1926</v>
      </c>
      <c r="D13" s="3" t="s">
        <v>2017</v>
      </c>
      <c r="E13" s="3" t="s">
        <v>1795</v>
      </c>
      <c r="F13" s="3" t="s">
        <v>1926</v>
      </c>
      <c r="G13" s="3" t="s">
        <v>2018</v>
      </c>
      <c r="H13" s="3" t="s">
        <v>1775</v>
      </c>
      <c r="I13" s="3" t="s">
        <v>1926</v>
      </c>
      <c r="J13" s="3" t="s">
        <v>2019</v>
      </c>
      <c r="K13" s="3" t="s">
        <v>21</v>
      </c>
      <c r="L13" s="3" t="s">
        <v>1926</v>
      </c>
      <c r="M13" s="3" t="s">
        <v>2020</v>
      </c>
      <c r="N13" s="3" t="s">
        <v>1002</v>
      </c>
      <c r="O13" s="3" t="s">
        <v>1926</v>
      </c>
      <c r="P13" s="3" t="s">
        <v>2021</v>
      </c>
      <c r="Q13" s="3" t="s">
        <v>49</v>
      </c>
      <c r="R13" s="3" t="s">
        <v>1926</v>
      </c>
      <c r="S13" s="3" t="s">
        <v>2022</v>
      </c>
      <c r="T13" s="3" t="s">
        <v>1796</v>
      </c>
      <c r="U13" s="3" t="s">
        <v>1926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 t="s">
        <v>2023</v>
      </c>
      <c r="B14" s="3" t="s">
        <v>1797</v>
      </c>
      <c r="C14" s="3" t="s">
        <v>1926</v>
      </c>
      <c r="D14" s="3" t="s">
        <v>2024</v>
      </c>
      <c r="E14" s="3" t="s">
        <v>1798</v>
      </c>
      <c r="F14" s="3" t="s">
        <v>1926</v>
      </c>
      <c r="G14" s="3" t="s">
        <v>2025</v>
      </c>
      <c r="H14" s="3" t="s">
        <v>996</v>
      </c>
      <c r="I14" s="3" t="s">
        <v>1926</v>
      </c>
      <c r="J14" s="3" t="s">
        <v>2026</v>
      </c>
      <c r="K14" s="3" t="s">
        <v>21</v>
      </c>
      <c r="L14" s="3" t="s">
        <v>1926</v>
      </c>
      <c r="M14" s="3" t="s">
        <v>2027</v>
      </c>
      <c r="N14" s="3" t="s">
        <v>26</v>
      </c>
      <c r="O14" s="3" t="s">
        <v>1926</v>
      </c>
      <c r="P14" s="3" t="s">
        <v>2028</v>
      </c>
      <c r="Q14" s="3" t="s">
        <v>1799</v>
      </c>
      <c r="R14" s="3" t="s">
        <v>1926</v>
      </c>
      <c r="S14" s="3" t="s">
        <v>2029</v>
      </c>
      <c r="T14" s="3" t="s">
        <v>1800</v>
      </c>
      <c r="U14" s="3" t="s">
        <v>1926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 t="s">
        <v>2030</v>
      </c>
      <c r="B15" s="3" t="s">
        <v>1801</v>
      </c>
      <c r="C15" s="3" t="s">
        <v>1926</v>
      </c>
      <c r="D15" s="3" t="s">
        <v>2031</v>
      </c>
      <c r="E15" s="3" t="s">
        <v>1802</v>
      </c>
      <c r="F15" s="3" t="s">
        <v>1926</v>
      </c>
      <c r="G15" s="3" t="s">
        <v>2032</v>
      </c>
      <c r="H15" s="3" t="s">
        <v>996</v>
      </c>
      <c r="I15" s="3" t="s">
        <v>1926</v>
      </c>
      <c r="J15" s="3" t="s">
        <v>2033</v>
      </c>
      <c r="K15" s="3" t="s">
        <v>21</v>
      </c>
      <c r="L15" s="3" t="s">
        <v>1926</v>
      </c>
      <c r="M15" s="3" t="s">
        <v>2034</v>
      </c>
      <c r="N15" s="3" t="s">
        <v>89</v>
      </c>
      <c r="O15" s="3" t="s">
        <v>1926</v>
      </c>
      <c r="P15" s="3" t="s">
        <v>2035</v>
      </c>
      <c r="Q15" s="3" t="s">
        <v>1803</v>
      </c>
      <c r="R15" s="3" t="s">
        <v>1926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 t="s">
        <v>2036</v>
      </c>
      <c r="B16" s="3" t="s">
        <v>1804</v>
      </c>
      <c r="C16" s="3" t="s">
        <v>1926</v>
      </c>
      <c r="D16" s="3" t="s">
        <v>2037</v>
      </c>
      <c r="E16" s="3" t="s">
        <v>1805</v>
      </c>
      <c r="F16" s="3" t="s">
        <v>1926</v>
      </c>
      <c r="G16" s="3" t="s">
        <v>2038</v>
      </c>
      <c r="H16" s="3" t="s">
        <v>996</v>
      </c>
      <c r="I16" s="3" t="s">
        <v>1926</v>
      </c>
      <c r="J16" s="3" t="s">
        <v>2039</v>
      </c>
      <c r="K16" s="3" t="s">
        <v>21</v>
      </c>
      <c r="L16" s="3" t="s">
        <v>1926</v>
      </c>
      <c r="M16" s="3" t="s">
        <v>2040</v>
      </c>
      <c r="N16" s="3" t="s">
        <v>49</v>
      </c>
      <c r="O16" s="3" t="s">
        <v>1926</v>
      </c>
      <c r="P16" s="3" t="s">
        <v>2041</v>
      </c>
      <c r="Q16" s="3" t="s">
        <v>1803</v>
      </c>
      <c r="R16" s="3" t="s">
        <v>1926</v>
      </c>
      <c r="S16" s="3" t="s">
        <v>2042</v>
      </c>
      <c r="T16" s="3" t="s">
        <v>1796</v>
      </c>
      <c r="U16" s="3" t="s">
        <v>1926</v>
      </c>
      <c r="V16" s="3" t="s">
        <v>2043</v>
      </c>
      <c r="W16" s="3" t="s">
        <v>1806</v>
      </c>
      <c r="X16" s="3" t="s">
        <v>1926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3" t="s">
        <v>2044</v>
      </c>
      <c r="B17" s="3" t="s">
        <v>1807</v>
      </c>
      <c r="C17" s="3" t="s">
        <v>1926</v>
      </c>
      <c r="D17" s="3" t="s">
        <v>2045</v>
      </c>
      <c r="E17" s="3" t="s">
        <v>1808</v>
      </c>
      <c r="F17" s="3" t="s">
        <v>1926</v>
      </c>
      <c r="G17" s="3" t="s">
        <v>2046</v>
      </c>
      <c r="H17" s="3" t="s">
        <v>118</v>
      </c>
      <c r="I17" s="3" t="s">
        <v>1926</v>
      </c>
      <c r="J17" s="3" t="s">
        <v>2047</v>
      </c>
      <c r="K17" s="3" t="s">
        <v>63</v>
      </c>
      <c r="L17" s="3" t="s">
        <v>1926</v>
      </c>
      <c r="M17" s="3" t="s">
        <v>2048</v>
      </c>
      <c r="N17" s="3" t="s">
        <v>89</v>
      </c>
      <c r="O17" s="3" t="s">
        <v>1926</v>
      </c>
      <c r="P17" s="3" t="s">
        <v>2049</v>
      </c>
      <c r="Q17" s="3" t="s">
        <v>1809</v>
      </c>
      <c r="R17" s="3" t="s">
        <v>1926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3" t="s">
        <v>2050</v>
      </c>
      <c r="B18" s="3" t="s">
        <v>1810</v>
      </c>
      <c r="C18" s="3" t="s">
        <v>1926</v>
      </c>
      <c r="D18" s="3" t="s">
        <v>2051</v>
      </c>
      <c r="E18" s="3" t="s">
        <v>1811</v>
      </c>
      <c r="F18" s="3" t="s">
        <v>1926</v>
      </c>
      <c r="G18" s="3" t="s">
        <v>2052</v>
      </c>
      <c r="H18" s="3" t="s">
        <v>118</v>
      </c>
      <c r="I18" s="3" t="s">
        <v>1926</v>
      </c>
      <c r="J18" s="3" t="s">
        <v>2053</v>
      </c>
      <c r="K18" s="3" t="s">
        <v>63</v>
      </c>
      <c r="L18" s="3" t="s">
        <v>1926</v>
      </c>
      <c r="M18" s="3" t="s">
        <v>2054</v>
      </c>
      <c r="N18" s="3" t="s">
        <v>49</v>
      </c>
      <c r="O18" s="3" t="s">
        <v>1926</v>
      </c>
      <c r="P18" s="3" t="s">
        <v>2055</v>
      </c>
      <c r="Q18" s="3" t="s">
        <v>1809</v>
      </c>
      <c r="R18" s="3" t="s">
        <v>1926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3" t="s">
        <v>2056</v>
      </c>
      <c r="B19" s="3" t="s">
        <v>1812</v>
      </c>
      <c r="C19" s="3" t="s">
        <v>1926</v>
      </c>
      <c r="D19" s="3" t="s">
        <v>2057</v>
      </c>
      <c r="E19" s="3" t="s">
        <v>1813</v>
      </c>
      <c r="F19" s="3" t="s">
        <v>1926</v>
      </c>
      <c r="G19" s="3" t="s">
        <v>2058</v>
      </c>
      <c r="H19" s="3" t="s">
        <v>1814</v>
      </c>
      <c r="I19" s="3" t="s">
        <v>1926</v>
      </c>
      <c r="J19" s="3" t="s">
        <v>2059</v>
      </c>
      <c r="K19" s="3" t="s">
        <v>1815</v>
      </c>
      <c r="L19" s="3" t="s">
        <v>1926</v>
      </c>
      <c r="M19" s="3" t="s">
        <v>2060</v>
      </c>
      <c r="N19" s="3" t="s">
        <v>1816</v>
      </c>
      <c r="O19" s="3" t="s">
        <v>1926</v>
      </c>
      <c r="P19" s="3" t="s">
        <v>2061</v>
      </c>
      <c r="Q19" s="3" t="s">
        <v>20</v>
      </c>
      <c r="R19" s="3" t="s">
        <v>1926</v>
      </c>
      <c r="S19" s="3" t="s">
        <v>2062</v>
      </c>
      <c r="T19" s="3" t="s">
        <v>21</v>
      </c>
      <c r="U19" s="3" t="s">
        <v>1926</v>
      </c>
      <c r="V19" s="3" t="s">
        <v>2063</v>
      </c>
      <c r="W19" s="3" t="s">
        <v>1002</v>
      </c>
      <c r="X19" s="3" t="s">
        <v>1926</v>
      </c>
      <c r="Y19" s="3" t="s">
        <v>2064</v>
      </c>
      <c r="Z19" s="3" t="s">
        <v>49</v>
      </c>
      <c r="AA19" s="3" t="s">
        <v>1926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3" t="s">
        <v>2065</v>
      </c>
      <c r="B20" s="3" t="s">
        <v>1817</v>
      </c>
      <c r="C20" s="3" t="s">
        <v>1926</v>
      </c>
      <c r="D20" s="3" t="s">
        <v>2066</v>
      </c>
      <c r="E20" s="3" t="s">
        <v>1818</v>
      </c>
      <c r="F20" s="3" t="s">
        <v>1926</v>
      </c>
      <c r="G20" s="3" t="s">
        <v>2067</v>
      </c>
      <c r="H20" s="3" t="s">
        <v>118</v>
      </c>
      <c r="I20" s="3" t="s">
        <v>1926</v>
      </c>
      <c r="J20" s="3" t="s">
        <v>2068</v>
      </c>
      <c r="K20" s="3" t="s">
        <v>81</v>
      </c>
      <c r="L20" s="3" t="s">
        <v>1926</v>
      </c>
      <c r="M20" s="3" t="s">
        <v>2069</v>
      </c>
      <c r="N20" s="3" t="s">
        <v>26</v>
      </c>
      <c r="O20" s="3" t="s">
        <v>1926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3" t="s">
        <v>2070</v>
      </c>
      <c r="B21" s="3" t="s">
        <v>1819</v>
      </c>
      <c r="C21" s="3" t="s">
        <v>1926</v>
      </c>
      <c r="D21" s="3" t="s">
        <v>2071</v>
      </c>
      <c r="E21" s="3" t="s">
        <v>1820</v>
      </c>
      <c r="F21" s="3" t="s">
        <v>1926</v>
      </c>
      <c r="G21" s="3" t="s">
        <v>2072</v>
      </c>
      <c r="H21" s="3" t="s">
        <v>1775</v>
      </c>
      <c r="I21" s="3" t="s">
        <v>1926</v>
      </c>
      <c r="J21" s="3" t="s">
        <v>2073</v>
      </c>
      <c r="K21" s="3" t="s">
        <v>21</v>
      </c>
      <c r="L21" s="3" t="s">
        <v>1926</v>
      </c>
      <c r="M21" s="3" t="s">
        <v>2074</v>
      </c>
      <c r="N21" s="3" t="s">
        <v>1002</v>
      </c>
      <c r="O21" s="3" t="s">
        <v>1926</v>
      </c>
      <c r="P21" s="3" t="s">
        <v>2075</v>
      </c>
      <c r="Q21" s="3" t="s">
        <v>49</v>
      </c>
      <c r="R21" s="3" t="s">
        <v>1926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3" t="s">
        <v>2076</v>
      </c>
      <c r="B22" s="3" t="s">
        <v>1821</v>
      </c>
      <c r="C22" s="3" t="s">
        <v>1926</v>
      </c>
      <c r="D22" s="3" t="s">
        <v>2077</v>
      </c>
      <c r="E22" s="3" t="s">
        <v>1822</v>
      </c>
      <c r="F22" s="3" t="s">
        <v>1926</v>
      </c>
      <c r="G22" s="3" t="s">
        <v>2078</v>
      </c>
      <c r="H22" s="3" t="s">
        <v>996</v>
      </c>
      <c r="I22" s="3" t="s">
        <v>1926</v>
      </c>
      <c r="J22" s="3" t="s">
        <v>2079</v>
      </c>
      <c r="K22" s="3" t="s">
        <v>81</v>
      </c>
      <c r="L22" s="3" t="s">
        <v>1926</v>
      </c>
      <c r="M22" s="3" t="s">
        <v>2080</v>
      </c>
      <c r="N22" s="3" t="s">
        <v>26</v>
      </c>
      <c r="O22" s="3" t="s">
        <v>1926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3" t="s">
        <v>2081</v>
      </c>
      <c r="B23" s="3" t="s">
        <v>1823</v>
      </c>
      <c r="C23" s="3" t="s">
        <v>1926</v>
      </c>
      <c r="D23" s="3" t="s">
        <v>2082</v>
      </c>
      <c r="E23" s="3" t="s">
        <v>1824</v>
      </c>
      <c r="F23" s="3" t="s">
        <v>1926</v>
      </c>
      <c r="G23" s="3" t="s">
        <v>2083</v>
      </c>
      <c r="H23" s="3" t="s">
        <v>1825</v>
      </c>
      <c r="I23" s="3" t="s">
        <v>1926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3" t="s">
        <v>2084</v>
      </c>
      <c r="B24" s="3" t="s">
        <v>1826</v>
      </c>
      <c r="C24" s="3" t="s">
        <v>1926</v>
      </c>
      <c r="D24" s="3" t="s">
        <v>2085</v>
      </c>
      <c r="E24" s="3" t="s">
        <v>1827</v>
      </c>
      <c r="F24" s="3" t="s">
        <v>1926</v>
      </c>
      <c r="G24" s="3" t="s">
        <v>2086</v>
      </c>
      <c r="H24" s="3" t="s">
        <v>1828</v>
      </c>
      <c r="I24" s="3" t="s">
        <v>1926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3" t="s">
        <v>2087</v>
      </c>
      <c r="B25" s="3" t="s">
        <v>1829</v>
      </c>
      <c r="C25" s="3" t="s">
        <v>1926</v>
      </c>
      <c r="D25" s="3" t="s">
        <v>2088</v>
      </c>
      <c r="E25" s="3" t="s">
        <v>1830</v>
      </c>
      <c r="F25" s="3" t="s">
        <v>1926</v>
      </c>
      <c r="G25" s="3" t="s">
        <v>2089</v>
      </c>
      <c r="H25" s="3" t="s">
        <v>1831</v>
      </c>
      <c r="I25" s="3" t="s">
        <v>1926</v>
      </c>
      <c r="J25" s="3" t="s">
        <v>2090</v>
      </c>
      <c r="K25" s="3" t="s">
        <v>1832</v>
      </c>
      <c r="L25" s="3" t="s">
        <v>1926</v>
      </c>
      <c r="M25" s="3" t="s">
        <v>2091</v>
      </c>
      <c r="N25" s="3" t="s">
        <v>1775</v>
      </c>
      <c r="O25" s="3" t="s">
        <v>1926</v>
      </c>
      <c r="P25" s="3" t="s">
        <v>2092</v>
      </c>
      <c r="Q25" s="3" t="s">
        <v>21</v>
      </c>
      <c r="R25" s="3" t="s">
        <v>1926</v>
      </c>
      <c r="S25" s="3" t="s">
        <v>2093</v>
      </c>
      <c r="T25" s="3" t="s">
        <v>999</v>
      </c>
      <c r="U25" s="3" t="s">
        <v>1926</v>
      </c>
      <c r="V25" s="3" t="s">
        <v>2094</v>
      </c>
      <c r="W25" s="3" t="s">
        <v>49</v>
      </c>
      <c r="X25" s="3" t="s">
        <v>1926</v>
      </c>
      <c r="Y25" s="3" t="s">
        <v>2095</v>
      </c>
      <c r="Z25" s="3" t="s">
        <v>1758</v>
      </c>
      <c r="AA25" s="3" t="s">
        <v>1926</v>
      </c>
      <c r="AB25" s="3" t="s">
        <v>2096</v>
      </c>
      <c r="AC25" s="3" t="s">
        <v>1768</v>
      </c>
      <c r="AD25" s="3" t="s">
        <v>1926</v>
      </c>
      <c r="AE25" s="3" t="s">
        <v>2097</v>
      </c>
      <c r="AF25" s="3" t="s">
        <v>1760</v>
      </c>
      <c r="AG25" s="3" t="s">
        <v>1926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3" t="s">
        <v>2098</v>
      </c>
      <c r="B26" s="3" t="s">
        <v>1833</v>
      </c>
      <c r="C26" s="3" t="s">
        <v>1926</v>
      </c>
      <c r="D26" s="3" t="s">
        <v>2099</v>
      </c>
      <c r="E26" s="3" t="s">
        <v>1834</v>
      </c>
      <c r="F26" s="3" t="s">
        <v>1926</v>
      </c>
      <c r="G26" s="3" t="s">
        <v>2100</v>
      </c>
      <c r="H26" s="3" t="s">
        <v>1758</v>
      </c>
      <c r="I26" s="3" t="s">
        <v>1926</v>
      </c>
      <c r="J26" s="3" t="s">
        <v>2101</v>
      </c>
      <c r="K26" s="3" t="s">
        <v>996</v>
      </c>
      <c r="L26" s="3" t="s">
        <v>1926</v>
      </c>
      <c r="M26" s="3" t="s">
        <v>2102</v>
      </c>
      <c r="N26" s="3" t="s">
        <v>21</v>
      </c>
      <c r="O26" s="3" t="s">
        <v>1926</v>
      </c>
      <c r="P26" s="3" t="s">
        <v>2103</v>
      </c>
      <c r="Q26" s="3" t="s">
        <v>1775</v>
      </c>
      <c r="R26" s="3" t="s">
        <v>1926</v>
      </c>
      <c r="S26" s="3" t="s">
        <v>2104</v>
      </c>
      <c r="T26" s="3" t="s">
        <v>11</v>
      </c>
      <c r="U26" s="3" t="s">
        <v>1926</v>
      </c>
      <c r="V26" s="3" t="s">
        <v>2105</v>
      </c>
      <c r="W26" s="3" t="s">
        <v>1768</v>
      </c>
      <c r="X26" s="3" t="s">
        <v>1926</v>
      </c>
      <c r="Y26" s="3" t="s">
        <v>2106</v>
      </c>
      <c r="Z26" s="3" t="s">
        <v>1835</v>
      </c>
      <c r="AA26" s="3" t="s">
        <v>1926</v>
      </c>
      <c r="AB26" s="3" t="s">
        <v>2107</v>
      </c>
      <c r="AC26" s="3" t="s">
        <v>1836</v>
      </c>
      <c r="AD26" s="3" t="s">
        <v>1926</v>
      </c>
      <c r="AE26" s="3" t="s">
        <v>2108</v>
      </c>
      <c r="AF26" s="3" t="s">
        <v>1837</v>
      </c>
      <c r="AG26" s="3" t="s">
        <v>1926</v>
      </c>
      <c r="AH26" s="3" t="s">
        <v>2109</v>
      </c>
      <c r="AI26" s="3" t="s">
        <v>1838</v>
      </c>
      <c r="AJ26" s="3" t="s">
        <v>1926</v>
      </c>
      <c r="AK26" s="3" t="s">
        <v>2110</v>
      </c>
      <c r="AL26" s="3" t="s">
        <v>1839</v>
      </c>
      <c r="AM26" s="3" t="s">
        <v>1926</v>
      </c>
      <c r="AN26" s="3" t="s">
        <v>2111</v>
      </c>
      <c r="AO26" s="3" t="s">
        <v>1840</v>
      </c>
      <c r="AP26" s="3" t="s">
        <v>1926</v>
      </c>
      <c r="AQ26" s="3" t="s">
        <v>2112</v>
      </c>
      <c r="AR26" s="3" t="s">
        <v>1841</v>
      </c>
      <c r="AS26" s="3" t="s">
        <v>1926</v>
      </c>
    </row>
    <row r="27" spans="1:45">
      <c r="A27" s="3" t="s">
        <v>2113</v>
      </c>
      <c r="B27" s="3" t="s">
        <v>1842</v>
      </c>
      <c r="C27" s="3" t="s">
        <v>1926</v>
      </c>
      <c r="D27" s="3" t="s">
        <v>2114</v>
      </c>
      <c r="E27" s="3" t="s">
        <v>1843</v>
      </c>
      <c r="F27" s="3" t="s">
        <v>1926</v>
      </c>
      <c r="G27" s="3" t="s">
        <v>2115</v>
      </c>
      <c r="H27" s="3" t="s">
        <v>1814</v>
      </c>
      <c r="I27" s="3" t="s">
        <v>1926</v>
      </c>
      <c r="J27" s="3" t="s">
        <v>2116</v>
      </c>
      <c r="K27" s="3" t="s">
        <v>1844</v>
      </c>
      <c r="L27" s="3" t="s">
        <v>1926</v>
      </c>
      <c r="M27" s="3" t="s">
        <v>2117</v>
      </c>
      <c r="N27" s="3" t="s">
        <v>20</v>
      </c>
      <c r="O27" s="3" t="s">
        <v>1926</v>
      </c>
      <c r="P27" s="3" t="s">
        <v>2118</v>
      </c>
      <c r="Q27" s="3" t="s">
        <v>21</v>
      </c>
      <c r="R27" s="3" t="s">
        <v>1926</v>
      </c>
      <c r="S27" s="3" t="s">
        <v>2119</v>
      </c>
      <c r="T27" s="3" t="s">
        <v>1002</v>
      </c>
      <c r="U27" s="3" t="s">
        <v>1926</v>
      </c>
      <c r="V27" s="3" t="s">
        <v>2120</v>
      </c>
      <c r="W27" s="3" t="s">
        <v>49</v>
      </c>
      <c r="X27" s="3" t="s">
        <v>1926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3" t="s">
        <v>2121</v>
      </c>
      <c r="B28" s="3" t="s">
        <v>1845</v>
      </c>
      <c r="C28" s="3" t="s">
        <v>1926</v>
      </c>
      <c r="D28" s="3" t="s">
        <v>2122</v>
      </c>
      <c r="E28" s="3" t="s">
        <v>1846</v>
      </c>
      <c r="F28" s="3" t="s">
        <v>1926</v>
      </c>
      <c r="G28" s="3" t="s">
        <v>2123</v>
      </c>
      <c r="H28" s="3" t="s">
        <v>1814</v>
      </c>
      <c r="I28" s="3" t="s">
        <v>1926</v>
      </c>
      <c r="J28" s="3" t="s">
        <v>2124</v>
      </c>
      <c r="K28" s="3" t="s">
        <v>1844</v>
      </c>
      <c r="L28" s="3" t="s">
        <v>1926</v>
      </c>
      <c r="M28" s="3" t="s">
        <v>2125</v>
      </c>
      <c r="N28" s="3" t="s">
        <v>118</v>
      </c>
      <c r="O28" s="3" t="s">
        <v>1926</v>
      </c>
      <c r="P28" s="3" t="s">
        <v>2126</v>
      </c>
      <c r="Q28" s="3" t="s">
        <v>81</v>
      </c>
      <c r="R28" s="3" t="s">
        <v>1926</v>
      </c>
      <c r="S28" s="3" t="s">
        <v>2127</v>
      </c>
      <c r="T28" s="3" t="s">
        <v>26</v>
      </c>
      <c r="U28" s="3" t="s">
        <v>1926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M212"/>
  <sheetViews>
    <sheetView workbookViewId="0">
      <selection activeCell="F101" sqref="F101"/>
    </sheetView>
  </sheetViews>
  <sheetFormatPr defaultColWidth="8.8" defaultRowHeight="22.5"/>
  <cols>
    <col min="1" max="1" width="8.8" style="3"/>
    <col min="2" max="2" width="4.3" style="3" customWidth="1"/>
    <col min="3" max="3" width="47.4" style="3" customWidth="1"/>
    <col min="4" max="4" width="4.5" style="3" customWidth="1"/>
    <col min="5" max="5" width="4.3" style="3" customWidth="1"/>
    <col min="6" max="6" width="33.8" style="3" customWidth="1"/>
    <col min="7" max="7" width="4.5" style="3" customWidth="1"/>
    <col min="8" max="8" width="4.3" style="3" customWidth="1"/>
    <col min="9" max="9" width="34.3" style="3" customWidth="1"/>
    <col min="10" max="10" width="4.5" style="3" customWidth="1"/>
    <col min="11" max="11" width="4.3" style="3" customWidth="1"/>
    <col min="12" max="12" width="27.6" style="3" customWidth="1"/>
    <col min="13" max="13" width="4.5" style="3" customWidth="1"/>
    <col min="14" max="16384" width="8.8" style="3"/>
  </cols>
  <sheetData>
    <row r="1" spans="2:2">
      <c r="B1" s="3" t="s">
        <v>1755</v>
      </c>
    </row>
    <row r="2" spans="2:13">
      <c r="B2" s="3" t="s">
        <v>1775</v>
      </c>
      <c r="C2" s="3" t="s">
        <v>1754</v>
      </c>
      <c r="D2" s="3" t="s">
        <v>1926</v>
      </c>
      <c r="E2" s="3" t="s">
        <v>986</v>
      </c>
      <c r="F2" s="3" t="s">
        <v>1003</v>
      </c>
      <c r="G2" s="3" t="s">
        <v>1926</v>
      </c>
      <c r="H2" s="3" t="s">
        <v>982</v>
      </c>
      <c r="I2" s="3" t="s">
        <v>21</v>
      </c>
      <c r="J2" s="3" t="s">
        <v>1926</v>
      </c>
      <c r="K2" s="3" t="s">
        <v>1927</v>
      </c>
      <c r="L2" s="3" t="s">
        <v>1757</v>
      </c>
      <c r="M2" s="3" t="s">
        <v>1926</v>
      </c>
    </row>
    <row r="3" hidden="1" spans="2:4">
      <c r="B3" s="3" t="s">
        <v>987</v>
      </c>
      <c r="C3" s="3" t="s">
        <v>1756</v>
      </c>
      <c r="D3" s="3" t="s">
        <v>1926</v>
      </c>
    </row>
    <row r="4" hidden="1" spans="2:4">
      <c r="B4" s="3" t="s">
        <v>986</v>
      </c>
      <c r="C4" s="3" t="s">
        <v>1003</v>
      </c>
      <c r="D4" s="3" t="s">
        <v>1926</v>
      </c>
    </row>
    <row r="5" hidden="1" spans="2:4">
      <c r="B5" s="3" t="s">
        <v>982</v>
      </c>
      <c r="C5" s="3" t="s">
        <v>21</v>
      </c>
      <c r="D5" s="3" t="s">
        <v>1926</v>
      </c>
    </row>
    <row r="6" hidden="1" spans="2:4">
      <c r="B6" s="3" t="s">
        <v>1927</v>
      </c>
      <c r="C6" s="3" t="s">
        <v>1757</v>
      </c>
      <c r="D6" s="3" t="s">
        <v>1926</v>
      </c>
    </row>
    <row r="7" hidden="1" spans="2:4">
      <c r="B7" s="3" t="s">
        <v>1928</v>
      </c>
      <c r="C7" s="3" t="s">
        <v>49</v>
      </c>
      <c r="D7" s="3" t="s">
        <v>1926</v>
      </c>
    </row>
    <row r="8" hidden="1" spans="2:4">
      <c r="B8" s="3" t="s">
        <v>976</v>
      </c>
      <c r="C8" s="3" t="s">
        <v>1758</v>
      </c>
      <c r="D8" s="3" t="s">
        <v>1926</v>
      </c>
    </row>
    <row r="9" hidden="1" spans="2:4">
      <c r="B9" s="3" t="s">
        <v>1929</v>
      </c>
      <c r="C9" s="3" t="s">
        <v>1759</v>
      </c>
      <c r="D9" s="3" t="s">
        <v>1926</v>
      </c>
    </row>
    <row r="10" hidden="1" spans="2:4">
      <c r="B10" s="3" t="s">
        <v>1061</v>
      </c>
      <c r="C10" s="3" t="s">
        <v>1760</v>
      </c>
      <c r="D10" s="3" t="s">
        <v>1926</v>
      </c>
    </row>
    <row r="11" spans="2:13">
      <c r="B11" s="3" t="s">
        <v>1930</v>
      </c>
      <c r="C11" s="3" t="s">
        <v>1761</v>
      </c>
      <c r="D11" s="3" t="s">
        <v>1926</v>
      </c>
      <c r="E11" s="3" t="s">
        <v>1932</v>
      </c>
      <c r="F11" s="3" t="s">
        <v>998</v>
      </c>
      <c r="G11" s="3" t="s">
        <v>1926</v>
      </c>
      <c r="H11" s="3" t="s">
        <v>1933</v>
      </c>
      <c r="I11" s="3" t="s">
        <v>81</v>
      </c>
      <c r="J11" s="3" t="s">
        <v>1926</v>
      </c>
      <c r="K11" s="3" t="s">
        <v>1934</v>
      </c>
      <c r="L11" s="3" t="s">
        <v>1757</v>
      </c>
      <c r="M11" s="3" t="s">
        <v>1926</v>
      </c>
    </row>
    <row r="12" hidden="1" spans="2:4">
      <c r="B12" s="3" t="s">
        <v>975</v>
      </c>
      <c r="C12" s="3" t="s">
        <v>1762</v>
      </c>
      <c r="D12" s="3" t="s">
        <v>1926</v>
      </c>
    </row>
    <row r="13" hidden="1" spans="2:4">
      <c r="B13" s="3" t="s">
        <v>1931</v>
      </c>
      <c r="C13" s="3" t="s">
        <v>1758</v>
      </c>
      <c r="D13" s="3" t="s">
        <v>1926</v>
      </c>
    </row>
    <row r="14" hidden="1" spans="2:4">
      <c r="B14" s="3" t="s">
        <v>1932</v>
      </c>
      <c r="C14" s="3" t="s">
        <v>998</v>
      </c>
      <c r="D14" s="3" t="s">
        <v>1926</v>
      </c>
    </row>
    <row r="15" hidden="1" spans="2:4">
      <c r="B15" s="3" t="s">
        <v>1933</v>
      </c>
      <c r="C15" s="3" t="s">
        <v>81</v>
      </c>
      <c r="D15" s="3" t="s">
        <v>1926</v>
      </c>
    </row>
    <row r="16" hidden="1" spans="2:4">
      <c r="B16" s="3" t="s">
        <v>1934</v>
      </c>
      <c r="C16" s="3" t="s">
        <v>1757</v>
      </c>
      <c r="D16" s="3" t="s">
        <v>1926</v>
      </c>
    </row>
    <row r="17" hidden="1" spans="2:4">
      <c r="B17" s="3" t="s">
        <v>978</v>
      </c>
      <c r="C17" s="3" t="s">
        <v>11</v>
      </c>
      <c r="D17" s="3" t="s">
        <v>1926</v>
      </c>
    </row>
    <row r="18" hidden="1" spans="2:4">
      <c r="B18" s="3" t="s">
        <v>1935</v>
      </c>
      <c r="C18" s="3" t="s">
        <v>1759</v>
      </c>
      <c r="D18" s="3" t="s">
        <v>1926</v>
      </c>
    </row>
    <row r="19" spans="2:13">
      <c r="B19" s="3" t="s">
        <v>1936</v>
      </c>
      <c r="C19" s="3" t="s">
        <v>1763</v>
      </c>
      <c r="D19" s="3" t="s">
        <v>1926</v>
      </c>
      <c r="E19" s="3" t="s">
        <v>1938</v>
      </c>
      <c r="F19" s="3" t="s">
        <v>998</v>
      </c>
      <c r="G19" s="3" t="s">
        <v>1926</v>
      </c>
      <c r="H19" s="3" t="s">
        <v>992</v>
      </c>
      <c r="I19" s="3" t="s">
        <v>21</v>
      </c>
      <c r="J19" s="3" t="s">
        <v>1926</v>
      </c>
      <c r="K19" s="3" t="s">
        <v>1939</v>
      </c>
      <c r="L19" s="3" t="s">
        <v>1004</v>
      </c>
      <c r="M19" s="3" t="s">
        <v>1926</v>
      </c>
    </row>
    <row r="20" hidden="1" spans="2:4">
      <c r="B20" s="3" t="s">
        <v>1937</v>
      </c>
      <c r="C20" s="3" t="s">
        <v>1764</v>
      </c>
      <c r="D20" s="3" t="s">
        <v>1926</v>
      </c>
    </row>
    <row r="21" hidden="1" spans="2:4">
      <c r="B21" s="3" t="s">
        <v>1938</v>
      </c>
      <c r="C21" s="3" t="s">
        <v>998</v>
      </c>
      <c r="D21" s="3" t="s">
        <v>1926</v>
      </c>
    </row>
    <row r="22" hidden="1" spans="2:4">
      <c r="B22" s="3" t="s">
        <v>992</v>
      </c>
      <c r="C22" s="3" t="s">
        <v>21</v>
      </c>
      <c r="D22" s="3" t="s">
        <v>1926</v>
      </c>
    </row>
    <row r="23" hidden="1" spans="2:4">
      <c r="B23" s="3" t="s">
        <v>1939</v>
      </c>
      <c r="C23" s="3" t="s">
        <v>1004</v>
      </c>
      <c r="D23" s="3" t="s">
        <v>1926</v>
      </c>
    </row>
    <row r="24" hidden="1" spans="2:4">
      <c r="B24" s="3" t="s">
        <v>1940</v>
      </c>
      <c r="C24" s="3" t="s">
        <v>52</v>
      </c>
      <c r="D24" s="3" t="s">
        <v>1926</v>
      </c>
    </row>
    <row r="25" spans="2:13">
      <c r="B25" s="3" t="s">
        <v>1941</v>
      </c>
      <c r="C25" s="3" t="s">
        <v>1765</v>
      </c>
      <c r="D25" s="3" t="s">
        <v>1926</v>
      </c>
      <c r="E25" s="3" t="s">
        <v>1944</v>
      </c>
      <c r="F25" s="3" t="s">
        <v>1003</v>
      </c>
      <c r="G25" s="3" t="s">
        <v>1926</v>
      </c>
      <c r="H25" s="3" t="s">
        <v>1945</v>
      </c>
      <c r="I25" s="3" t="s">
        <v>81</v>
      </c>
      <c r="J25" s="3" t="s">
        <v>1926</v>
      </c>
      <c r="K25" s="3" t="s">
        <v>1946</v>
      </c>
      <c r="L25" s="3" t="s">
        <v>1004</v>
      </c>
      <c r="M25" s="3" t="s">
        <v>1926</v>
      </c>
    </row>
    <row r="26" hidden="1" spans="2:4">
      <c r="B26" s="3" t="s">
        <v>1942</v>
      </c>
      <c r="C26" s="3" t="s">
        <v>1766</v>
      </c>
      <c r="D26" s="3" t="s">
        <v>1926</v>
      </c>
    </row>
    <row r="27" hidden="1" spans="2:4">
      <c r="B27" s="3" t="s">
        <v>1943</v>
      </c>
      <c r="C27" s="3" t="s">
        <v>1767</v>
      </c>
      <c r="D27" s="3" t="s">
        <v>1926</v>
      </c>
    </row>
    <row r="28" hidden="1" spans="2:4">
      <c r="B28" s="3" t="s">
        <v>1944</v>
      </c>
      <c r="C28" s="3" t="s">
        <v>1003</v>
      </c>
      <c r="D28" s="3" t="s">
        <v>1926</v>
      </c>
    </row>
    <row r="29" hidden="1" spans="2:4">
      <c r="B29" s="3" t="s">
        <v>1945</v>
      </c>
      <c r="C29" s="3" t="s">
        <v>81</v>
      </c>
      <c r="D29" s="3" t="s">
        <v>1926</v>
      </c>
    </row>
    <row r="30" hidden="1" spans="2:4">
      <c r="B30" s="3" t="s">
        <v>1946</v>
      </c>
      <c r="C30" s="3" t="s">
        <v>1004</v>
      </c>
      <c r="D30" s="3" t="s">
        <v>1926</v>
      </c>
    </row>
    <row r="31" hidden="1" spans="2:4">
      <c r="B31" s="3" t="s">
        <v>1947</v>
      </c>
      <c r="C31" s="3" t="s">
        <v>49</v>
      </c>
      <c r="D31" s="3" t="s">
        <v>1926</v>
      </c>
    </row>
    <row r="32" hidden="1" spans="2:4">
      <c r="B32" s="3" t="s">
        <v>1948</v>
      </c>
      <c r="C32" s="3" t="s">
        <v>1758</v>
      </c>
      <c r="D32" s="3" t="s">
        <v>1926</v>
      </c>
    </row>
    <row r="33" hidden="1" spans="2:4">
      <c r="B33" s="3" t="s">
        <v>1949</v>
      </c>
      <c r="C33" s="3" t="s">
        <v>1768</v>
      </c>
      <c r="D33" s="3" t="s">
        <v>1926</v>
      </c>
    </row>
    <row r="34" hidden="1" spans="2:4">
      <c r="B34" s="3" t="s">
        <v>1950</v>
      </c>
      <c r="C34" s="3" t="s">
        <v>1760</v>
      </c>
      <c r="D34" s="3" t="s">
        <v>1926</v>
      </c>
    </row>
    <row r="35" spans="2:13">
      <c r="B35" s="3" t="s">
        <v>1951</v>
      </c>
      <c r="C35" s="3" t="s">
        <v>1769</v>
      </c>
      <c r="D35" s="3" t="s">
        <v>1926</v>
      </c>
      <c r="E35" s="3" t="s">
        <v>1955</v>
      </c>
      <c r="F35" s="3" t="s">
        <v>998</v>
      </c>
      <c r="G35" s="3" t="s">
        <v>1926</v>
      </c>
      <c r="H35" s="3" t="s">
        <v>1956</v>
      </c>
      <c r="I35" s="3" t="s">
        <v>81</v>
      </c>
      <c r="J35" s="3" t="s">
        <v>1926</v>
      </c>
      <c r="K35" s="3" t="s">
        <v>1957</v>
      </c>
      <c r="L35" s="3" t="s">
        <v>1002</v>
      </c>
      <c r="M35" s="3" t="s">
        <v>1926</v>
      </c>
    </row>
    <row r="36" hidden="1" spans="2:4">
      <c r="B36" s="3" t="s">
        <v>1952</v>
      </c>
      <c r="C36" s="3" t="s">
        <v>1770</v>
      </c>
      <c r="D36" s="3" t="s">
        <v>1926</v>
      </c>
    </row>
    <row r="37" hidden="1" spans="2:4">
      <c r="B37" s="3" t="s">
        <v>1953</v>
      </c>
      <c r="C37" s="3" t="s">
        <v>1758</v>
      </c>
      <c r="D37" s="3" t="s">
        <v>1926</v>
      </c>
    </row>
    <row r="38" hidden="1" spans="2:4">
      <c r="B38" s="3" t="s">
        <v>1954</v>
      </c>
      <c r="C38" s="3" t="s">
        <v>1767</v>
      </c>
      <c r="D38" s="3" t="s">
        <v>1926</v>
      </c>
    </row>
    <row r="39" hidden="1" spans="2:4">
      <c r="B39" s="3" t="s">
        <v>1955</v>
      </c>
      <c r="C39" s="3" t="s">
        <v>998</v>
      </c>
      <c r="D39" s="3" t="s">
        <v>1926</v>
      </c>
    </row>
    <row r="40" hidden="1" spans="2:4">
      <c r="B40" s="3" t="s">
        <v>1956</v>
      </c>
      <c r="C40" s="3" t="s">
        <v>81</v>
      </c>
      <c r="D40" s="3" t="s">
        <v>1926</v>
      </c>
    </row>
    <row r="41" hidden="1" spans="2:4">
      <c r="B41" s="3" t="s">
        <v>1957</v>
      </c>
      <c r="C41" s="3" t="s">
        <v>1002</v>
      </c>
      <c r="D41" s="3" t="s">
        <v>1926</v>
      </c>
    </row>
    <row r="42" hidden="1" spans="2:4">
      <c r="B42" s="3" t="s">
        <v>1063</v>
      </c>
      <c r="C42" s="3" t="s">
        <v>11</v>
      </c>
      <c r="D42" s="3" t="s">
        <v>1926</v>
      </c>
    </row>
    <row r="43" hidden="1" spans="2:4">
      <c r="B43" s="3" t="s">
        <v>1958</v>
      </c>
      <c r="C43" s="3" t="s">
        <v>1768</v>
      </c>
      <c r="D43" s="3" t="s">
        <v>1926</v>
      </c>
    </row>
    <row r="44" spans="2:13">
      <c r="B44" s="3" t="s">
        <v>1959</v>
      </c>
      <c r="C44" s="3" t="s">
        <v>1771</v>
      </c>
      <c r="D44" s="3" t="s">
        <v>1926</v>
      </c>
      <c r="E44" s="3" t="s">
        <v>1962</v>
      </c>
      <c r="F44" s="3" t="s">
        <v>998</v>
      </c>
      <c r="G44" s="3" t="s">
        <v>1926</v>
      </c>
      <c r="H44" s="3" t="s">
        <v>1963</v>
      </c>
      <c r="I44" s="3" t="s">
        <v>81</v>
      </c>
      <c r="J44" s="3" t="s">
        <v>1926</v>
      </c>
      <c r="K44" s="3" t="s">
        <v>1964</v>
      </c>
      <c r="L44" s="3" t="s">
        <v>999</v>
      </c>
      <c r="M44" s="3" t="s">
        <v>1926</v>
      </c>
    </row>
    <row r="45" hidden="1" spans="2:4">
      <c r="B45" s="3" t="s">
        <v>1960</v>
      </c>
      <c r="C45" s="3" t="s">
        <v>1772</v>
      </c>
      <c r="D45" s="3" t="s">
        <v>1926</v>
      </c>
    </row>
    <row r="46" hidden="1" spans="2:4">
      <c r="B46" s="3" t="s">
        <v>1961</v>
      </c>
      <c r="C46" s="3" t="s">
        <v>1767</v>
      </c>
      <c r="D46" s="3" t="s">
        <v>1926</v>
      </c>
    </row>
    <row r="47" hidden="1" spans="2:4">
      <c r="B47" s="3" t="s">
        <v>1962</v>
      </c>
      <c r="C47" s="3" t="s">
        <v>998</v>
      </c>
      <c r="D47" s="3" t="s">
        <v>1926</v>
      </c>
    </row>
    <row r="48" hidden="1" spans="2:4">
      <c r="B48" s="3" t="s">
        <v>1963</v>
      </c>
      <c r="C48" s="3" t="s">
        <v>81</v>
      </c>
      <c r="D48" s="3" t="s">
        <v>1926</v>
      </c>
    </row>
    <row r="49" hidden="1" spans="2:4">
      <c r="B49" s="3" t="s">
        <v>1964</v>
      </c>
      <c r="C49" s="3" t="s">
        <v>999</v>
      </c>
      <c r="D49" s="3" t="s">
        <v>1926</v>
      </c>
    </row>
    <row r="50" hidden="1" spans="2:4">
      <c r="B50" s="3" t="s">
        <v>1965</v>
      </c>
      <c r="C50" s="3" t="s">
        <v>52</v>
      </c>
      <c r="D50" s="3" t="s">
        <v>1926</v>
      </c>
    </row>
    <row r="51" spans="2:10">
      <c r="B51" s="3" t="s">
        <v>1966</v>
      </c>
      <c r="C51" s="3" t="s">
        <v>1773</v>
      </c>
      <c r="D51" s="3" t="s">
        <v>1926</v>
      </c>
      <c r="E51" s="3" t="s">
        <v>1968</v>
      </c>
      <c r="F51" s="3" t="s">
        <v>20</v>
      </c>
      <c r="G51" s="3" t="s">
        <v>1926</v>
      </c>
      <c r="H51" s="3" t="s">
        <v>1969</v>
      </c>
      <c r="I51" s="3" t="s">
        <v>63</v>
      </c>
      <c r="J51" s="3" t="s">
        <v>1926</v>
      </c>
    </row>
    <row r="52" hidden="1" spans="2:4">
      <c r="B52" s="3" t="s">
        <v>1967</v>
      </c>
      <c r="C52" s="3" t="s">
        <v>1774</v>
      </c>
      <c r="D52" s="3" t="s">
        <v>1926</v>
      </c>
    </row>
    <row r="53" hidden="1" spans="2:4">
      <c r="B53" s="3" t="s">
        <v>1968</v>
      </c>
      <c r="C53" s="3" t="s">
        <v>20</v>
      </c>
      <c r="D53" s="3" t="s">
        <v>1926</v>
      </c>
    </row>
    <row r="54" hidden="1" spans="2:4">
      <c r="B54" s="3" t="s">
        <v>1969</v>
      </c>
      <c r="C54" s="3" t="s">
        <v>63</v>
      </c>
      <c r="D54" s="3" t="s">
        <v>1926</v>
      </c>
    </row>
    <row r="55" hidden="1" spans="2:4">
      <c r="B55" s="3" t="s">
        <v>1970</v>
      </c>
      <c r="C55" s="3" t="s">
        <v>1775</v>
      </c>
      <c r="D55" s="3" t="s">
        <v>1926</v>
      </c>
    </row>
    <row r="56" hidden="1" spans="2:4">
      <c r="B56" s="3" t="s">
        <v>1971</v>
      </c>
      <c r="C56" s="3" t="s">
        <v>26</v>
      </c>
      <c r="D56" s="3" t="s">
        <v>1926</v>
      </c>
    </row>
    <row r="57" hidden="1" spans="2:4">
      <c r="B57" s="3" t="s">
        <v>1972</v>
      </c>
      <c r="C57" s="3" t="s">
        <v>1768</v>
      </c>
      <c r="D57" s="3" t="s">
        <v>1926</v>
      </c>
    </row>
    <row r="58" hidden="1" spans="2:4">
      <c r="B58" s="3" t="s">
        <v>1973</v>
      </c>
      <c r="C58" s="3" t="s">
        <v>1776</v>
      </c>
      <c r="D58" s="3" t="s">
        <v>1926</v>
      </c>
    </row>
    <row r="59" hidden="1" spans="2:4">
      <c r="B59" s="3" t="s">
        <v>1974</v>
      </c>
      <c r="C59" s="3" t="s">
        <v>1777</v>
      </c>
      <c r="D59" s="3" t="s">
        <v>1926</v>
      </c>
    </row>
    <row r="60" hidden="1" spans="2:4">
      <c r="B60" s="3" t="s">
        <v>1975</v>
      </c>
      <c r="C60" s="3" t="s">
        <v>1778</v>
      </c>
      <c r="D60" s="3" t="s">
        <v>1926</v>
      </c>
    </row>
    <row r="61" spans="2:13">
      <c r="B61" s="3" t="s">
        <v>1976</v>
      </c>
      <c r="C61" s="3" t="s">
        <v>1779</v>
      </c>
      <c r="D61" s="3" t="s">
        <v>1926</v>
      </c>
      <c r="E61" s="3" t="s">
        <v>1978</v>
      </c>
      <c r="F61" s="3" t="s">
        <v>7</v>
      </c>
      <c r="G61" s="3" t="s">
        <v>1926</v>
      </c>
      <c r="H61" s="3" t="s">
        <v>1979</v>
      </c>
      <c r="I61" s="3" t="s">
        <v>63</v>
      </c>
      <c r="J61" s="3" t="s">
        <v>1926</v>
      </c>
      <c r="K61" s="3" t="s">
        <v>1980</v>
      </c>
      <c r="L61" s="3" t="s">
        <v>23</v>
      </c>
      <c r="M61" s="3" t="s">
        <v>1926</v>
      </c>
    </row>
    <row r="62" hidden="1" spans="2:4">
      <c r="B62" s="3" t="s">
        <v>1977</v>
      </c>
      <c r="C62" s="3" t="s">
        <v>1780</v>
      </c>
      <c r="D62" s="3" t="s">
        <v>1926</v>
      </c>
    </row>
    <row r="63" hidden="1" spans="2:4">
      <c r="B63" s="3" t="s">
        <v>1978</v>
      </c>
      <c r="C63" s="3" t="s">
        <v>7</v>
      </c>
      <c r="D63" s="3" t="s">
        <v>1926</v>
      </c>
    </row>
    <row r="64" hidden="1" spans="2:4">
      <c r="B64" s="3" t="s">
        <v>1979</v>
      </c>
      <c r="C64" s="3" t="s">
        <v>63</v>
      </c>
      <c r="D64" s="3" t="s">
        <v>1926</v>
      </c>
    </row>
    <row r="65" hidden="1" spans="2:4">
      <c r="B65" s="3" t="s">
        <v>1980</v>
      </c>
      <c r="C65" s="3" t="s">
        <v>23</v>
      </c>
      <c r="D65" s="3" t="s">
        <v>1926</v>
      </c>
    </row>
    <row r="66" hidden="1" spans="2:4">
      <c r="B66" s="3" t="s">
        <v>1981</v>
      </c>
      <c r="C66" s="3" t="s">
        <v>52</v>
      </c>
      <c r="D66" s="3" t="s">
        <v>1926</v>
      </c>
    </row>
    <row r="67" hidden="1" spans="2:4">
      <c r="B67" s="3" t="s">
        <v>1982</v>
      </c>
      <c r="C67" s="3" t="s">
        <v>1781</v>
      </c>
      <c r="D67" s="3" t="s">
        <v>1926</v>
      </c>
    </row>
    <row r="68" spans="2:13">
      <c r="B68" s="3" t="s">
        <v>1983</v>
      </c>
      <c r="C68" s="3" t="s">
        <v>1782</v>
      </c>
      <c r="D68" s="3" t="s">
        <v>1926</v>
      </c>
      <c r="E68" s="3" t="s">
        <v>1985</v>
      </c>
      <c r="F68" s="3" t="s">
        <v>996</v>
      </c>
      <c r="G68" s="3" t="s">
        <v>1926</v>
      </c>
      <c r="H68" s="3" t="s">
        <v>1986</v>
      </c>
      <c r="I68" s="3" t="s">
        <v>63</v>
      </c>
      <c r="J68" s="3" t="s">
        <v>1926</v>
      </c>
      <c r="K68" s="3" t="s">
        <v>1987</v>
      </c>
      <c r="L68" s="3" t="s">
        <v>1002</v>
      </c>
      <c r="M68" s="3" t="s">
        <v>1926</v>
      </c>
    </row>
    <row r="69" hidden="1" spans="2:4">
      <c r="B69" s="3" t="s">
        <v>1984</v>
      </c>
      <c r="C69" s="3" t="s">
        <v>1783</v>
      </c>
      <c r="D69" s="3" t="s">
        <v>1926</v>
      </c>
    </row>
    <row r="70" hidden="1" spans="2:4">
      <c r="B70" s="3" t="s">
        <v>1985</v>
      </c>
      <c r="C70" s="3" t="s">
        <v>996</v>
      </c>
      <c r="D70" s="3" t="s">
        <v>1926</v>
      </c>
    </row>
    <row r="71" hidden="1" spans="2:4">
      <c r="B71" s="3" t="s">
        <v>1986</v>
      </c>
      <c r="C71" s="3" t="s">
        <v>63</v>
      </c>
      <c r="D71" s="3" t="s">
        <v>1926</v>
      </c>
    </row>
    <row r="72" hidden="1" spans="2:4">
      <c r="B72" s="3" t="s">
        <v>1987</v>
      </c>
      <c r="C72" s="3" t="s">
        <v>1002</v>
      </c>
      <c r="D72" s="3" t="s">
        <v>1926</v>
      </c>
    </row>
    <row r="73" hidden="1" spans="2:4">
      <c r="B73" s="3" t="s">
        <v>1988</v>
      </c>
      <c r="C73" s="3" t="s">
        <v>49</v>
      </c>
      <c r="D73" s="3" t="s">
        <v>1926</v>
      </c>
    </row>
    <row r="74" hidden="1" spans="2:4">
      <c r="B74" s="3" t="s">
        <v>1989</v>
      </c>
      <c r="C74" s="3" t="s">
        <v>1768</v>
      </c>
      <c r="D74" s="3" t="s">
        <v>1926</v>
      </c>
    </row>
    <row r="75" hidden="1" spans="2:4">
      <c r="B75" s="3" t="s">
        <v>1990</v>
      </c>
      <c r="C75" s="3" t="s">
        <v>1784</v>
      </c>
      <c r="D75" s="3" t="s">
        <v>1926</v>
      </c>
    </row>
    <row r="76" hidden="1" spans="2:4">
      <c r="B76" s="3" t="s">
        <v>1991</v>
      </c>
      <c r="C76" s="3" t="s">
        <v>1777</v>
      </c>
      <c r="D76" s="3" t="s">
        <v>1926</v>
      </c>
    </row>
    <row r="77" hidden="1" spans="2:4">
      <c r="B77" s="3" t="s">
        <v>1992</v>
      </c>
      <c r="C77" s="3" t="s">
        <v>1785</v>
      </c>
      <c r="D77" s="3" t="s">
        <v>1926</v>
      </c>
    </row>
    <row r="78" spans="2:10">
      <c r="B78" s="3" t="s">
        <v>1993</v>
      </c>
      <c r="C78" s="3" t="s">
        <v>1786</v>
      </c>
      <c r="D78" s="3" t="s">
        <v>1926</v>
      </c>
      <c r="E78" s="3" t="s">
        <v>1996</v>
      </c>
      <c r="F78" s="3" t="s">
        <v>21</v>
      </c>
      <c r="G78" s="3" t="s">
        <v>1926</v>
      </c>
      <c r="H78" s="3" t="s">
        <v>1997</v>
      </c>
      <c r="I78" s="3" t="s">
        <v>1002</v>
      </c>
      <c r="J78" s="3" t="s">
        <v>1926</v>
      </c>
    </row>
    <row r="79" hidden="1" spans="2:4">
      <c r="B79" s="3" t="s">
        <v>1994</v>
      </c>
      <c r="C79" s="3" t="s">
        <v>1787</v>
      </c>
      <c r="D79" s="3" t="s">
        <v>1926</v>
      </c>
    </row>
    <row r="80" hidden="1" spans="2:4">
      <c r="B80" s="3" t="s">
        <v>1995</v>
      </c>
      <c r="C80" s="3" t="s">
        <v>1775</v>
      </c>
      <c r="D80" s="3" t="s">
        <v>1926</v>
      </c>
    </row>
    <row r="81" hidden="1" spans="2:4">
      <c r="B81" s="3" t="s">
        <v>1996</v>
      </c>
      <c r="C81" s="3" t="s">
        <v>21</v>
      </c>
      <c r="D81" s="3" t="s">
        <v>1926</v>
      </c>
    </row>
    <row r="82" hidden="1" spans="2:4">
      <c r="B82" s="3" t="s">
        <v>1997</v>
      </c>
      <c r="C82" s="3" t="s">
        <v>1002</v>
      </c>
      <c r="D82" s="3" t="s">
        <v>1926</v>
      </c>
    </row>
    <row r="83" hidden="1" spans="2:4">
      <c r="B83" s="3" t="s">
        <v>1998</v>
      </c>
      <c r="C83" s="3" t="s">
        <v>49</v>
      </c>
      <c r="D83" s="3" t="s">
        <v>1926</v>
      </c>
    </row>
    <row r="84" hidden="1" spans="2:4">
      <c r="B84" s="3" t="s">
        <v>1999</v>
      </c>
      <c r="C84" s="3" t="s">
        <v>1788</v>
      </c>
      <c r="D84" s="3" t="s">
        <v>1926</v>
      </c>
    </row>
    <row r="85" hidden="1" spans="2:4">
      <c r="B85" s="3" t="s">
        <v>2000</v>
      </c>
      <c r="C85" s="3" t="s">
        <v>1789</v>
      </c>
      <c r="D85" s="3" t="s">
        <v>1926</v>
      </c>
    </row>
    <row r="86" spans="2:10">
      <c r="B86" s="3" t="s">
        <v>2001</v>
      </c>
      <c r="C86" s="3" t="s">
        <v>1790</v>
      </c>
      <c r="D86" s="3" t="s">
        <v>1926</v>
      </c>
      <c r="E86" s="3" t="s">
        <v>2003</v>
      </c>
      <c r="F86" s="3" t="s">
        <v>996</v>
      </c>
      <c r="G86" s="3" t="s">
        <v>1926</v>
      </c>
      <c r="H86" s="3" t="s">
        <v>2004</v>
      </c>
      <c r="I86" s="3" t="s">
        <v>21</v>
      </c>
      <c r="J86" s="3" t="s">
        <v>1926</v>
      </c>
    </row>
    <row r="87" hidden="1" spans="2:4">
      <c r="B87" s="3" t="s">
        <v>2002</v>
      </c>
      <c r="C87" s="3" t="s">
        <v>1791</v>
      </c>
      <c r="D87" s="3" t="s">
        <v>1926</v>
      </c>
    </row>
    <row r="88" hidden="1" spans="2:4">
      <c r="B88" s="3" t="s">
        <v>2003</v>
      </c>
      <c r="C88" s="3" t="s">
        <v>996</v>
      </c>
      <c r="D88" s="3" t="s">
        <v>1926</v>
      </c>
    </row>
    <row r="89" hidden="1" spans="2:4">
      <c r="B89" s="3" t="s">
        <v>2004</v>
      </c>
      <c r="C89" s="3" t="s">
        <v>21</v>
      </c>
      <c r="D89" s="3" t="s">
        <v>1926</v>
      </c>
    </row>
    <row r="90" hidden="1" spans="2:4">
      <c r="B90" s="3" t="s">
        <v>2005</v>
      </c>
      <c r="C90" s="3" t="s">
        <v>1775</v>
      </c>
      <c r="D90" s="3" t="s">
        <v>1926</v>
      </c>
    </row>
    <row r="91" hidden="1" spans="2:4">
      <c r="B91" s="3" t="s">
        <v>2006</v>
      </c>
      <c r="C91" s="3" t="s">
        <v>26</v>
      </c>
      <c r="D91" s="3" t="s">
        <v>1926</v>
      </c>
    </row>
    <row r="92" hidden="1" spans="2:4">
      <c r="B92" s="3" t="s">
        <v>2007</v>
      </c>
      <c r="C92" s="3" t="s">
        <v>1788</v>
      </c>
      <c r="D92" s="3" t="s">
        <v>1926</v>
      </c>
    </row>
    <row r="93" hidden="1" spans="2:4">
      <c r="B93" s="3" t="s">
        <v>2008</v>
      </c>
      <c r="C93" s="3" t="s">
        <v>1789</v>
      </c>
      <c r="D93" s="3" t="s">
        <v>1926</v>
      </c>
    </row>
    <row r="94" spans="2:13">
      <c r="B94" s="3" t="s">
        <v>2009</v>
      </c>
      <c r="C94" s="3" t="s">
        <v>1792</v>
      </c>
      <c r="D94" s="3" t="s">
        <v>1926</v>
      </c>
      <c r="E94" s="3" t="s">
        <v>2011</v>
      </c>
      <c r="F94" s="3" t="s">
        <v>118</v>
      </c>
      <c r="G94" s="3" t="s">
        <v>1926</v>
      </c>
      <c r="H94" s="3" t="s">
        <v>2012</v>
      </c>
      <c r="I94" s="3" t="s">
        <v>21</v>
      </c>
      <c r="J94" s="3" t="s">
        <v>1926</v>
      </c>
      <c r="K94" s="3" t="s">
        <v>2013</v>
      </c>
      <c r="L94" s="3" t="s">
        <v>127</v>
      </c>
      <c r="M94" s="3" t="s">
        <v>1926</v>
      </c>
    </row>
    <row r="95" hidden="1" spans="2:4">
      <c r="B95" s="3" t="s">
        <v>2010</v>
      </c>
      <c r="C95" s="3" t="s">
        <v>1793</v>
      </c>
      <c r="D95" s="3" t="s">
        <v>1926</v>
      </c>
    </row>
    <row r="96" hidden="1" spans="2:4">
      <c r="B96" s="3" t="s">
        <v>2011</v>
      </c>
      <c r="C96" s="3" t="s">
        <v>118</v>
      </c>
      <c r="D96" s="3" t="s">
        <v>1926</v>
      </c>
    </row>
    <row r="97" hidden="1" spans="2:4">
      <c r="B97" s="3" t="s">
        <v>2012</v>
      </c>
      <c r="C97" s="3" t="s">
        <v>21</v>
      </c>
      <c r="D97" s="3" t="s">
        <v>1926</v>
      </c>
    </row>
    <row r="98" hidden="1" spans="2:4">
      <c r="B98" s="3" t="s">
        <v>2013</v>
      </c>
      <c r="C98" s="3" t="s">
        <v>127</v>
      </c>
      <c r="D98" s="3" t="s">
        <v>1926</v>
      </c>
    </row>
    <row r="99" hidden="1" spans="2:4">
      <c r="B99" s="3" t="s">
        <v>2014</v>
      </c>
      <c r="C99" s="3" t="s">
        <v>52</v>
      </c>
      <c r="D99" s="3" t="s">
        <v>1926</v>
      </c>
    </row>
    <row r="100" hidden="1" spans="2:4">
      <c r="B100" s="3" t="s">
        <v>2015</v>
      </c>
      <c r="C100" s="3" t="s">
        <v>1788</v>
      </c>
      <c r="D100" s="3" t="s">
        <v>1926</v>
      </c>
    </row>
    <row r="101" spans="2:10">
      <c r="B101" s="3" t="s">
        <v>2016</v>
      </c>
      <c r="C101" s="3" t="s">
        <v>1794</v>
      </c>
      <c r="D101" s="3" t="s">
        <v>1926</v>
      </c>
      <c r="E101" s="3" t="s">
        <v>2019</v>
      </c>
      <c r="F101" s="3" t="s">
        <v>21</v>
      </c>
      <c r="G101" s="3" t="s">
        <v>1926</v>
      </c>
      <c r="H101" s="3" t="s">
        <v>2020</v>
      </c>
      <c r="I101" s="3" t="s">
        <v>1002</v>
      </c>
      <c r="J101" s="3" t="s">
        <v>1926</v>
      </c>
    </row>
    <row r="102" hidden="1" spans="2:4">
      <c r="B102" s="3" t="s">
        <v>2017</v>
      </c>
      <c r="C102" s="3" t="s">
        <v>1795</v>
      </c>
      <c r="D102" s="3" t="s">
        <v>1926</v>
      </c>
    </row>
    <row r="103" hidden="1" spans="2:4">
      <c r="B103" s="3" t="s">
        <v>2018</v>
      </c>
      <c r="C103" s="3" t="s">
        <v>1775</v>
      </c>
      <c r="D103" s="3" t="s">
        <v>1926</v>
      </c>
    </row>
    <row r="104" hidden="1" spans="2:4">
      <c r="B104" s="3" t="s">
        <v>2019</v>
      </c>
      <c r="C104" s="3" t="s">
        <v>21</v>
      </c>
      <c r="D104" s="3" t="s">
        <v>1926</v>
      </c>
    </row>
    <row r="105" hidden="1" spans="2:4">
      <c r="B105" s="3" t="s">
        <v>2020</v>
      </c>
      <c r="C105" s="3" t="s">
        <v>1002</v>
      </c>
      <c r="D105" s="3" t="s">
        <v>1926</v>
      </c>
    </row>
    <row r="106" hidden="1" spans="2:4">
      <c r="B106" s="3" t="s">
        <v>2021</v>
      </c>
      <c r="C106" s="3" t="s">
        <v>49</v>
      </c>
      <c r="D106" s="3" t="s">
        <v>1926</v>
      </c>
    </row>
    <row r="107" hidden="1" spans="2:4">
      <c r="B107" s="3" t="s">
        <v>2022</v>
      </c>
      <c r="C107" s="3" t="s">
        <v>1796</v>
      </c>
      <c r="D107" s="3" t="s">
        <v>1926</v>
      </c>
    </row>
    <row r="108" spans="2:10">
      <c r="B108" s="3" t="s">
        <v>2023</v>
      </c>
      <c r="C108" s="3" t="s">
        <v>1797</v>
      </c>
      <c r="D108" s="3" t="s">
        <v>1926</v>
      </c>
      <c r="E108" s="3" t="s">
        <v>2025</v>
      </c>
      <c r="F108" s="3" t="s">
        <v>996</v>
      </c>
      <c r="G108" s="3" t="s">
        <v>1926</v>
      </c>
      <c r="H108" s="3" t="s">
        <v>2026</v>
      </c>
      <c r="I108" s="3" t="s">
        <v>21</v>
      </c>
      <c r="J108" s="3" t="s">
        <v>1926</v>
      </c>
    </row>
    <row r="109" hidden="1" spans="2:4">
      <c r="B109" s="3" t="s">
        <v>2024</v>
      </c>
      <c r="C109" s="3" t="s">
        <v>1798</v>
      </c>
      <c r="D109" s="3" t="s">
        <v>1926</v>
      </c>
    </row>
    <row r="110" hidden="1" spans="2:4">
      <c r="B110" s="3" t="s">
        <v>2025</v>
      </c>
      <c r="C110" s="3" t="s">
        <v>996</v>
      </c>
      <c r="D110" s="3" t="s">
        <v>1926</v>
      </c>
    </row>
    <row r="111" hidden="1" spans="2:4">
      <c r="B111" s="3" t="s">
        <v>2026</v>
      </c>
      <c r="C111" s="3" t="s">
        <v>21</v>
      </c>
      <c r="D111" s="3" t="s">
        <v>1926</v>
      </c>
    </row>
    <row r="112" hidden="1" spans="2:4">
      <c r="B112" s="3" t="s">
        <v>2027</v>
      </c>
      <c r="C112" s="3" t="s">
        <v>26</v>
      </c>
      <c r="D112" s="3" t="s">
        <v>1926</v>
      </c>
    </row>
    <row r="113" hidden="1" spans="2:4">
      <c r="B113" s="3" t="s">
        <v>2028</v>
      </c>
      <c r="C113" s="3" t="s">
        <v>1799</v>
      </c>
      <c r="D113" s="3" t="s">
        <v>1926</v>
      </c>
    </row>
    <row r="114" hidden="1" spans="2:4">
      <c r="B114" s="3" t="s">
        <v>2029</v>
      </c>
      <c r="C114" s="3" t="s">
        <v>1800</v>
      </c>
      <c r="D114" s="3" t="s">
        <v>1926</v>
      </c>
    </row>
    <row r="115" spans="2:10">
      <c r="B115" s="3" t="s">
        <v>2030</v>
      </c>
      <c r="C115" s="3" t="s">
        <v>1801</v>
      </c>
      <c r="D115" s="3" t="s">
        <v>1926</v>
      </c>
      <c r="E115" s="3" t="s">
        <v>2032</v>
      </c>
      <c r="F115" s="3" t="s">
        <v>996</v>
      </c>
      <c r="G115" s="3" t="s">
        <v>1926</v>
      </c>
      <c r="H115" s="3" t="s">
        <v>2033</v>
      </c>
      <c r="I115" s="3" t="s">
        <v>21</v>
      </c>
      <c r="J115" s="3" t="s">
        <v>1926</v>
      </c>
    </row>
    <row r="116" hidden="1" spans="2:4">
      <c r="B116" s="3" t="s">
        <v>2031</v>
      </c>
      <c r="C116" s="3" t="s">
        <v>1802</v>
      </c>
      <c r="D116" s="3" t="s">
        <v>1926</v>
      </c>
    </row>
    <row r="117" hidden="1" spans="2:4">
      <c r="B117" s="3" t="s">
        <v>2032</v>
      </c>
      <c r="C117" s="3" t="s">
        <v>996</v>
      </c>
      <c r="D117" s="3" t="s">
        <v>1926</v>
      </c>
    </row>
    <row r="118" hidden="1" spans="2:4">
      <c r="B118" s="3" t="s">
        <v>2033</v>
      </c>
      <c r="C118" s="3" t="s">
        <v>21</v>
      </c>
      <c r="D118" s="3" t="s">
        <v>1926</v>
      </c>
    </row>
    <row r="119" hidden="1" spans="2:4">
      <c r="B119" s="3" t="s">
        <v>2034</v>
      </c>
      <c r="C119" s="3" t="s">
        <v>89</v>
      </c>
      <c r="D119" s="3" t="s">
        <v>1926</v>
      </c>
    </row>
    <row r="120" hidden="1" spans="2:4">
      <c r="B120" s="3" t="s">
        <v>2035</v>
      </c>
      <c r="C120" s="3" t="s">
        <v>1803</v>
      </c>
      <c r="D120" s="3" t="s">
        <v>1926</v>
      </c>
    </row>
    <row r="121" spans="2:10">
      <c r="B121" s="3" t="s">
        <v>2036</v>
      </c>
      <c r="C121" s="3" t="s">
        <v>1804</v>
      </c>
      <c r="D121" s="3" t="s">
        <v>1926</v>
      </c>
      <c r="E121" s="3" t="s">
        <v>2038</v>
      </c>
      <c r="F121" s="3" t="s">
        <v>996</v>
      </c>
      <c r="G121" s="3" t="s">
        <v>1926</v>
      </c>
      <c r="H121" s="3" t="s">
        <v>2039</v>
      </c>
      <c r="I121" s="3" t="s">
        <v>21</v>
      </c>
      <c r="J121" s="3" t="s">
        <v>1926</v>
      </c>
    </row>
    <row r="122" hidden="1" spans="2:4">
      <c r="B122" s="3" t="s">
        <v>2037</v>
      </c>
      <c r="C122" s="3" t="s">
        <v>1805</v>
      </c>
      <c r="D122" s="3" t="s">
        <v>1926</v>
      </c>
    </row>
    <row r="123" hidden="1" spans="2:4">
      <c r="B123" s="3" t="s">
        <v>2038</v>
      </c>
      <c r="C123" s="3" t="s">
        <v>996</v>
      </c>
      <c r="D123" s="3" t="s">
        <v>1926</v>
      </c>
    </row>
    <row r="124" hidden="1" spans="2:4">
      <c r="B124" s="3" t="s">
        <v>2039</v>
      </c>
      <c r="C124" s="3" t="s">
        <v>21</v>
      </c>
      <c r="D124" s="3" t="s">
        <v>1926</v>
      </c>
    </row>
    <row r="125" hidden="1" spans="2:4">
      <c r="B125" s="3" t="s">
        <v>2040</v>
      </c>
      <c r="C125" s="3" t="s">
        <v>49</v>
      </c>
      <c r="D125" s="3" t="s">
        <v>1926</v>
      </c>
    </row>
    <row r="126" hidden="1" spans="2:4">
      <c r="B126" s="3" t="s">
        <v>2041</v>
      </c>
      <c r="C126" s="3" t="s">
        <v>1803</v>
      </c>
      <c r="D126" s="3" t="s">
        <v>1926</v>
      </c>
    </row>
    <row r="127" hidden="1" spans="2:4">
      <c r="B127" s="3" t="s">
        <v>2042</v>
      </c>
      <c r="C127" s="3" t="s">
        <v>1796</v>
      </c>
      <c r="D127" s="3" t="s">
        <v>1926</v>
      </c>
    </row>
    <row r="128" hidden="1" spans="2:4">
      <c r="B128" s="3" t="s">
        <v>2043</v>
      </c>
      <c r="C128" s="3" t="s">
        <v>1806</v>
      </c>
      <c r="D128" s="3" t="s">
        <v>1926</v>
      </c>
    </row>
    <row r="129" spans="2:10">
      <c r="B129" s="3" t="s">
        <v>2044</v>
      </c>
      <c r="C129" s="3" t="s">
        <v>1807</v>
      </c>
      <c r="D129" s="3" t="s">
        <v>1926</v>
      </c>
      <c r="E129" s="3" t="s">
        <v>2046</v>
      </c>
      <c r="F129" s="3" t="s">
        <v>118</v>
      </c>
      <c r="G129" s="3" t="s">
        <v>1926</v>
      </c>
      <c r="H129" s="3" t="s">
        <v>2047</v>
      </c>
      <c r="I129" s="3" t="s">
        <v>63</v>
      </c>
      <c r="J129" s="3" t="s">
        <v>1926</v>
      </c>
    </row>
    <row r="130" hidden="1" spans="2:4">
      <c r="B130" s="3" t="s">
        <v>2045</v>
      </c>
      <c r="C130" s="3" t="s">
        <v>1808</v>
      </c>
      <c r="D130" s="3" t="s">
        <v>1926</v>
      </c>
    </row>
    <row r="131" hidden="1" spans="2:4">
      <c r="B131" s="3" t="s">
        <v>2046</v>
      </c>
      <c r="C131" s="3" t="s">
        <v>118</v>
      </c>
      <c r="D131" s="3" t="s">
        <v>1926</v>
      </c>
    </row>
    <row r="132" hidden="1" spans="2:4">
      <c r="B132" s="3" t="s">
        <v>2047</v>
      </c>
      <c r="C132" s="3" t="s">
        <v>63</v>
      </c>
      <c r="D132" s="3" t="s">
        <v>1926</v>
      </c>
    </row>
    <row r="133" hidden="1" spans="2:4">
      <c r="B133" s="3" t="s">
        <v>2048</v>
      </c>
      <c r="C133" s="3" t="s">
        <v>89</v>
      </c>
      <c r="D133" s="3" t="s">
        <v>1926</v>
      </c>
    </row>
    <row r="134" hidden="1" spans="2:4">
      <c r="B134" s="3" t="s">
        <v>2049</v>
      </c>
      <c r="C134" s="3" t="s">
        <v>1809</v>
      </c>
      <c r="D134" s="3" t="s">
        <v>1926</v>
      </c>
    </row>
    <row r="135" spans="2:10">
      <c r="B135" s="3" t="s">
        <v>2050</v>
      </c>
      <c r="C135" s="3" t="s">
        <v>1810</v>
      </c>
      <c r="D135" s="3" t="s">
        <v>1926</v>
      </c>
      <c r="E135" s="3" t="s">
        <v>2052</v>
      </c>
      <c r="F135" s="3" t="s">
        <v>118</v>
      </c>
      <c r="G135" s="3" t="s">
        <v>1926</v>
      </c>
      <c r="H135" s="3" t="s">
        <v>2053</v>
      </c>
      <c r="I135" s="3" t="s">
        <v>63</v>
      </c>
      <c r="J135" s="3" t="s">
        <v>1926</v>
      </c>
    </row>
    <row r="136" hidden="1" spans="2:4">
      <c r="B136" s="3" t="s">
        <v>2051</v>
      </c>
      <c r="C136" s="3" t="s">
        <v>1811</v>
      </c>
      <c r="D136" s="3" t="s">
        <v>1926</v>
      </c>
    </row>
    <row r="137" hidden="1" spans="2:4">
      <c r="B137" s="3" t="s">
        <v>2052</v>
      </c>
      <c r="C137" s="3" t="s">
        <v>118</v>
      </c>
      <c r="D137" s="3" t="s">
        <v>1926</v>
      </c>
    </row>
    <row r="138" hidden="1" spans="2:4">
      <c r="B138" s="3" t="s">
        <v>2053</v>
      </c>
      <c r="C138" s="3" t="s">
        <v>63</v>
      </c>
      <c r="D138" s="3" t="s">
        <v>1926</v>
      </c>
    </row>
    <row r="139" hidden="1" spans="2:4">
      <c r="B139" s="3" t="s">
        <v>2054</v>
      </c>
      <c r="C139" s="3" t="s">
        <v>49</v>
      </c>
      <c r="D139" s="3" t="s">
        <v>1926</v>
      </c>
    </row>
    <row r="140" hidden="1" spans="2:4">
      <c r="B140" s="3" t="s">
        <v>2055</v>
      </c>
      <c r="C140" s="3" t="s">
        <v>1809</v>
      </c>
      <c r="D140" s="3" t="s">
        <v>1926</v>
      </c>
    </row>
    <row r="141" spans="2:13">
      <c r="B141" s="3" t="s">
        <v>2056</v>
      </c>
      <c r="C141" s="3" t="s">
        <v>1812</v>
      </c>
      <c r="D141" s="3" t="s">
        <v>1926</v>
      </c>
      <c r="E141" s="3" t="s">
        <v>2061</v>
      </c>
      <c r="F141" s="3" t="s">
        <v>20</v>
      </c>
      <c r="G141" s="3" t="s">
        <v>1926</v>
      </c>
      <c r="H141" s="3" t="s">
        <v>2062</v>
      </c>
      <c r="I141" s="3" t="s">
        <v>21</v>
      </c>
      <c r="J141" s="3" t="s">
        <v>1926</v>
      </c>
      <c r="K141" s="3" t="s">
        <v>2063</v>
      </c>
      <c r="L141" s="3" t="s">
        <v>1002</v>
      </c>
      <c r="M141" s="3" t="s">
        <v>1926</v>
      </c>
    </row>
    <row r="142" hidden="1" spans="2:4">
      <c r="B142" s="3" t="s">
        <v>2057</v>
      </c>
      <c r="C142" s="3" t="s">
        <v>1813</v>
      </c>
      <c r="D142" s="3" t="s">
        <v>1926</v>
      </c>
    </row>
    <row r="143" hidden="1" spans="2:4">
      <c r="B143" s="3" t="s">
        <v>2058</v>
      </c>
      <c r="C143" s="3" t="s">
        <v>1814</v>
      </c>
      <c r="D143" s="3" t="s">
        <v>1926</v>
      </c>
    </row>
    <row r="144" hidden="1" spans="2:4">
      <c r="B144" s="3" t="s">
        <v>2059</v>
      </c>
      <c r="C144" s="3" t="s">
        <v>1815</v>
      </c>
      <c r="D144" s="3" t="s">
        <v>1926</v>
      </c>
    </row>
    <row r="145" hidden="1" spans="2:4">
      <c r="B145" s="3" t="s">
        <v>2060</v>
      </c>
      <c r="C145" s="3" t="s">
        <v>1816</v>
      </c>
      <c r="D145" s="3" t="s">
        <v>1926</v>
      </c>
    </row>
    <row r="146" hidden="1" spans="2:4">
      <c r="B146" s="3" t="s">
        <v>2061</v>
      </c>
      <c r="C146" s="3" t="s">
        <v>20</v>
      </c>
      <c r="D146" s="3" t="s">
        <v>1926</v>
      </c>
    </row>
    <row r="147" hidden="1" spans="2:4">
      <c r="B147" s="3" t="s">
        <v>2062</v>
      </c>
      <c r="C147" s="3" t="s">
        <v>21</v>
      </c>
      <c r="D147" s="3" t="s">
        <v>1926</v>
      </c>
    </row>
    <row r="148" hidden="1" spans="2:4">
      <c r="B148" s="3" t="s">
        <v>2063</v>
      </c>
      <c r="C148" s="3" t="s">
        <v>1002</v>
      </c>
      <c r="D148" s="3" t="s">
        <v>1926</v>
      </c>
    </row>
    <row r="149" hidden="1" spans="2:4">
      <c r="B149" s="3" t="s">
        <v>2064</v>
      </c>
      <c r="C149" s="3" t="s">
        <v>49</v>
      </c>
      <c r="D149" s="3" t="s">
        <v>1926</v>
      </c>
    </row>
    <row r="150" spans="2:10">
      <c r="B150" s="3" t="s">
        <v>2065</v>
      </c>
      <c r="C150" s="3" t="s">
        <v>1817</v>
      </c>
      <c r="D150" s="3" t="s">
        <v>1926</v>
      </c>
      <c r="E150" s="3" t="s">
        <v>2067</v>
      </c>
      <c r="F150" s="3" t="s">
        <v>118</v>
      </c>
      <c r="G150" s="3" t="s">
        <v>1926</v>
      </c>
      <c r="H150" s="3" t="s">
        <v>2068</v>
      </c>
      <c r="I150" s="3" t="s">
        <v>81</v>
      </c>
      <c r="J150" s="3" t="s">
        <v>1926</v>
      </c>
    </row>
    <row r="151" hidden="1" spans="2:4">
      <c r="B151" s="3" t="s">
        <v>2066</v>
      </c>
      <c r="C151" s="3" t="s">
        <v>1818</v>
      </c>
      <c r="D151" s="3" t="s">
        <v>1926</v>
      </c>
    </row>
    <row r="152" hidden="1" spans="2:4">
      <c r="B152" s="3" t="s">
        <v>2067</v>
      </c>
      <c r="C152" s="3" t="s">
        <v>118</v>
      </c>
      <c r="D152" s="3" t="s">
        <v>1926</v>
      </c>
    </row>
    <row r="153" hidden="1" spans="2:4">
      <c r="B153" s="3" t="s">
        <v>2068</v>
      </c>
      <c r="C153" s="3" t="s">
        <v>81</v>
      </c>
      <c r="D153" s="3" t="s">
        <v>1926</v>
      </c>
    </row>
    <row r="154" hidden="1" spans="2:4">
      <c r="B154" s="3" t="s">
        <v>2069</v>
      </c>
      <c r="C154" s="3" t="s">
        <v>26</v>
      </c>
      <c r="D154" s="3" t="s">
        <v>1926</v>
      </c>
    </row>
    <row r="155" spans="2:10">
      <c r="B155" s="3" t="s">
        <v>2070</v>
      </c>
      <c r="C155" s="3" t="s">
        <v>1819</v>
      </c>
      <c r="D155" s="3" t="s">
        <v>1926</v>
      </c>
      <c r="E155" s="3" t="s">
        <v>2073</v>
      </c>
      <c r="F155" s="3" t="s">
        <v>21</v>
      </c>
      <c r="G155" s="3" t="s">
        <v>1926</v>
      </c>
      <c r="H155" s="3" t="s">
        <v>2074</v>
      </c>
      <c r="I155" s="3" t="s">
        <v>1002</v>
      </c>
      <c r="J155" s="3" t="s">
        <v>1926</v>
      </c>
    </row>
    <row r="156" hidden="1" spans="2:4">
      <c r="B156" s="3" t="s">
        <v>2071</v>
      </c>
      <c r="C156" s="3" t="s">
        <v>1820</v>
      </c>
      <c r="D156" s="3" t="s">
        <v>1926</v>
      </c>
    </row>
    <row r="157" hidden="1" spans="2:4">
      <c r="B157" s="3" t="s">
        <v>2072</v>
      </c>
      <c r="C157" s="3" t="s">
        <v>1775</v>
      </c>
      <c r="D157" s="3" t="s">
        <v>1926</v>
      </c>
    </row>
    <row r="158" hidden="1" spans="2:4">
      <c r="B158" s="3" t="s">
        <v>2073</v>
      </c>
      <c r="C158" s="3" t="s">
        <v>21</v>
      </c>
      <c r="D158" s="3" t="s">
        <v>1926</v>
      </c>
    </row>
    <row r="159" hidden="1" spans="2:4">
      <c r="B159" s="3" t="s">
        <v>2074</v>
      </c>
      <c r="C159" s="3" t="s">
        <v>1002</v>
      </c>
      <c r="D159" s="3" t="s">
        <v>1926</v>
      </c>
    </row>
    <row r="160" hidden="1" spans="2:4">
      <c r="B160" s="3" t="s">
        <v>2075</v>
      </c>
      <c r="C160" s="3" t="s">
        <v>49</v>
      </c>
      <c r="D160" s="3" t="s">
        <v>1926</v>
      </c>
    </row>
    <row r="161" spans="2:10">
      <c r="B161" s="3" t="s">
        <v>2076</v>
      </c>
      <c r="C161" s="3" t="s">
        <v>1821</v>
      </c>
      <c r="D161" s="3" t="s">
        <v>1926</v>
      </c>
      <c r="E161" s="3" t="s">
        <v>2078</v>
      </c>
      <c r="F161" s="3" t="s">
        <v>996</v>
      </c>
      <c r="G161" s="3" t="s">
        <v>1926</v>
      </c>
      <c r="H161" s="3" t="s">
        <v>2079</v>
      </c>
      <c r="I161" s="3" t="s">
        <v>81</v>
      </c>
      <c r="J161" s="3" t="s">
        <v>1926</v>
      </c>
    </row>
    <row r="162" hidden="1" spans="2:4">
      <c r="B162" s="3" t="s">
        <v>2077</v>
      </c>
      <c r="C162" s="3" t="s">
        <v>1822</v>
      </c>
      <c r="D162" s="3" t="s">
        <v>1926</v>
      </c>
    </row>
    <row r="163" hidden="1" spans="2:4">
      <c r="B163" s="3" t="s">
        <v>2078</v>
      </c>
      <c r="C163" s="3" t="s">
        <v>996</v>
      </c>
      <c r="D163" s="3" t="s">
        <v>1926</v>
      </c>
    </row>
    <row r="164" hidden="1" spans="2:4">
      <c r="B164" s="3" t="s">
        <v>2079</v>
      </c>
      <c r="C164" s="3" t="s">
        <v>81</v>
      </c>
      <c r="D164" s="3" t="s">
        <v>1926</v>
      </c>
    </row>
    <row r="165" hidden="1" spans="2:4">
      <c r="B165" s="3" t="s">
        <v>2080</v>
      </c>
      <c r="C165" s="3" t="s">
        <v>26</v>
      </c>
      <c r="D165" s="3" t="s">
        <v>1926</v>
      </c>
    </row>
    <row r="166" hidden="1" spans="2:4">
      <c r="B166" s="3" t="s">
        <v>2081</v>
      </c>
      <c r="C166" s="3" t="s">
        <v>1823</v>
      </c>
      <c r="D166" s="3" t="s">
        <v>1926</v>
      </c>
    </row>
    <row r="167" hidden="1" spans="2:4">
      <c r="B167" s="3" t="s">
        <v>2082</v>
      </c>
      <c r="C167" s="3" t="s">
        <v>1824</v>
      </c>
      <c r="D167" s="3" t="s">
        <v>1926</v>
      </c>
    </row>
    <row r="168" hidden="1" spans="2:4">
      <c r="B168" s="3" t="s">
        <v>2083</v>
      </c>
      <c r="C168" s="3" t="s">
        <v>1825</v>
      </c>
      <c r="D168" s="3" t="s">
        <v>1926</v>
      </c>
    </row>
    <row r="169" hidden="1" spans="2:4">
      <c r="B169" s="3" t="s">
        <v>2084</v>
      </c>
      <c r="C169" s="3" t="s">
        <v>1826</v>
      </c>
      <c r="D169" s="3" t="s">
        <v>1926</v>
      </c>
    </row>
    <row r="170" hidden="1" spans="2:4">
      <c r="B170" s="3" t="s">
        <v>2085</v>
      </c>
      <c r="C170" s="3" t="s">
        <v>1827</v>
      </c>
      <c r="D170" s="3" t="s">
        <v>1926</v>
      </c>
    </row>
    <row r="171" hidden="1" spans="2:4">
      <c r="B171" s="3" t="s">
        <v>2086</v>
      </c>
      <c r="C171" s="3" t="s">
        <v>1828</v>
      </c>
      <c r="D171" s="3" t="s">
        <v>1926</v>
      </c>
    </row>
    <row r="172" spans="2:10">
      <c r="B172" s="3" t="s">
        <v>2087</v>
      </c>
      <c r="C172" s="3" t="s">
        <v>1829</v>
      </c>
      <c r="D172" s="3" t="s">
        <v>1926</v>
      </c>
      <c r="E172" s="3" t="s">
        <v>2092</v>
      </c>
      <c r="F172" s="3" t="s">
        <v>21</v>
      </c>
      <c r="G172" s="3" t="s">
        <v>1926</v>
      </c>
      <c r="H172" s="3" t="s">
        <v>2093</v>
      </c>
      <c r="I172" s="3" t="s">
        <v>999</v>
      </c>
      <c r="J172" s="3" t="s">
        <v>1926</v>
      </c>
    </row>
    <row r="173" hidden="1" spans="2:4">
      <c r="B173" s="3" t="s">
        <v>2088</v>
      </c>
      <c r="C173" s="3" t="s">
        <v>1830</v>
      </c>
      <c r="D173" s="3" t="s">
        <v>1926</v>
      </c>
    </row>
    <row r="174" hidden="1" spans="2:4">
      <c r="B174" s="3" t="s">
        <v>2089</v>
      </c>
      <c r="C174" s="3" t="s">
        <v>1831</v>
      </c>
      <c r="D174" s="3" t="s">
        <v>1926</v>
      </c>
    </row>
    <row r="175" hidden="1" spans="2:4">
      <c r="B175" s="3" t="s">
        <v>2090</v>
      </c>
      <c r="C175" s="3" t="s">
        <v>1832</v>
      </c>
      <c r="D175" s="3" t="s">
        <v>1926</v>
      </c>
    </row>
    <row r="176" hidden="1" spans="2:4">
      <c r="B176" s="3" t="s">
        <v>2091</v>
      </c>
      <c r="C176" s="3" t="s">
        <v>1775</v>
      </c>
      <c r="D176" s="3" t="s">
        <v>1926</v>
      </c>
    </row>
    <row r="177" hidden="1" spans="2:4">
      <c r="B177" s="3" t="s">
        <v>2092</v>
      </c>
      <c r="C177" s="3" t="s">
        <v>21</v>
      </c>
      <c r="D177" s="3" t="s">
        <v>1926</v>
      </c>
    </row>
    <row r="178" hidden="1" spans="2:4">
      <c r="B178" s="3" t="s">
        <v>2093</v>
      </c>
      <c r="C178" s="3" t="s">
        <v>999</v>
      </c>
      <c r="D178" s="3" t="s">
        <v>1926</v>
      </c>
    </row>
    <row r="179" hidden="1" spans="2:4">
      <c r="B179" s="3" t="s">
        <v>2094</v>
      </c>
      <c r="C179" s="3" t="s">
        <v>49</v>
      </c>
      <c r="D179" s="3" t="s">
        <v>1926</v>
      </c>
    </row>
    <row r="180" hidden="1" spans="2:4">
      <c r="B180" s="3" t="s">
        <v>2095</v>
      </c>
      <c r="C180" s="3" t="s">
        <v>1758</v>
      </c>
      <c r="D180" s="3" t="s">
        <v>1926</v>
      </c>
    </row>
    <row r="181" hidden="1" spans="2:4">
      <c r="B181" s="3" t="s">
        <v>2096</v>
      </c>
      <c r="C181" s="3" t="s">
        <v>1768</v>
      </c>
      <c r="D181" s="3" t="s">
        <v>1926</v>
      </c>
    </row>
    <row r="182" hidden="1" spans="2:4">
      <c r="B182" s="3" t="s">
        <v>2097</v>
      </c>
      <c r="C182" s="3" t="s">
        <v>1760</v>
      </c>
      <c r="D182" s="3" t="s">
        <v>1926</v>
      </c>
    </row>
    <row r="183" spans="2:10">
      <c r="B183" s="3" t="s">
        <v>2098</v>
      </c>
      <c r="C183" s="3" t="s">
        <v>1833</v>
      </c>
      <c r="D183" s="3" t="s">
        <v>1926</v>
      </c>
      <c r="E183" s="3" t="s">
        <v>2101</v>
      </c>
      <c r="F183" s="3" t="s">
        <v>996</v>
      </c>
      <c r="G183" s="3" t="s">
        <v>1926</v>
      </c>
      <c r="H183" s="3" t="s">
        <v>2102</v>
      </c>
      <c r="I183" s="3" t="s">
        <v>21</v>
      </c>
      <c r="J183" s="3" t="s">
        <v>1926</v>
      </c>
    </row>
    <row r="184" hidden="1" spans="2:4">
      <c r="B184" s="3" t="s">
        <v>2099</v>
      </c>
      <c r="C184" s="3" t="s">
        <v>1834</v>
      </c>
      <c r="D184" s="3" t="s">
        <v>1926</v>
      </c>
    </row>
    <row r="185" hidden="1" spans="2:4">
      <c r="B185" s="3" t="s">
        <v>2100</v>
      </c>
      <c r="C185" s="3" t="s">
        <v>1758</v>
      </c>
      <c r="D185" s="3" t="s">
        <v>1926</v>
      </c>
    </row>
    <row r="186" hidden="1" spans="2:4">
      <c r="B186" s="3" t="s">
        <v>2101</v>
      </c>
      <c r="C186" s="3" t="s">
        <v>996</v>
      </c>
      <c r="D186" s="3" t="s">
        <v>1926</v>
      </c>
    </row>
    <row r="187" hidden="1" spans="2:4">
      <c r="B187" s="3" t="s">
        <v>2102</v>
      </c>
      <c r="C187" s="3" t="s">
        <v>21</v>
      </c>
      <c r="D187" s="3" t="s">
        <v>1926</v>
      </c>
    </row>
    <row r="188" hidden="1" spans="2:4">
      <c r="B188" s="3" t="s">
        <v>2103</v>
      </c>
      <c r="C188" s="3" t="s">
        <v>1775</v>
      </c>
      <c r="D188" s="3" t="s">
        <v>1926</v>
      </c>
    </row>
    <row r="189" hidden="1" spans="2:4">
      <c r="B189" s="3" t="s">
        <v>2104</v>
      </c>
      <c r="C189" s="3" t="s">
        <v>11</v>
      </c>
      <c r="D189" s="3" t="s">
        <v>1926</v>
      </c>
    </row>
    <row r="190" hidden="1" spans="2:4">
      <c r="B190" s="3" t="s">
        <v>2105</v>
      </c>
      <c r="C190" s="3" t="s">
        <v>1768</v>
      </c>
      <c r="D190" s="3" t="s">
        <v>1926</v>
      </c>
    </row>
    <row r="191" hidden="1" spans="2:4">
      <c r="B191" s="3" t="s">
        <v>2106</v>
      </c>
      <c r="C191" s="3" t="s">
        <v>1835</v>
      </c>
      <c r="D191" s="3" t="s">
        <v>1926</v>
      </c>
    </row>
    <row r="192" hidden="1" spans="2:4">
      <c r="B192" s="3" t="s">
        <v>2107</v>
      </c>
      <c r="C192" s="3" t="s">
        <v>1836</v>
      </c>
      <c r="D192" s="3" t="s">
        <v>1926</v>
      </c>
    </row>
    <row r="193" hidden="1" spans="2:4">
      <c r="B193" s="3" t="s">
        <v>2108</v>
      </c>
      <c r="C193" s="3" t="s">
        <v>1837</v>
      </c>
      <c r="D193" s="3" t="s">
        <v>1926</v>
      </c>
    </row>
    <row r="194" hidden="1" spans="2:4">
      <c r="B194" s="3" t="s">
        <v>2109</v>
      </c>
      <c r="C194" s="3" t="s">
        <v>1838</v>
      </c>
      <c r="D194" s="3" t="s">
        <v>1926</v>
      </c>
    </row>
    <row r="195" hidden="1" spans="2:4">
      <c r="B195" s="3" t="s">
        <v>2110</v>
      </c>
      <c r="C195" s="3" t="s">
        <v>1839</v>
      </c>
      <c r="D195" s="3" t="s">
        <v>1926</v>
      </c>
    </row>
    <row r="196" hidden="1" spans="2:4">
      <c r="B196" s="3" t="s">
        <v>2111</v>
      </c>
      <c r="C196" s="3" t="s">
        <v>1840</v>
      </c>
      <c r="D196" s="3" t="s">
        <v>1926</v>
      </c>
    </row>
    <row r="197" hidden="1" spans="2:4">
      <c r="B197" s="3" t="s">
        <v>2112</v>
      </c>
      <c r="C197" s="3" t="s">
        <v>1841</v>
      </c>
      <c r="D197" s="3" t="s">
        <v>1926</v>
      </c>
    </row>
    <row r="198" spans="2:13">
      <c r="B198" s="3" t="s">
        <v>2113</v>
      </c>
      <c r="C198" s="3" t="s">
        <v>1842</v>
      </c>
      <c r="D198" s="3" t="s">
        <v>1926</v>
      </c>
      <c r="E198" s="3" t="s">
        <v>2117</v>
      </c>
      <c r="F198" s="3" t="s">
        <v>20</v>
      </c>
      <c r="G198" s="3" t="s">
        <v>1926</v>
      </c>
      <c r="H198" s="3" t="s">
        <v>2118</v>
      </c>
      <c r="I198" s="3" t="s">
        <v>21</v>
      </c>
      <c r="J198" s="3" t="s">
        <v>1926</v>
      </c>
      <c r="K198" s="3" t="s">
        <v>2119</v>
      </c>
      <c r="L198" s="3" t="s">
        <v>1002</v>
      </c>
      <c r="M198" s="3" t="s">
        <v>1926</v>
      </c>
    </row>
    <row r="199" hidden="1" spans="2:4">
      <c r="B199" s="3" t="s">
        <v>2114</v>
      </c>
      <c r="C199" s="3" t="s">
        <v>1843</v>
      </c>
      <c r="D199" s="3" t="s">
        <v>1926</v>
      </c>
    </row>
    <row r="200" hidden="1" spans="2:4">
      <c r="B200" s="3" t="s">
        <v>2115</v>
      </c>
      <c r="C200" s="3" t="s">
        <v>1814</v>
      </c>
      <c r="D200" s="3" t="s">
        <v>1926</v>
      </c>
    </row>
    <row r="201" hidden="1" spans="2:4">
      <c r="B201" s="3" t="s">
        <v>2116</v>
      </c>
      <c r="C201" s="3" t="s">
        <v>1844</v>
      </c>
      <c r="D201" s="3" t="s">
        <v>1926</v>
      </c>
    </row>
    <row r="202" hidden="1" spans="2:4">
      <c r="B202" s="3" t="s">
        <v>2117</v>
      </c>
      <c r="C202" s="3" t="s">
        <v>20</v>
      </c>
      <c r="D202" s="3" t="s">
        <v>1926</v>
      </c>
    </row>
    <row r="203" hidden="1" spans="2:4">
      <c r="B203" s="3" t="s">
        <v>2118</v>
      </c>
      <c r="C203" s="3" t="s">
        <v>21</v>
      </c>
      <c r="D203" s="3" t="s">
        <v>1926</v>
      </c>
    </row>
    <row r="204" hidden="1" spans="2:4">
      <c r="B204" s="3" t="s">
        <v>2119</v>
      </c>
      <c r="C204" s="3" t="s">
        <v>1002</v>
      </c>
      <c r="D204" s="3" t="s">
        <v>1926</v>
      </c>
    </row>
    <row r="205" hidden="1" spans="2:4">
      <c r="B205" s="3" t="s">
        <v>2120</v>
      </c>
      <c r="C205" s="3" t="s">
        <v>49</v>
      </c>
      <c r="D205" s="3" t="s">
        <v>1926</v>
      </c>
    </row>
    <row r="206" spans="2:10">
      <c r="B206" s="3" t="s">
        <v>2121</v>
      </c>
      <c r="C206" s="3" t="s">
        <v>1845</v>
      </c>
      <c r="D206" s="3" t="s">
        <v>1926</v>
      </c>
      <c r="E206" s="3" t="s">
        <v>2125</v>
      </c>
      <c r="F206" s="3" t="s">
        <v>118</v>
      </c>
      <c r="G206" s="3" t="s">
        <v>1926</v>
      </c>
      <c r="H206" s="3" t="s">
        <v>2126</v>
      </c>
      <c r="I206" s="3" t="s">
        <v>81</v>
      </c>
      <c r="J206" s="3" t="s">
        <v>1926</v>
      </c>
    </row>
    <row r="207" hidden="1" spans="2:4">
      <c r="B207" s="3" t="s">
        <v>2122</v>
      </c>
      <c r="C207" s="3" t="s">
        <v>1846</v>
      </c>
      <c r="D207" s="3" t="s">
        <v>1926</v>
      </c>
    </row>
    <row r="208" hidden="1" spans="2:4">
      <c r="B208" s="3" t="s">
        <v>2123</v>
      </c>
      <c r="C208" s="3" t="s">
        <v>1814</v>
      </c>
      <c r="D208" s="3" t="s">
        <v>1926</v>
      </c>
    </row>
    <row r="209" hidden="1" spans="2:4">
      <c r="B209" s="3" t="s">
        <v>2124</v>
      </c>
      <c r="C209" s="3" t="s">
        <v>1844</v>
      </c>
      <c r="D209" s="3" t="s">
        <v>1926</v>
      </c>
    </row>
    <row r="210" hidden="1" spans="2:4">
      <c r="B210" s="3" t="s">
        <v>2125</v>
      </c>
      <c r="C210" s="3" t="s">
        <v>118</v>
      </c>
      <c r="D210" s="3" t="s">
        <v>1926</v>
      </c>
    </row>
    <row r="211" hidden="1" spans="2:4">
      <c r="B211" s="3" t="s">
        <v>2126</v>
      </c>
      <c r="C211" s="3" t="s">
        <v>81</v>
      </c>
      <c r="D211" s="3" t="s">
        <v>1926</v>
      </c>
    </row>
    <row r="212" hidden="1" spans="2:4">
      <c r="B212" s="3" t="s">
        <v>2127</v>
      </c>
      <c r="C212" s="3" t="s">
        <v>26</v>
      </c>
      <c r="D212" s="3" t="s">
        <v>1926</v>
      </c>
    </row>
  </sheetData>
  <autoFilter ref="B1:M212">
    <filterColumn colId="3">
      <filters>
        <filter val="150"/>
        <filter val="51"/>
        <filter val="12"/>
        <filter val="94"/>
        <filter val="115"/>
        <filter val="156"/>
        <filter val="19"/>
        <filter val="61"/>
        <filter val="121"/>
        <filter val="161"/>
        <filter val="26"/>
        <filter val="68"/>
        <filter val="129"/>
        <filter val="135"/>
        <filter val="175"/>
        <filter val="37"/>
        <filter val="79"/>
        <filter val="200"/>
        <filter val="2"/>
        <filter val="102"/>
        <filter val="144"/>
        <filter val="184"/>
        <filter val="45"/>
        <filter val="86"/>
        <filter val="108"/>
        <filter val="208"/>
      </filters>
    </filterColumn>
    <extLst/>
  </autoFilter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pane ySplit="1" topLeftCell="A4" activePane="bottomLeft" state="frozen"/>
      <selection/>
      <selection pane="bottomLeft" activeCell="A1" sqref="$A1:$XFD1048576"/>
    </sheetView>
  </sheetViews>
  <sheetFormatPr defaultColWidth="8.8" defaultRowHeight="22.5" outlineLevelCol="7"/>
  <cols>
    <col min="1" max="1" width="3.3" customWidth="1"/>
    <col min="2" max="2" width="23.1" style="1" customWidth="1"/>
    <col min="3" max="3" width="26.5" style="1" customWidth="1"/>
    <col min="4" max="4" width="12.7" style="1" customWidth="1"/>
    <col min="5" max="5" width="13.3" style="1" customWidth="1"/>
    <col min="6" max="7" width="14.9" style="1" customWidth="1"/>
    <col min="8" max="8" width="255.7" style="1" customWidth="1"/>
  </cols>
  <sheetData>
    <row r="1" spans="3:7">
      <c r="C1" s="1" t="s">
        <v>175</v>
      </c>
      <c r="D1" s="2" t="s">
        <v>6</v>
      </c>
      <c r="E1" s="2" t="s">
        <v>8</v>
      </c>
      <c r="F1" s="2" t="s">
        <v>10</v>
      </c>
      <c r="G1" s="2" t="s">
        <v>12</v>
      </c>
    </row>
    <row r="2" spans="1:8">
      <c r="A2">
        <v>0</v>
      </c>
      <c r="B2" s="1" t="str">
        <f>INDEX(属性表!$C$2:$H$403,A2*6+1,1)</f>
        <v>  butterflymuffin</v>
      </c>
      <c r="C2" s="1" t="str">
        <f>INDEX(属性表!$C$2:$H$403,A2*6+2,6)</f>
        <v>FOODTYPE.VEGGIE</v>
      </c>
      <c r="D2" s="1">
        <f>INDEX(属性表!$C$2:$H$403,A2*6+3,6)</f>
        <v>20</v>
      </c>
      <c r="E2" s="1">
        <f>INDEX(属性表!$C$2:$H$403,A2*6+4,6)</f>
        <v>37.5</v>
      </c>
      <c r="F2" s="105" t="str">
        <f>INDEX(属性表!$C$2:$H$403,A2*6+5,6)</f>
        <v>15</v>
      </c>
      <c r="G2" s="1">
        <f>INDEX(属性表!$C$2:$H$403,A2*6+6,6)</f>
        <v>5</v>
      </c>
      <c r="H2" s="1" t="str">
        <f>INDEX(属性表!$C$2:$H$403,A2*6+1,6)</f>
        <v>return (names.butterflywings or names.moonbutterflywings) and not tags.meat and tags.veggie and tags.veggie &gt;= 0.5</v>
      </c>
    </row>
    <row r="3" spans="1:8">
      <c r="A3">
        <v>1</v>
      </c>
      <c r="B3" s="1" t="str">
        <f>INDEX(属性表!$C$2:$H$403,A3*6+1,1)</f>
        <v>  frogglebunwich</v>
      </c>
      <c r="C3" s="1" t="str">
        <f>INDEX(属性表!$C$2:$H$403,A3*6+2,6)</f>
        <v>FOODTYPE.MEAT</v>
      </c>
      <c r="D3" s="1">
        <f>INDEX(属性表!$C$2:$H$403,A3*6+3,6)</f>
        <v>20</v>
      </c>
      <c r="E3" s="1">
        <f>INDEX(属性表!$C$2:$H$403,A3*6+4,6)</f>
        <v>37.5</v>
      </c>
      <c r="F3" s="105" t="str">
        <f>INDEX(属性表!$C$2:$H$403,A3*6+5,6)</f>
        <v>15</v>
      </c>
      <c r="G3" s="1">
        <f>INDEX(属性表!$C$2:$H$403,A3*6+6,6)</f>
        <v>5</v>
      </c>
      <c r="H3" s="1" t="str">
        <f>INDEX(属性表!$C$2:$H$403,A3*6+1,6)</f>
        <v>return (names.froglegs or names.froglegs_cooked) and tags.veggie and tags.veggie &gt;= 0.5</v>
      </c>
    </row>
    <row r="4" spans="1:8">
      <c r="A4">
        <v>2</v>
      </c>
      <c r="B4" s="1" t="str">
        <f>INDEX(属性表!$C$2:$H$403,A4*6+1,1)</f>
        <v>  taffy</v>
      </c>
      <c r="C4" s="1" t="str">
        <f>INDEX(属性表!$C$2:$H$403,A4*6+2,6)</f>
        <v>FOODTYPE.GOODIES</v>
      </c>
      <c r="D4" s="1">
        <f>INDEX(属性表!$C$2:$H$403,A4*6+3,6)</f>
        <v>-3</v>
      </c>
      <c r="E4" s="1">
        <f>INDEX(属性表!$C$2:$H$403,A4*6+4,6)</f>
        <v>25</v>
      </c>
      <c r="F4" s="105" t="str">
        <f>INDEX(属性表!$C$2:$H$403,A4*6+5,6)</f>
        <v>15</v>
      </c>
      <c r="G4" s="1">
        <f>INDEX(属性表!$C$2:$H$403,A4*6+6,6)</f>
        <v>15</v>
      </c>
      <c r="H4" s="1" t="str">
        <f>INDEX(属性表!$C$2:$H$403,A4*6+1,6)</f>
        <v>return tags.sweetener and tags.sweetener &gt;= 3 and not tags.meat</v>
      </c>
    </row>
    <row r="5" spans="1:8">
      <c r="A5">
        <v>3</v>
      </c>
      <c r="B5" s="1" t="str">
        <f>INDEX(属性表!$C$2:$H$403,A5*6+1,1)</f>
        <v>  pumpkincookie</v>
      </c>
      <c r="C5" s="1" t="str">
        <f>INDEX(属性表!$C$2:$H$403,A5*6+2,6)</f>
        <v>FOODTYPE.VEGGIE</v>
      </c>
      <c r="D5" s="1">
        <f>INDEX(属性表!$C$2:$H$403,A5*6+3,6)</f>
        <v>0</v>
      </c>
      <c r="E5" s="1">
        <f>INDEX(属性表!$C$2:$H$403,A5*6+4,6)</f>
        <v>37.5</v>
      </c>
      <c r="F5" s="105" t="str">
        <f>INDEX(属性表!$C$2:$H$403,A5*6+5,6)</f>
        <v>10</v>
      </c>
      <c r="G5" s="1">
        <f>INDEX(属性表!$C$2:$H$403,A5*6+6,6)</f>
        <v>15</v>
      </c>
      <c r="H5" s="1" t="str">
        <f>INDEX(属性表!$C$2:$H$403,A5*6+1,6)</f>
        <v>return (names.pumpkin or names.pumpkin_cooked) and tags.sweetener and tags.sweetener &gt;= 2</v>
      </c>
    </row>
    <row r="6" spans="1:8">
      <c r="A6">
        <v>4</v>
      </c>
      <c r="B6" s="1" t="str">
        <f>INDEX(属性表!$C$2:$H$403,A6*6+1,1)</f>
        <v>  stuffedeggplant</v>
      </c>
      <c r="C6" s="1" t="str">
        <f>INDEX(属性表!$C$2:$H$403,A6*6+2,6)</f>
        <v>FOODTYPE.VEGGIE</v>
      </c>
      <c r="D6" s="1">
        <f>INDEX(属性表!$C$2:$H$403,A6*6+3,6)</f>
        <v>3</v>
      </c>
      <c r="E6" s="1">
        <f>INDEX(属性表!$C$2:$H$403,A6*6+4,6)</f>
        <v>37.5</v>
      </c>
      <c r="F6" s="105" t="str">
        <f>INDEX(属性表!$C$2:$H$403,A6*6+5,6)</f>
        <v>15</v>
      </c>
      <c r="G6" s="1">
        <f>INDEX(属性表!$C$2:$H$403,A6*6+6,6)</f>
        <v>5</v>
      </c>
      <c r="H6" s="1" t="str">
        <f>INDEX(属性表!$C$2:$H$403,A6*6+1,6)</f>
        <v>return (names.eggplant or names.eggplant_cooked) and tags.veggie and tags.veggie &gt; 1</v>
      </c>
    </row>
    <row r="7" spans="1:8">
      <c r="A7">
        <v>5</v>
      </c>
      <c r="B7" s="1" t="str">
        <f>INDEX(属性表!$C$2:$H$403,A7*6+1,1)</f>
        <v>  fishsticks</v>
      </c>
      <c r="C7" s="1" t="str">
        <f>INDEX(属性表!$C$2:$H$403,A7*6+2,6)</f>
        <v>FOODTYPE.MEAT</v>
      </c>
      <c r="D7" s="1">
        <f>INDEX(属性表!$C$2:$H$403,A7*6+3,6)</f>
        <v>40</v>
      </c>
      <c r="E7" s="1">
        <f>INDEX(属性表!$C$2:$H$403,A7*6+4,6)</f>
        <v>37.5</v>
      </c>
      <c r="F7" s="105" t="str">
        <f>INDEX(属性表!$C$2:$H$403,A7*6+5,6)</f>
        <v>10</v>
      </c>
      <c r="G7" s="1">
        <f>INDEX(属性表!$C$2:$H$403,A7*6+6,6)</f>
        <v>5</v>
      </c>
      <c r="H7" s="1" t="str">
        <f>INDEX(属性表!$C$2:$H$403,A7*6+1,6)</f>
        <v>return tags.fish and names.twigs and (tags.inedible and tags.inedible &lt;= 1)</v>
      </c>
    </row>
    <row r="8" spans="1:8">
      <c r="A8">
        <v>6</v>
      </c>
      <c r="B8" s="1" t="str">
        <f>INDEX(属性表!$C$2:$H$403,A8*6+1,1)</f>
        <v>  honeynuggets</v>
      </c>
      <c r="C8" s="1" t="str">
        <f>INDEX(属性表!$C$2:$H$403,A8*6+2,6)</f>
        <v>FOODTYPE.MEAT</v>
      </c>
      <c r="D8" s="1">
        <f>INDEX(属性表!$C$2:$H$403,A8*6+3,6)</f>
        <v>20</v>
      </c>
      <c r="E8" s="1">
        <f>INDEX(属性表!$C$2:$H$403,A8*6+4,6)</f>
        <v>37.5</v>
      </c>
      <c r="F8" s="105" t="str">
        <f>INDEX(属性表!$C$2:$H$403,A8*6+5,6)</f>
        <v>15</v>
      </c>
      <c r="G8" s="1">
        <f>INDEX(属性表!$C$2:$H$403,A8*6+6,6)</f>
        <v>5</v>
      </c>
      <c r="H8" s="1" t="str">
        <f>INDEX(属性表!$C$2:$H$403,A8*6+1,6)</f>
        <v> return names.honey and tags.meat and tags.meat &lt;= 1.5 and not tags.inedible</v>
      </c>
    </row>
    <row r="9" spans="1:8">
      <c r="A9">
        <v>7</v>
      </c>
      <c r="B9" s="1" t="str">
        <f>INDEX(属性表!$C$2:$H$403,A9*6+1,1)</f>
        <v>  honeyham</v>
      </c>
      <c r="C9" s="1" t="str">
        <f>INDEX(属性表!$C$2:$H$403,A9*6+2,6)</f>
        <v>FOODTYPE.MEAT</v>
      </c>
      <c r="D9" s="1">
        <f>INDEX(属性表!$C$2:$H$403,A9*6+3,6)</f>
        <v>30</v>
      </c>
      <c r="E9" s="1">
        <f>INDEX(属性表!$C$2:$H$403,A9*6+4,6)</f>
        <v>75</v>
      </c>
      <c r="F9" s="105" t="str">
        <f>INDEX(属性表!$C$2:$H$403,A9*6+5,6)</f>
        <v>15</v>
      </c>
      <c r="G9" s="1">
        <f>INDEX(属性表!$C$2:$H$403,A9*6+6,6)</f>
        <v>5</v>
      </c>
      <c r="H9" s="1" t="str">
        <f>INDEX(属性表!$C$2:$H$403,A9*6+1,6)</f>
        <v> return names.honey and tags.meat and tags.meat &gt; 1.5 and not tags.inedible</v>
      </c>
    </row>
    <row r="10" spans="1:8">
      <c r="A10">
        <v>8</v>
      </c>
      <c r="B10" s="1" t="str">
        <f>INDEX(属性表!$C$2:$H$403,A10*6+1,1)</f>
        <v>  dragonpie</v>
      </c>
      <c r="C10" s="1" t="str">
        <f>INDEX(属性表!$C$2:$H$403,A10*6+2,6)</f>
        <v>FOODTYPE.VEGGIE</v>
      </c>
      <c r="D10" s="1">
        <f>INDEX(属性表!$C$2:$H$403,A10*6+3,6)</f>
        <v>40</v>
      </c>
      <c r="E10" s="1">
        <f>INDEX(属性表!$C$2:$H$403,A10*6+4,6)</f>
        <v>75</v>
      </c>
      <c r="F10" s="105" t="str">
        <f>INDEX(属性表!$C$2:$H$403,A10*6+5,6)</f>
        <v>15</v>
      </c>
      <c r="G10" s="1">
        <f>INDEX(属性表!$C$2:$H$403,A10*6+6,6)</f>
        <v>5</v>
      </c>
      <c r="H10" s="1" t="str">
        <f>INDEX(属性表!$C$2:$H$403,A10*6+1,6)</f>
        <v> return (names.dragonfruit or names.dragonfruit_cooked) and not tags.meat</v>
      </c>
    </row>
    <row r="11" spans="1:8">
      <c r="A11">
        <v>9</v>
      </c>
      <c r="B11" s="1" t="str">
        <f>INDEX(属性表!$C$2:$H$403,A11*6+1,1)</f>
        <v>  kabobs</v>
      </c>
      <c r="C11" s="1" t="str">
        <f>INDEX(属性表!$C$2:$H$403,A11*6+2,6)</f>
        <v>FOODTYPE.MEAT</v>
      </c>
      <c r="D11" s="1">
        <f>INDEX(属性表!$C$2:$H$403,A11*6+3,6)</f>
        <v>3</v>
      </c>
      <c r="E11" s="1">
        <f>INDEX(属性表!$C$2:$H$403,A11*6+4,6)</f>
        <v>37.5</v>
      </c>
      <c r="F11" s="105" t="str">
        <f>INDEX(属性表!$C$2:$H$403,A11*6+5,6)</f>
        <v>15</v>
      </c>
      <c r="G11" s="1">
        <f>INDEX(属性表!$C$2:$H$403,A11*6+6,6)</f>
        <v>5</v>
      </c>
      <c r="H11" s="1" t="str">
        <f>INDEX(属性表!$C$2:$H$403,A11*6+1,6)</f>
        <v>return tags.meat and names.twigs and (not tags.monster or tags.monster &lt;= 1) and (tags.inedible and tags.inedible &lt;= 1)</v>
      </c>
    </row>
    <row r="12" spans="1:8">
      <c r="A12">
        <v>10</v>
      </c>
      <c r="B12" s="1" t="str">
        <f>INDEX(属性表!$C$2:$H$403,A12*6+1,1)</f>
        <v>  mandrakesoup</v>
      </c>
      <c r="C12" s="1" t="str">
        <f>INDEX(属性表!$C$2:$H$403,A12*6+2,6)</f>
        <v>FOODTYPE.VEGGIE</v>
      </c>
      <c r="D12" s="1">
        <f>INDEX(属性表!$C$2:$H$403,A12*6+3,6)</f>
        <v>100</v>
      </c>
      <c r="E12" s="1">
        <f>INDEX(属性表!$C$2:$H$403,A12*6+4,6)</f>
        <v>150</v>
      </c>
      <c r="F12" s="105" t="str">
        <f>INDEX(属性表!$C$2:$H$403,A12*6+5,6)</f>
        <v>6</v>
      </c>
      <c r="G12" s="1">
        <f>INDEX(属性表!$C$2:$H$403,A12*6+6,6)</f>
        <v>5</v>
      </c>
      <c r="H12" s="1" t="str">
        <f>INDEX(属性表!$C$2:$H$403,A12*6+1,6)</f>
        <v>return names.mandrake</v>
      </c>
    </row>
    <row r="13" spans="1:8">
      <c r="A13">
        <v>11</v>
      </c>
      <c r="B13" s="1" t="str">
        <f>INDEX(属性表!$C$2:$H$403,A13*6+1,1)</f>
        <v>  baconeggs</v>
      </c>
      <c r="C13" s="1" t="str">
        <f>INDEX(属性表!$C$2:$H$403,A13*6+2,6)</f>
        <v>FOODTYPE.MEAT</v>
      </c>
      <c r="D13" s="1">
        <f>INDEX(属性表!$C$2:$H$403,A13*6+3,6)</f>
        <v>20</v>
      </c>
      <c r="E13" s="1">
        <f>INDEX(属性表!$C$2:$H$403,A13*6+4,6)</f>
        <v>75</v>
      </c>
      <c r="F13" s="105" t="str">
        <f>INDEX(属性表!$C$2:$H$403,A13*6+5,6)</f>
        <v>20</v>
      </c>
      <c r="G13" s="1">
        <f>INDEX(属性表!$C$2:$H$403,A13*6+6,6)</f>
        <v>5</v>
      </c>
      <c r="H13" s="1" t="str">
        <f>INDEX(属性表!$C$2:$H$403,A13*6+1,6)</f>
        <v>return tags.egg and tags.egg &gt; 1 and tags.meat and tags.meat &gt; 1 and not tags.veggie</v>
      </c>
    </row>
    <row r="14" spans="1:8">
      <c r="A14">
        <v>12</v>
      </c>
      <c r="B14" s="1" t="str">
        <f>INDEX(属性表!$C$2:$H$403,A14*6+1,1)</f>
        <v>  meatballs</v>
      </c>
      <c r="C14" s="1" t="str">
        <f>INDEX(属性表!$C$2:$H$403,A14*6+2,6)</f>
        <v>FOODTYPE.MEAT</v>
      </c>
      <c r="D14" s="1">
        <f>INDEX(属性表!$C$2:$H$403,A14*6+3,6)</f>
        <v>3</v>
      </c>
      <c r="E14" s="1">
        <f>INDEX(属性表!$C$2:$H$403,A14*6+4,6)</f>
        <v>62.5</v>
      </c>
      <c r="F14" s="105" t="str">
        <f>INDEX(属性表!$C$2:$H$403,A14*6+5,6)</f>
        <v>10</v>
      </c>
      <c r="G14" s="1">
        <f>INDEX(属性表!$C$2:$H$403,A14*6+6,6)</f>
        <v>5</v>
      </c>
      <c r="H14" s="1" t="str">
        <f>INDEX(属性表!$C$2:$H$403,A14*6+1,6)</f>
        <v>return tags.meat and not tags.inedible</v>
      </c>
    </row>
    <row r="15" spans="1:8">
      <c r="A15">
        <v>13</v>
      </c>
      <c r="B15" s="1" t="str">
        <f>INDEX(属性表!$C$2:$H$403,A15*6+1,1)</f>
        <v>  bonestew</v>
      </c>
      <c r="C15" s="1" t="str">
        <f>INDEX(属性表!$C$2:$H$403,A15*6+2,6)</f>
        <v>FOODTYPE.MEAT</v>
      </c>
      <c r="D15" s="1">
        <f>INDEX(属性表!$C$2:$H$403,A15*6+3,6)</f>
        <v>12</v>
      </c>
      <c r="E15" s="1">
        <f>INDEX(属性表!$C$2:$H$403,A15*6+4,6)</f>
        <v>150</v>
      </c>
      <c r="F15" s="105" t="str">
        <f>INDEX(属性表!$C$2:$H$403,A15*6+5,6)</f>
        <v>10</v>
      </c>
      <c r="G15" s="1">
        <f>INDEX(属性表!$C$2:$H$403,A15*6+6,6)</f>
        <v>5</v>
      </c>
      <c r="H15" s="1" t="str">
        <f>INDEX(属性表!$C$2:$H$403,A15*6+1,6)</f>
        <v>return tags.meat and tags.meat &gt;= 3 and not tags.inedible</v>
      </c>
    </row>
    <row r="16" spans="1:8">
      <c r="A16">
        <v>14</v>
      </c>
      <c r="B16" s="1" t="str">
        <f>INDEX(属性表!$C$2:$H$403,A16*6+1,1)</f>
        <v>  perogies</v>
      </c>
      <c r="C16" s="1" t="str">
        <f>INDEX(属性表!$C$2:$H$403,A16*6+2,6)</f>
        <v>FOODTYPE.MEAT</v>
      </c>
      <c r="D16" s="1">
        <f>INDEX(属性表!$C$2:$H$403,A16*6+3,6)</f>
        <v>40</v>
      </c>
      <c r="E16" s="1">
        <f>INDEX(属性表!$C$2:$H$403,A16*6+4,6)</f>
        <v>37.5</v>
      </c>
      <c r="F16" s="105" t="str">
        <f>INDEX(属性表!$C$2:$H$403,A16*6+5,6)</f>
        <v>20</v>
      </c>
      <c r="G16" s="1">
        <f>INDEX(属性表!$C$2:$H$403,A16*6+6,6)</f>
        <v>5</v>
      </c>
      <c r="H16" s="1" t="str">
        <f>INDEX(属性表!$C$2:$H$403,A16*6+1,6)</f>
        <v>return tags.egg and tags.meat and tags.veggie and tags.veggie &gt;= 0.5 and not tags.inedible</v>
      </c>
    </row>
    <row r="17" spans="1:8">
      <c r="A17">
        <v>15</v>
      </c>
      <c r="B17" s="1" t="str">
        <f>INDEX(属性表!$C$2:$H$403,A17*6+1,1)</f>
        <v>  turkeydinner</v>
      </c>
      <c r="C17" s="1" t="str">
        <f>INDEX(属性表!$C$2:$H$403,A17*6+2,6)</f>
        <v>FOODTYPE.MEAT</v>
      </c>
      <c r="D17" s="1">
        <f>INDEX(属性表!$C$2:$H$403,A17*6+3,6)</f>
        <v>20</v>
      </c>
      <c r="E17" s="1">
        <f>INDEX(属性表!$C$2:$H$403,A17*6+4,6)</f>
        <v>75</v>
      </c>
      <c r="F17" s="105" t="str">
        <f>INDEX(属性表!$C$2:$H$403,A17*6+5,6)</f>
        <v>6</v>
      </c>
      <c r="G17" s="1">
        <f>INDEX(属性表!$C$2:$H$403,A17*6+6,6)</f>
        <v>5</v>
      </c>
      <c r="H17" s="1" t="str">
        <f>INDEX(属性表!$C$2:$H$403,A17*6+1,6)</f>
        <v>return names.drumstick and names.drumstick &gt; 1 and tags.meat and tags.meat &gt; 1 and ((tags.veggie and tags.veggie &gt;= 0.5) or tags.fruit)</v>
      </c>
    </row>
    <row r="18" spans="1:8">
      <c r="A18">
        <v>16</v>
      </c>
      <c r="B18" s="1" t="str">
        <f>INDEX(属性表!$C$2:$H$403,A18*6+1,1)</f>
        <v>  ratatouille</v>
      </c>
      <c r="C18" s="1" t="str">
        <f>INDEX(属性表!$C$2:$H$403,A18*6+2,6)</f>
        <v>FOODTYPE.VEGGIE</v>
      </c>
      <c r="D18" s="1">
        <f>INDEX(属性表!$C$2:$H$403,A18*6+3,6)</f>
        <v>3</v>
      </c>
      <c r="E18" s="1">
        <f>INDEX(属性表!$C$2:$H$403,A18*6+4,6)</f>
        <v>25</v>
      </c>
      <c r="F18" s="105" t="str">
        <f>INDEX(属性表!$C$2:$H$403,A18*6+5,6)</f>
        <v>15</v>
      </c>
      <c r="G18" s="1">
        <f>INDEX(属性表!$C$2:$H$403,A18*6+6,6)</f>
        <v>5</v>
      </c>
      <c r="H18" s="1" t="str">
        <f>INDEX(属性表!$C$2:$H$403,A18*6+1,6)</f>
        <v>return not tags.meat and tags.veggie and tags.veggie &gt;= 0.5 and not tags.inedible</v>
      </c>
    </row>
    <row r="19" spans="1:8">
      <c r="A19">
        <v>17</v>
      </c>
      <c r="B19" s="1" t="str">
        <f>INDEX(属性表!$C$2:$H$403,A19*6+1,1)</f>
        <v>  jammypreserves</v>
      </c>
      <c r="C19" s="1" t="str">
        <f>INDEX(属性表!$C$2:$H$403,A19*6+2,6)</f>
        <v>FOODTYPE.VEGGIE</v>
      </c>
      <c r="D19" s="1">
        <f>INDEX(属性表!$C$2:$H$403,A19*6+3,6)</f>
        <v>3</v>
      </c>
      <c r="E19" s="1">
        <f>INDEX(属性表!$C$2:$H$403,A19*6+4,6)</f>
        <v>37.5</v>
      </c>
      <c r="F19" s="105" t="str">
        <f>INDEX(属性表!$C$2:$H$403,A19*6+5,6)</f>
        <v>15</v>
      </c>
      <c r="G19" s="1">
        <f>INDEX(属性表!$C$2:$H$403,A19*6+6,6)</f>
        <v>5</v>
      </c>
      <c r="H19" s="1" t="str">
        <f>INDEX(属性表!$C$2:$H$403,A19*6+1,6)</f>
        <v>return tags.fruit and not tags.meat and not tags.veggie and not tags.inedible</v>
      </c>
    </row>
    <row r="20" spans="1:8">
      <c r="A20">
        <v>18</v>
      </c>
      <c r="B20" s="1" t="str">
        <f>INDEX(属性表!$C$2:$H$403,A20*6+1,1)</f>
        <v>  fruitmedley</v>
      </c>
      <c r="C20" s="1" t="str">
        <f>INDEX(属性表!$C$2:$H$403,A20*6+2,6)</f>
        <v>FOODTYPE.VEGGIE</v>
      </c>
      <c r="D20" s="1">
        <f>INDEX(属性表!$C$2:$H$403,A20*6+3,6)</f>
        <v>20</v>
      </c>
      <c r="E20" s="1">
        <f>INDEX(属性表!$C$2:$H$403,A20*6+4,6)</f>
        <v>25</v>
      </c>
      <c r="F20" s="105" t="str">
        <f>INDEX(属性表!$C$2:$H$403,A20*6+5,6)</f>
        <v>6</v>
      </c>
      <c r="G20" s="1">
        <f>INDEX(属性表!$C$2:$H$403,A20*6+6,6)</f>
        <v>5</v>
      </c>
      <c r="H20" s="1" t="str">
        <f>INDEX(属性表!$C$2:$H$403,A20*6+1,6)</f>
        <v>return tags.fruit and tags.fruit &gt;= 3 and not tags.meat and not tags.veggie</v>
      </c>
    </row>
    <row r="21" spans="1:8">
      <c r="A21">
        <v>19</v>
      </c>
      <c r="B21" s="1" t="str">
        <f>INDEX(属性表!$C$2:$H$403,A21*6+1,1)</f>
        <v>  fishtacos</v>
      </c>
      <c r="C21" s="1" t="str">
        <f>INDEX(属性表!$C$2:$H$403,A21*6+2,6)</f>
        <v>FOODTYPE.MEAT</v>
      </c>
      <c r="D21" s="1">
        <f>INDEX(属性表!$C$2:$H$403,A21*6+3,6)</f>
        <v>20</v>
      </c>
      <c r="E21" s="1">
        <f>INDEX(属性表!$C$2:$H$403,A21*6+4,6)</f>
        <v>37.5</v>
      </c>
      <c r="F21" s="105" t="str">
        <f>INDEX(属性表!$C$2:$H$403,A21*6+5,6)</f>
        <v>6</v>
      </c>
      <c r="G21" s="1">
        <f>INDEX(属性表!$C$2:$H$403,A21*6+6,6)</f>
        <v>5</v>
      </c>
      <c r="H21" s="1" t="str">
        <f>INDEX(属性表!$C$2:$H$403,A21*6+1,6)</f>
        <v>return tags.fish and (names.corn or names.corn_cooked or names.oceanfish_small_5_inv or names.oceanfish_medium_5_inv)</v>
      </c>
    </row>
    <row r="22" spans="1:8">
      <c r="A22">
        <v>20</v>
      </c>
      <c r="B22" s="1" t="str">
        <f>INDEX(属性表!$C$2:$H$403,A22*6+1,1)</f>
        <v>  waffles</v>
      </c>
      <c r="C22" s="1" t="str">
        <f>INDEX(属性表!$C$2:$H$403,A22*6+2,6)</f>
        <v>FOODTYPE.VEGGIE</v>
      </c>
      <c r="D22" s="1">
        <f>INDEX(属性表!$C$2:$H$403,A22*6+3,6)</f>
        <v>60</v>
      </c>
      <c r="E22" s="1">
        <f>INDEX(属性表!$C$2:$H$403,A22*6+4,6)</f>
        <v>37.5</v>
      </c>
      <c r="F22" s="105" t="str">
        <f>INDEX(属性表!$C$2:$H$403,A22*6+5,6)</f>
        <v>6</v>
      </c>
      <c r="G22" s="1">
        <f>INDEX(属性表!$C$2:$H$403,A22*6+6,6)</f>
        <v>5</v>
      </c>
      <c r="H22" s="1" t="str">
        <f>INDEX(属性表!$C$2:$H$403,A22*6+1,6)</f>
        <v>return names.butter and (names.berries or names.berries_cooked or names.berries_juicy or names.berries_juicy_cooked) and tags.egg</v>
      </c>
    </row>
    <row r="23" spans="1:8">
      <c r="A23">
        <v>21</v>
      </c>
      <c r="B23" s="1" t="str">
        <f>INDEX(属性表!$C$2:$H$403,A23*6+1,1)</f>
        <v>  monsterlasagna</v>
      </c>
      <c r="C23" s="1" t="str">
        <f>INDEX(属性表!$C$2:$H$403,A23*6+2,6)</f>
        <v>FOODTYPE.MEAT</v>
      </c>
      <c r="D23" s="1">
        <f>INDEX(属性表!$C$2:$H$403,A23*6+3,6)</f>
        <v>-20</v>
      </c>
      <c r="E23" s="1">
        <f>INDEX(属性表!$C$2:$H$403,A23*6+4,6)</f>
        <v>37.5</v>
      </c>
      <c r="F23" s="105" t="str">
        <f>INDEX(属性表!$C$2:$H$403,A23*6+5,6)</f>
        <v>6</v>
      </c>
      <c r="G23" s="1">
        <f>INDEX(属性表!$C$2:$H$403,A23*6+6,6)</f>
        <v>-20</v>
      </c>
      <c r="H23" s="1" t="str">
        <f>INDEX(属性表!$C$2:$H$403,A23*6+1,6)</f>
        <v>return tags.monster and tags.monster &gt;= 2 and not tags.inedible</v>
      </c>
    </row>
    <row r="24" spans="1:8">
      <c r="A24">
        <v>22</v>
      </c>
      <c r="B24" s="1" t="str">
        <f>INDEX(属性表!$C$2:$H$403,A24*6+1,1)</f>
        <v>  powcake</v>
      </c>
      <c r="C24" s="1" t="str">
        <f>INDEX(属性表!$C$2:$H$403,A24*6+2,6)</f>
        <v>FOODTYPE.VEGGIE</v>
      </c>
      <c r="D24" s="1">
        <f>INDEX(属性表!$C$2:$H$403,A24*6+3,6)</f>
        <v>-3</v>
      </c>
      <c r="E24" s="1">
        <f>INDEX(属性表!$C$2:$H$403,A24*6+4,6)</f>
        <v>0</v>
      </c>
      <c r="F24" s="1">
        <f>INDEX(属性表!$C$2:$H$403,A24*6+5,6)</f>
        <v>18750</v>
      </c>
      <c r="G24" s="1">
        <f>INDEX(属性表!$C$2:$H$403,A24*6+6,6)</f>
        <v>0</v>
      </c>
      <c r="H24" s="1" t="str">
        <f>INDEX(属性表!$C$2:$H$403,A24*6+1,6)</f>
        <v>return names.twigs and names.honey and (names.corn or names.corn_cooked or names.oceanfish_small_5_inv or names.oceanfish_medium_5_inv)</v>
      </c>
    </row>
    <row r="25" spans="1:8">
      <c r="A25">
        <v>23</v>
      </c>
      <c r="B25" s="1" t="str">
        <f>INDEX(属性表!$C$2:$H$403,A25*6+1,1)</f>
        <v>  unagi</v>
      </c>
      <c r="C25" s="1" t="str">
        <f>INDEX(属性表!$C$2:$H$403,A25*6+2,6)</f>
        <v>FOODTYPE.MEAT</v>
      </c>
      <c r="D25" s="1">
        <f>INDEX(属性表!$C$2:$H$403,A25*6+3,6)</f>
        <v>20</v>
      </c>
      <c r="E25" s="1">
        <f>INDEX(属性表!$C$2:$H$403,A25*6+4,6)</f>
        <v>18.75</v>
      </c>
      <c r="F25" s="105" t="str">
        <f>INDEX(属性表!$C$2:$H$403,A25*6+5,6)</f>
        <v>10</v>
      </c>
      <c r="G25" s="1">
        <f>INDEX(属性表!$C$2:$H$403,A25*6+6,6)</f>
        <v>5</v>
      </c>
      <c r="H25" s="1" t="str">
        <f>INDEX(属性表!$C$2:$H$403,A25*6+1,6)</f>
        <v>return (names.cutlichen or names.kelp or names.kelp_cooked or names.kelp_dried) and (names.eel or names.eel_cooked or names.pondeel)</v>
      </c>
    </row>
    <row r="26" spans="1:8">
      <c r="A26">
        <v>24</v>
      </c>
      <c r="B26" s="1" t="str">
        <f>INDEX(属性表!$C$2:$H$403,A26*6+1,1)</f>
        <v>  wetgoop</v>
      </c>
      <c r="C26" s="1" t="str">
        <f>INDEX(属性表!$C$2:$H$403,A26*6+2,6)</f>
        <v>nil</v>
      </c>
      <c r="D26" s="1">
        <f>INDEX(属性表!$C$2:$H$403,A26*6+3,6)</f>
        <v>0</v>
      </c>
      <c r="E26" s="1">
        <f>INDEX(属性表!$C$2:$H$403,A26*6+4,6)</f>
        <v>0</v>
      </c>
      <c r="F26" s="105" t="str">
        <f>INDEX(属性表!$C$2:$H$403,A26*6+5,6)</f>
        <v>6</v>
      </c>
      <c r="G26" s="1">
        <f>INDEX(属性表!$C$2:$H$403,A26*6+6,6)</f>
        <v>0</v>
      </c>
      <c r="H26" s="1" t="str">
        <f>INDEX(属性表!$C$2:$H$403,A26*6+1,6)</f>
        <v>return true</v>
      </c>
    </row>
    <row r="27" spans="1:8">
      <c r="A27">
        <v>25</v>
      </c>
      <c r="B27" s="1" t="str">
        <f>INDEX(属性表!$C$2:$H$403,A27*6+1,1)</f>
        <v>  flowersalad</v>
      </c>
      <c r="C27" s="1" t="str">
        <f>INDEX(属性表!$C$2:$H$403,A27*6+2,6)</f>
        <v>FOODTYPE.VEGGIE</v>
      </c>
      <c r="D27" s="1">
        <f>INDEX(属性表!$C$2:$H$403,A27*6+3,6)</f>
        <v>40</v>
      </c>
      <c r="E27" s="1">
        <f>INDEX(属性表!$C$2:$H$403,A27*6+4,6)</f>
        <v>12.5</v>
      </c>
      <c r="F27" s="105" t="str">
        <f>INDEX(属性表!$C$2:$H$403,A27*6+5,6)</f>
        <v>6</v>
      </c>
      <c r="G27" s="1">
        <f>INDEX(属性表!$C$2:$H$403,A27*6+6,6)</f>
        <v>5</v>
      </c>
      <c r="H27" s="1" t="str">
        <f>INDEX(属性表!$C$2:$H$403,A27*6+1,6)</f>
        <v>return names.cactus_flower and tags.veggie and tags.veggie &gt;= 2 and not tags.meat and not tags.inedible and not tags.egg and not tags.sweetener and not tags.fruit</v>
      </c>
    </row>
    <row r="28" spans="1:8">
      <c r="A28">
        <v>26</v>
      </c>
      <c r="B28" s="1" t="str">
        <f>INDEX(属性表!$C$2:$H$403,A28*6+1,1)</f>
        <v>  icecream</v>
      </c>
      <c r="C28" s="1" t="str">
        <f>INDEX(属性表!$C$2:$H$403,A28*6+2,6)</f>
        <v>FOODTYPE.GOODIES</v>
      </c>
      <c r="D28" s="1">
        <f>INDEX(属性表!$C$2:$H$403,A28*6+3,6)</f>
        <v>0</v>
      </c>
      <c r="E28" s="1">
        <f>INDEX(属性表!$C$2:$H$403,A28*6+4,6)</f>
        <v>25</v>
      </c>
      <c r="F28" s="105" t="str">
        <f>INDEX(属性表!$C$2:$H$403,A28*6+5,6)</f>
        <v>3</v>
      </c>
      <c r="G28" s="1">
        <f>INDEX(属性表!$C$2:$H$403,A28*6+6,6)</f>
        <v>50</v>
      </c>
      <c r="H28" s="1" t="str">
        <f>INDEX(属性表!$C$2:$H$403,A28*6+1,6)</f>
        <v>return tags.frozen and tags.dairy and tags.sweetener and not tags.meat and not tags.veggie and not tags.inedible and not tags.egg</v>
      </c>
    </row>
    <row r="29" spans="1:8">
      <c r="A29">
        <v>27</v>
      </c>
      <c r="B29" s="1" t="str">
        <f>INDEX(属性表!$C$2:$H$403,A29*6+1,1)</f>
        <v>  watermelonicle</v>
      </c>
      <c r="C29" s="1" t="str">
        <f>INDEX(属性表!$C$2:$H$403,A29*6+2,6)</f>
        <v>FOODTYPE.VEGGIE</v>
      </c>
      <c r="D29" s="1">
        <f>INDEX(属性表!$C$2:$H$403,A29*6+3,6)</f>
        <v>3</v>
      </c>
      <c r="E29" s="1">
        <f>INDEX(属性表!$C$2:$H$403,A29*6+4,6)</f>
        <v>12.5</v>
      </c>
      <c r="F29" s="105" t="str">
        <f>INDEX(属性表!$C$2:$H$403,A29*6+5,6)</f>
        <v>3</v>
      </c>
      <c r="G29" s="1">
        <f>INDEX(属性表!$C$2:$H$403,A29*6+6,6)</f>
        <v>20</v>
      </c>
      <c r="H29" s="1" t="str">
        <f>INDEX(属性表!$C$2:$H$403,A29*6+1,6)</f>
        <v>return names.watermelon and tags.frozen and names.twigs and not tags.meat and not tags.veggie and not tags.egg</v>
      </c>
    </row>
    <row r="30" spans="1:8">
      <c r="A30">
        <v>28</v>
      </c>
      <c r="B30" s="1" t="str">
        <f>INDEX(属性表!$C$2:$H$403,A30*6+1,1)</f>
        <v>  trailmix</v>
      </c>
      <c r="C30" s="1" t="str">
        <f>INDEX(属性表!$C$2:$H$403,A30*6+2,6)</f>
        <v>FOODTYPE.VEGGIE</v>
      </c>
      <c r="D30" s="1">
        <f>INDEX(属性表!$C$2:$H$403,A30*6+3,6)</f>
        <v>30</v>
      </c>
      <c r="E30" s="1">
        <f>INDEX(属性表!$C$2:$H$403,A30*6+4,6)</f>
        <v>12.5</v>
      </c>
      <c r="F30" s="105" t="str">
        <f>INDEX(属性表!$C$2:$H$403,A30*6+5,6)</f>
        <v>15</v>
      </c>
      <c r="G30" s="1">
        <f>INDEX(属性表!$C$2:$H$403,A30*6+6,6)</f>
        <v>5</v>
      </c>
      <c r="H30" s="1" t="str">
        <f>INDEX(属性表!$C$2:$H$403,A30*6+1,6)</f>
        <v>return (names.acorn or names.acorn_cooked) and tags.seed and tags.seed &gt;= 1 and (names.berries or names.berries_cooked or names.berries_juicy or names.berries_juicy_cooked) and tags.fruit and tags.fruit &gt;= 1 and not tags.meat and not tags.veggie and not tags.egg and not tags.dairy</v>
      </c>
    </row>
    <row r="31" spans="1:8">
      <c r="A31">
        <v>29</v>
      </c>
      <c r="B31" s="1" t="str">
        <f>INDEX(属性表!$C$2:$H$403,A31*6+1,1)</f>
        <v>  hotchili</v>
      </c>
      <c r="C31" s="1" t="str">
        <f>INDEX(属性表!$C$2:$H$403,A31*6+2,6)</f>
        <v>FOODTYPE.MEAT</v>
      </c>
      <c r="D31" s="1">
        <f>INDEX(属性表!$C$2:$H$403,A31*6+3,6)</f>
        <v>20</v>
      </c>
      <c r="E31" s="1">
        <f>INDEX(属性表!$C$2:$H$403,A31*6+4,6)</f>
        <v>37.5</v>
      </c>
      <c r="F31" s="105" t="str">
        <f>INDEX(属性表!$C$2:$H$403,A31*6+5,6)</f>
        <v>10</v>
      </c>
      <c r="G31" s="1">
        <f>INDEX(属性表!$C$2:$H$403,A31*6+6,6)</f>
        <v>0</v>
      </c>
      <c r="H31" s="1" t="str">
        <f>INDEX(属性表!$C$2:$H$403,A31*6+1,6)</f>
        <v>return tags.meat and tags.veggie and tags.meat &gt;= 1.5 and tags.veggie &gt;= 1.5</v>
      </c>
    </row>
    <row r="32" spans="1:8">
      <c r="A32">
        <v>30</v>
      </c>
      <c r="B32" s="1" t="str">
        <f>INDEX(属性表!$C$2:$H$403,A32*6+1,1)</f>
        <v>  guacamole</v>
      </c>
      <c r="C32" s="1" t="str">
        <f>INDEX(属性表!$C$2:$H$403,A32*6+2,6)</f>
        <v>FOODTYPE.MEAT</v>
      </c>
      <c r="D32" s="1">
        <f>INDEX(属性表!$C$2:$H$403,A32*6+3,6)</f>
        <v>20</v>
      </c>
      <c r="E32" s="1">
        <f>INDEX(属性表!$C$2:$H$403,A32*6+4,6)</f>
        <v>37.5</v>
      </c>
      <c r="F32" s="105" t="str">
        <f>INDEX(属性表!$C$2:$H$403,A32*6+5,6)</f>
        <v>10</v>
      </c>
      <c r="G32" s="1">
        <f>INDEX(属性表!$C$2:$H$403,A32*6+6,6)</f>
        <v>0</v>
      </c>
      <c r="H32" s="1" t="str">
        <f>INDEX(属性表!$C$2:$H$403,A32*6+1,6)</f>
        <v>return names.mole and (names.rock_avocado_fruit_ripe or names.cactus_meat) and not tags.fruit</v>
      </c>
    </row>
    <row r="33" spans="1:8">
      <c r="A33">
        <v>31</v>
      </c>
      <c r="B33" s="1" t="str">
        <f>INDEX(属性表!$C$2:$H$403,A33*6+1,1)</f>
        <v>  jellybean</v>
      </c>
      <c r="C33" s="1" t="str">
        <f>INDEX(属性表!$C$2:$H$403,A33*6+2,6)</f>
        <v>FOODTYPE.GOODIES</v>
      </c>
      <c r="D33" s="1">
        <f>INDEX(属性表!$C$2:$H$403,A33*6+3,6)</f>
        <v>2</v>
      </c>
      <c r="E33" s="1">
        <f>INDEX(属性表!$C$2:$H$403,A33*6+4,6)</f>
        <v>0</v>
      </c>
      <c r="F33" s="1" t="str">
        <f>INDEX(属性表!$C$2:$H$403,A33*6+5,6)</f>
        <v>nil --notperishable</v>
      </c>
      <c r="G33" s="1">
        <f>INDEX(属性表!$C$2:$H$403,A33*6+6,6)</f>
        <v>5</v>
      </c>
      <c r="H33" s="1" t="str">
        <f>INDEX(属性表!$C$2:$H$403,A33*6+1,6)</f>
        <v>return names.royal_jelly and not tags.inedible and not tags.monster</v>
      </c>
    </row>
    <row r="34" spans="1:8">
      <c r="A34">
        <v>32</v>
      </c>
      <c r="B34" s="1" t="str">
        <f>INDEX(属性表!$C$2:$H$403,A34*6+1,1)</f>
        <v>  potatotornado</v>
      </c>
      <c r="C34" s="1" t="str">
        <f>INDEX(属性表!$C$2:$H$403,A34*6+2,6)</f>
        <v>FOODTYPE.VEGGIE</v>
      </c>
      <c r="D34" s="1">
        <f>INDEX(属性表!$C$2:$H$403,A34*6+3,6)</f>
        <v>3</v>
      </c>
      <c r="E34" s="1">
        <f>INDEX(属性表!$C$2:$H$403,A34*6+4,6)</f>
        <v>37.5</v>
      </c>
      <c r="F34" s="105" t="str">
        <f>INDEX(属性表!$C$2:$H$403,A34*6+5,6)</f>
        <v>10</v>
      </c>
      <c r="G34" s="1">
        <f>INDEX(属性表!$C$2:$H$403,A34*6+6,6)</f>
        <v>15</v>
      </c>
      <c r="H34" s="1" t="str">
        <f>INDEX(属性表!$C$2:$H$403,A34*6+1,6)</f>
        <v>return (names.potato or names.potato_cooked) and names.twigs and (not tags.monster or tags.monster &lt;= 1) and not tags.meat and (tags.inedible and tags.inedible &lt;= 2)</v>
      </c>
    </row>
    <row r="35" spans="1:8">
      <c r="A35">
        <v>33</v>
      </c>
      <c r="B35" s="1" t="str">
        <f>INDEX(属性表!$C$2:$H$403,A35*6+1,1)</f>
        <v>  mashedpotatoes</v>
      </c>
      <c r="C35" s="1" t="str">
        <f>INDEX(属性表!$C$2:$H$403,A35*6+2,6)</f>
        <v>FOODTYPE.VEGGIE</v>
      </c>
      <c r="D35" s="1">
        <f>INDEX(属性表!$C$2:$H$403,A35*6+3,6)</f>
        <v>20</v>
      </c>
      <c r="E35" s="1">
        <f>INDEX(属性表!$C$2:$H$403,A35*6+4,6)</f>
        <v>37.5</v>
      </c>
      <c r="F35" s="105" t="str">
        <f>INDEX(属性表!$C$2:$H$403,A35*6+5,6)</f>
        <v>15</v>
      </c>
      <c r="G35" s="1">
        <f>INDEX(属性表!$C$2:$H$403,A35*6+6,6)</f>
        <v>33</v>
      </c>
      <c r="H35" s="1" t="str">
        <f>INDEX(属性表!$C$2:$H$403,A35*6+1,6)</f>
        <v>return ((names.potato and names.potato &gt; 1) or (names.potato_cooked and names.potato_cooked &gt; 1) or (names.potato and names.potato_cooked)) and (names.garlic or names.garlic_cooked) and not tags.meat and not tags.inedible</v>
      </c>
    </row>
    <row r="36" spans="1:8">
      <c r="A36">
        <v>34</v>
      </c>
      <c r="B36" s="1" t="str">
        <f>INDEX(属性表!$C$2:$H$403,A36*6+1,1)</f>
        <v>  asparagussoup</v>
      </c>
      <c r="C36" s="1" t="str">
        <f>INDEX(属性表!$C$2:$H$403,A36*6+2,6)</f>
        <v>FOODTYPE.VEGGIE</v>
      </c>
      <c r="D36" s="1">
        <f>INDEX(属性表!$C$2:$H$403,A36*6+3,6)</f>
        <v>20</v>
      </c>
      <c r="E36" s="1">
        <f>INDEX(属性表!$C$2:$H$403,A36*6+4,6)</f>
        <v>18.75</v>
      </c>
      <c r="F36" s="105" t="str">
        <f>INDEX(属性表!$C$2:$H$403,A36*6+5,6)</f>
        <v>15</v>
      </c>
      <c r="G36" s="1">
        <f>INDEX(属性表!$C$2:$H$403,A36*6+6,6)</f>
        <v>5</v>
      </c>
      <c r="H36" s="1" t="str">
        <f>INDEX(属性表!$C$2:$H$403,A36*6+1,6)</f>
        <v>return (names.asparagus or names.asparagus_cooked) and tags.veggie and tags.veggie &gt; 2 and not tags.meat and not tags.inedible</v>
      </c>
    </row>
    <row r="37" spans="1:8">
      <c r="A37">
        <v>35</v>
      </c>
      <c r="B37" s="1" t="str">
        <f>INDEX(属性表!$C$2:$H$403,A37*6+1,1)</f>
        <v>  vegstinger</v>
      </c>
      <c r="C37" s="1" t="str">
        <f>INDEX(属性表!$C$2:$H$403,A37*6+2,6)</f>
        <v>FOODTYPE.VEGGIE</v>
      </c>
      <c r="D37" s="1">
        <f>INDEX(属性表!$C$2:$H$403,A37*6+3,6)</f>
        <v>3</v>
      </c>
      <c r="E37" s="1">
        <f>INDEX(属性表!$C$2:$H$403,A37*6+4,6)</f>
        <v>25</v>
      </c>
      <c r="F37" s="105" t="str">
        <f>INDEX(属性表!$C$2:$H$403,A37*6+5,6)</f>
        <v>15</v>
      </c>
      <c r="G37" s="1">
        <f>INDEX(属性表!$C$2:$H$403,A37*6+6,6)</f>
        <v>33</v>
      </c>
      <c r="H37" s="1" t="str">
        <f>INDEX(属性表!$C$2:$H$403,A37*6+1,6)</f>
        <v>return (names.asparagus or names.asparagus_cooked or names.tomato or names.tomato_cooked) and tags.veggie and tags.veggie &gt; 2 and tags.frozen and not tags.meat and not tags.inedible and not tags.egg</v>
      </c>
    </row>
    <row r="38" spans="1:8">
      <c r="A38">
        <v>36</v>
      </c>
      <c r="B38" s="1" t="str">
        <f>INDEX(属性表!$C$2:$H$403,A38*6+1,1)</f>
        <v>  bananapop</v>
      </c>
      <c r="C38" s="1" t="str">
        <f>INDEX(属性表!$C$2:$H$403,A38*6+2,6)</f>
        <v>FOODTYPE.VEGGIE</v>
      </c>
      <c r="D38" s="1">
        <f>INDEX(属性表!$C$2:$H$403,A38*6+3,6)</f>
        <v>20</v>
      </c>
      <c r="E38" s="1">
        <f>INDEX(属性表!$C$2:$H$403,A38*6+4,6)</f>
        <v>12.5</v>
      </c>
      <c r="F38" s="105" t="str">
        <f>INDEX(属性表!$C$2:$H$403,A38*6+5,6)</f>
        <v>3</v>
      </c>
      <c r="G38" s="1">
        <f>INDEX(属性表!$C$2:$H$403,A38*6+6,6)</f>
        <v>33</v>
      </c>
      <c r="H38" s="1" t="str">
        <f>INDEX(属性表!$C$2:$H$403,A38*6+1,6)</f>
        <v>return (names.cave_banana or names.cave_banana_cooked) and tags.frozen and names.twigs and not tags.meat and not tags.fish</v>
      </c>
    </row>
    <row r="39" spans="1:8">
      <c r="A39">
        <v>37</v>
      </c>
      <c r="B39" s="1" t="str">
        <f>INDEX(属性表!$C$2:$H$403,A39*6+1,1)</f>
        <v>  frozenbananadaiquiri</v>
      </c>
      <c r="C39" s="1" t="str">
        <f>INDEX(属性表!$C$2:$H$403,A39*6+2,6)</f>
        <v>FOODTYPE.GOODIES</v>
      </c>
      <c r="D39" s="1">
        <f>INDEX(属性表!$C$2:$H$403,A39*6+3,6)</f>
        <v>30</v>
      </c>
      <c r="E39" s="1">
        <f>INDEX(属性表!$C$2:$H$403,A39*6+4,6)</f>
        <v>18.75</v>
      </c>
      <c r="F39" s="105" t="str">
        <f>INDEX(属性表!$C$2:$H$403,A39*6+5,6)</f>
        <v>15</v>
      </c>
      <c r="G39" s="1">
        <f>INDEX(属性表!$C$2:$H$403,A39*6+6,6)</f>
        <v>15</v>
      </c>
      <c r="H39" s="1" t="str">
        <f>INDEX(属性表!$C$2:$H$403,A39*6+1,6)</f>
        <v>return (names.cave_banana or names.cave_banana_cooked) and (tags.frozen and tags.frozen &gt;= 1) and not tags.meat and not tags.fish</v>
      </c>
    </row>
    <row r="40" spans="1:8">
      <c r="A40">
        <v>38</v>
      </c>
      <c r="B40" s="1" t="str">
        <f>INDEX(属性表!$C$2:$H$403,A40*6+1,1)</f>
        <v>  bananajuice</v>
      </c>
      <c r="C40" s="1" t="str">
        <f>INDEX(属性表!$C$2:$H$403,A40*6+2,6)</f>
        <v>FOODTYPE.VEGGIE</v>
      </c>
      <c r="D40" s="1">
        <f>INDEX(属性表!$C$2:$H$403,A40*6+3,6)</f>
        <v>8</v>
      </c>
      <c r="E40" s="1">
        <f>INDEX(属性表!$C$2:$H$403,A40*6+4,6)</f>
        <v>25</v>
      </c>
      <c r="F40" s="105" t="str">
        <f>INDEX(属性表!$C$2:$H$403,A40*6+5,6)</f>
        <v>15</v>
      </c>
      <c r="G40" s="1">
        <f>INDEX(属性表!$C$2:$H$403,A40*6+6,6)</f>
        <v>33</v>
      </c>
      <c r="H40" s="1" t="str">
        <f>INDEX(属性表!$C$2:$H$403,A40*6+1,6)</f>
        <v>return ((names.cave_banana or 0) + (names.cave_banana_cooked or 0) &gt;= 2) and not tags.meat and not tags.fish and not tags.monster</v>
      </c>
    </row>
    <row r="41" spans="1:8">
      <c r="A41">
        <v>39</v>
      </c>
      <c r="B41" s="1" t="str">
        <f>INDEX(属性表!$C$2:$H$403,A41*6+1,1)</f>
        <v>  ceviche</v>
      </c>
      <c r="C41" s="1" t="str">
        <f>INDEX(属性表!$C$2:$H$403,A41*6+2,6)</f>
        <v>FOODTYPE.MEAT</v>
      </c>
      <c r="D41" s="1">
        <f>INDEX(属性表!$C$2:$H$403,A41*6+3,6)</f>
        <v>20</v>
      </c>
      <c r="E41" s="1">
        <f>INDEX(属性表!$C$2:$H$403,A41*6+4,6)</f>
        <v>25</v>
      </c>
      <c r="F41" s="105" t="str">
        <f>INDEX(属性表!$C$2:$H$403,A41*6+5,6)</f>
        <v>10</v>
      </c>
      <c r="G41" s="1">
        <f>INDEX(属性表!$C$2:$H$403,A41*6+6,6)</f>
        <v>5</v>
      </c>
      <c r="H41" s="1" t="str">
        <f>INDEX(属性表!$C$2:$H$403,A41*6+1,6)</f>
        <v>return tags.fish and tags.fish &gt;= 2 and tags.frozen and not tags.inedible and not tags.egg</v>
      </c>
    </row>
    <row r="42" spans="1:8">
      <c r="A42">
        <v>40</v>
      </c>
      <c r="B42" s="1" t="str">
        <f>INDEX(属性表!$C$2:$H$403,A42*6+1,1)</f>
        <v>  salsa</v>
      </c>
      <c r="C42" s="1" t="str">
        <f>INDEX(属性表!$C$2:$H$403,A42*6+2,6)</f>
        <v>FOODTYPE.VEGGIE</v>
      </c>
      <c r="D42" s="1">
        <f>INDEX(属性表!$C$2:$H$403,A42*6+3,6)</f>
        <v>3</v>
      </c>
      <c r="E42" s="1">
        <f>INDEX(属性表!$C$2:$H$403,A42*6+4,6)</f>
        <v>25</v>
      </c>
      <c r="F42" s="105" t="str">
        <f>INDEX(属性表!$C$2:$H$403,A42*6+5,6)</f>
        <v>15</v>
      </c>
      <c r="G42" s="1">
        <f>INDEX(属性表!$C$2:$H$403,A42*6+6,6)</f>
        <v>33</v>
      </c>
      <c r="H42" s="1" t="str">
        <f>INDEX(属性表!$C$2:$H$403,A42*6+1,6)</f>
        <v>return (names.tomato or names.tomato_cooked) and (names.onion or names.onion_cooked) and not tags.meat and not tags.inedible and not tags.egg</v>
      </c>
    </row>
    <row r="43" spans="1:8">
      <c r="A43">
        <v>41</v>
      </c>
      <c r="B43" s="1" t="str">
        <f>INDEX(属性表!$C$2:$H$403,A43*6+1,1)</f>
        <v>  pepperpopper</v>
      </c>
      <c r="C43" s="1" t="str">
        <f>INDEX(属性表!$C$2:$H$403,A43*6+2,6)</f>
        <v>FOODTYPE.MEAT</v>
      </c>
      <c r="D43" s="1">
        <f>INDEX(属性表!$C$2:$H$403,A43*6+3,6)</f>
        <v>30</v>
      </c>
      <c r="E43" s="1">
        <f>INDEX(属性表!$C$2:$H$403,A43*6+4,6)</f>
        <v>25</v>
      </c>
      <c r="F43" s="105" t="str">
        <f>INDEX(属性表!$C$2:$H$403,A43*6+5,6)</f>
        <v>15</v>
      </c>
      <c r="G43" s="1">
        <f>INDEX(属性表!$C$2:$H$403,A43*6+6,6)</f>
        <v>-5</v>
      </c>
      <c r="H43" s="1" t="str">
        <f>INDEX(属性表!$C$2:$H$403,A43*6+1,6)</f>
        <v>return (names.pepper or names.pepper_cooked) and tags.meat and tags.meat &lt;= 1.5 and not tags.inedible</v>
      </c>
    </row>
    <row r="44" spans="1:8">
      <c r="A44">
        <v>42</v>
      </c>
      <c r="B44" s="1" t="str">
        <f>INDEX(属性表!$C$2:$H$403,A44*6+1,1)</f>
        <v>  californiaroll</v>
      </c>
      <c r="C44" s="1" t="str">
        <f>INDEX(属性表!$C$2:$H$403,A44*6+2,6)</f>
        <v>FOODTYPE.MEAT</v>
      </c>
      <c r="D44" s="1">
        <f>INDEX(属性表!$C$2:$H$403,A44*6+3,6)</f>
        <v>20</v>
      </c>
      <c r="E44" s="1">
        <f>INDEX(属性表!$C$2:$H$403,A44*6+4,6)</f>
        <v>37.5</v>
      </c>
      <c r="F44" s="105" t="str">
        <f>INDEX(属性表!$C$2:$H$403,A44*6+5,6)</f>
        <v>10</v>
      </c>
      <c r="G44" s="1">
        <f>INDEX(属性表!$C$2:$H$403,A44*6+6,6)</f>
        <v>10</v>
      </c>
      <c r="H44" s="1" t="str">
        <f>INDEX(属性表!$C$2:$H$403,A44*6+1,6)</f>
        <v>return ((names.kelp or 0) + (names.kelp_cooked or 0) + (names.kelp_dried or 0)) == 2 and (tags.fish and tags.fish &gt;= 1)</v>
      </c>
    </row>
    <row r="45" spans="1:8">
      <c r="A45">
        <v>43</v>
      </c>
      <c r="B45" s="1" t="str">
        <f>INDEX(属性表!$C$2:$H$403,A45*6+1,1)</f>
        <v>  seafoodgumbo</v>
      </c>
      <c r="C45" s="1" t="str">
        <f>INDEX(属性表!$C$2:$H$403,A45*6+2,6)</f>
        <v>FOODTYPE.MEAT</v>
      </c>
      <c r="D45" s="1">
        <f>INDEX(属性表!$C$2:$H$403,A45*6+3,6)</f>
        <v>40</v>
      </c>
      <c r="E45" s="1">
        <f>INDEX(属性表!$C$2:$H$403,A45*6+4,6)</f>
        <v>37.5</v>
      </c>
      <c r="F45" s="105" t="str">
        <f>INDEX(属性表!$C$2:$H$403,A45*6+5,6)</f>
        <v>10</v>
      </c>
      <c r="G45" s="1">
        <f>INDEX(属性表!$C$2:$H$403,A45*6+6,6)</f>
        <v>20</v>
      </c>
      <c r="H45" s="1" t="str">
        <f>INDEX(属性表!$C$2:$H$403,A45*6+1,6)</f>
        <v>return tags.fish and tags.fish &gt; 2</v>
      </c>
    </row>
    <row r="46" spans="1:8">
      <c r="A46">
        <v>44</v>
      </c>
      <c r="B46" s="1" t="str">
        <f>INDEX(属性表!$C$2:$H$403,A46*6+1,1)</f>
        <v>  surfnturf</v>
      </c>
      <c r="C46" s="1" t="str">
        <f>INDEX(属性表!$C$2:$H$403,A46*6+2,6)</f>
        <v>FOODTYPE.MEAT</v>
      </c>
      <c r="D46" s="1">
        <f>INDEX(属性表!$C$2:$H$403,A46*6+3,6)</f>
        <v>60</v>
      </c>
      <c r="E46" s="1">
        <f>INDEX(属性表!$C$2:$H$403,A46*6+4,6)</f>
        <v>37.5</v>
      </c>
      <c r="F46" s="105" t="str">
        <f>INDEX(属性表!$C$2:$H$403,A46*6+5,6)</f>
        <v>10</v>
      </c>
      <c r="G46" s="1">
        <f>INDEX(属性表!$C$2:$H$403,A46*6+6,6)</f>
        <v>33</v>
      </c>
      <c r="H46" s="1" t="str">
        <f>INDEX(属性表!$C$2:$H$403,A46*6+1,6)</f>
        <v>return tags.meat and tags.meat &gt;= 2.5 and tags.fish and tags.fish &gt;= 1.5 and not tags.frozen</v>
      </c>
    </row>
    <row r="47" spans="1:8">
      <c r="A47">
        <v>45</v>
      </c>
      <c r="B47" s="1" t="str">
        <f>INDEX(属性表!$C$2:$H$403,A47*6+1,1)</f>
        <v>  lobsterbisque</v>
      </c>
      <c r="C47" s="1" t="str">
        <f>INDEX(属性表!$C$2:$H$403,A47*6+2,6)</f>
        <v>FOODTYPE.MEAT</v>
      </c>
      <c r="D47" s="1">
        <f>INDEX(属性表!$C$2:$H$403,A47*6+3,6)</f>
        <v>60</v>
      </c>
      <c r="E47" s="1">
        <f>INDEX(属性表!$C$2:$H$403,A47*6+4,6)</f>
        <v>25</v>
      </c>
      <c r="F47" s="105" t="str">
        <f>INDEX(属性表!$C$2:$H$403,A47*6+5,6)</f>
        <v>10</v>
      </c>
      <c r="G47" s="1">
        <f>INDEX(属性表!$C$2:$H$403,A47*6+6,6)</f>
        <v>10</v>
      </c>
      <c r="H47" s="1" t="str">
        <f>INDEX(属性表!$C$2:$H$403,A47*6+1,6)</f>
        <v>return names.wobster_sheller_land and tags.frozen</v>
      </c>
    </row>
    <row r="48" spans="1:8">
      <c r="A48">
        <v>46</v>
      </c>
      <c r="B48" s="1" t="str">
        <f>INDEX(属性表!$C$2:$H$403,A48*6+1,1)</f>
        <v>  lobsterdinner</v>
      </c>
      <c r="C48" s="1" t="str">
        <f>INDEX(属性表!$C$2:$H$403,A48*6+2,6)</f>
        <v>FOODTYPE.MEAT</v>
      </c>
      <c r="D48" s="1">
        <f>INDEX(属性表!$C$2:$H$403,A48*6+3,6)</f>
        <v>60</v>
      </c>
      <c r="E48" s="1">
        <f>INDEX(属性表!$C$2:$H$403,A48*6+4,6)</f>
        <v>37.5</v>
      </c>
      <c r="F48" s="105" t="str">
        <f>INDEX(属性表!$C$2:$H$403,A48*6+5,6)</f>
        <v>15</v>
      </c>
      <c r="G48" s="1">
        <f>INDEX(属性表!$C$2:$H$403,A48*6+6,6)</f>
        <v>50</v>
      </c>
      <c r="H48" s="1" t="str">
        <f>INDEX(属性表!$C$2:$H$403,A48*6+1,6)</f>
        <v>        test = function(cooker, names, tags)</v>
      </c>
    </row>
    <row r="49" spans="1:8">
      <c r="A49">
        <v>47</v>
      </c>
      <c r="B49" s="1" t="str">
        <f>INDEX(属性表!$C$2:$H$403,A49*6+1,1)</f>
        <v>  barnaclepita</v>
      </c>
      <c r="C49" s="1" t="str">
        <f>INDEX(属性表!$C$2:$H$403,A49*6+2,6)</f>
        <v>FOODTYPE.MEAT</v>
      </c>
      <c r="D49" s="1">
        <f>INDEX(属性表!$C$2:$H$403,A49*6+3,6)</f>
        <v>20</v>
      </c>
      <c r="E49" s="1">
        <f>INDEX(属性表!$C$2:$H$403,A49*6+4,6)</f>
        <v>37.5</v>
      </c>
      <c r="F49" s="105" t="str">
        <f>INDEX(属性表!$C$2:$H$403,A49*6+5,6)</f>
        <v>15</v>
      </c>
      <c r="G49" s="1">
        <f>INDEX(属性表!$C$2:$H$403,A49*6+6,6)</f>
        <v>5</v>
      </c>
      <c r="H49" s="1" t="str">
        <f>INDEX(属性表!$C$2:$H$403,A49*6+1,6)</f>
        <v>        test = function(cooker, names, tags)</v>
      </c>
    </row>
    <row r="50" spans="1:8">
      <c r="A50">
        <v>48</v>
      </c>
      <c r="B50" s="1" t="str">
        <f>INDEX(属性表!$C$2:$H$403,A50*6+1,1)</f>
        <v>  barnaclesushi</v>
      </c>
      <c r="C50" s="1" t="str">
        <f>INDEX(属性表!$C$2:$H$403,A50*6+2,6)</f>
        <v>FOODTYPE.MEAT</v>
      </c>
      <c r="D50" s="1">
        <f>INDEX(属性表!$C$2:$H$403,A50*6+3,6)</f>
        <v>40</v>
      </c>
      <c r="E50" s="1">
        <f>INDEX(属性表!$C$2:$H$403,A50*6+4,6)</f>
        <v>37.5</v>
      </c>
      <c r="F50" s="105" t="str">
        <f>INDEX(属性表!$C$2:$H$403,A50*6+5,6)</f>
        <v>10</v>
      </c>
      <c r="G50" s="1">
        <f>INDEX(属性表!$C$2:$H$403,A50*6+6,6)</f>
        <v>5</v>
      </c>
      <c r="H50" s="1" t="str">
        <f>INDEX(属性表!$C$2:$H$403,A50*6+1,6)</f>
        <v>        test = function(cooker, names, tags)</v>
      </c>
    </row>
    <row r="51" spans="1:8">
      <c r="A51">
        <v>49</v>
      </c>
      <c r="B51" s="1" t="str">
        <f>INDEX(属性表!$C$2:$H$403,A51*6+1,1)</f>
        <v>  barnaclinguine</v>
      </c>
      <c r="C51" s="1" t="str">
        <f>INDEX(属性表!$C$2:$H$403,A51*6+2,6)</f>
        <v>FOODTYPE.MEAT</v>
      </c>
      <c r="D51" s="1">
        <f>INDEX(属性表!$C$2:$H$403,A51*6+3,6)</f>
        <v>10</v>
      </c>
      <c r="E51" s="1">
        <f>INDEX(属性表!$C$2:$H$403,A51*6+4,6)</f>
        <v>75</v>
      </c>
      <c r="F51" s="105" t="str">
        <f>INDEX(属性表!$C$2:$H$403,A51*6+5,6)</f>
        <v>6</v>
      </c>
      <c r="G51" s="1">
        <f>INDEX(属性表!$C$2:$H$403,A51*6+6,6)</f>
        <v>20</v>
      </c>
      <c r="H51" s="1" t="str">
        <f>INDEX(属性表!$C$2:$H$403,A51*6+1,6)</f>
        <v>        test = function(cooker, names, tags)</v>
      </c>
    </row>
    <row r="52" spans="1:8">
      <c r="A52">
        <v>50</v>
      </c>
      <c r="B52" s="1" t="str">
        <f>INDEX(属性表!$C$2:$H$403,A52*6+1,1)</f>
        <v>  barnaclestuffedfishhead</v>
      </c>
      <c r="C52" s="1" t="str">
        <f>INDEX(属性表!$C$2:$H$403,A52*6+2,6)</f>
        <v>FOODTYPE.MEAT</v>
      </c>
      <c r="D52" s="1">
        <f>INDEX(属性表!$C$2:$H$403,A52*6+3,6)</f>
        <v>20</v>
      </c>
      <c r="E52" s="1">
        <f>INDEX(属性表!$C$2:$H$403,A52*6+4,6)</f>
        <v>75</v>
      </c>
      <c r="F52" s="105" t="str">
        <f>INDEX(属性表!$C$2:$H$403,A52*6+5,6)</f>
        <v>3</v>
      </c>
      <c r="G52" s="1">
        <f>INDEX(属性表!$C$2:$H$403,A52*6+6,6)</f>
        <v>0</v>
      </c>
      <c r="H52" s="1" t="str">
        <f>INDEX(属性表!$C$2:$H$403,A52*6+1,6)</f>
        <v>        test = function(cooker, names, tags)</v>
      </c>
    </row>
    <row r="53" spans="1:8">
      <c r="A53">
        <v>51</v>
      </c>
      <c r="B53" s="1" t="str">
        <f>INDEX(属性表!$C$2:$H$403,A53*6+1,1)</f>
        <v>  leafloaf</v>
      </c>
      <c r="C53" s="1" t="str">
        <f>INDEX(属性表!$C$2:$H$403,A53*6+2,6)</f>
        <v>FOODTYPE.MEAT</v>
      </c>
      <c r="D53" s="1">
        <f>INDEX(属性表!$C$2:$H$403,A53*6+3,6)</f>
        <v>8</v>
      </c>
      <c r="E53" s="1">
        <f>INDEX(属性表!$C$2:$H$403,A53*6+4,6)</f>
        <v>37.5</v>
      </c>
      <c r="F53" s="105" t="str">
        <f>INDEX(属性表!$C$2:$H$403,A53*6+5,6)</f>
        <v>20</v>
      </c>
      <c r="G53" s="1">
        <f>INDEX(属性表!$C$2:$H$403,A53*6+6,6)</f>
        <v>5</v>
      </c>
      <c r="H53" s="1" t="str">
        <f>INDEX(属性表!$C$2:$H$403,A53*6+1,6)</f>
        <v>        test = function(cooker, names, tags)</v>
      </c>
    </row>
    <row r="54" spans="1:8">
      <c r="A54">
        <v>52</v>
      </c>
      <c r="B54" s="1" t="str">
        <f>INDEX(属性表!$C$2:$H$403,A54*6+1,1)</f>
        <v>  leafymeatburger</v>
      </c>
      <c r="C54" s="1" t="str">
        <f>INDEX(属性表!$C$2:$H$403,A54*6+2,6)</f>
        <v>FOODTYPE.MEAT</v>
      </c>
      <c r="D54" s="1">
        <f>INDEX(属性表!$C$2:$H$403,A54*6+3,6)</f>
        <v>30</v>
      </c>
      <c r="E54" s="1">
        <f>INDEX(属性表!$C$2:$H$403,A54*6+4,6)</f>
        <v>37.5</v>
      </c>
      <c r="F54" s="105" t="str">
        <f>INDEX(属性表!$C$2:$H$403,A54*6+5,6)</f>
        <v>6</v>
      </c>
      <c r="G54" s="1">
        <f>INDEX(属性表!$C$2:$H$403,A54*6+6,6)</f>
        <v>33</v>
      </c>
      <c r="H54" s="1" t="str">
        <f>INDEX(属性表!$C$2:$H$403,A54*6+1,6)</f>
        <v>        test = function(cooker, names, tags)</v>
      </c>
    </row>
    <row r="55" spans="1:8">
      <c r="A55">
        <v>53</v>
      </c>
      <c r="B55" s="1" t="str">
        <f>INDEX(属性表!$C$2:$H$403,A55*6+1,1)</f>
        <v>  leafymeatsouffle</v>
      </c>
      <c r="C55" s="1" t="str">
        <f>INDEX(属性表!$C$2:$H$403,A55*6+2,6)</f>
        <v>FOODTYPE.MEAT</v>
      </c>
      <c r="D55" s="1">
        <f>INDEX(属性表!$C$2:$H$403,A55*6+3,6)</f>
        <v>0</v>
      </c>
      <c r="E55" s="1">
        <f>INDEX(属性表!$C$2:$H$403,A55*6+4,6)</f>
        <v>37.5</v>
      </c>
      <c r="F55" s="105" t="str">
        <f>INDEX(属性表!$C$2:$H$403,A55*6+5,6)</f>
        <v>6</v>
      </c>
      <c r="G55" s="1">
        <f>INDEX(属性表!$C$2:$H$403,A55*6+6,6)</f>
        <v>50</v>
      </c>
      <c r="H55" s="1" t="str">
        <f>INDEX(属性表!$C$2:$H$403,A55*6+1,6)</f>
        <v>        test = function(cooker, names, tags)</v>
      </c>
    </row>
    <row r="56" spans="1:8">
      <c r="A56">
        <v>54</v>
      </c>
      <c r="B56" s="1" t="str">
        <f>INDEX(属性表!$C$2:$H$403,A56*6+1,1)</f>
        <v>  meatysalad</v>
      </c>
      <c r="C56" s="1" t="str">
        <f>INDEX(属性表!$C$2:$H$403,A56*6+2,6)</f>
        <v>FOODTYPE.MEAT</v>
      </c>
      <c r="D56" s="1">
        <f>INDEX(属性表!$C$2:$H$403,A56*6+3,6)</f>
        <v>40</v>
      </c>
      <c r="E56" s="1">
        <f>INDEX(属性表!$C$2:$H$403,A56*6+4,6)</f>
        <v>75</v>
      </c>
      <c r="F56" s="105" t="str">
        <f>INDEX(属性表!$C$2:$H$403,A56*6+5,6)</f>
        <v>6</v>
      </c>
      <c r="G56" s="1">
        <f>INDEX(属性表!$C$2:$H$403,A56*6+6,6)</f>
        <v>5</v>
      </c>
      <c r="H56" s="1" t="str">
        <f>INDEX(属性表!$C$2:$H$403,A56*6+1,6)</f>
        <v>        test = function(cooker, names, tags)</v>
      </c>
    </row>
    <row r="57" spans="1:8">
      <c r="A57">
        <v>55</v>
      </c>
      <c r="B57" s="1" t="str">
        <f>INDEX(属性表!$C$2:$H$403,A57*6+1,1)</f>
        <v>  shroomcake</v>
      </c>
      <c r="C57" s="1" t="str">
        <f>INDEX(属性表!$C$2:$H$403,A57*6+2,6)</f>
        <v>FOODTYPE.GOODIES</v>
      </c>
      <c r="D57" s="1">
        <f>INDEX(属性表!$C$2:$H$403,A57*6+3,6)</f>
        <v>0</v>
      </c>
      <c r="E57" s="1">
        <f>INDEX(属性表!$C$2:$H$403,A57*6+4,6)</f>
        <v>25</v>
      </c>
      <c r="F57" s="1">
        <f>INDEX(属性表!$C$2:$H$403,A57*6+5,6)</f>
        <v>10</v>
      </c>
      <c r="G57" s="105" t="str">
        <f>INDEX(属性表!$C$2:$H$403,A57*6+6,6)</f>
        <v>15</v>
      </c>
      <c r="H57" s="1" t="str">
        <f>INDEX(属性表!$C$2:$H$403,A57*6+1,6)</f>
        <v>        test = function(cooker, names, tags)</v>
      </c>
    </row>
    <row r="58" spans="1:8">
      <c r="A58">
        <v>56</v>
      </c>
      <c r="B58" s="1" t="str">
        <f>INDEX(属性表!$C$2:$H$403,A58*6+1,1)</f>
        <v>  sweettea</v>
      </c>
      <c r="C58" s="1" t="str">
        <f>INDEX(属性表!$C$2:$H$403,A58*6+2,6)</f>
        <v>\--FOODTYPE.GOODIES</v>
      </c>
      <c r="D58" s="1">
        <f>INDEX(属性表!$C$2:$H$403,A58*6+3,6)</f>
        <v>3</v>
      </c>
      <c r="E58" s="1">
        <f>INDEX(属性表!$C$2:$H$403,A58*6+4,6)</f>
        <v>0</v>
      </c>
      <c r="F58" s="1">
        <f>INDEX(属性表!$C$2:$H$403,A58*6+5,6)</f>
        <v>15</v>
      </c>
      <c r="G58" s="105" t="str">
        <f>INDEX(属性表!$C$2:$H$403,A58*6+6,6)</f>
        <v>3</v>
      </c>
      <c r="H58" s="1" t="str">
        <f>INDEX(属性表!$C$2:$H$403,A58*6+1,6)</f>
        <v>return names.forgetmelots and tags.sweetener and tags.frozen and not tags.monster and not tags.veggie and not tags.meat and not tags.fish and not tags.egg and not tags.fat and not tags.dairy and not tags.inedible</v>
      </c>
    </row>
    <row r="59" spans="1:8">
      <c r="A59">
        <v>57</v>
      </c>
      <c r="B59" s="1" t="str">
        <f>INDEX(属性表!$C$2:$H$403,A59*6+1,1)</f>
        <v>  koalefig_trunk</v>
      </c>
      <c r="C59" s="1" t="str">
        <f>INDEX(属性表!$C$2:$H$403,A59*6+2,6)</f>
        <v>FOODTYPE.MEAT</v>
      </c>
      <c r="D59" s="1">
        <f>INDEX(属性表!$C$2:$H$403,A59*6+3,6)</f>
        <v>60</v>
      </c>
      <c r="E59" s="1">
        <f>INDEX(属性表!$C$2:$H$403,A59*6+4,6)</f>
        <v>56.25</v>
      </c>
      <c r="F59" s="1">
        <f>INDEX(属性表!$C$2:$H$403,A59*6+5,6)</f>
        <v>0</v>
      </c>
      <c r="G59" s="105" t="str">
        <f>INDEX(属性表!$C$2:$H$403,A59*6+6,6)</f>
        <v>10</v>
      </c>
      <c r="H59" s="1" t="str">
        <f>INDEX(属性表!$C$2:$H$403,A59*6+1,6)</f>
        <v>return (names.trunk_summer or names.trunk_cooked or names.trunk_winter) and (names.fig or names.fig_cooked)</v>
      </c>
    </row>
    <row r="60" spans="1:8">
      <c r="A60">
        <v>58</v>
      </c>
      <c r="B60" s="1" t="str">
        <f>INDEX(属性表!$C$2:$H$403,A60*6+1,1)</f>
        <v>  figatoni</v>
      </c>
      <c r="C60" s="1" t="str">
        <f>INDEX(属性表!$C$2:$H$403,A60*6+2,6)</f>
        <v>FOODTYPE.VEGGIE</v>
      </c>
      <c r="D60" s="1">
        <f>INDEX(属性表!$C$2:$H$403,A60*6+3,6)</f>
        <v>30</v>
      </c>
      <c r="E60" s="1">
        <f>INDEX(属性表!$C$2:$H$403,A60*6+4,6)</f>
        <v>56.25</v>
      </c>
      <c r="F60" s="105" t="str">
        <f>INDEX(属性表!$C$2:$H$403,A60*6+5,6)</f>
        <v>6</v>
      </c>
      <c r="G60" s="1">
        <f>INDEX(属性表!$C$2:$H$403,A60*6+6,6)</f>
        <v>15</v>
      </c>
      <c r="H60" s="1" t="str">
        <f>INDEX(属性表!$C$2:$H$403,A60*6+1,6)</f>
        <v>return (names.fig or names.fig_cooked) and tags.veggie and tags.veggie &gt;= 2  and not tags.meat</v>
      </c>
    </row>
    <row r="61" spans="1:8">
      <c r="A61">
        <v>59</v>
      </c>
      <c r="B61" s="1" t="str">
        <f>INDEX(属性表!$C$2:$H$403,A61*6+1,1)</f>
        <v>  figkabab</v>
      </c>
      <c r="C61" s="1" t="str">
        <f>INDEX(属性表!$C$2:$H$403,A61*6+2,6)</f>
        <v>FOODTYPE.MEAT</v>
      </c>
      <c r="D61" s="1">
        <f>INDEX(属性表!$C$2:$H$403,A61*6+3,6)</f>
        <v>20</v>
      </c>
      <c r="E61" s="1">
        <f>INDEX(属性表!$C$2:$H$403,A61*6+4,6)</f>
        <v>25</v>
      </c>
      <c r="F61" s="105" t="str">
        <f>INDEX(属性表!$C$2:$H$403,A61*6+5,6)</f>
        <v>15</v>
      </c>
      <c r="G61" s="1">
        <f>INDEX(属性表!$C$2:$H$403,A61*6+6,6)</f>
        <v>15</v>
      </c>
      <c r="H61" s="1" t="str">
        <f>INDEX(属性表!$C$2:$H$403,A61*6+1,6)</f>
        <v>return (names.fig or names.fig_cooked) and names.twigs and tags.meat and tags.meat &gt;= 1 and (not tags.monster or tags.monster &lt;= 1)</v>
      </c>
    </row>
    <row r="62" spans="1:8">
      <c r="A62">
        <v>60</v>
      </c>
      <c r="B62" s="1" t="str">
        <f>INDEX(属性表!$C$2:$H$403,A62*6+1,1)</f>
        <v>  frognewton</v>
      </c>
      <c r="C62" s="1" t="str">
        <f>INDEX(属性表!$C$2:$H$403,A62*6+2,6)</f>
        <v>FOODTYPE.MEAT</v>
      </c>
      <c r="D62" s="1">
        <f>INDEX(属性表!$C$2:$H$403,A62*6+3,6)</f>
        <v>8</v>
      </c>
      <c r="E62" s="1">
        <f>INDEX(属性表!$C$2:$H$403,A62*6+4,6)</f>
        <v>18.75</v>
      </c>
      <c r="F62" s="105" t="str">
        <f>INDEX(属性表!$C$2:$H$403,A62*6+5,6)</f>
        <v>15</v>
      </c>
      <c r="G62" s="1">
        <f>INDEX(属性表!$C$2:$H$403,A62*6+6,6)</f>
        <v>10</v>
      </c>
      <c r="H62" s="1" t="str">
        <f>INDEX(属性表!$C$2:$H$403,A62*6+1,6)</f>
        <v>return (names.fig or names.fig_cooked) and (names.froglegs or names.froglegs_cooked)</v>
      </c>
    </row>
    <row r="63" spans="1:8">
      <c r="A63">
        <v>61</v>
      </c>
      <c r="B63" s="1" t="str">
        <f>INDEX(属性表!$C$2:$H$403,A63*6+1,1)</f>
        <v>  bunnystew</v>
      </c>
      <c r="C63" s="1" t="str">
        <f>INDEX(属性表!$C$2:$H$403,A63*6+2,6)</f>
        <v>FOODTYPE.MEAT</v>
      </c>
      <c r="D63" s="1">
        <f>INDEX(属性表!$C$2:$H$403,A63*6+3,6)</f>
        <v>20</v>
      </c>
      <c r="E63" s="1">
        <f>INDEX(属性表!$C$2:$H$403,A63*6+4,6)</f>
        <v>37.5</v>
      </c>
      <c r="F63" s="105" t="str">
        <f>INDEX(属性表!$C$2:$H$403,A63*6+5,6)</f>
        <v>10</v>
      </c>
      <c r="G63" s="1">
        <f>INDEX(属性表!$C$2:$H$403,A63*6+6,6)</f>
        <v>5</v>
      </c>
      <c r="H63" s="1" t="str">
        <f>INDEX(属性表!$C$2:$H$403,A63*6+1,6)</f>
        <v>        test = function(cooker, names, tags)</v>
      </c>
    </row>
    <row r="64" spans="1:8">
      <c r="A64">
        <v>62</v>
      </c>
      <c r="B64" s="1" t="str">
        <f>INDEX(属性表!$C$2:$H$403,A64*6+1,1)</f>
        <v>  justeggs</v>
      </c>
      <c r="C64" s="1" t="str">
        <f>INDEX(属性表!$C$2:$H$403,A64*6+2,6)</f>
        <v>FOODTYPE.MEAT</v>
      </c>
      <c r="D64" s="1">
        <f>INDEX(属性表!$C$2:$H$403,A64*6+3,6)</f>
        <v>3</v>
      </c>
      <c r="E64" s="1">
        <f>INDEX(属性表!$C$2:$H$403,A64*6+4,6)</f>
        <v>50</v>
      </c>
      <c r="F64" s="105" t="str">
        <f>INDEX(属性表!$C$2:$H$403,A64*6+5,6)</f>
        <v>10</v>
      </c>
      <c r="G64" s="1">
        <f>INDEX(属性表!$C$2:$H$403,A64*6+6,6)</f>
        <v>5</v>
      </c>
      <c r="H64" s="1" t="str">
        <f>INDEX(属性表!$C$2:$H$403,A64*6+1,6)</f>
        <v>return tags.egg and tags.egg &gt;= 3</v>
      </c>
    </row>
    <row r="65" spans="1:8">
      <c r="A65">
        <v>63</v>
      </c>
      <c r="B65" s="1" t="str">
        <f>INDEX(属性表!$C$2:$H$403,A65*6+1,1)</f>
        <v>  veggieomlet</v>
      </c>
      <c r="C65" s="1" t="str">
        <f>INDEX(属性表!$C$2:$H$403,A65*6+2,6)</f>
        <v>FOODTYPE.MEAT</v>
      </c>
      <c r="D65" s="1">
        <f>INDEX(属性表!$C$2:$H$403,A65*6+3,6)</f>
        <v>20</v>
      </c>
      <c r="E65" s="1">
        <f>INDEX(属性表!$C$2:$H$403,A65*6+4,6)</f>
        <v>37.5</v>
      </c>
      <c r="F65" s="105" t="str">
        <f>INDEX(属性表!$C$2:$H$403,A65*6+5,6)</f>
        <v>20</v>
      </c>
      <c r="G65" s="1">
        <f>INDEX(属性表!$C$2:$H$403,A65*6+6,6)</f>
        <v>5</v>
      </c>
      <c r="H65" s="1" t="str">
        <f>INDEX(属性表!$C$2:$H$403,A65*6+1,6)</f>
        <v>return tags.egg and tags.egg &gt;= 1 and tags.veggie and tags.veggie &gt;= 1 and not tags.meat and not tags.dairy</v>
      </c>
    </row>
    <row r="66" spans="1:8">
      <c r="A66">
        <v>64</v>
      </c>
      <c r="B66" s="1" t="str">
        <f>INDEX(属性表!$C$2:$H$403,A66*6+1,1)</f>
        <v>  talleggs</v>
      </c>
      <c r="C66" s="1" t="str">
        <f>INDEX(属性表!$C$2:$H$403,A66*6+2,6)</f>
        <v>FOODTYPE.MEAT</v>
      </c>
      <c r="D66" s="1">
        <f>INDEX(属性表!$C$2:$H$403,A66*6+3,6)</f>
        <v>60</v>
      </c>
      <c r="E66" s="1">
        <f>INDEX(属性表!$C$2:$H$403,A66*6+4,6)</f>
        <v>150</v>
      </c>
      <c r="F66" s="105" t="str">
        <f>INDEX(属性表!$C$2:$H$403,A66*6+5,6)</f>
        <v>15</v>
      </c>
      <c r="G66" s="1">
        <f>INDEX(属性表!$C$2:$H$403,A66*6+6,6)</f>
        <v>5</v>
      </c>
      <c r="H66" s="1" t="str">
        <f>INDEX(属性表!$C$2:$H$403,A66*6+1,6)</f>
        <v>return names.tallbirdegg and tags.veggie and tags.veggie &gt;= 1</v>
      </c>
    </row>
    <row r="67" spans="1:8">
      <c r="A67">
        <v>65</v>
      </c>
      <c r="B67" s="1" t="str">
        <f>INDEX(属性表!$C$2:$H$403,A67*6+1,1)</f>
        <v>  beefalofeed</v>
      </c>
      <c r="C67" s="1" t="str">
        <f>INDEX(属性表!$C$2:$H$403,A67*6+2,6)</f>
        <v>FOODTYPE.ROUGHAGE</v>
      </c>
      <c r="D67" s="1">
        <f>INDEX(属性表!$C$2:$H$403,A67*6+3,6)</f>
        <v>15</v>
      </c>
      <c r="E67" s="1">
        <f>INDEX(属性表!$C$2:$H$403,A67*6+4,6)</f>
        <v>100</v>
      </c>
      <c r="F67" s="105" t="str">
        <f>INDEX(属性表!$C$2:$H$403,A67*6+5,6)</f>
        <v>20</v>
      </c>
      <c r="G67" s="1">
        <f>INDEX(属性表!$C$2:$H$403,A67*6+6,6)</f>
        <v>0</v>
      </c>
      <c r="H67" s="1" t="str">
        <f>INDEX(属性表!$C$2:$H$403,A67*6+1,6)</f>
        <v>return tags.inedible and not tags.monster and not tags.meat and not tags.fish and not tags.egg and not tags.fat and not tags.dairy and not tags.magic</v>
      </c>
    </row>
    <row r="68" spans="1:8">
      <c r="A68">
        <v>66</v>
      </c>
      <c r="B68" s="1" t="str">
        <f>INDEX(属性表!$C$2:$H$403,A68*6+1,1)</f>
        <v>  beefalotreat</v>
      </c>
      <c r="C68" s="1" t="str">
        <f>INDEX(属性表!$C$2:$H$403,A68*6+2,6)</f>
        <v>FOODTYPE.ROUGHAGE</v>
      </c>
      <c r="D68" s="1">
        <f>INDEX(属性表!$C$2:$H$403,A68*6+3,6)</f>
        <v>75</v>
      </c>
      <c r="E68" s="1">
        <f>INDEX(属性表!$C$2:$H$403,A68*6+4,6)</f>
        <v>25</v>
      </c>
      <c r="F68" s="105" t="str">
        <f>INDEX(属性表!$C$2:$H$403,A68*6+5,6)</f>
        <v>20</v>
      </c>
      <c r="G68" s="1">
        <f>INDEX(属性表!$C$2:$H$403,A68*6+6,6)</f>
        <v>0</v>
      </c>
      <c r="H68" s="1" t="str">
        <f>INDEX(属性表!$C$2:$H$403,A68*6+1,6)</f>
        <v>return tags.inedible and tags.seed and names.forgetmelots and not tags.monster and not tags.meat and not tags.fish and not tags.egg and not tags.fat and not tags.dairy and not tags.magic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theme="5" tint="0.4"/>
  </sheetPr>
  <dimension ref="A1:H11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8" sqref="F8:F52"/>
    </sheetView>
  </sheetViews>
  <sheetFormatPr defaultColWidth="8.8" defaultRowHeight="15.5" outlineLevelCol="7"/>
  <cols>
    <col min="1" max="1" width="4.2" style="4" customWidth="1"/>
    <col min="2" max="2" width="24.9" style="15" customWidth="1"/>
    <col min="3" max="3" width="19" style="15" customWidth="1"/>
    <col min="4" max="6" width="6.5" style="15" customWidth="1"/>
    <col min="7" max="7" width="6" style="88" customWidth="1"/>
    <col min="8" max="8" width="18.8" style="15" customWidth="1"/>
    <col min="9" max="16384" width="8.8" style="4"/>
  </cols>
  <sheetData>
    <row r="1" s="87" customFormat="1" ht="40" customHeight="1" spans="2:8">
      <c r="B1" s="89"/>
      <c r="C1" s="89" t="s">
        <v>175</v>
      </c>
      <c r="D1" s="89" t="s">
        <v>176</v>
      </c>
      <c r="E1" s="89" t="s">
        <v>177</v>
      </c>
      <c r="F1" s="89" t="s">
        <v>178</v>
      </c>
      <c r="G1" s="90" t="s">
        <v>179</v>
      </c>
      <c r="H1" s="89"/>
    </row>
    <row r="2" spans="1:8">
      <c r="A2" s="4">
        <v>35</v>
      </c>
      <c r="B2" s="15" t="s">
        <v>180</v>
      </c>
      <c r="C2" s="15" t="s">
        <v>5</v>
      </c>
      <c r="D2" s="15">
        <v>3</v>
      </c>
      <c r="E2" s="15">
        <v>25</v>
      </c>
      <c r="F2" s="15" t="s">
        <v>181</v>
      </c>
      <c r="G2" s="88">
        <v>15</v>
      </c>
      <c r="H2" s="15" t="s">
        <v>110</v>
      </c>
    </row>
    <row r="3" hidden="1" spans="1:7">
      <c r="A3" s="4">
        <v>74</v>
      </c>
      <c r="B3" s="7" t="s">
        <v>182</v>
      </c>
      <c r="C3" s="8" t="s">
        <v>5</v>
      </c>
      <c r="D3" s="9">
        <v>3</v>
      </c>
      <c r="E3" s="9">
        <v>37.5</v>
      </c>
      <c r="F3" s="9">
        <v>0</v>
      </c>
      <c r="G3" s="10" t="s">
        <v>183</v>
      </c>
    </row>
    <row r="4" hidden="1" spans="1:7">
      <c r="A4" s="4">
        <v>75</v>
      </c>
      <c r="B4" s="7" t="s">
        <v>184</v>
      </c>
      <c r="C4" s="8" t="s">
        <v>5</v>
      </c>
      <c r="D4" s="9">
        <v>8</v>
      </c>
      <c r="E4" s="12">
        <v>37.5</v>
      </c>
      <c r="F4" s="9">
        <v>0</v>
      </c>
      <c r="G4" s="10">
        <v>6</v>
      </c>
    </row>
    <row r="5" hidden="1" spans="1:7">
      <c r="A5" s="4">
        <v>78</v>
      </c>
      <c r="B5" s="7" t="s">
        <v>185</v>
      </c>
      <c r="C5" s="8" t="s">
        <v>5</v>
      </c>
      <c r="D5" s="9">
        <v>3</v>
      </c>
      <c r="E5" s="9">
        <v>25</v>
      </c>
      <c r="F5" s="9">
        <v>-5</v>
      </c>
      <c r="G5" s="10">
        <v>10</v>
      </c>
    </row>
    <row r="6" hidden="1" spans="1:7">
      <c r="A6" s="4">
        <v>79</v>
      </c>
      <c r="B6" s="7" t="s">
        <v>186</v>
      </c>
      <c r="C6" s="8" t="s">
        <v>5</v>
      </c>
      <c r="D6" s="9">
        <v>0</v>
      </c>
      <c r="E6" s="12">
        <v>25</v>
      </c>
      <c r="F6" s="9">
        <v>-5</v>
      </c>
      <c r="G6" s="10">
        <v>6</v>
      </c>
    </row>
    <row r="7" hidden="1" spans="1:7">
      <c r="A7" s="4">
        <v>72</v>
      </c>
      <c r="B7" s="7" t="s">
        <v>187</v>
      </c>
      <c r="C7" s="8" t="s">
        <v>5</v>
      </c>
      <c r="D7" s="9">
        <v>3</v>
      </c>
      <c r="E7" s="9">
        <v>25</v>
      </c>
      <c r="F7" s="9">
        <v>0</v>
      </c>
      <c r="G7" s="10">
        <v>10</v>
      </c>
    </row>
    <row r="8" spans="1:8">
      <c r="A8" s="4">
        <v>46</v>
      </c>
      <c r="B8" s="15" t="s">
        <v>188</v>
      </c>
      <c r="C8" s="15" t="s">
        <v>16</v>
      </c>
      <c r="D8" s="15">
        <v>60</v>
      </c>
      <c r="E8" s="15">
        <v>37.5</v>
      </c>
      <c r="F8" s="15">
        <v>50</v>
      </c>
      <c r="G8" s="88">
        <v>15</v>
      </c>
      <c r="H8" s="15" t="s">
        <v>189</v>
      </c>
    </row>
    <row r="9" hidden="1" spans="1:7">
      <c r="A9" s="4">
        <v>76</v>
      </c>
      <c r="B9" s="7" t="s">
        <v>190</v>
      </c>
      <c r="C9" s="8" t="s">
        <v>5</v>
      </c>
      <c r="D9" s="9">
        <v>8</v>
      </c>
      <c r="E9" s="9">
        <v>25</v>
      </c>
      <c r="F9" s="9">
        <v>0</v>
      </c>
      <c r="G9" s="10">
        <v>10</v>
      </c>
    </row>
    <row r="10" hidden="1" spans="1:7">
      <c r="A10" s="4">
        <v>77</v>
      </c>
      <c r="B10" s="7" t="s">
        <v>191</v>
      </c>
      <c r="C10" s="8" t="s">
        <v>5</v>
      </c>
      <c r="D10" s="9">
        <v>20</v>
      </c>
      <c r="E10" s="12">
        <v>25</v>
      </c>
      <c r="F10" s="9">
        <v>0</v>
      </c>
      <c r="G10" s="10">
        <v>6</v>
      </c>
    </row>
    <row r="11" hidden="1" spans="1:7">
      <c r="A11" s="4">
        <v>91</v>
      </c>
      <c r="B11" s="7" t="s">
        <v>192</v>
      </c>
      <c r="C11" s="8" t="s">
        <v>5</v>
      </c>
      <c r="D11" s="9">
        <v>20</v>
      </c>
      <c r="E11" s="12">
        <v>25</v>
      </c>
      <c r="F11" s="9">
        <v>0</v>
      </c>
      <c r="G11" s="10">
        <v>6</v>
      </c>
    </row>
    <row r="12" hidden="1" spans="1:7">
      <c r="A12" s="4">
        <v>93</v>
      </c>
      <c r="B12" s="7" t="s">
        <v>193</v>
      </c>
      <c r="C12" s="8" t="s">
        <v>5</v>
      </c>
      <c r="D12" s="9">
        <v>3</v>
      </c>
      <c r="E12" s="12">
        <v>25</v>
      </c>
      <c r="F12" s="9">
        <v>0</v>
      </c>
      <c r="G12" s="10">
        <v>3</v>
      </c>
    </row>
    <row r="13" hidden="1" spans="1:7">
      <c r="A13" s="4">
        <v>103</v>
      </c>
      <c r="B13" s="7" t="s">
        <v>194</v>
      </c>
      <c r="C13" s="8" t="s">
        <v>5</v>
      </c>
      <c r="D13" s="9">
        <v>3</v>
      </c>
      <c r="E13" s="12">
        <v>18.75</v>
      </c>
      <c r="F13" s="9">
        <v>0</v>
      </c>
      <c r="G13" s="10">
        <v>1</v>
      </c>
    </row>
    <row r="14" hidden="1" spans="1:7">
      <c r="A14" s="4">
        <v>105</v>
      </c>
      <c r="B14" s="7" t="s">
        <v>195</v>
      </c>
      <c r="C14" s="8" t="s">
        <v>5</v>
      </c>
      <c r="D14" s="9">
        <v>1</v>
      </c>
      <c r="E14" s="12">
        <v>18.75</v>
      </c>
      <c r="F14" s="9">
        <v>0</v>
      </c>
      <c r="G14" s="10">
        <v>3</v>
      </c>
    </row>
    <row r="15" hidden="1" spans="1:7">
      <c r="A15" s="4">
        <v>84</v>
      </c>
      <c r="B15" s="7" t="s">
        <v>196</v>
      </c>
      <c r="C15" s="8" t="s">
        <v>5</v>
      </c>
      <c r="D15" s="9">
        <v>-3</v>
      </c>
      <c r="E15" s="9">
        <v>12.5</v>
      </c>
      <c r="F15" s="9">
        <v>-5</v>
      </c>
      <c r="G15" s="10">
        <v>10</v>
      </c>
    </row>
    <row r="16" spans="1:8">
      <c r="A16" s="4">
        <v>53</v>
      </c>
      <c r="B16" s="15" t="s">
        <v>197</v>
      </c>
      <c r="C16" s="15" t="s">
        <v>16</v>
      </c>
      <c r="D16" s="15">
        <v>0</v>
      </c>
      <c r="E16" s="15">
        <v>37.5</v>
      </c>
      <c r="F16" s="15">
        <v>50</v>
      </c>
      <c r="G16" s="88">
        <v>6</v>
      </c>
      <c r="H16" s="15" t="s">
        <v>134</v>
      </c>
    </row>
    <row r="17" spans="1:8">
      <c r="A17" s="4">
        <v>26</v>
      </c>
      <c r="B17" s="15" t="s">
        <v>198</v>
      </c>
      <c r="C17" s="15" t="s">
        <v>19</v>
      </c>
      <c r="D17" s="15">
        <v>0</v>
      </c>
      <c r="E17" s="15">
        <v>25</v>
      </c>
      <c r="F17" s="15">
        <v>50</v>
      </c>
      <c r="G17" s="88">
        <v>3</v>
      </c>
      <c r="H17" s="15" t="s">
        <v>87</v>
      </c>
    </row>
    <row r="18" spans="1:8">
      <c r="A18" s="4">
        <v>33</v>
      </c>
      <c r="B18" s="15" t="s">
        <v>199</v>
      </c>
      <c r="C18" s="15" t="s">
        <v>5</v>
      </c>
      <c r="D18" s="15">
        <v>20</v>
      </c>
      <c r="E18" s="15">
        <v>37.5</v>
      </c>
      <c r="F18" s="15">
        <v>33</v>
      </c>
      <c r="G18" s="88">
        <v>15</v>
      </c>
      <c r="H18" s="15" t="s">
        <v>105</v>
      </c>
    </row>
    <row r="19" spans="1:8">
      <c r="A19" s="4">
        <v>44</v>
      </c>
      <c r="B19" s="15" t="s">
        <v>200</v>
      </c>
      <c r="C19" s="15" t="s">
        <v>16</v>
      </c>
      <c r="D19" s="15">
        <v>60</v>
      </c>
      <c r="E19" s="15">
        <v>37.5</v>
      </c>
      <c r="F19" s="15">
        <v>33</v>
      </c>
      <c r="G19" s="88">
        <v>10</v>
      </c>
      <c r="H19" s="15" t="s">
        <v>130</v>
      </c>
    </row>
    <row r="20" spans="1:8">
      <c r="A20" s="4">
        <v>52</v>
      </c>
      <c r="B20" s="15" t="s">
        <v>201</v>
      </c>
      <c r="C20" s="15" t="s">
        <v>16</v>
      </c>
      <c r="D20" s="15">
        <v>30</v>
      </c>
      <c r="E20" s="15">
        <v>37.5</v>
      </c>
      <c r="F20" s="15">
        <v>33</v>
      </c>
      <c r="G20" s="88">
        <v>6</v>
      </c>
      <c r="H20" s="15" t="s">
        <v>134</v>
      </c>
    </row>
    <row r="21" spans="1:8">
      <c r="A21" s="4">
        <v>38</v>
      </c>
      <c r="B21" s="15" t="s">
        <v>202</v>
      </c>
      <c r="C21" s="15" t="s">
        <v>5</v>
      </c>
      <c r="D21" s="15">
        <v>8</v>
      </c>
      <c r="E21" s="15">
        <v>25</v>
      </c>
      <c r="F21" s="15">
        <v>33</v>
      </c>
      <c r="G21" s="88">
        <v>15</v>
      </c>
      <c r="H21" s="15" t="s">
        <v>116</v>
      </c>
    </row>
    <row r="22" spans="1:8">
      <c r="A22" s="4">
        <v>40</v>
      </c>
      <c r="B22" s="15" t="s">
        <v>203</v>
      </c>
      <c r="C22" s="15" t="s">
        <v>5</v>
      </c>
      <c r="D22" s="15">
        <v>3</v>
      </c>
      <c r="E22" s="15">
        <v>25</v>
      </c>
      <c r="F22" s="15">
        <v>33</v>
      </c>
      <c r="G22" s="88">
        <v>15</v>
      </c>
      <c r="H22" s="15" t="s">
        <v>121</v>
      </c>
    </row>
    <row r="23" hidden="1" spans="1:7">
      <c r="A23" s="4">
        <v>90</v>
      </c>
      <c r="B23" s="7" t="s">
        <v>204</v>
      </c>
      <c r="C23" s="8" t="s">
        <v>5</v>
      </c>
      <c r="D23" s="9">
        <v>-3</v>
      </c>
      <c r="E23" s="9">
        <v>12.5</v>
      </c>
      <c r="F23" s="9">
        <v>-5</v>
      </c>
      <c r="G23" s="10">
        <v>10</v>
      </c>
    </row>
    <row r="24" hidden="1" spans="1:7">
      <c r="A24" s="4">
        <v>67</v>
      </c>
      <c r="B24" s="15" t="s">
        <v>205</v>
      </c>
      <c r="C24" s="15" t="s">
        <v>5</v>
      </c>
      <c r="D24" s="15">
        <v>1</v>
      </c>
      <c r="E24" s="15">
        <v>12.5</v>
      </c>
      <c r="F24" s="15">
        <v>0</v>
      </c>
      <c r="G24" s="88">
        <v>3</v>
      </c>
    </row>
    <row r="25" hidden="1" spans="1:7">
      <c r="A25" s="4">
        <v>68</v>
      </c>
      <c r="B25" s="7" t="s">
        <v>206</v>
      </c>
      <c r="C25" s="8" t="s">
        <v>5</v>
      </c>
      <c r="D25" s="9">
        <v>1</v>
      </c>
      <c r="E25" s="9">
        <v>12.5</v>
      </c>
      <c r="F25" s="9">
        <v>0</v>
      </c>
      <c r="G25" s="10">
        <v>10</v>
      </c>
    </row>
    <row r="26" hidden="1" spans="1:7">
      <c r="A26" s="4">
        <v>69</v>
      </c>
      <c r="B26" s="7" t="s">
        <v>207</v>
      </c>
      <c r="C26" s="8" t="s">
        <v>5</v>
      </c>
      <c r="D26" s="9">
        <v>3</v>
      </c>
      <c r="E26" s="12">
        <v>12.5</v>
      </c>
      <c r="F26" s="9">
        <v>0</v>
      </c>
      <c r="G26" s="10">
        <v>6</v>
      </c>
    </row>
    <row r="27" hidden="1" spans="1:7">
      <c r="A27" s="4">
        <v>70</v>
      </c>
      <c r="B27" s="7" t="s">
        <v>208</v>
      </c>
      <c r="C27" s="8" t="s">
        <v>5</v>
      </c>
      <c r="D27" s="9">
        <v>1</v>
      </c>
      <c r="E27" s="9">
        <v>12.5</v>
      </c>
      <c r="F27" s="9">
        <v>0</v>
      </c>
      <c r="G27" s="10">
        <v>10</v>
      </c>
    </row>
    <row r="28" hidden="1" spans="1:7">
      <c r="A28" s="4">
        <v>71</v>
      </c>
      <c r="B28" s="7" t="s">
        <v>209</v>
      </c>
      <c r="C28" s="8" t="s">
        <v>5</v>
      </c>
      <c r="D28" s="9">
        <v>3</v>
      </c>
      <c r="E28" s="12">
        <v>12.5</v>
      </c>
      <c r="F28" s="9">
        <v>0</v>
      </c>
      <c r="G28" s="10">
        <v>6</v>
      </c>
    </row>
    <row r="29" hidden="1" spans="1:7">
      <c r="A29" s="4">
        <v>73</v>
      </c>
      <c r="B29" s="7" t="s">
        <v>210</v>
      </c>
      <c r="C29" s="8" t="s">
        <v>5</v>
      </c>
      <c r="D29" s="9">
        <v>3</v>
      </c>
      <c r="E29" s="12">
        <v>12.5</v>
      </c>
      <c r="F29" s="9">
        <v>0</v>
      </c>
      <c r="G29" s="10">
        <v>15</v>
      </c>
    </row>
    <row r="30" hidden="1" spans="1:7">
      <c r="A30" s="4">
        <v>81</v>
      </c>
      <c r="B30" s="7" t="s">
        <v>211</v>
      </c>
      <c r="C30" s="8" t="s">
        <v>5</v>
      </c>
      <c r="D30" s="9">
        <v>20</v>
      </c>
      <c r="E30" s="12">
        <v>12.5</v>
      </c>
      <c r="F30" s="9">
        <v>0</v>
      </c>
      <c r="G30" s="10">
        <v>3</v>
      </c>
    </row>
    <row r="31" hidden="1" spans="1:7">
      <c r="A31" s="4">
        <v>83</v>
      </c>
      <c r="B31" s="7" t="s">
        <v>212</v>
      </c>
      <c r="C31" s="8" t="s">
        <v>5</v>
      </c>
      <c r="D31" s="9">
        <v>20</v>
      </c>
      <c r="E31" s="12">
        <v>12.5</v>
      </c>
      <c r="F31" s="9">
        <v>0</v>
      </c>
      <c r="G31" s="10">
        <v>3</v>
      </c>
    </row>
    <row r="32" hidden="1" spans="1:7">
      <c r="A32" s="4">
        <v>88</v>
      </c>
      <c r="B32" s="7" t="s">
        <v>213</v>
      </c>
      <c r="C32" s="8" t="s">
        <v>5</v>
      </c>
      <c r="D32" s="9">
        <v>3</v>
      </c>
      <c r="E32" s="9">
        <v>12.5</v>
      </c>
      <c r="F32" s="9">
        <v>0</v>
      </c>
      <c r="G32" s="10">
        <v>6</v>
      </c>
    </row>
    <row r="33" hidden="1" spans="1:7">
      <c r="A33" s="4">
        <v>89</v>
      </c>
      <c r="B33" s="7" t="s">
        <v>214</v>
      </c>
      <c r="C33" s="8" t="s">
        <v>5</v>
      </c>
      <c r="D33" s="9">
        <v>20</v>
      </c>
      <c r="E33" s="12">
        <v>12.5</v>
      </c>
      <c r="F33" s="9">
        <v>0</v>
      </c>
      <c r="G33" s="10">
        <v>10</v>
      </c>
    </row>
    <row r="34" hidden="1" spans="1:7">
      <c r="A34" s="4">
        <v>92</v>
      </c>
      <c r="B34" s="7" t="s">
        <v>215</v>
      </c>
      <c r="C34" s="8" t="s">
        <v>5</v>
      </c>
      <c r="D34" s="9">
        <v>3</v>
      </c>
      <c r="E34" s="9">
        <v>12.5</v>
      </c>
      <c r="F34" s="9">
        <v>0</v>
      </c>
      <c r="G34" s="10">
        <v>6</v>
      </c>
    </row>
    <row r="35" hidden="1" spans="1:7">
      <c r="A35" s="4">
        <v>101</v>
      </c>
      <c r="B35" s="7" t="s">
        <v>216</v>
      </c>
      <c r="C35" s="8" t="s">
        <v>5</v>
      </c>
      <c r="D35" s="9">
        <v>1</v>
      </c>
      <c r="E35" s="12">
        <v>12.5</v>
      </c>
      <c r="F35" s="9">
        <v>0</v>
      </c>
      <c r="G35" s="10">
        <v>3</v>
      </c>
    </row>
    <row r="36" hidden="1" spans="1:7">
      <c r="A36" s="4">
        <v>102</v>
      </c>
      <c r="B36" s="7" t="s">
        <v>217</v>
      </c>
      <c r="C36" s="8" t="s">
        <v>5</v>
      </c>
      <c r="D36" s="9">
        <v>1</v>
      </c>
      <c r="E36" s="9">
        <v>12.5</v>
      </c>
      <c r="F36" s="9">
        <v>0</v>
      </c>
      <c r="G36" s="10">
        <v>2</v>
      </c>
    </row>
    <row r="37" hidden="1" spans="1:7">
      <c r="A37" s="4">
        <v>104</v>
      </c>
      <c r="B37" s="7" t="s">
        <v>218</v>
      </c>
      <c r="C37" s="8" t="s">
        <v>5</v>
      </c>
      <c r="D37" s="9">
        <v>0</v>
      </c>
      <c r="E37" s="9">
        <v>12.5</v>
      </c>
      <c r="F37" s="9">
        <v>0</v>
      </c>
      <c r="G37" s="10">
        <v>6</v>
      </c>
    </row>
    <row r="38" hidden="1" spans="1:7">
      <c r="A38" s="4">
        <v>86</v>
      </c>
      <c r="B38" s="7" t="s">
        <v>219</v>
      </c>
      <c r="C38" s="8" t="s">
        <v>5</v>
      </c>
      <c r="D38" s="9">
        <v>3</v>
      </c>
      <c r="E38" s="9">
        <v>12.5</v>
      </c>
      <c r="F38" s="9">
        <v>5</v>
      </c>
      <c r="G38" s="10">
        <v>6</v>
      </c>
    </row>
    <row r="39" hidden="1" spans="1:7">
      <c r="A39" s="4">
        <v>87</v>
      </c>
      <c r="B39" s="7" t="s">
        <v>220</v>
      </c>
      <c r="C39" s="8" t="s">
        <v>5</v>
      </c>
      <c r="D39" s="9">
        <v>1</v>
      </c>
      <c r="E39" s="12">
        <v>12.5</v>
      </c>
      <c r="F39" s="14">
        <v>7.5</v>
      </c>
      <c r="G39" s="10">
        <v>3</v>
      </c>
    </row>
    <row r="40" hidden="1" spans="1:7">
      <c r="A40" s="4">
        <v>85</v>
      </c>
      <c r="B40" s="7" t="s">
        <v>221</v>
      </c>
      <c r="C40" s="8" t="s">
        <v>5</v>
      </c>
      <c r="D40" s="9">
        <v>1</v>
      </c>
      <c r="E40" s="12">
        <v>12.5</v>
      </c>
      <c r="F40" s="9">
        <v>15</v>
      </c>
      <c r="G40" s="10">
        <v>10</v>
      </c>
    </row>
    <row r="41" hidden="1" spans="1:7">
      <c r="A41" s="4">
        <v>98</v>
      </c>
      <c r="B41" s="7" t="s">
        <v>222</v>
      </c>
      <c r="C41" s="8" t="s">
        <v>5</v>
      </c>
      <c r="D41" s="9">
        <v>-20</v>
      </c>
      <c r="E41" s="9">
        <v>9.375</v>
      </c>
      <c r="F41" s="9">
        <v>-15</v>
      </c>
      <c r="G41" s="10">
        <v>15</v>
      </c>
    </row>
    <row r="42" hidden="1" spans="1:7">
      <c r="A42" s="4">
        <v>94</v>
      </c>
      <c r="B42" s="7" t="s">
        <v>223</v>
      </c>
      <c r="C42" s="8" t="s">
        <v>5</v>
      </c>
      <c r="D42" s="9">
        <v>0</v>
      </c>
      <c r="E42" s="9">
        <v>9.375</v>
      </c>
      <c r="F42" s="9">
        <v>-10</v>
      </c>
      <c r="G42" s="10">
        <v>15</v>
      </c>
    </row>
    <row r="43" hidden="1" spans="1:7">
      <c r="A43" s="4">
        <v>96</v>
      </c>
      <c r="B43" s="7" t="s">
        <v>224</v>
      </c>
      <c r="C43" s="8" t="s">
        <v>5</v>
      </c>
      <c r="D43" s="9">
        <v>0</v>
      </c>
      <c r="E43" s="9">
        <v>9.375</v>
      </c>
      <c r="F43" s="9">
        <v>-10</v>
      </c>
      <c r="G43" s="10">
        <v>15</v>
      </c>
    </row>
    <row r="44" hidden="1" spans="1:7">
      <c r="A44" s="4">
        <v>99</v>
      </c>
      <c r="B44" s="7" t="s">
        <v>225</v>
      </c>
      <c r="C44" s="8" t="s">
        <v>5</v>
      </c>
      <c r="D44" s="9">
        <v>-3</v>
      </c>
      <c r="E44" s="12">
        <v>9.375</v>
      </c>
      <c r="F44" s="9">
        <v>-10</v>
      </c>
      <c r="G44" s="10">
        <v>15</v>
      </c>
    </row>
    <row r="45" hidden="1" spans="1:7">
      <c r="A45" s="4">
        <v>106</v>
      </c>
      <c r="B45" s="7" t="s">
        <v>226</v>
      </c>
      <c r="C45" s="8" t="s">
        <v>5</v>
      </c>
      <c r="D45" s="9">
        <v>-1</v>
      </c>
      <c r="E45" s="9">
        <v>9.375</v>
      </c>
      <c r="F45" s="9">
        <v>-10</v>
      </c>
      <c r="G45" s="10">
        <v>10</v>
      </c>
    </row>
    <row r="46" hidden="1" spans="1:7">
      <c r="A46" s="4">
        <v>95</v>
      </c>
      <c r="B46" s="7" t="s">
        <v>227</v>
      </c>
      <c r="C46" s="8" t="s">
        <v>5</v>
      </c>
      <c r="D46" s="9">
        <v>1</v>
      </c>
      <c r="E46" s="12">
        <v>9.375</v>
      </c>
      <c r="F46" s="9">
        <v>-5</v>
      </c>
      <c r="G46" s="10">
        <v>10</v>
      </c>
    </row>
    <row r="47" hidden="1" spans="1:7">
      <c r="A47" s="4">
        <v>97</v>
      </c>
      <c r="B47" s="7" t="s">
        <v>228</v>
      </c>
      <c r="C47" s="8" t="s">
        <v>5</v>
      </c>
      <c r="D47" s="9">
        <v>1</v>
      </c>
      <c r="E47" s="12">
        <v>9.375</v>
      </c>
      <c r="F47" s="9">
        <v>-5</v>
      </c>
      <c r="G47" s="10">
        <v>10</v>
      </c>
    </row>
    <row r="48" hidden="1" spans="1:7">
      <c r="A48" s="4">
        <v>107</v>
      </c>
      <c r="B48" s="7" t="s">
        <v>229</v>
      </c>
      <c r="C48" s="8" t="s">
        <v>5</v>
      </c>
      <c r="D48" s="14">
        <v>0</v>
      </c>
      <c r="E48" s="14">
        <v>9.375</v>
      </c>
      <c r="F48" s="14">
        <v>-5</v>
      </c>
      <c r="G48" s="10">
        <v>10</v>
      </c>
    </row>
    <row r="49" spans="1:8">
      <c r="A49" s="4">
        <v>36</v>
      </c>
      <c r="B49" s="15" t="s">
        <v>230</v>
      </c>
      <c r="C49" s="15" t="s">
        <v>5</v>
      </c>
      <c r="D49" s="15">
        <v>20</v>
      </c>
      <c r="E49" s="15">
        <v>12.5</v>
      </c>
      <c r="F49" s="15">
        <v>33</v>
      </c>
      <c r="G49" s="88">
        <v>3</v>
      </c>
      <c r="H49" s="15" t="s">
        <v>112</v>
      </c>
    </row>
    <row r="50" spans="1:8">
      <c r="A50" s="4">
        <v>49</v>
      </c>
      <c r="B50" s="15" t="s">
        <v>231</v>
      </c>
      <c r="C50" s="15" t="s">
        <v>16</v>
      </c>
      <c r="D50" s="15">
        <v>10</v>
      </c>
      <c r="E50" s="15">
        <v>75</v>
      </c>
      <c r="F50" s="15">
        <v>20</v>
      </c>
      <c r="G50" s="88">
        <v>6</v>
      </c>
      <c r="H50" s="15" t="s">
        <v>134</v>
      </c>
    </row>
    <row r="51" spans="1:8">
      <c r="A51" s="4">
        <v>43</v>
      </c>
      <c r="B51" s="15" t="s">
        <v>232</v>
      </c>
      <c r="C51" s="15" t="s">
        <v>16</v>
      </c>
      <c r="D51" s="15">
        <v>40</v>
      </c>
      <c r="E51" s="15">
        <v>37.5</v>
      </c>
      <c r="F51" s="15">
        <v>20</v>
      </c>
      <c r="G51" s="88">
        <v>10</v>
      </c>
      <c r="H51" s="15" t="s">
        <v>128</v>
      </c>
    </row>
    <row r="52" spans="1:8">
      <c r="A52" s="4">
        <v>27</v>
      </c>
      <c r="B52" s="15" t="s">
        <v>233</v>
      </c>
      <c r="C52" s="15" t="s">
        <v>5</v>
      </c>
      <c r="D52" s="15">
        <v>3</v>
      </c>
      <c r="E52" s="15">
        <v>12.5</v>
      </c>
      <c r="F52" s="15">
        <v>20</v>
      </c>
      <c r="G52" s="88">
        <v>3</v>
      </c>
      <c r="H52" s="15" t="s">
        <v>91</v>
      </c>
    </row>
    <row r="53" spans="1:8">
      <c r="A53" s="4">
        <v>58</v>
      </c>
      <c r="B53" s="15" t="s">
        <v>234</v>
      </c>
      <c r="C53" s="15" t="s">
        <v>5</v>
      </c>
      <c r="D53" s="15">
        <v>30</v>
      </c>
      <c r="E53" s="15">
        <v>56.25</v>
      </c>
      <c r="F53" s="15">
        <v>15</v>
      </c>
      <c r="G53" s="88">
        <v>6</v>
      </c>
      <c r="H53" s="15" t="s">
        <v>155</v>
      </c>
    </row>
    <row r="54" spans="1:8">
      <c r="A54" s="4">
        <v>3</v>
      </c>
      <c r="B54" s="15" t="s">
        <v>235</v>
      </c>
      <c r="C54" s="15" t="s">
        <v>5</v>
      </c>
      <c r="D54" s="15">
        <v>0</v>
      </c>
      <c r="E54" s="15">
        <v>37.5</v>
      </c>
      <c r="F54" s="15">
        <v>15</v>
      </c>
      <c r="G54" s="88">
        <v>10</v>
      </c>
      <c r="H54" s="15" t="s">
        <v>25</v>
      </c>
    </row>
    <row r="55" spans="1:8">
      <c r="A55" s="4">
        <v>32</v>
      </c>
      <c r="B55" s="15" t="s">
        <v>236</v>
      </c>
      <c r="C55" s="15" t="s">
        <v>5</v>
      </c>
      <c r="D55" s="15">
        <v>3</v>
      </c>
      <c r="E55" s="15">
        <v>37.5</v>
      </c>
      <c r="F55" s="15">
        <v>15</v>
      </c>
      <c r="G55" s="88">
        <v>10</v>
      </c>
      <c r="H55" s="15" t="s">
        <v>103</v>
      </c>
    </row>
    <row r="56" spans="1:8">
      <c r="A56" s="4">
        <v>2</v>
      </c>
      <c r="B56" s="15" t="s">
        <v>237</v>
      </c>
      <c r="C56" s="15" t="s">
        <v>19</v>
      </c>
      <c r="D56" s="15">
        <v>-3</v>
      </c>
      <c r="E56" s="15">
        <v>25</v>
      </c>
      <c r="F56" s="15">
        <v>15</v>
      </c>
      <c r="G56" s="88">
        <v>15</v>
      </c>
      <c r="H56" s="15" t="s">
        <v>18</v>
      </c>
    </row>
    <row r="57" spans="1:8">
      <c r="A57" s="4">
        <v>55</v>
      </c>
      <c r="B57" s="15" t="s">
        <v>238</v>
      </c>
      <c r="C57" s="15" t="s">
        <v>19</v>
      </c>
      <c r="D57" s="15">
        <v>0</v>
      </c>
      <c r="E57" s="15">
        <v>25</v>
      </c>
      <c r="F57" s="15">
        <v>15</v>
      </c>
      <c r="G57" s="88">
        <v>10</v>
      </c>
      <c r="H57" s="15" t="s">
        <v>239</v>
      </c>
    </row>
    <row r="58" spans="1:8">
      <c r="A58" s="4">
        <v>59</v>
      </c>
      <c r="B58" s="15" t="s">
        <v>240</v>
      </c>
      <c r="C58" s="15" t="s">
        <v>16</v>
      </c>
      <c r="D58" s="15">
        <v>20</v>
      </c>
      <c r="E58" s="15">
        <v>25</v>
      </c>
      <c r="F58" s="15">
        <v>15</v>
      </c>
      <c r="G58" s="88">
        <v>15</v>
      </c>
      <c r="H58" s="15" t="s">
        <v>157</v>
      </c>
    </row>
    <row r="59" spans="1:8">
      <c r="A59" s="4">
        <v>37</v>
      </c>
      <c r="B59" s="15" t="s">
        <v>241</v>
      </c>
      <c r="C59" s="15" t="s">
        <v>19</v>
      </c>
      <c r="D59" s="15">
        <v>30</v>
      </c>
      <c r="E59" s="15">
        <v>18.75</v>
      </c>
      <c r="F59" s="15">
        <v>15</v>
      </c>
      <c r="G59" s="88">
        <v>15</v>
      </c>
      <c r="H59" s="15" t="s">
        <v>114</v>
      </c>
    </row>
    <row r="60" spans="1:8">
      <c r="A60" s="4">
        <v>57</v>
      </c>
      <c r="B60" s="15" t="s">
        <v>242</v>
      </c>
      <c r="C60" s="15" t="s">
        <v>16</v>
      </c>
      <c r="D60" s="15">
        <v>60</v>
      </c>
      <c r="E60" s="15">
        <v>56.25</v>
      </c>
      <c r="F60" s="15">
        <v>10</v>
      </c>
      <c r="G60" s="88">
        <v>0</v>
      </c>
      <c r="H60" s="15" t="s">
        <v>152</v>
      </c>
    </row>
    <row r="61" spans="1:8">
      <c r="A61" s="4">
        <v>42</v>
      </c>
      <c r="B61" s="15" t="s">
        <v>243</v>
      </c>
      <c r="C61" s="15" t="s">
        <v>16</v>
      </c>
      <c r="D61" s="15">
        <v>20</v>
      </c>
      <c r="E61" s="15">
        <v>37.5</v>
      </c>
      <c r="F61" s="15">
        <v>10</v>
      </c>
      <c r="G61" s="88">
        <v>10</v>
      </c>
      <c r="H61" s="15" t="s">
        <v>125</v>
      </c>
    </row>
    <row r="62" spans="1:8">
      <c r="A62" s="4">
        <v>45</v>
      </c>
      <c r="B62" s="15" t="s">
        <v>244</v>
      </c>
      <c r="C62" s="15" t="s">
        <v>16</v>
      </c>
      <c r="D62" s="15">
        <v>60</v>
      </c>
      <c r="E62" s="15">
        <v>25</v>
      </c>
      <c r="F62" s="15">
        <v>10</v>
      </c>
      <c r="G62" s="88">
        <v>10</v>
      </c>
      <c r="H62" s="15" t="s">
        <v>132</v>
      </c>
    </row>
    <row r="63" spans="1:8">
      <c r="A63" s="4">
        <v>60</v>
      </c>
      <c r="B63" s="15" t="s">
        <v>245</v>
      </c>
      <c r="C63" s="15" t="s">
        <v>16</v>
      </c>
      <c r="D63" s="15">
        <v>8</v>
      </c>
      <c r="E63" s="15">
        <v>18.75</v>
      </c>
      <c r="F63" s="15">
        <v>10</v>
      </c>
      <c r="G63" s="88">
        <v>15</v>
      </c>
      <c r="H63" s="15" t="s">
        <v>159</v>
      </c>
    </row>
    <row r="64" spans="1:8">
      <c r="A64" s="4">
        <v>10</v>
      </c>
      <c r="B64" s="15" t="s">
        <v>246</v>
      </c>
      <c r="C64" s="15" t="s">
        <v>5</v>
      </c>
      <c r="D64" s="15">
        <v>100</v>
      </c>
      <c r="E64" s="15">
        <v>150</v>
      </c>
      <c r="F64" s="15">
        <v>5</v>
      </c>
      <c r="G64" s="88">
        <v>6</v>
      </c>
      <c r="H64" s="15" t="s">
        <v>46</v>
      </c>
    </row>
    <row r="65" spans="1:8">
      <c r="A65" s="4">
        <v>13</v>
      </c>
      <c r="B65" s="15" t="s">
        <v>247</v>
      </c>
      <c r="C65" s="15" t="s">
        <v>16</v>
      </c>
      <c r="D65" s="15">
        <v>12</v>
      </c>
      <c r="E65" s="15">
        <v>150</v>
      </c>
      <c r="F65" s="15">
        <v>5</v>
      </c>
      <c r="G65" s="88">
        <v>10</v>
      </c>
      <c r="H65" s="15" t="s">
        <v>56</v>
      </c>
    </row>
    <row r="66" spans="1:8">
      <c r="A66" s="4">
        <v>64</v>
      </c>
      <c r="B66" s="15" t="s">
        <v>248</v>
      </c>
      <c r="C66" s="15" t="s">
        <v>16</v>
      </c>
      <c r="D66" s="15">
        <v>60</v>
      </c>
      <c r="E66" s="15">
        <v>150</v>
      </c>
      <c r="F66" s="15">
        <v>5</v>
      </c>
      <c r="G66" s="88">
        <v>15</v>
      </c>
      <c r="H66" s="15" t="s">
        <v>166</v>
      </c>
    </row>
    <row r="67" spans="1:8">
      <c r="A67" s="4">
        <v>7</v>
      </c>
      <c r="B67" s="15" t="s">
        <v>249</v>
      </c>
      <c r="C67" s="15" t="s">
        <v>16</v>
      </c>
      <c r="D67" s="15">
        <v>30</v>
      </c>
      <c r="E67" s="15">
        <v>75</v>
      </c>
      <c r="F67" s="15">
        <v>5</v>
      </c>
      <c r="G67" s="88">
        <v>15</v>
      </c>
      <c r="H67" s="15" t="s">
        <v>36</v>
      </c>
    </row>
    <row r="68" spans="1:8">
      <c r="A68" s="4">
        <v>8</v>
      </c>
      <c r="B68" s="15" t="s">
        <v>250</v>
      </c>
      <c r="C68" s="15" t="s">
        <v>5</v>
      </c>
      <c r="D68" s="15">
        <v>40</v>
      </c>
      <c r="E68" s="15">
        <v>75</v>
      </c>
      <c r="F68" s="15">
        <v>5</v>
      </c>
      <c r="G68" s="88">
        <v>15</v>
      </c>
      <c r="H68" s="15" t="s">
        <v>41</v>
      </c>
    </row>
    <row r="69" spans="1:8">
      <c r="A69" s="4">
        <v>11</v>
      </c>
      <c r="B69" s="15" t="s">
        <v>251</v>
      </c>
      <c r="C69" s="15" t="s">
        <v>16</v>
      </c>
      <c r="D69" s="15">
        <v>20</v>
      </c>
      <c r="E69" s="15">
        <v>75</v>
      </c>
      <c r="F69" s="15">
        <v>5</v>
      </c>
      <c r="G69" s="88">
        <v>20</v>
      </c>
      <c r="H69" s="15" t="s">
        <v>51</v>
      </c>
    </row>
    <row r="70" spans="1:8">
      <c r="A70" s="4">
        <v>15</v>
      </c>
      <c r="B70" s="15" t="s">
        <v>252</v>
      </c>
      <c r="C70" s="15" t="s">
        <v>16</v>
      </c>
      <c r="D70" s="15">
        <v>20</v>
      </c>
      <c r="E70" s="15">
        <v>75</v>
      </c>
      <c r="F70" s="15">
        <v>5</v>
      </c>
      <c r="G70" s="88">
        <v>6</v>
      </c>
      <c r="H70" s="15" t="s">
        <v>60</v>
      </c>
    </row>
    <row r="71" spans="1:8">
      <c r="A71" s="4">
        <v>54</v>
      </c>
      <c r="B71" s="15" t="s">
        <v>253</v>
      </c>
      <c r="C71" s="15" t="s">
        <v>16</v>
      </c>
      <c r="D71" s="15">
        <v>40</v>
      </c>
      <c r="E71" s="15">
        <v>75</v>
      </c>
      <c r="F71" s="15">
        <v>5</v>
      </c>
      <c r="G71" s="88">
        <v>6</v>
      </c>
      <c r="H71" s="15" t="s">
        <v>134</v>
      </c>
    </row>
    <row r="72" spans="1:8">
      <c r="A72" s="4">
        <v>12</v>
      </c>
      <c r="B72" s="15" t="s">
        <v>254</v>
      </c>
      <c r="C72" s="15" t="s">
        <v>16</v>
      </c>
      <c r="D72" s="15">
        <v>3</v>
      </c>
      <c r="E72" s="15">
        <v>62.5</v>
      </c>
      <c r="F72" s="15">
        <v>5</v>
      </c>
      <c r="G72" s="88">
        <v>10</v>
      </c>
      <c r="H72" s="15" t="s">
        <v>54</v>
      </c>
    </row>
    <row r="73" spans="1:8">
      <c r="A73" s="4">
        <v>62</v>
      </c>
      <c r="B73" s="15" t="s">
        <v>255</v>
      </c>
      <c r="C73" s="15" t="s">
        <v>16</v>
      </c>
      <c r="D73" s="15">
        <v>3</v>
      </c>
      <c r="E73" s="15">
        <v>50</v>
      </c>
      <c r="F73" s="15">
        <v>5</v>
      </c>
      <c r="G73" s="88">
        <v>10</v>
      </c>
      <c r="H73" s="15" t="s">
        <v>162</v>
      </c>
    </row>
    <row r="74" spans="1:8">
      <c r="A74" s="4">
        <v>0</v>
      </c>
      <c r="B74" s="15" t="s">
        <v>256</v>
      </c>
      <c r="C74" s="15" t="s">
        <v>5</v>
      </c>
      <c r="D74" s="15">
        <v>20</v>
      </c>
      <c r="E74" s="15">
        <v>37.5</v>
      </c>
      <c r="F74" s="15">
        <v>5</v>
      </c>
      <c r="G74" s="88">
        <v>15</v>
      </c>
      <c r="H74" s="15" t="s">
        <v>3</v>
      </c>
    </row>
    <row r="75" spans="1:8">
      <c r="A75" s="4">
        <v>1</v>
      </c>
      <c r="B75" s="15" t="s">
        <v>257</v>
      </c>
      <c r="C75" s="15" t="s">
        <v>16</v>
      </c>
      <c r="D75" s="15">
        <v>20</v>
      </c>
      <c r="E75" s="15">
        <v>37.5</v>
      </c>
      <c r="F75" s="15">
        <v>5</v>
      </c>
      <c r="G75" s="88">
        <v>15</v>
      </c>
      <c r="H75" s="15" t="s">
        <v>15</v>
      </c>
    </row>
    <row r="76" spans="1:8">
      <c r="A76" s="4">
        <v>4</v>
      </c>
      <c r="B76" s="15" t="s">
        <v>258</v>
      </c>
      <c r="C76" s="15" t="s">
        <v>5</v>
      </c>
      <c r="D76" s="15">
        <v>3</v>
      </c>
      <c r="E76" s="15">
        <v>37.5</v>
      </c>
      <c r="F76" s="15">
        <v>5</v>
      </c>
      <c r="G76" s="88">
        <v>15</v>
      </c>
      <c r="H76" s="15" t="s">
        <v>28</v>
      </c>
    </row>
    <row r="77" spans="1:8">
      <c r="A77" s="4">
        <v>5</v>
      </c>
      <c r="B77" s="15" t="s">
        <v>259</v>
      </c>
      <c r="C77" s="15" t="s">
        <v>16</v>
      </c>
      <c r="D77" s="15">
        <v>40</v>
      </c>
      <c r="E77" s="15">
        <v>37.5</v>
      </c>
      <c r="F77" s="15">
        <v>5</v>
      </c>
      <c r="G77" s="88">
        <v>10</v>
      </c>
      <c r="H77" s="15" t="s">
        <v>30</v>
      </c>
    </row>
    <row r="78" spans="1:8">
      <c r="A78" s="4">
        <v>6</v>
      </c>
      <c r="B78" s="15" t="s">
        <v>260</v>
      </c>
      <c r="C78" s="15" t="s">
        <v>16</v>
      </c>
      <c r="D78" s="15">
        <v>20</v>
      </c>
      <c r="E78" s="15">
        <v>37.5</v>
      </c>
      <c r="F78" s="15">
        <v>5</v>
      </c>
      <c r="G78" s="88">
        <v>15</v>
      </c>
      <c r="H78" s="15" t="s">
        <v>33</v>
      </c>
    </row>
    <row r="79" spans="1:8">
      <c r="A79" s="4">
        <v>9</v>
      </c>
      <c r="B79" s="15" t="s">
        <v>261</v>
      </c>
      <c r="C79" s="15" t="s">
        <v>16</v>
      </c>
      <c r="D79" s="15">
        <v>3</v>
      </c>
      <c r="E79" s="15">
        <v>37.5</v>
      </c>
      <c r="F79" s="15">
        <v>5</v>
      </c>
      <c r="G79" s="88">
        <v>15</v>
      </c>
      <c r="H79" s="15" t="s">
        <v>44</v>
      </c>
    </row>
    <row r="80" spans="1:8">
      <c r="A80" s="4">
        <v>14</v>
      </c>
      <c r="B80" s="15" t="s">
        <v>262</v>
      </c>
      <c r="C80" s="15" t="s">
        <v>16</v>
      </c>
      <c r="D80" s="15">
        <v>40</v>
      </c>
      <c r="E80" s="15">
        <v>37.5</v>
      </c>
      <c r="F80" s="15">
        <v>5</v>
      </c>
      <c r="G80" s="88">
        <v>20</v>
      </c>
      <c r="H80" s="15" t="s">
        <v>58</v>
      </c>
    </row>
    <row r="81" spans="1:8">
      <c r="A81" s="4">
        <v>17</v>
      </c>
      <c r="B81" s="15" t="s">
        <v>263</v>
      </c>
      <c r="C81" s="15" t="s">
        <v>5</v>
      </c>
      <c r="D81" s="15">
        <v>3</v>
      </c>
      <c r="E81" s="15">
        <v>37.5</v>
      </c>
      <c r="F81" s="15">
        <v>5</v>
      </c>
      <c r="G81" s="88">
        <v>15</v>
      </c>
      <c r="H81" s="15" t="s">
        <v>65</v>
      </c>
    </row>
    <row r="82" spans="1:8">
      <c r="A82" s="4">
        <v>19</v>
      </c>
      <c r="B82" s="15" t="s">
        <v>264</v>
      </c>
      <c r="C82" s="15" t="s">
        <v>16</v>
      </c>
      <c r="D82" s="15">
        <v>20</v>
      </c>
      <c r="E82" s="15">
        <v>37.5</v>
      </c>
      <c r="F82" s="15">
        <v>5</v>
      </c>
      <c r="G82" s="88">
        <v>6</v>
      </c>
      <c r="H82" s="15" t="s">
        <v>69</v>
      </c>
    </row>
    <row r="83" hidden="1" spans="1:7">
      <c r="A83" s="4">
        <v>80</v>
      </c>
      <c r="B83" s="7" t="s">
        <v>265</v>
      </c>
      <c r="C83" s="8" t="s">
        <v>5</v>
      </c>
      <c r="D83" s="9">
        <v>3</v>
      </c>
      <c r="E83" s="9">
        <v>9.375</v>
      </c>
      <c r="F83" s="9">
        <v>0</v>
      </c>
      <c r="G83" s="10">
        <v>6</v>
      </c>
    </row>
    <row r="84" hidden="1" spans="1:7">
      <c r="A84" s="4">
        <v>82</v>
      </c>
      <c r="B84" s="7" t="s">
        <v>266</v>
      </c>
      <c r="C84" s="8" t="s">
        <v>5</v>
      </c>
      <c r="D84" s="9">
        <v>3</v>
      </c>
      <c r="E84" s="9">
        <v>9.375</v>
      </c>
      <c r="F84" s="9">
        <v>0</v>
      </c>
      <c r="G84" s="10">
        <v>6</v>
      </c>
    </row>
    <row r="85" spans="1:8">
      <c r="A85" s="4">
        <v>20</v>
      </c>
      <c r="B85" s="15" t="s">
        <v>267</v>
      </c>
      <c r="C85" s="15" t="s">
        <v>5</v>
      </c>
      <c r="D85" s="15">
        <v>60</v>
      </c>
      <c r="E85" s="15">
        <v>37.5</v>
      </c>
      <c r="F85" s="15">
        <v>5</v>
      </c>
      <c r="G85" s="88">
        <v>6</v>
      </c>
      <c r="H85" s="15" t="s">
        <v>71</v>
      </c>
    </row>
    <row r="86" spans="1:8">
      <c r="A86" s="4">
        <v>47</v>
      </c>
      <c r="B86" s="15" t="s">
        <v>268</v>
      </c>
      <c r="C86" s="15" t="s">
        <v>16</v>
      </c>
      <c r="D86" s="15">
        <v>20</v>
      </c>
      <c r="E86" s="15">
        <v>37.5</v>
      </c>
      <c r="F86" s="15">
        <v>5</v>
      </c>
      <c r="G86" s="88">
        <v>15</v>
      </c>
      <c r="H86" s="15" t="s">
        <v>134</v>
      </c>
    </row>
    <row r="87" spans="1:8">
      <c r="A87" s="4">
        <v>48</v>
      </c>
      <c r="B87" s="15" t="s">
        <v>269</v>
      </c>
      <c r="C87" s="15" t="s">
        <v>16</v>
      </c>
      <c r="D87" s="15">
        <v>40</v>
      </c>
      <c r="E87" s="15">
        <v>37.5</v>
      </c>
      <c r="F87" s="15">
        <v>5</v>
      </c>
      <c r="G87" s="88">
        <v>10</v>
      </c>
      <c r="H87" s="15" t="s">
        <v>134</v>
      </c>
    </row>
    <row r="88" spans="1:8">
      <c r="A88" s="4">
        <v>51</v>
      </c>
      <c r="B88" s="15" t="s">
        <v>270</v>
      </c>
      <c r="C88" s="15" t="s">
        <v>16</v>
      </c>
      <c r="D88" s="15">
        <v>8</v>
      </c>
      <c r="E88" s="15">
        <v>37.5</v>
      </c>
      <c r="F88" s="15">
        <v>5</v>
      </c>
      <c r="G88" s="88">
        <v>20</v>
      </c>
      <c r="H88" s="15" t="s">
        <v>134</v>
      </c>
    </row>
    <row r="89" spans="1:8">
      <c r="A89" s="4">
        <v>61</v>
      </c>
      <c r="B89" s="15" t="s">
        <v>271</v>
      </c>
      <c r="C89" s="15" t="s">
        <v>16</v>
      </c>
      <c r="D89" s="15">
        <v>20</v>
      </c>
      <c r="E89" s="15">
        <v>37.5</v>
      </c>
      <c r="F89" s="15">
        <v>5</v>
      </c>
      <c r="G89" s="88">
        <v>10</v>
      </c>
      <c r="H89" s="15" t="s">
        <v>134</v>
      </c>
    </row>
    <row r="90" spans="1:8">
      <c r="A90" s="4">
        <v>63</v>
      </c>
      <c r="B90" s="25" t="s">
        <v>272</v>
      </c>
      <c r="C90" s="15" t="s">
        <v>16</v>
      </c>
      <c r="D90" s="15">
        <v>20</v>
      </c>
      <c r="E90" s="15">
        <v>37.5</v>
      </c>
      <c r="F90" s="15">
        <v>5</v>
      </c>
      <c r="G90" s="88">
        <v>20</v>
      </c>
      <c r="H90" s="15" t="s">
        <v>164</v>
      </c>
    </row>
    <row r="91" spans="1:8">
      <c r="A91" s="4">
        <v>16</v>
      </c>
      <c r="B91" s="15" t="s">
        <v>273</v>
      </c>
      <c r="C91" s="15" t="s">
        <v>5</v>
      </c>
      <c r="D91" s="15">
        <v>3</v>
      </c>
      <c r="E91" s="15">
        <v>25</v>
      </c>
      <c r="F91" s="15">
        <v>5</v>
      </c>
      <c r="G91" s="88">
        <v>15</v>
      </c>
      <c r="H91" s="15" t="s">
        <v>62</v>
      </c>
    </row>
    <row r="92" spans="1:8">
      <c r="A92" s="4">
        <v>18</v>
      </c>
      <c r="B92" s="15" t="s">
        <v>274</v>
      </c>
      <c r="C92" s="15" t="s">
        <v>5</v>
      </c>
      <c r="D92" s="15">
        <v>20</v>
      </c>
      <c r="E92" s="15">
        <v>25</v>
      </c>
      <c r="F92" s="15">
        <v>5</v>
      </c>
      <c r="G92" s="88">
        <v>6</v>
      </c>
      <c r="H92" s="15" t="s">
        <v>67</v>
      </c>
    </row>
    <row r="93" spans="1:8">
      <c r="A93" s="4">
        <v>39</v>
      </c>
      <c r="B93" s="15" t="s">
        <v>275</v>
      </c>
      <c r="C93" s="15" t="s">
        <v>16</v>
      </c>
      <c r="D93" s="15">
        <v>20</v>
      </c>
      <c r="E93" s="15">
        <v>25</v>
      </c>
      <c r="F93" s="15">
        <v>5</v>
      </c>
      <c r="G93" s="88">
        <v>10</v>
      </c>
      <c r="H93" s="15" t="s">
        <v>119</v>
      </c>
    </row>
    <row r="94" spans="1:8">
      <c r="A94" s="4">
        <v>23</v>
      </c>
      <c r="B94" s="15" t="s">
        <v>276</v>
      </c>
      <c r="C94" s="15" t="s">
        <v>16</v>
      </c>
      <c r="D94" s="15">
        <v>20</v>
      </c>
      <c r="E94" s="15">
        <v>18.75</v>
      </c>
      <c r="F94" s="15">
        <v>5</v>
      </c>
      <c r="G94" s="88">
        <v>10</v>
      </c>
      <c r="H94" s="15" t="s">
        <v>79</v>
      </c>
    </row>
    <row r="95" spans="1:8">
      <c r="A95" s="4">
        <v>34</v>
      </c>
      <c r="B95" s="15" t="s">
        <v>277</v>
      </c>
      <c r="C95" s="15" t="s">
        <v>5</v>
      </c>
      <c r="D95" s="15">
        <v>20</v>
      </c>
      <c r="E95" s="15">
        <v>18.75</v>
      </c>
      <c r="F95" s="15">
        <v>5</v>
      </c>
      <c r="G95" s="88">
        <v>15</v>
      </c>
      <c r="H95" s="15" t="s">
        <v>108</v>
      </c>
    </row>
    <row r="96" hidden="1" spans="1:7">
      <c r="A96" s="4">
        <v>100</v>
      </c>
      <c r="B96" s="7" t="s">
        <v>278</v>
      </c>
      <c r="C96" s="8" t="s">
        <v>5</v>
      </c>
      <c r="D96" s="9">
        <v>0</v>
      </c>
      <c r="E96" s="9">
        <v>9.375</v>
      </c>
      <c r="F96" s="9">
        <v>0</v>
      </c>
      <c r="G96" s="10">
        <v>6</v>
      </c>
    </row>
    <row r="97" spans="1:8">
      <c r="A97" s="4">
        <v>25</v>
      </c>
      <c r="B97" s="15" t="s">
        <v>279</v>
      </c>
      <c r="C97" s="15" t="s">
        <v>5</v>
      </c>
      <c r="D97" s="15">
        <v>40</v>
      </c>
      <c r="E97" s="15">
        <v>12.5</v>
      </c>
      <c r="F97" s="15">
        <v>5</v>
      </c>
      <c r="G97" s="88">
        <v>6</v>
      </c>
      <c r="H97" s="15" t="s">
        <v>85</v>
      </c>
    </row>
    <row r="98" spans="1:8">
      <c r="A98" s="4">
        <v>28</v>
      </c>
      <c r="B98" s="15" t="s">
        <v>280</v>
      </c>
      <c r="C98" s="15" t="s">
        <v>5</v>
      </c>
      <c r="D98" s="15">
        <v>30</v>
      </c>
      <c r="E98" s="15">
        <v>12.5</v>
      </c>
      <c r="F98" s="15">
        <v>5</v>
      </c>
      <c r="G98" s="88">
        <v>15</v>
      </c>
      <c r="H98" s="15" t="s">
        <v>93</v>
      </c>
    </row>
    <row r="99" spans="1:8">
      <c r="A99" s="4">
        <v>31</v>
      </c>
      <c r="B99" s="15" t="s">
        <v>281</v>
      </c>
      <c r="C99" s="15" t="s">
        <v>19</v>
      </c>
      <c r="D99" s="15">
        <v>2</v>
      </c>
      <c r="E99" s="15">
        <v>0</v>
      </c>
      <c r="F99" s="15">
        <v>5</v>
      </c>
      <c r="G99" s="88">
        <v>-1</v>
      </c>
      <c r="H99" s="15" t="s">
        <v>99</v>
      </c>
    </row>
    <row r="100" hidden="1" spans="1:7">
      <c r="A100" s="4">
        <v>108</v>
      </c>
      <c r="B100" s="7" t="s">
        <v>282</v>
      </c>
      <c r="C100" s="8" t="s">
        <v>5</v>
      </c>
      <c r="D100" s="9">
        <v>1</v>
      </c>
      <c r="E100" s="9">
        <v>9.375</v>
      </c>
      <c r="F100" s="9">
        <v>20</v>
      </c>
      <c r="G100" s="10">
        <v>10</v>
      </c>
    </row>
    <row r="101" spans="1:8">
      <c r="A101" s="4">
        <v>56</v>
      </c>
      <c r="B101" s="15" t="s">
        <v>283</v>
      </c>
      <c r="C101" s="15" t="s">
        <v>150</v>
      </c>
      <c r="D101" s="15">
        <v>3</v>
      </c>
      <c r="E101" s="15">
        <v>0</v>
      </c>
      <c r="F101" s="15">
        <v>3</v>
      </c>
      <c r="G101" s="88">
        <v>15</v>
      </c>
      <c r="H101" s="15" t="s">
        <v>147</v>
      </c>
    </row>
    <row r="102" spans="1:8">
      <c r="A102" s="4">
        <v>65</v>
      </c>
      <c r="B102" s="15" t="s">
        <v>284</v>
      </c>
      <c r="C102" s="15" t="s">
        <v>169</v>
      </c>
      <c r="D102" s="15">
        <v>15</v>
      </c>
      <c r="E102" s="15">
        <v>100</v>
      </c>
      <c r="F102" s="15">
        <v>0</v>
      </c>
      <c r="G102" s="88">
        <v>20</v>
      </c>
      <c r="H102" s="15" t="s">
        <v>168</v>
      </c>
    </row>
    <row r="103" spans="1:8">
      <c r="A103" s="4">
        <v>50</v>
      </c>
      <c r="B103" s="15" t="s">
        <v>285</v>
      </c>
      <c r="C103" s="15" t="s">
        <v>16</v>
      </c>
      <c r="D103" s="15">
        <v>20</v>
      </c>
      <c r="E103" s="15">
        <v>75</v>
      </c>
      <c r="F103" s="15">
        <v>0</v>
      </c>
      <c r="G103" s="88">
        <v>3</v>
      </c>
      <c r="H103" s="15" t="s">
        <v>134</v>
      </c>
    </row>
    <row r="104" spans="1:8">
      <c r="A104" s="4">
        <v>29</v>
      </c>
      <c r="B104" s="15" t="s">
        <v>286</v>
      </c>
      <c r="C104" s="15" t="s">
        <v>16</v>
      </c>
      <c r="D104" s="15">
        <v>20</v>
      </c>
      <c r="E104" s="15">
        <v>37.5</v>
      </c>
      <c r="F104" s="15">
        <v>0</v>
      </c>
      <c r="G104" s="88">
        <v>10</v>
      </c>
      <c r="H104" s="15" t="s">
        <v>95</v>
      </c>
    </row>
    <row r="105" spans="1:8">
      <c r="A105" s="4">
        <v>30</v>
      </c>
      <c r="B105" s="15" t="s">
        <v>287</v>
      </c>
      <c r="C105" s="15" t="s">
        <v>16</v>
      </c>
      <c r="D105" s="15">
        <v>20</v>
      </c>
      <c r="E105" s="15">
        <v>37.5</v>
      </c>
      <c r="F105" s="15">
        <v>0</v>
      </c>
      <c r="G105" s="88">
        <v>10</v>
      </c>
      <c r="H105" s="15" t="s">
        <v>97</v>
      </c>
    </row>
    <row r="106" spans="1:8">
      <c r="A106" s="4">
        <v>66</v>
      </c>
      <c r="B106" s="15" t="s">
        <v>288</v>
      </c>
      <c r="C106" s="15" t="s">
        <v>169</v>
      </c>
      <c r="D106" s="15">
        <v>75</v>
      </c>
      <c r="E106" s="15">
        <v>25</v>
      </c>
      <c r="F106" s="15">
        <v>0</v>
      </c>
      <c r="G106" s="88">
        <v>20</v>
      </c>
      <c r="H106" s="15" t="s">
        <v>173</v>
      </c>
    </row>
    <row r="107" spans="1:8">
      <c r="A107" s="4">
        <v>22</v>
      </c>
      <c r="B107" s="15" t="s">
        <v>289</v>
      </c>
      <c r="C107" s="15" t="s">
        <v>5</v>
      </c>
      <c r="D107" s="15">
        <v>-3</v>
      </c>
      <c r="E107" s="15">
        <v>0</v>
      </c>
      <c r="F107" s="15">
        <v>0</v>
      </c>
      <c r="G107" s="88">
        <v>18750</v>
      </c>
      <c r="H107" s="15" t="s">
        <v>77</v>
      </c>
    </row>
    <row r="108" spans="1:8">
      <c r="A108" s="4">
        <v>24</v>
      </c>
      <c r="B108" s="15" t="s">
        <v>290</v>
      </c>
      <c r="C108" s="15" t="s">
        <v>84</v>
      </c>
      <c r="D108" s="15">
        <v>0</v>
      </c>
      <c r="E108" s="15">
        <v>0</v>
      </c>
      <c r="F108" s="15">
        <v>0</v>
      </c>
      <c r="G108" s="88">
        <v>6</v>
      </c>
      <c r="H108" s="15" t="s">
        <v>82</v>
      </c>
    </row>
    <row r="109" spans="1:8">
      <c r="A109" s="4">
        <v>41</v>
      </c>
      <c r="B109" s="15" t="s">
        <v>291</v>
      </c>
      <c r="C109" s="15" t="s">
        <v>16</v>
      </c>
      <c r="D109" s="15">
        <v>30</v>
      </c>
      <c r="E109" s="15">
        <v>25</v>
      </c>
      <c r="F109" s="15">
        <v>-5</v>
      </c>
      <c r="G109" s="88">
        <v>15</v>
      </c>
      <c r="H109" s="15" t="s">
        <v>123</v>
      </c>
    </row>
    <row r="110" spans="1:8">
      <c r="A110" s="4">
        <v>21</v>
      </c>
      <c r="B110" s="15" t="s">
        <v>292</v>
      </c>
      <c r="C110" s="15" t="s">
        <v>16</v>
      </c>
      <c r="D110" s="15">
        <v>-20</v>
      </c>
      <c r="E110" s="15">
        <v>37.5</v>
      </c>
      <c r="F110" s="15">
        <v>-20</v>
      </c>
      <c r="G110" s="88">
        <v>6</v>
      </c>
      <c r="H110" s="15" t="s">
        <v>74</v>
      </c>
    </row>
  </sheetData>
  <autoFilter ref="A1:H110">
    <filterColumn colId="7">
      <filters>
        <filter val="return names.moon_cap and names.red_cap and names.blue_cap and names.green_cap"/>
        <filter val="return ((names.cave_banana or 0) + (names.cave_banana_cooked or 0) &gt;= 2) and not tags.meat and not tags.fish and not tags.monster"/>
        <filter val="return names.royal_jelly and not tags.inedible and not tags.monster"/>
        <filter val="return (names.fig or names.fig_cooked) and tags.veggie and tags.veggie &gt;= 2  and not tags.meat"/>
        <filter val=" return names.honey and tags.meat and tags.meat &lt;= 1.5 and not tags.inedible"/>
        <filter val=" return names.honey and tags.meat and tags.meat &gt; 1.5 and not tags.inedible"/>
        <filter val="return tags.fruit and tags.fruit &gt;= 3 and not tags.meat and not tags.veggie"/>
        <filter val="return tags.fruit and not tags.meat and not tags.veggie and not tags.inedible"/>
        <filter val="return tags.monster and tags.monster &gt;= 2 and not tags.inedible"/>
        <filter val="return tags.meat and tags.meat &gt;= 3 and not tags.inedible"/>
        <filter val="return (names.tomato or names.tomato_cooked) and (names.onion or names.onion_cooked) and not tags.meat and not tags.inedible and not tags.egg"/>
        <filter val="return (names.asparagus or names.asparagus_cooked or names.tomato or names.tomato_cooked) and tags.veggie and tags.veggie &gt; 2 and tags.frozen and not tags.meat and not tags.inedible and not tags.egg"/>
        <filter val="return (names.cave_banana or names.cave_banana_cooked) and tags.frozen and names.twigs and not tags.meat and not tags.fish"/>
        <filter val="return names.drumstick and names.drumstick &gt; 1 and tags.meat and tags.meat &gt; 1 and ((tags.veggie and tags.veggie &gt;= 0.5) or tags.fruit)"/>
        <filter val="return (names.fig or names.fig_cooked) and names.twigs and tags.meat and tags.meat &gt;= 1 and (not tags.monster or tags.monster &lt;= 1)"/>
        <filter val="return names.twigs and names.honey and (names.corn or names.corn_cooked or names.oceanfish_small_5_inv or names.oceanfish_medium_5_inv)"/>
        <filter val="return tags.meat and tags.meat &gt;= 2.5 and tags.fish and tags.fish &gt;= 1.5 and not tags.frozen"/>
        <filter val="return (names.eggplant or names.eggplant_cooked) and tags.veggie and tags.veggie &gt; 1"/>
        <filter val="return tags.meat and tags.veggie and tags.meat &gt;= 1.5 and tags.veggie &gt;= 1.5"/>
        <filter val="return (names.asparagus or names.asparagus_cooked) and tags.veggie and tags.veggie &gt; 2 and not tags.meat and not tags.inedible"/>
        <filter val="return ((names.potato and names.potato &gt; 1) or (names.potato_cooked and names.potato_cooked &gt; 1) or (names.potato and names.potato_cooked)) and (names.garlic or names.garlic_cooked) and not tags.meat and not tags.inedible"/>
        <filter val="return tags.meat and not tags.inedible"/>
        <filter val="return (names.froglegs or names.froglegs_cooked) and tags.veggie and tags.veggie &gt;= 0.5"/>
        <filter val="return tags.egg and tags.meat and tags.veggie and tags.veggie &gt;= 0.5 and not tags.inedible"/>
        <filter val="return (names.acorn or names.acorn_cooked) and tags.seed and tags.seed &gt;= 1 and (names.berries or names.berries_cooked or names.berries_juicy or names.berries_juicy_cooked) and tags.fruit and tags.fruit &gt;= 1 and not tags.meat and not tags.veggie and not tags.egg and not tags.dairy"/>
        <filter val="return tags.egg and tags.egg &gt;= 1 and tags.veggie and tags.veggie &gt;= 1 and not tags.meat and not tags.dairy"/>
        <filter val="return (names.trunk_summer or names.trunk_cooked or names.trunk_winter) and (names.fig or names.fig_cooked)"/>
        <filter val="return (names.fig or names.fig_cooked) and (names.froglegs or names.froglegs_cooked)"/>
        <filter val="return (names.pumpkin or names.pumpkin_cooked) and tags.sweetener and tags.sweetener &gt;= 2"/>
        <filter val="return tags.inedible and not tags.monster and not tags.meat and not tags.fish and not tags.egg and not tags.fat and not tags.dairy and not tags.magic"/>
        <filter val="return tags.egg and tags.egg &gt;= 3"/>
        <filter val=" return (names.dragonfruit or names.dragonfruit_cooked) and not tags.meat"/>
        <filter val="return tags.sweetener and tags.sweetener &gt;= 3 and not tags.meat"/>
        <filter val="return (names.pepper or names.pepper_cooked) and tags.meat and tags.meat &lt;= 1.5 and not tags.inedible"/>
        <filter val="return (names.butterflywings or names.moonbutterflywings) and not tags.meat and tags.veggie and tags.veggie &gt;= 0.5"/>
        <filter val="return names.mandrake"/>
        <filter val="return names.butter and (names.berries or names.berries_cooked or names.berries_juicy or names.berries_juicy_cooked) and tags.egg"/>
        <filter val="return tags.frozen and tags.dairy and tags.sweetener and not tags.meat and not tags.veggie and not tags.inedible and not tags.egg"/>
        <filter val="return names.watermelon and tags.frozen and names.twigs and not tags.meat and not tags.veggie and not tags.egg"/>
        <filter val="return tags.meat and names.twigs and (not tags.monster or tags.monster &lt;= 1) and (tags.inedible and tags.inedible &lt;= 1)"/>
        <filter val="return (names.cutlichen or names.kelp or names.kelp_cooked or names.kelp_dried) and (names.eel or names.eel_cooked or names.pondeel)"/>
        <filter val="return names.wobster_sheller_land and tags.frozen"/>
        <filter val="return names.tallbirdegg and tags.veggie and tags.veggie &gt;= 1"/>
        <filter val="return tags.fish and tags.fish &gt; 2"/>
        <filter val="return tags.inedible and tags.seed and names.forgetmelots and not tags.monster and not tags.meat and not tags.fish and not tags.egg and not tags.fat and not tags.dairy and not tags.magic"/>
        <filter val="return names.cactus_flower and tags.veggie and tags.veggie &gt;= 2 and not tags.meat and not tags.inedible and not tags.egg and not tags.sweetener and not tags.fruit"/>
        <filter val="return names.mole and (names.rock_avocado_fruit_ripe or names.cactus_meat) and not tags.fruit"/>
        <filter val="return not tags.meat and tags.veggie and tags.veggie &gt;= 0.5 and not tags.inedible"/>
        <filter val="return true"/>
        <filter val="return tags.egg and tags.egg &gt; 1 and tags.meat and tags.meat &gt; 1 and not tags.veggie"/>
        <filter val="return names.forgetmelots and tags.sweetener and tags.frozen and not tags.monster and not tags.veggie and not tags.meat and not tags.fish and not tags.egg and not tags.fat and not tags.dairy and not tags.inedible"/>
        <filter val="return tags.fish and tags.fish &gt;= 2 and tags.frozen and not tags.inedible and not tags.egg"/>
        <filter val="return (names.cave_banana or names.cave_banana_cooked) and (tags.frozen and tags.frozen &gt;= 1) and not tags.meat and not tags.fish"/>
        <filter val="return (names.potato or names.potato_cooked) and names.twigs and (not tags.monster or tags.monster &lt;= 1) and not tags.meat and (tags.inedible and tags.inedible &lt;= 2)"/>
        <filter val="        test = function(cooker, names, tags)"/>
        <filter val="return tags.fish and names.twigs and (tags.inedible and tags.inedible &lt;= 1)"/>
        <filter val="return ((names.kelp or 0) + (names.kelp_cooked or 0) + (names.kelp_dried or 0)) == 2 and (tags.fish and tags.fish &gt;= 1)"/>
        <filter val="return tags.fish and (names.corn or names.corn_cooked or names.oceanfish_small_5_inv or names.oceanfish_medium_5_inv)"/>
      </filters>
    </filterColumn>
    <sortState ref="A2:H110">
      <sortCondition ref="F1" descending="1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9"/>
  <sheetViews>
    <sheetView workbookViewId="0">
      <pane xSplit="7" ySplit="1" topLeftCell="H388" activePane="bottomRight" state="frozen"/>
      <selection/>
      <selection pane="topRight"/>
      <selection pane="bottomLeft"/>
      <selection pane="bottomRight" activeCell="H395" sqref="H395"/>
    </sheetView>
  </sheetViews>
  <sheetFormatPr defaultColWidth="55.3" defaultRowHeight="22.5"/>
  <cols>
    <col min="1" max="1" width="3.8" style="70" customWidth="1"/>
    <col min="2" max="2" width="26.3" style="32" customWidth="1"/>
    <col min="3" max="3" width="24.9" style="4" customWidth="1"/>
    <col min="4" max="4" width="3.1" hidden="1" customWidth="1"/>
    <col min="5" max="5" width="45.5" style="4" hidden="1" customWidth="1"/>
    <col min="6" max="6" width="3.1" style="4" hidden="1" customWidth="1"/>
    <col min="7" max="7" width="3" style="4" hidden="1" customWidth="1"/>
    <col min="8" max="8" width="24.4" style="15" customWidth="1"/>
    <col min="9" max="9" width="36.3" style="71" customWidth="1"/>
    <col min="10" max="16384" width="55.3" style="32" customWidth="1"/>
  </cols>
  <sheetData>
    <row r="1" spans="3:3">
      <c r="C1" s="4" t="s">
        <v>0</v>
      </c>
    </row>
    <row r="2" spans="1:9">
      <c r="A2" s="72">
        <v>0</v>
      </c>
      <c r="B2" s="32" t="s">
        <v>1</v>
      </c>
      <c r="C2" s="73" t="s">
        <v>1</v>
      </c>
      <c r="E2" s="74" t="s">
        <v>2</v>
      </c>
      <c r="F2" s="74"/>
      <c r="G2" s="74"/>
      <c r="H2" s="21" t="s">
        <v>293</v>
      </c>
      <c r="I2" s="32"/>
    </row>
    <row r="3" spans="1:8">
      <c r="A3" s="72">
        <v>1</v>
      </c>
      <c r="B3" s="32" t="s">
        <v>1</v>
      </c>
      <c r="C3" s="2" t="s">
        <v>4</v>
      </c>
      <c r="D3">
        <v>1</v>
      </c>
      <c r="E3" s="2" t="s">
        <v>5</v>
      </c>
      <c r="F3" s="2"/>
      <c r="G3" s="2"/>
      <c r="H3" s="75" t="str">
        <f>IFERROR(VLOOKUP(E3,参数!$A$5:$B$41,2,FALSE),E3)</f>
        <v>FOODTYPE.VEGGIE</v>
      </c>
    </row>
    <row r="4" spans="1:8">
      <c r="A4" s="72">
        <v>2</v>
      </c>
      <c r="B4" s="32" t="s">
        <v>1</v>
      </c>
      <c r="C4" s="2" t="s">
        <v>6</v>
      </c>
      <c r="D4">
        <v>1</v>
      </c>
      <c r="E4" s="2" t="s">
        <v>7</v>
      </c>
      <c r="F4" s="2"/>
      <c r="G4" s="2"/>
      <c r="H4" s="76">
        <f>IFERROR(VLOOKUP(E4,参数!$A$5:$B$41,2,FALSE),E4)</f>
        <v>20</v>
      </c>
    </row>
    <row r="5" spans="1:8">
      <c r="A5" s="72">
        <v>3</v>
      </c>
      <c r="B5" s="32" t="s">
        <v>1</v>
      </c>
      <c r="C5" s="2" t="s">
        <v>8</v>
      </c>
      <c r="D5">
        <v>1</v>
      </c>
      <c r="E5" s="2" t="s">
        <v>9</v>
      </c>
      <c r="F5" s="2"/>
      <c r="G5" s="2"/>
      <c r="H5" s="76">
        <f>IFERROR(VLOOKUP(E5,参数!$A$5:$B$41,2,FALSE),E5)</f>
        <v>37.5</v>
      </c>
    </row>
    <row r="6" spans="1:8">
      <c r="A6" s="72">
        <v>4</v>
      </c>
      <c r="B6" s="32" t="s">
        <v>1</v>
      </c>
      <c r="C6" s="2" t="s">
        <v>10</v>
      </c>
      <c r="D6">
        <v>1</v>
      </c>
      <c r="E6" s="2" t="s">
        <v>11</v>
      </c>
      <c r="F6" s="2"/>
      <c r="G6" s="2"/>
      <c r="H6" s="97" t="str">
        <f>IFERROR(VLOOKUP(E6,参数!$A$5:$B$41,2,FALSE),E6)</f>
        <v>15</v>
      </c>
    </row>
    <row r="7" spans="1:8">
      <c r="A7" s="72">
        <v>5</v>
      </c>
      <c r="B7" s="32" t="s">
        <v>1</v>
      </c>
      <c r="C7" s="2" t="s">
        <v>12</v>
      </c>
      <c r="D7">
        <v>1</v>
      </c>
      <c r="E7" s="2" t="s">
        <v>13</v>
      </c>
      <c r="F7" s="2"/>
      <c r="G7" s="2"/>
      <c r="H7" s="75">
        <f>IFERROR(VLOOKUP(E7,参数!$A$5:$B$41,2,FALSE),E7)</f>
        <v>5</v>
      </c>
    </row>
    <row r="8" spans="1:9">
      <c r="A8" s="72">
        <v>6</v>
      </c>
      <c r="B8" s="32" t="s">
        <v>14</v>
      </c>
      <c r="C8" s="73" t="s">
        <v>14</v>
      </c>
      <c r="E8" s="74" t="s">
        <v>2</v>
      </c>
      <c r="F8" s="74"/>
      <c r="G8" s="74"/>
      <c r="H8" s="22" t="s">
        <v>294</v>
      </c>
      <c r="I8" s="32"/>
    </row>
    <row r="9" spans="1:8">
      <c r="A9" s="72">
        <v>7</v>
      </c>
      <c r="B9" s="32" t="s">
        <v>14</v>
      </c>
      <c r="C9" s="2" t="s">
        <v>4</v>
      </c>
      <c r="D9">
        <v>1</v>
      </c>
      <c r="E9" s="2" t="s">
        <v>16</v>
      </c>
      <c r="F9" s="2"/>
      <c r="G9" s="2"/>
      <c r="H9" s="75" t="str">
        <f>IFERROR(VLOOKUP(E9,参数!$A$5:$B$41,2,FALSE),E9)</f>
        <v>FOODTYPE.MEAT</v>
      </c>
    </row>
    <row r="10" spans="1:8">
      <c r="A10" s="72">
        <v>8</v>
      </c>
      <c r="B10" s="32" t="s">
        <v>14</v>
      </c>
      <c r="C10" s="2" t="s">
        <v>6</v>
      </c>
      <c r="D10">
        <v>1</v>
      </c>
      <c r="E10" s="2" t="s">
        <v>7</v>
      </c>
      <c r="F10" s="2"/>
      <c r="G10" s="2"/>
      <c r="H10" s="76">
        <f>IFERROR(VLOOKUP(E10,参数!$A$5:$B$41,2,FALSE),E10)</f>
        <v>20</v>
      </c>
    </row>
    <row r="11" spans="1:8">
      <c r="A11" s="72">
        <v>9</v>
      </c>
      <c r="B11" s="32" t="s">
        <v>14</v>
      </c>
      <c r="C11" s="2" t="s">
        <v>8</v>
      </c>
      <c r="D11">
        <v>1</v>
      </c>
      <c r="E11" s="2" t="s">
        <v>9</v>
      </c>
      <c r="F11" s="2"/>
      <c r="G11" s="2"/>
      <c r="H11" s="76">
        <f>IFERROR(VLOOKUP(E11,参数!$A$5:$B$41,2,FALSE),E11)</f>
        <v>37.5</v>
      </c>
    </row>
    <row r="12" spans="1:9">
      <c r="A12" s="72">
        <v>10</v>
      </c>
      <c r="B12" s="32" t="s">
        <v>14</v>
      </c>
      <c r="C12" s="2" t="s">
        <v>10</v>
      </c>
      <c r="D12">
        <v>1</v>
      </c>
      <c r="E12" s="2" t="s">
        <v>11</v>
      </c>
      <c r="F12" s="2"/>
      <c r="G12" s="2"/>
      <c r="H12" s="97" t="str">
        <f>IFERROR(VLOOKUP(E12,参数!$A$5:$B$41,2,FALSE),E12)</f>
        <v>15</v>
      </c>
      <c r="I12" s="79"/>
    </row>
    <row r="13" spans="1:8">
      <c r="A13" s="72">
        <v>11</v>
      </c>
      <c r="B13" s="32" t="s">
        <v>14</v>
      </c>
      <c r="C13" s="2" t="s">
        <v>12</v>
      </c>
      <c r="D13">
        <v>1</v>
      </c>
      <c r="E13" s="2" t="s">
        <v>13</v>
      </c>
      <c r="F13" s="2"/>
      <c r="G13" s="2"/>
      <c r="H13" s="75">
        <f>IFERROR(VLOOKUP(E13,参数!$A$5:$B$41,2,FALSE),E13)</f>
        <v>5</v>
      </c>
    </row>
    <row r="14" spans="1:9">
      <c r="A14" s="72">
        <v>12</v>
      </c>
      <c r="B14" s="32" t="s">
        <v>17</v>
      </c>
      <c r="C14" s="73" t="s">
        <v>17</v>
      </c>
      <c r="E14" s="74" t="s">
        <v>2</v>
      </c>
      <c r="F14" s="74"/>
      <c r="G14" s="74"/>
      <c r="H14" s="22" t="s">
        <v>295</v>
      </c>
      <c r="I14" s="32"/>
    </row>
    <row r="15" spans="1:8">
      <c r="A15" s="72">
        <v>13</v>
      </c>
      <c r="B15" s="32" t="s">
        <v>17</v>
      </c>
      <c r="C15" s="2" t="s">
        <v>4</v>
      </c>
      <c r="D15">
        <v>1</v>
      </c>
      <c r="E15" s="2" t="s">
        <v>19</v>
      </c>
      <c r="F15" s="2"/>
      <c r="G15" s="2"/>
      <c r="H15" s="75" t="str">
        <f>IFERROR(VLOOKUP(E15,参数!$A$5:$B$41,2,FALSE),E15)</f>
        <v>FOODTYPE.GOODIES</v>
      </c>
    </row>
    <row r="16" spans="1:8">
      <c r="A16" s="72">
        <v>14</v>
      </c>
      <c r="B16" s="32" t="s">
        <v>17</v>
      </c>
      <c r="C16" s="2" t="s">
        <v>6</v>
      </c>
      <c r="D16">
        <v>-1</v>
      </c>
      <c r="E16" s="77" t="s">
        <v>20</v>
      </c>
      <c r="F16" s="77"/>
      <c r="G16" s="77"/>
      <c r="H16" s="75">
        <f>IFERROR(VLOOKUP(E16,参数!$A$5:$B$41,2,FALSE)*D16,E16)</f>
        <v>-3</v>
      </c>
    </row>
    <row r="17" spans="1:8">
      <c r="A17" s="72">
        <v>15</v>
      </c>
      <c r="B17" s="32" t="s">
        <v>17</v>
      </c>
      <c r="C17" s="2" t="s">
        <v>8</v>
      </c>
      <c r="D17">
        <v>1</v>
      </c>
      <c r="E17" s="2" t="s">
        <v>21</v>
      </c>
      <c r="F17" s="2" t="s">
        <v>22</v>
      </c>
      <c r="G17" s="2">
        <v>2</v>
      </c>
      <c r="H17" s="75">
        <f>IFERROR(VLOOKUP(E17,参数!$A$5:$B$41,2,FALSE)*2,E17)</f>
        <v>25</v>
      </c>
    </row>
    <row r="18" spans="1:8">
      <c r="A18" s="72">
        <v>16</v>
      </c>
      <c r="B18" s="32" t="s">
        <v>17</v>
      </c>
      <c r="C18" s="2" t="s">
        <v>10</v>
      </c>
      <c r="D18">
        <v>1</v>
      </c>
      <c r="E18" s="2" t="s">
        <v>11</v>
      </c>
      <c r="F18" s="2"/>
      <c r="G18" s="2"/>
      <c r="H18" s="97" t="str">
        <f>IFERROR(VLOOKUP(E18,参数!$A$5:$B$41,2,FALSE),E18)</f>
        <v>15</v>
      </c>
    </row>
    <row r="19" spans="1:8">
      <c r="A19" s="72">
        <v>17</v>
      </c>
      <c r="B19" s="32" t="s">
        <v>17</v>
      </c>
      <c r="C19" s="2" t="s">
        <v>12</v>
      </c>
      <c r="D19">
        <v>1</v>
      </c>
      <c r="E19" s="2" t="s">
        <v>23</v>
      </c>
      <c r="F19" s="2"/>
      <c r="G19" s="2"/>
      <c r="H19" s="75">
        <f>IFERROR(VLOOKUP(E19,参数!$A$5:$B$41,2,FALSE),E19)</f>
        <v>15</v>
      </c>
    </row>
    <row r="20" spans="1:9">
      <c r="A20" s="72">
        <v>18</v>
      </c>
      <c r="B20" s="32" t="s">
        <v>24</v>
      </c>
      <c r="C20" s="73" t="s">
        <v>24</v>
      </c>
      <c r="E20" s="74" t="s">
        <v>2</v>
      </c>
      <c r="F20" s="74"/>
      <c r="G20" s="74"/>
      <c r="H20" s="22" t="s">
        <v>296</v>
      </c>
      <c r="I20" s="32"/>
    </row>
    <row r="21" spans="1:8">
      <c r="A21" s="72">
        <v>19</v>
      </c>
      <c r="B21" s="32" t="s">
        <v>24</v>
      </c>
      <c r="C21" s="2" t="s">
        <v>4</v>
      </c>
      <c r="D21">
        <v>1</v>
      </c>
      <c r="E21" s="2" t="s">
        <v>5</v>
      </c>
      <c r="F21" s="2"/>
      <c r="G21" s="2"/>
      <c r="H21" s="75" t="str">
        <f>IFERROR(VLOOKUP(E21,参数!$A$5:$B$41,2,FALSE),E21)</f>
        <v>FOODTYPE.VEGGIE</v>
      </c>
    </row>
    <row r="22" spans="1:8">
      <c r="A22" s="72">
        <v>20</v>
      </c>
      <c r="B22" s="32" t="s">
        <v>24</v>
      </c>
      <c r="C22" s="2" t="s">
        <v>6</v>
      </c>
      <c r="D22">
        <v>1</v>
      </c>
      <c r="E22" s="2">
        <v>0</v>
      </c>
      <c r="F22" s="2"/>
      <c r="G22" s="2"/>
      <c r="H22" s="75">
        <f>IFERROR(VLOOKUP(E22,参数!$A$5:$B$41,2,FALSE),E22)</f>
        <v>0</v>
      </c>
    </row>
    <row r="23" spans="1:8">
      <c r="A23" s="72">
        <v>21</v>
      </c>
      <c r="B23" s="32" t="s">
        <v>24</v>
      </c>
      <c r="C23" s="2" t="s">
        <v>8</v>
      </c>
      <c r="D23">
        <v>1</v>
      </c>
      <c r="E23" s="2" t="s">
        <v>9</v>
      </c>
      <c r="F23" s="2"/>
      <c r="G23" s="2"/>
      <c r="H23" s="76">
        <f>IFERROR(VLOOKUP(E23,参数!$A$5:$B$41,2,FALSE),E23)</f>
        <v>37.5</v>
      </c>
    </row>
    <row r="24" spans="1:8">
      <c r="A24" s="72">
        <v>22</v>
      </c>
      <c r="B24" s="32" t="s">
        <v>24</v>
      </c>
      <c r="C24" s="2" t="s">
        <v>10</v>
      </c>
      <c r="D24">
        <v>1</v>
      </c>
      <c r="E24" s="2" t="s">
        <v>26</v>
      </c>
      <c r="F24" s="2"/>
      <c r="G24" s="2"/>
      <c r="H24" s="98" t="str">
        <f>IFERROR(VLOOKUP(E24,参数!$A$5:$B$41,2,FALSE),E24)</f>
        <v>10</v>
      </c>
    </row>
    <row r="25" spans="1:8">
      <c r="A25" s="72">
        <v>23</v>
      </c>
      <c r="B25" s="32" t="s">
        <v>24</v>
      </c>
      <c r="C25" s="2" t="s">
        <v>12</v>
      </c>
      <c r="D25">
        <v>1</v>
      </c>
      <c r="E25" s="2" t="s">
        <v>23</v>
      </c>
      <c r="F25" s="2"/>
      <c r="G25" s="2"/>
      <c r="H25" s="75">
        <f>IFERROR(VLOOKUP(E25,参数!$A$5:$B$41,2,FALSE),E25)</f>
        <v>15</v>
      </c>
    </row>
    <row r="26" spans="1:9">
      <c r="A26" s="72">
        <v>24</v>
      </c>
      <c r="B26" s="32" t="s">
        <v>27</v>
      </c>
      <c r="C26" s="73" t="s">
        <v>27</v>
      </c>
      <c r="E26" s="74" t="s">
        <v>2</v>
      </c>
      <c r="F26" s="74"/>
      <c r="G26" s="74"/>
      <c r="H26" s="22" t="s">
        <v>297</v>
      </c>
      <c r="I26" s="32"/>
    </row>
    <row r="27" spans="1:8">
      <c r="A27" s="72">
        <v>25</v>
      </c>
      <c r="B27" s="32" t="s">
        <v>27</v>
      </c>
      <c r="C27" s="2" t="s">
        <v>4</v>
      </c>
      <c r="D27">
        <v>1</v>
      </c>
      <c r="E27" s="2" t="s">
        <v>5</v>
      </c>
      <c r="F27" s="2"/>
      <c r="G27" s="2"/>
      <c r="H27" s="75" t="str">
        <f>IFERROR(VLOOKUP(E27,参数!$A$5:$B$41,2,FALSE),E27)</f>
        <v>FOODTYPE.VEGGIE</v>
      </c>
    </row>
    <row r="28" spans="1:8">
      <c r="A28" s="72">
        <v>26</v>
      </c>
      <c r="B28" s="32" t="s">
        <v>27</v>
      </c>
      <c r="C28" s="2" t="s">
        <v>6</v>
      </c>
      <c r="D28">
        <v>1</v>
      </c>
      <c r="E28" s="2" t="s">
        <v>20</v>
      </c>
      <c r="F28" s="2"/>
      <c r="G28" s="2"/>
      <c r="H28" s="75">
        <f>IFERROR(VLOOKUP(E28,参数!$A$5:$B$41,2,FALSE),E28)</f>
        <v>3</v>
      </c>
    </row>
    <row r="29" spans="1:8">
      <c r="A29" s="72">
        <v>27</v>
      </c>
      <c r="B29" s="32" t="s">
        <v>27</v>
      </c>
      <c r="C29" s="2" t="s">
        <v>8</v>
      </c>
      <c r="D29">
        <v>1</v>
      </c>
      <c r="E29" s="2" t="s">
        <v>9</v>
      </c>
      <c r="F29" s="2"/>
      <c r="G29" s="2"/>
      <c r="H29" s="76">
        <f>IFERROR(VLOOKUP(E29,参数!$A$5:$B$41,2,FALSE),E29)</f>
        <v>37.5</v>
      </c>
    </row>
    <row r="30" spans="1:8">
      <c r="A30" s="72">
        <v>28</v>
      </c>
      <c r="B30" s="32" t="s">
        <v>27</v>
      </c>
      <c r="C30" s="2" t="s">
        <v>10</v>
      </c>
      <c r="D30">
        <v>1</v>
      </c>
      <c r="E30" s="2" t="s">
        <v>11</v>
      </c>
      <c r="F30" s="2"/>
      <c r="G30" s="2"/>
      <c r="H30" s="97" t="str">
        <f>IFERROR(VLOOKUP(E30,参数!$A$5:$B$41,2,FALSE),E30)</f>
        <v>15</v>
      </c>
    </row>
    <row r="31" spans="1:8">
      <c r="A31" s="72">
        <v>29</v>
      </c>
      <c r="B31" s="32" t="s">
        <v>27</v>
      </c>
      <c r="C31" s="2" t="s">
        <v>12</v>
      </c>
      <c r="D31">
        <v>1</v>
      </c>
      <c r="E31" s="2" t="s">
        <v>13</v>
      </c>
      <c r="F31" s="2"/>
      <c r="G31" s="2"/>
      <c r="H31" s="75">
        <f>IFERROR(VLOOKUP(E31,参数!$A$5:$B$41,2,FALSE),E31)</f>
        <v>5</v>
      </c>
    </row>
    <row r="32" spans="1:9">
      <c r="A32" s="72">
        <v>30</v>
      </c>
      <c r="B32" s="32" t="s">
        <v>29</v>
      </c>
      <c r="C32" s="73" t="s">
        <v>29</v>
      </c>
      <c r="E32" s="74" t="s">
        <v>2</v>
      </c>
      <c r="F32" s="74"/>
      <c r="G32" s="74"/>
      <c r="H32" s="21" t="s">
        <v>298</v>
      </c>
      <c r="I32" s="32"/>
    </row>
    <row r="33" spans="1:8">
      <c r="A33" s="72">
        <v>31</v>
      </c>
      <c r="B33" s="32" t="s">
        <v>29</v>
      </c>
      <c r="C33" s="2" t="s">
        <v>4</v>
      </c>
      <c r="D33">
        <v>1</v>
      </c>
      <c r="E33" s="2" t="s">
        <v>16</v>
      </c>
      <c r="F33" s="2"/>
      <c r="G33" s="2"/>
      <c r="H33" s="75" t="str">
        <f>IFERROR(VLOOKUP(E33,参数!$A$5:$B$41,2,FALSE),E33)</f>
        <v>FOODTYPE.MEAT</v>
      </c>
    </row>
    <row r="34" spans="1:8">
      <c r="A34" s="72">
        <v>32</v>
      </c>
      <c r="B34" s="32" t="s">
        <v>29</v>
      </c>
      <c r="C34" s="2" t="s">
        <v>6</v>
      </c>
      <c r="D34">
        <v>1</v>
      </c>
      <c r="E34" s="2" t="s">
        <v>31</v>
      </c>
      <c r="F34" s="2"/>
      <c r="G34" s="2"/>
      <c r="H34" s="78">
        <f>IFERROR(VLOOKUP(E34,参数!$A$5:$B$41,2,FALSE),E34)</f>
        <v>40</v>
      </c>
    </row>
    <row r="35" spans="1:8">
      <c r="A35" s="72">
        <v>33</v>
      </c>
      <c r="B35" s="32" t="s">
        <v>29</v>
      </c>
      <c r="C35" s="2" t="s">
        <v>8</v>
      </c>
      <c r="D35">
        <v>1</v>
      </c>
      <c r="E35" s="2" t="s">
        <v>9</v>
      </c>
      <c r="F35" s="2"/>
      <c r="G35" s="2"/>
      <c r="H35" s="76">
        <f>IFERROR(VLOOKUP(E35,参数!$A$5:$B$41,2,FALSE),E35)</f>
        <v>37.5</v>
      </c>
    </row>
    <row r="36" spans="1:8">
      <c r="A36" s="72">
        <v>34</v>
      </c>
      <c r="B36" s="32" t="s">
        <v>29</v>
      </c>
      <c r="C36" s="2" t="s">
        <v>10</v>
      </c>
      <c r="D36">
        <v>1</v>
      </c>
      <c r="E36" s="2" t="s">
        <v>26</v>
      </c>
      <c r="F36" s="2"/>
      <c r="G36" s="2"/>
      <c r="H36" s="98" t="str">
        <f>IFERROR(VLOOKUP(E36,参数!$A$5:$B$41,2,FALSE),E36)</f>
        <v>10</v>
      </c>
    </row>
    <row r="37" spans="1:8">
      <c r="A37" s="72">
        <v>35</v>
      </c>
      <c r="B37" s="32" t="s">
        <v>29</v>
      </c>
      <c r="C37" s="2" t="s">
        <v>12</v>
      </c>
      <c r="D37">
        <v>1</v>
      </c>
      <c r="E37" s="2" t="s">
        <v>13</v>
      </c>
      <c r="F37" s="2"/>
      <c r="G37" s="2"/>
      <c r="H37" s="75">
        <f>IFERROR(VLOOKUP(E37,参数!$A$5:$B$41,2,FALSE),E37)</f>
        <v>5</v>
      </c>
    </row>
    <row r="38" spans="1:9">
      <c r="A38" s="72">
        <v>36</v>
      </c>
      <c r="B38" s="32" t="s">
        <v>32</v>
      </c>
      <c r="C38" s="73" t="s">
        <v>32</v>
      </c>
      <c r="E38" s="74" t="s">
        <v>2</v>
      </c>
      <c r="F38" s="74"/>
      <c r="G38" s="74"/>
      <c r="H38" s="22" t="s">
        <v>299</v>
      </c>
      <c r="I38" s="32"/>
    </row>
    <row r="39" spans="1:8">
      <c r="A39" s="72">
        <v>37</v>
      </c>
      <c r="B39" s="32" t="s">
        <v>32</v>
      </c>
      <c r="C39" s="2" t="s">
        <v>4</v>
      </c>
      <c r="D39">
        <v>1</v>
      </c>
      <c r="E39" s="2" t="s">
        <v>16</v>
      </c>
      <c r="F39" s="2"/>
      <c r="G39" s="2"/>
      <c r="H39" s="75" t="str">
        <f>IFERROR(VLOOKUP(E39,参数!$A$5:$B$41,2,FALSE),E39)</f>
        <v>FOODTYPE.MEAT</v>
      </c>
    </row>
    <row r="40" spans="1:8">
      <c r="A40" s="72">
        <v>38</v>
      </c>
      <c r="B40" s="32" t="s">
        <v>32</v>
      </c>
      <c r="C40" s="2" t="s">
        <v>6</v>
      </c>
      <c r="D40">
        <v>1</v>
      </c>
      <c r="E40" s="2" t="s">
        <v>7</v>
      </c>
      <c r="F40" s="2"/>
      <c r="G40" s="2"/>
      <c r="H40" s="76">
        <f>IFERROR(VLOOKUP(E40,参数!$A$5:$B$41,2,FALSE),E40)</f>
        <v>20</v>
      </c>
    </row>
    <row r="41" spans="1:8">
      <c r="A41" s="72">
        <v>39</v>
      </c>
      <c r="B41" s="32" t="s">
        <v>32</v>
      </c>
      <c r="C41" s="2" t="s">
        <v>8</v>
      </c>
      <c r="D41">
        <v>1</v>
      </c>
      <c r="E41" s="2" t="s">
        <v>9</v>
      </c>
      <c r="F41" s="2"/>
      <c r="G41" s="2"/>
      <c r="H41" s="76">
        <f>IFERROR(VLOOKUP(E41,参数!$A$5:$B$41,2,FALSE),E41)</f>
        <v>37.5</v>
      </c>
    </row>
    <row r="42" spans="1:8">
      <c r="A42" s="72">
        <v>40</v>
      </c>
      <c r="B42" s="32" t="s">
        <v>32</v>
      </c>
      <c r="C42" s="2" t="s">
        <v>10</v>
      </c>
      <c r="D42">
        <v>1</v>
      </c>
      <c r="E42" s="2" t="s">
        <v>11</v>
      </c>
      <c r="F42" s="2"/>
      <c r="G42" s="2"/>
      <c r="H42" s="97" t="str">
        <f>IFERROR(VLOOKUP(E42,参数!$A$5:$B$41,2,FALSE),E42)</f>
        <v>15</v>
      </c>
    </row>
    <row r="43" spans="1:8">
      <c r="A43" s="72">
        <v>41</v>
      </c>
      <c r="B43" s="32" t="s">
        <v>32</v>
      </c>
      <c r="C43" s="2" t="s">
        <v>12</v>
      </c>
      <c r="D43">
        <v>1</v>
      </c>
      <c r="E43" s="2" t="s">
        <v>13</v>
      </c>
      <c r="F43" s="2"/>
      <c r="G43" s="2"/>
      <c r="H43" s="75">
        <f>IFERROR(VLOOKUP(E43,参数!$A$5:$B$41,2,FALSE),E43)</f>
        <v>5</v>
      </c>
    </row>
    <row r="44" spans="1:9">
      <c r="A44" s="72">
        <v>42</v>
      </c>
      <c r="B44" s="32" t="s">
        <v>35</v>
      </c>
      <c r="C44" s="73" t="s">
        <v>35</v>
      </c>
      <c r="E44" s="74" t="s">
        <v>2</v>
      </c>
      <c r="F44" s="74"/>
      <c r="G44" s="74"/>
      <c r="H44" s="22" t="s">
        <v>300</v>
      </c>
      <c r="I44" s="32"/>
    </row>
    <row r="45" spans="1:8">
      <c r="A45" s="72">
        <v>43</v>
      </c>
      <c r="B45" s="32" t="s">
        <v>35</v>
      </c>
      <c r="C45" s="2" t="s">
        <v>4</v>
      </c>
      <c r="D45">
        <v>1</v>
      </c>
      <c r="E45" s="2" t="s">
        <v>16</v>
      </c>
      <c r="F45" s="2"/>
      <c r="G45" s="2"/>
      <c r="H45" s="75" t="str">
        <f>IFERROR(VLOOKUP(E45,参数!$A$5:$B$41,2,FALSE),E45)</f>
        <v>FOODTYPE.MEAT</v>
      </c>
    </row>
    <row r="46" spans="1:8">
      <c r="A46" s="72">
        <v>44</v>
      </c>
      <c r="B46" s="32" t="s">
        <v>35</v>
      </c>
      <c r="C46" s="2" t="s">
        <v>6</v>
      </c>
      <c r="D46">
        <v>1</v>
      </c>
      <c r="E46" s="2" t="s">
        <v>37</v>
      </c>
      <c r="F46" s="2"/>
      <c r="G46" s="2"/>
      <c r="H46" s="76">
        <f>IFERROR(VLOOKUP(E46,参数!$A$5:$B$41,2,FALSE),E46)</f>
        <v>30</v>
      </c>
    </row>
    <row r="47" spans="1:8">
      <c r="A47" s="72">
        <v>45</v>
      </c>
      <c r="B47" s="32" t="s">
        <v>35</v>
      </c>
      <c r="C47" s="2" t="s">
        <v>8</v>
      </c>
      <c r="D47">
        <v>1</v>
      </c>
      <c r="E47" s="2" t="s">
        <v>38</v>
      </c>
      <c r="F47" s="2"/>
      <c r="G47" s="2"/>
      <c r="H47" s="78">
        <f>IFERROR(VLOOKUP(E47,参数!$A$5:$B$41,2,FALSE),E47)</f>
        <v>75</v>
      </c>
    </row>
    <row r="48" spans="1:8">
      <c r="A48" s="72">
        <v>46</v>
      </c>
      <c r="B48" s="32" t="s">
        <v>35</v>
      </c>
      <c r="C48" s="2" t="s">
        <v>10</v>
      </c>
      <c r="D48">
        <v>1</v>
      </c>
      <c r="E48" s="2" t="s">
        <v>11</v>
      </c>
      <c r="F48" s="2"/>
      <c r="G48" s="2"/>
      <c r="H48" s="97" t="str">
        <f>IFERROR(VLOOKUP(E48,参数!$A$5:$B$41,2,FALSE),E48)</f>
        <v>15</v>
      </c>
    </row>
    <row r="49" spans="1:8">
      <c r="A49" s="72">
        <v>47</v>
      </c>
      <c r="B49" s="32" t="s">
        <v>35</v>
      </c>
      <c r="C49" s="2" t="s">
        <v>12</v>
      </c>
      <c r="D49">
        <v>1</v>
      </c>
      <c r="E49" s="2" t="s">
        <v>13</v>
      </c>
      <c r="F49" s="2"/>
      <c r="G49" s="2"/>
      <c r="H49" s="75">
        <f>IFERROR(VLOOKUP(E49,参数!$A$5:$B$41,2,FALSE),E49)</f>
        <v>5</v>
      </c>
    </row>
    <row r="50" spans="1:9">
      <c r="A50" s="72">
        <v>48</v>
      </c>
      <c r="B50" s="32" t="s">
        <v>40</v>
      </c>
      <c r="C50" s="73" t="s">
        <v>40</v>
      </c>
      <c r="E50" s="74" t="s">
        <v>2</v>
      </c>
      <c r="F50" s="74"/>
      <c r="G50" s="74"/>
      <c r="H50" s="22" t="s">
        <v>301</v>
      </c>
      <c r="I50" s="32"/>
    </row>
    <row r="51" spans="1:8">
      <c r="A51" s="72">
        <v>49</v>
      </c>
      <c r="B51" s="32" t="s">
        <v>40</v>
      </c>
      <c r="C51" s="2" t="s">
        <v>4</v>
      </c>
      <c r="D51">
        <v>1</v>
      </c>
      <c r="E51" s="2" t="s">
        <v>5</v>
      </c>
      <c r="F51" s="2"/>
      <c r="G51" s="2"/>
      <c r="H51" s="75" t="str">
        <f>IFERROR(VLOOKUP(E51,参数!$A$5:$B$41,2,FALSE),E51)</f>
        <v>FOODTYPE.VEGGIE</v>
      </c>
    </row>
    <row r="52" spans="1:8">
      <c r="A52" s="72">
        <v>50</v>
      </c>
      <c r="B52" s="32" t="s">
        <v>40</v>
      </c>
      <c r="C52" s="2" t="s">
        <v>6</v>
      </c>
      <c r="D52">
        <v>1</v>
      </c>
      <c r="E52" s="2" t="s">
        <v>31</v>
      </c>
      <c r="F52" s="2"/>
      <c r="G52" s="2"/>
      <c r="H52" s="78">
        <f>IFERROR(VLOOKUP(E52,参数!$A$5:$B$41,2,FALSE),E52)</f>
        <v>40</v>
      </c>
    </row>
    <row r="53" spans="1:8">
      <c r="A53" s="72">
        <v>51</v>
      </c>
      <c r="B53" s="32" t="s">
        <v>40</v>
      </c>
      <c r="C53" s="2" t="s">
        <v>8</v>
      </c>
      <c r="D53">
        <v>1</v>
      </c>
      <c r="E53" s="2" t="s">
        <v>38</v>
      </c>
      <c r="F53" s="2"/>
      <c r="G53" s="2"/>
      <c r="H53" s="78">
        <f>IFERROR(VLOOKUP(E53,参数!$A$5:$B$41,2,FALSE),E53)</f>
        <v>75</v>
      </c>
    </row>
    <row r="54" spans="1:8">
      <c r="A54" s="72">
        <v>52</v>
      </c>
      <c r="B54" s="32" t="s">
        <v>40</v>
      </c>
      <c r="C54" s="2" t="s">
        <v>10</v>
      </c>
      <c r="D54">
        <v>1</v>
      </c>
      <c r="E54" s="2" t="s">
        <v>11</v>
      </c>
      <c r="F54" s="2"/>
      <c r="G54" s="2"/>
      <c r="H54" s="97" t="str">
        <f>IFERROR(VLOOKUP(E54,参数!$A$5:$B$41,2,FALSE),E54)</f>
        <v>15</v>
      </c>
    </row>
    <row r="55" spans="1:8">
      <c r="A55" s="72">
        <v>53</v>
      </c>
      <c r="B55" s="32" t="s">
        <v>40</v>
      </c>
      <c r="C55" s="2" t="s">
        <v>12</v>
      </c>
      <c r="D55">
        <v>1</v>
      </c>
      <c r="E55" s="2" t="s">
        <v>13</v>
      </c>
      <c r="F55" s="2"/>
      <c r="G55" s="2"/>
      <c r="H55" s="75">
        <f>IFERROR(VLOOKUP(E55,参数!$A$5:$B$41,2,FALSE),E55)</f>
        <v>5</v>
      </c>
    </row>
    <row r="56" spans="1:9">
      <c r="A56" s="72">
        <v>54</v>
      </c>
      <c r="B56" s="32" t="s">
        <v>43</v>
      </c>
      <c r="C56" s="73" t="s">
        <v>43</v>
      </c>
      <c r="E56" s="74" t="s">
        <v>2</v>
      </c>
      <c r="F56" s="74"/>
      <c r="G56" s="74"/>
      <c r="H56" s="22" t="s">
        <v>302</v>
      </c>
      <c r="I56" s="32"/>
    </row>
    <row r="57" spans="1:8">
      <c r="A57" s="72">
        <v>55</v>
      </c>
      <c r="B57" s="32" t="s">
        <v>43</v>
      </c>
      <c r="C57" s="2" t="s">
        <v>4</v>
      </c>
      <c r="D57">
        <v>1</v>
      </c>
      <c r="E57" s="2" t="s">
        <v>16</v>
      </c>
      <c r="F57" s="2"/>
      <c r="G57" s="2"/>
      <c r="H57" s="75" t="str">
        <f>IFERROR(VLOOKUP(E57,参数!$A$5:$B$41,2,FALSE),E57)</f>
        <v>FOODTYPE.MEAT</v>
      </c>
    </row>
    <row r="58" spans="1:8">
      <c r="A58" s="72">
        <v>56</v>
      </c>
      <c r="B58" s="32" t="s">
        <v>43</v>
      </c>
      <c r="C58" s="2" t="s">
        <v>6</v>
      </c>
      <c r="D58">
        <v>1</v>
      </c>
      <c r="E58" s="2" t="s">
        <v>20</v>
      </c>
      <c r="F58" s="2"/>
      <c r="G58" s="2"/>
      <c r="H58" s="75">
        <f>IFERROR(VLOOKUP(E58,参数!$A$5:$B$41,2,FALSE),E58)</f>
        <v>3</v>
      </c>
    </row>
    <row r="59" spans="1:8">
      <c r="A59" s="72">
        <v>57</v>
      </c>
      <c r="B59" s="32" t="s">
        <v>43</v>
      </c>
      <c r="C59" s="2" t="s">
        <v>8</v>
      </c>
      <c r="D59">
        <v>1</v>
      </c>
      <c r="E59" s="2" t="s">
        <v>9</v>
      </c>
      <c r="F59" s="2"/>
      <c r="G59" s="2"/>
      <c r="H59" s="76">
        <f>IFERROR(VLOOKUP(E59,参数!$A$5:$B$41,2,FALSE),E59)</f>
        <v>37.5</v>
      </c>
    </row>
    <row r="60" spans="1:8">
      <c r="A60" s="72">
        <v>58</v>
      </c>
      <c r="B60" s="32" t="s">
        <v>43</v>
      </c>
      <c r="C60" s="2" t="s">
        <v>10</v>
      </c>
      <c r="D60">
        <v>1</v>
      </c>
      <c r="E60" s="2" t="s">
        <v>11</v>
      </c>
      <c r="F60" s="2"/>
      <c r="G60" s="2"/>
      <c r="H60" s="97" t="str">
        <f>IFERROR(VLOOKUP(E60,参数!$A$5:$B$41,2,FALSE),E60)</f>
        <v>15</v>
      </c>
    </row>
    <row r="61" spans="1:8">
      <c r="A61" s="72">
        <v>59</v>
      </c>
      <c r="B61" s="32" t="s">
        <v>43</v>
      </c>
      <c r="C61" s="2" t="s">
        <v>12</v>
      </c>
      <c r="D61">
        <v>1</v>
      </c>
      <c r="E61" s="2" t="s">
        <v>13</v>
      </c>
      <c r="F61" s="2"/>
      <c r="G61" s="2"/>
      <c r="H61" s="75">
        <f>IFERROR(VLOOKUP(E61,参数!$A$5:$B$41,2,FALSE),E61)</f>
        <v>5</v>
      </c>
    </row>
    <row r="62" spans="1:9">
      <c r="A62" s="72">
        <v>60</v>
      </c>
      <c r="B62" s="32" t="s">
        <v>45</v>
      </c>
      <c r="C62" s="73" t="s">
        <v>45</v>
      </c>
      <c r="E62" s="74" t="s">
        <v>2</v>
      </c>
      <c r="F62" s="74"/>
      <c r="G62" s="74"/>
      <c r="H62" s="22" t="s">
        <v>303</v>
      </c>
      <c r="I62" s="32"/>
    </row>
    <row r="63" spans="1:8">
      <c r="A63" s="72">
        <v>61</v>
      </c>
      <c r="B63" s="32" t="s">
        <v>45</v>
      </c>
      <c r="C63" s="2" t="s">
        <v>4</v>
      </c>
      <c r="D63">
        <v>1</v>
      </c>
      <c r="E63" s="2" t="s">
        <v>5</v>
      </c>
      <c r="F63" s="2"/>
      <c r="G63" s="2"/>
      <c r="H63" s="75" t="str">
        <f>IFERROR(VLOOKUP(E63,参数!$A$5:$B$41,2,FALSE),E63)</f>
        <v>FOODTYPE.VEGGIE</v>
      </c>
    </row>
    <row r="64" spans="1:8">
      <c r="A64" s="72">
        <v>62</v>
      </c>
      <c r="B64" s="32" t="s">
        <v>45</v>
      </c>
      <c r="C64" s="2" t="s">
        <v>6</v>
      </c>
      <c r="D64">
        <v>1</v>
      </c>
      <c r="E64" s="2" t="s">
        <v>47</v>
      </c>
      <c r="F64" s="2"/>
      <c r="G64" s="2"/>
      <c r="H64" s="78">
        <f>IFERROR(VLOOKUP(E64,参数!$A$5:$B$41,2,FALSE),E64)</f>
        <v>100</v>
      </c>
    </row>
    <row r="65" spans="1:8">
      <c r="A65" s="72">
        <v>63</v>
      </c>
      <c r="B65" s="32" t="s">
        <v>45</v>
      </c>
      <c r="C65" s="2" t="s">
        <v>8</v>
      </c>
      <c r="D65">
        <v>1</v>
      </c>
      <c r="E65" s="2" t="s">
        <v>48</v>
      </c>
      <c r="F65" s="2"/>
      <c r="G65" s="2"/>
      <c r="H65" s="78">
        <f>IFERROR(VLOOKUP(E65,参数!$A$5:$B$41,2,FALSE),E65)</f>
        <v>150</v>
      </c>
    </row>
    <row r="66" spans="1:8">
      <c r="A66" s="72">
        <v>64</v>
      </c>
      <c r="B66" s="32" t="s">
        <v>45</v>
      </c>
      <c r="C66" s="2" t="s">
        <v>10</v>
      </c>
      <c r="D66">
        <v>1</v>
      </c>
      <c r="E66" s="2" t="s">
        <v>49</v>
      </c>
      <c r="F66" s="2"/>
      <c r="G66" s="2"/>
      <c r="H66" s="98" t="str">
        <f>IFERROR(VLOOKUP(E66,参数!$A$5:$B$41,2,FALSE),E66)</f>
        <v>6</v>
      </c>
    </row>
    <row r="67" spans="1:8">
      <c r="A67" s="72">
        <v>65</v>
      </c>
      <c r="B67" s="32" t="s">
        <v>45</v>
      </c>
      <c r="C67" s="2" t="s">
        <v>12</v>
      </c>
      <c r="D67">
        <v>1</v>
      </c>
      <c r="E67" s="2" t="s">
        <v>13</v>
      </c>
      <c r="F67" s="2"/>
      <c r="G67" s="2"/>
      <c r="H67" s="75">
        <f>IFERROR(VLOOKUP(E67,参数!$A$5:$B$41,2,FALSE),E67)</f>
        <v>5</v>
      </c>
    </row>
    <row r="68" spans="1:9">
      <c r="A68" s="72">
        <v>66</v>
      </c>
      <c r="B68" s="32" t="s">
        <v>50</v>
      </c>
      <c r="C68" s="73" t="s">
        <v>50</v>
      </c>
      <c r="E68" s="74" t="s">
        <v>2</v>
      </c>
      <c r="F68" s="74"/>
      <c r="G68" s="74"/>
      <c r="H68" s="22" t="s">
        <v>304</v>
      </c>
      <c r="I68" s="32"/>
    </row>
    <row r="69" spans="1:8">
      <c r="A69" s="72">
        <v>67</v>
      </c>
      <c r="B69" s="32" t="s">
        <v>50</v>
      </c>
      <c r="C69" s="2" t="s">
        <v>4</v>
      </c>
      <c r="D69">
        <v>1</v>
      </c>
      <c r="E69" s="2" t="s">
        <v>16</v>
      </c>
      <c r="F69" s="2"/>
      <c r="G69" s="2"/>
      <c r="H69" s="75" t="str">
        <f>IFERROR(VLOOKUP(E69,参数!$A$5:$B$41,2,FALSE),E69)</f>
        <v>FOODTYPE.MEAT</v>
      </c>
    </row>
    <row r="70" spans="1:8">
      <c r="A70" s="72">
        <v>68</v>
      </c>
      <c r="B70" s="32" t="s">
        <v>50</v>
      </c>
      <c r="C70" s="2" t="s">
        <v>6</v>
      </c>
      <c r="D70">
        <v>1</v>
      </c>
      <c r="E70" s="2" t="s">
        <v>7</v>
      </c>
      <c r="F70" s="2"/>
      <c r="G70" s="2"/>
      <c r="H70" s="76">
        <f>IFERROR(VLOOKUP(E70,参数!$A$5:$B$41,2,FALSE),E70)</f>
        <v>20</v>
      </c>
    </row>
    <row r="71" spans="1:8">
      <c r="A71" s="72">
        <v>69</v>
      </c>
      <c r="B71" s="32" t="s">
        <v>50</v>
      </c>
      <c r="C71" s="2" t="s">
        <v>8</v>
      </c>
      <c r="D71">
        <v>1</v>
      </c>
      <c r="E71" s="2" t="s">
        <v>38</v>
      </c>
      <c r="F71" s="2"/>
      <c r="G71" s="2"/>
      <c r="H71" s="78">
        <f>IFERROR(VLOOKUP(E71,参数!$A$5:$B$41,2,FALSE),E71)</f>
        <v>75</v>
      </c>
    </row>
    <row r="72" spans="1:8">
      <c r="A72" s="72">
        <v>70</v>
      </c>
      <c r="B72" s="32" t="s">
        <v>50</v>
      </c>
      <c r="C72" s="2" t="s">
        <v>10</v>
      </c>
      <c r="D72">
        <v>1</v>
      </c>
      <c r="E72" s="2" t="s">
        <v>52</v>
      </c>
      <c r="F72" s="2"/>
      <c r="G72" s="2"/>
      <c r="H72" s="99" t="str">
        <f>IFERROR(VLOOKUP(E72,参数!$A$5:$B$41,2,FALSE),E72)</f>
        <v>20</v>
      </c>
    </row>
    <row r="73" spans="1:8">
      <c r="A73" s="72">
        <v>71</v>
      </c>
      <c r="B73" s="32" t="s">
        <v>50</v>
      </c>
      <c r="C73" s="2" t="s">
        <v>12</v>
      </c>
      <c r="D73">
        <v>1</v>
      </c>
      <c r="E73" s="2" t="s">
        <v>13</v>
      </c>
      <c r="F73" s="2"/>
      <c r="G73" s="2"/>
      <c r="H73" s="75">
        <f>IFERROR(VLOOKUP(E73,参数!$A$5:$B$41,2,FALSE),E73)</f>
        <v>5</v>
      </c>
    </row>
    <row r="74" spans="1:9">
      <c r="A74" s="72">
        <v>72</v>
      </c>
      <c r="B74" s="32" t="s">
        <v>53</v>
      </c>
      <c r="C74" s="73" t="s">
        <v>53</v>
      </c>
      <c r="E74" s="74" t="s">
        <v>2</v>
      </c>
      <c r="F74" s="74"/>
      <c r="G74" s="74"/>
      <c r="H74" s="22" t="s">
        <v>305</v>
      </c>
      <c r="I74" s="32"/>
    </row>
    <row r="75" spans="1:8">
      <c r="A75" s="72">
        <v>73</v>
      </c>
      <c r="B75" s="32" t="s">
        <v>53</v>
      </c>
      <c r="C75" s="2" t="s">
        <v>4</v>
      </c>
      <c r="D75">
        <v>1</v>
      </c>
      <c r="E75" s="2" t="s">
        <v>16</v>
      </c>
      <c r="F75" s="2"/>
      <c r="G75" s="2"/>
      <c r="H75" s="75" t="str">
        <f>IFERROR(VLOOKUP(E75,参数!$A$5:$B$41,2,FALSE),E75)</f>
        <v>FOODTYPE.MEAT</v>
      </c>
    </row>
    <row r="76" spans="1:8">
      <c r="A76" s="72">
        <v>74</v>
      </c>
      <c r="B76" s="32" t="s">
        <v>53</v>
      </c>
      <c r="C76" s="2" t="s">
        <v>6</v>
      </c>
      <c r="D76">
        <v>1</v>
      </c>
      <c r="E76" s="2" t="s">
        <v>20</v>
      </c>
      <c r="F76" s="2"/>
      <c r="G76" s="2"/>
      <c r="H76" s="75">
        <f>IFERROR(VLOOKUP(E76,参数!$A$5:$B$41,2,FALSE),E76)</f>
        <v>3</v>
      </c>
    </row>
    <row r="77" spans="1:8">
      <c r="A77" s="72">
        <v>75</v>
      </c>
      <c r="B77" s="32" t="s">
        <v>53</v>
      </c>
      <c r="C77" s="2" t="s">
        <v>8</v>
      </c>
      <c r="D77">
        <v>1</v>
      </c>
      <c r="E77" s="2" t="s">
        <v>21</v>
      </c>
      <c r="F77" s="2" t="s">
        <v>22</v>
      </c>
      <c r="G77" s="2">
        <v>5</v>
      </c>
      <c r="H77" s="76">
        <f>IFERROR(VLOOKUP(E77,参数!$A$5:$B$41,2,FALSE)*5,E77)</f>
        <v>62.5</v>
      </c>
    </row>
    <row r="78" spans="1:8">
      <c r="A78" s="72">
        <v>76</v>
      </c>
      <c r="B78" s="32" t="s">
        <v>53</v>
      </c>
      <c r="C78" s="2" t="s">
        <v>10</v>
      </c>
      <c r="D78">
        <v>1</v>
      </c>
      <c r="E78" s="2" t="s">
        <v>26</v>
      </c>
      <c r="F78" s="2"/>
      <c r="G78" s="2"/>
      <c r="H78" s="98" t="str">
        <f>IFERROR(VLOOKUP(E78,参数!$A$5:$B$41,2,FALSE),E78)</f>
        <v>10</v>
      </c>
    </row>
    <row r="79" spans="1:8">
      <c r="A79" s="72">
        <v>77</v>
      </c>
      <c r="B79" s="32" t="s">
        <v>53</v>
      </c>
      <c r="C79" s="2" t="s">
        <v>12</v>
      </c>
      <c r="D79">
        <v>1</v>
      </c>
      <c r="E79" s="2" t="s">
        <v>13</v>
      </c>
      <c r="F79" s="2"/>
      <c r="G79" s="2"/>
      <c r="H79" s="75">
        <f>IFERROR(VLOOKUP(E79,参数!$A$5:$B$41,2,FALSE),E79)</f>
        <v>5</v>
      </c>
    </row>
    <row r="80" spans="1:9">
      <c r="A80" s="72">
        <v>78</v>
      </c>
      <c r="B80" s="32" t="s">
        <v>55</v>
      </c>
      <c r="C80" s="73" t="s">
        <v>55</v>
      </c>
      <c r="E80" s="74" t="s">
        <v>2</v>
      </c>
      <c r="F80" s="74"/>
      <c r="G80" s="74"/>
      <c r="H80" s="22" t="s">
        <v>306</v>
      </c>
      <c r="I80" s="32"/>
    </row>
    <row r="81" spans="1:8">
      <c r="A81" s="72">
        <v>79</v>
      </c>
      <c r="B81" s="32" t="s">
        <v>55</v>
      </c>
      <c r="C81" s="2" t="s">
        <v>4</v>
      </c>
      <c r="D81">
        <v>1</v>
      </c>
      <c r="E81" s="2" t="s">
        <v>16</v>
      </c>
      <c r="F81" s="2"/>
      <c r="G81" s="2"/>
      <c r="H81" s="75" t="str">
        <f>IFERROR(VLOOKUP(E81,参数!$A$5:$B$41,2,FALSE),E81)</f>
        <v>FOODTYPE.MEAT</v>
      </c>
    </row>
    <row r="82" spans="1:8">
      <c r="A82" s="72">
        <v>80</v>
      </c>
      <c r="B82" s="32" t="s">
        <v>55</v>
      </c>
      <c r="C82" s="2" t="s">
        <v>6</v>
      </c>
      <c r="D82">
        <v>1</v>
      </c>
      <c r="E82" s="2" t="s">
        <v>20</v>
      </c>
      <c r="F82" s="2" t="s">
        <v>22</v>
      </c>
      <c r="G82" s="2">
        <v>4</v>
      </c>
      <c r="H82" s="75">
        <f>IFERROR(VLOOKUP(E82,参数!$A$5:$B$41,2,FALSE)*4,E82)</f>
        <v>12</v>
      </c>
    </row>
    <row r="83" spans="1:8">
      <c r="A83" s="72">
        <v>81</v>
      </c>
      <c r="B83" s="32" t="s">
        <v>55</v>
      </c>
      <c r="C83" s="2" t="s">
        <v>8</v>
      </c>
      <c r="D83">
        <v>1</v>
      </c>
      <c r="E83" s="2" t="s">
        <v>9</v>
      </c>
      <c r="F83" s="2" t="s">
        <v>22</v>
      </c>
      <c r="G83" s="2">
        <v>4</v>
      </c>
      <c r="H83" s="78">
        <f>IFERROR(VLOOKUP(E83,参数!$A$5:$B$41,2,FALSE)*4,E83)</f>
        <v>150</v>
      </c>
    </row>
    <row r="84" spans="1:8">
      <c r="A84" s="72">
        <v>82</v>
      </c>
      <c r="B84" s="32" t="s">
        <v>55</v>
      </c>
      <c r="C84" s="2" t="s">
        <v>10</v>
      </c>
      <c r="D84">
        <v>1</v>
      </c>
      <c r="E84" s="2" t="s">
        <v>26</v>
      </c>
      <c r="F84" s="2"/>
      <c r="G84" s="2"/>
      <c r="H84" s="98" t="str">
        <f>IFERROR(VLOOKUP(E84,参数!$A$5:$B$41,2,FALSE),E84)</f>
        <v>10</v>
      </c>
    </row>
    <row r="85" spans="1:8">
      <c r="A85" s="72">
        <v>83</v>
      </c>
      <c r="B85" s="32" t="s">
        <v>55</v>
      </c>
      <c r="C85" s="2" t="s">
        <v>12</v>
      </c>
      <c r="D85">
        <v>1</v>
      </c>
      <c r="E85" s="2" t="s">
        <v>13</v>
      </c>
      <c r="F85" s="2"/>
      <c r="G85" s="2"/>
      <c r="H85" s="75">
        <f>IFERROR(VLOOKUP(E85,参数!$A$5:$B$41,2,FALSE),E85)</f>
        <v>5</v>
      </c>
    </row>
    <row r="86" spans="1:9">
      <c r="A86" s="72">
        <v>84</v>
      </c>
      <c r="B86" s="32" t="s">
        <v>57</v>
      </c>
      <c r="C86" s="73" t="s">
        <v>57</v>
      </c>
      <c r="E86" s="74" t="s">
        <v>2</v>
      </c>
      <c r="F86" s="74"/>
      <c r="G86" s="74"/>
      <c r="H86" s="22" t="s">
        <v>307</v>
      </c>
      <c r="I86" s="32"/>
    </row>
    <row r="87" spans="1:8">
      <c r="A87" s="72">
        <v>85</v>
      </c>
      <c r="B87" s="32" t="s">
        <v>57</v>
      </c>
      <c r="C87" s="2" t="s">
        <v>4</v>
      </c>
      <c r="D87">
        <v>1</v>
      </c>
      <c r="E87" s="2" t="s">
        <v>16</v>
      </c>
      <c r="F87" s="2"/>
      <c r="G87" s="2"/>
      <c r="H87" s="75" t="str">
        <f>IFERROR(VLOOKUP(E87,参数!$A$5:$B$41,2,FALSE),E87)</f>
        <v>FOODTYPE.MEAT</v>
      </c>
    </row>
    <row r="88" spans="1:8">
      <c r="A88" s="72">
        <v>86</v>
      </c>
      <c r="B88" s="32" t="s">
        <v>57</v>
      </c>
      <c r="C88" s="2" t="s">
        <v>6</v>
      </c>
      <c r="D88">
        <v>1</v>
      </c>
      <c r="E88" s="2" t="s">
        <v>31</v>
      </c>
      <c r="F88" s="2"/>
      <c r="G88" s="2"/>
      <c r="H88" s="78">
        <f>IFERROR(VLOOKUP(E88,参数!$A$5:$B$41,2,FALSE),E88)</f>
        <v>40</v>
      </c>
    </row>
    <row r="89" spans="1:8">
      <c r="A89" s="72">
        <v>87</v>
      </c>
      <c r="B89" s="32" t="s">
        <v>57</v>
      </c>
      <c r="C89" s="2" t="s">
        <v>8</v>
      </c>
      <c r="D89">
        <v>1</v>
      </c>
      <c r="E89" s="2" t="s">
        <v>9</v>
      </c>
      <c r="F89" s="2"/>
      <c r="G89" s="2"/>
      <c r="H89" s="76">
        <f>IFERROR(VLOOKUP(E89,参数!$A$5:$B$41,2,FALSE),E89)</f>
        <v>37.5</v>
      </c>
    </row>
    <row r="90" spans="1:8">
      <c r="A90" s="72">
        <v>88</v>
      </c>
      <c r="B90" s="32" t="s">
        <v>57</v>
      </c>
      <c r="C90" s="2" t="s">
        <v>10</v>
      </c>
      <c r="D90">
        <v>1</v>
      </c>
      <c r="E90" s="2" t="s">
        <v>52</v>
      </c>
      <c r="F90" s="2"/>
      <c r="G90" s="2"/>
      <c r="H90" s="99" t="str">
        <f>IFERROR(VLOOKUP(E90,参数!$A$5:$B$41,2,FALSE),E90)</f>
        <v>20</v>
      </c>
    </row>
    <row r="91" spans="1:8">
      <c r="A91" s="72">
        <v>89</v>
      </c>
      <c r="B91" s="32" t="s">
        <v>57</v>
      </c>
      <c r="C91" s="2" t="s">
        <v>12</v>
      </c>
      <c r="D91">
        <v>1</v>
      </c>
      <c r="E91" s="2" t="s">
        <v>13</v>
      </c>
      <c r="F91" s="2"/>
      <c r="G91" s="2"/>
      <c r="H91" s="75">
        <f>IFERROR(VLOOKUP(E91,参数!$A$5:$B$41,2,FALSE),E91)</f>
        <v>5</v>
      </c>
    </row>
    <row r="92" spans="1:9">
      <c r="A92" s="72">
        <v>90</v>
      </c>
      <c r="B92" s="32" t="s">
        <v>59</v>
      </c>
      <c r="C92" s="73" t="s">
        <v>59</v>
      </c>
      <c r="E92" s="74" t="s">
        <v>2</v>
      </c>
      <c r="F92" s="74"/>
      <c r="G92" s="74"/>
      <c r="H92" s="22" t="s">
        <v>308</v>
      </c>
      <c r="I92" s="32"/>
    </row>
    <row r="93" spans="1:8">
      <c r="A93" s="72">
        <v>91</v>
      </c>
      <c r="B93" s="32" t="s">
        <v>59</v>
      </c>
      <c r="C93" s="2" t="s">
        <v>4</v>
      </c>
      <c r="D93">
        <v>1</v>
      </c>
      <c r="E93" s="2" t="s">
        <v>16</v>
      </c>
      <c r="F93" s="2"/>
      <c r="G93" s="2"/>
      <c r="H93" s="75" t="str">
        <f>IFERROR(VLOOKUP(E93,参数!$A$5:$B$41,2,FALSE),E93)</f>
        <v>FOODTYPE.MEAT</v>
      </c>
    </row>
    <row r="94" spans="1:8">
      <c r="A94" s="72">
        <v>92</v>
      </c>
      <c r="B94" s="32" t="s">
        <v>59</v>
      </c>
      <c r="C94" s="2" t="s">
        <v>6</v>
      </c>
      <c r="D94">
        <v>1</v>
      </c>
      <c r="E94" s="2" t="s">
        <v>7</v>
      </c>
      <c r="F94" s="2"/>
      <c r="G94" s="2"/>
      <c r="H94" s="76">
        <f>IFERROR(VLOOKUP(E94,参数!$A$5:$B$41,2,FALSE),E94)</f>
        <v>20</v>
      </c>
    </row>
    <row r="95" spans="1:8">
      <c r="A95" s="72">
        <v>93</v>
      </c>
      <c r="B95" s="32" t="s">
        <v>59</v>
      </c>
      <c r="C95" s="2" t="s">
        <v>8</v>
      </c>
      <c r="D95">
        <v>1</v>
      </c>
      <c r="E95" s="2" t="s">
        <v>38</v>
      </c>
      <c r="F95" s="2"/>
      <c r="G95" s="2"/>
      <c r="H95" s="78">
        <f>IFERROR(VLOOKUP(E95,参数!$A$5:$B$41,2,FALSE),E95)</f>
        <v>75</v>
      </c>
    </row>
    <row r="96" spans="1:8">
      <c r="A96" s="72">
        <v>94</v>
      </c>
      <c r="B96" s="32" t="s">
        <v>59</v>
      </c>
      <c r="C96" s="2" t="s">
        <v>10</v>
      </c>
      <c r="D96">
        <v>1</v>
      </c>
      <c r="E96" s="2" t="s">
        <v>49</v>
      </c>
      <c r="F96" s="2"/>
      <c r="G96" s="2"/>
      <c r="H96" s="98" t="str">
        <f>IFERROR(VLOOKUP(E96,参数!$A$5:$B$41,2,FALSE),E96)</f>
        <v>6</v>
      </c>
    </row>
    <row r="97" spans="1:8">
      <c r="A97" s="72">
        <v>95</v>
      </c>
      <c r="B97" s="32" t="s">
        <v>59</v>
      </c>
      <c r="C97" s="2" t="s">
        <v>12</v>
      </c>
      <c r="D97">
        <v>1</v>
      </c>
      <c r="E97" s="2" t="s">
        <v>13</v>
      </c>
      <c r="F97" s="2"/>
      <c r="G97" s="2"/>
      <c r="H97" s="75">
        <f>IFERROR(VLOOKUP(E97,参数!$A$5:$B$41,2,FALSE),E97)</f>
        <v>5</v>
      </c>
    </row>
    <row r="98" spans="1:9">
      <c r="A98" s="72">
        <v>96</v>
      </c>
      <c r="B98" s="32" t="s">
        <v>61</v>
      </c>
      <c r="C98" s="73" t="s">
        <v>61</v>
      </c>
      <c r="E98" s="74" t="s">
        <v>2</v>
      </c>
      <c r="F98" s="74"/>
      <c r="G98" s="74"/>
      <c r="H98" s="22" t="s">
        <v>309</v>
      </c>
      <c r="I98" s="32"/>
    </row>
    <row r="99" spans="1:8">
      <c r="A99" s="72">
        <v>97</v>
      </c>
      <c r="B99" s="32" t="s">
        <v>61</v>
      </c>
      <c r="C99" s="2" t="s">
        <v>4</v>
      </c>
      <c r="D99">
        <v>1</v>
      </c>
      <c r="E99" s="2" t="s">
        <v>5</v>
      </c>
      <c r="F99" s="2"/>
      <c r="G99" s="2"/>
      <c r="H99" s="75" t="str">
        <f>IFERROR(VLOOKUP(E99,参数!$A$5:$B$41,2,FALSE),E99)</f>
        <v>FOODTYPE.VEGGIE</v>
      </c>
    </row>
    <row r="100" spans="1:8">
      <c r="A100" s="72">
        <v>98</v>
      </c>
      <c r="B100" s="32" t="s">
        <v>61</v>
      </c>
      <c r="C100" s="2" t="s">
        <v>6</v>
      </c>
      <c r="D100">
        <v>1</v>
      </c>
      <c r="E100" s="2" t="s">
        <v>20</v>
      </c>
      <c r="F100" s="2"/>
      <c r="G100" s="2"/>
      <c r="H100" s="75">
        <f>IFERROR(VLOOKUP(E100,参数!$A$5:$B$41,2,FALSE),E100)</f>
        <v>3</v>
      </c>
    </row>
    <row r="101" spans="1:8">
      <c r="A101" s="72">
        <v>99</v>
      </c>
      <c r="B101" s="32" t="s">
        <v>61</v>
      </c>
      <c r="C101" s="2" t="s">
        <v>8</v>
      </c>
      <c r="D101">
        <v>1</v>
      </c>
      <c r="E101" s="2" t="s">
        <v>63</v>
      </c>
      <c r="F101" s="2"/>
      <c r="G101" s="2"/>
      <c r="H101" s="75">
        <f>IFERROR(VLOOKUP(E101,参数!$A$5:$B$41,2,FALSE),E101)</f>
        <v>25</v>
      </c>
    </row>
    <row r="102" spans="1:8">
      <c r="A102" s="72">
        <v>100</v>
      </c>
      <c r="B102" s="32" t="s">
        <v>61</v>
      </c>
      <c r="C102" s="2" t="s">
        <v>10</v>
      </c>
      <c r="D102">
        <v>1</v>
      </c>
      <c r="E102" s="2" t="s">
        <v>11</v>
      </c>
      <c r="F102" s="2"/>
      <c r="G102" s="2"/>
      <c r="H102" s="97" t="str">
        <f>IFERROR(VLOOKUP(E102,参数!$A$5:$B$41,2,FALSE),E102)</f>
        <v>15</v>
      </c>
    </row>
    <row r="103" spans="1:8">
      <c r="A103" s="72">
        <v>101</v>
      </c>
      <c r="B103" s="32" t="s">
        <v>61</v>
      </c>
      <c r="C103" s="2" t="s">
        <v>12</v>
      </c>
      <c r="D103">
        <v>1</v>
      </c>
      <c r="E103" s="2" t="s">
        <v>13</v>
      </c>
      <c r="F103" s="2"/>
      <c r="G103" s="2"/>
      <c r="H103" s="75">
        <f>IFERROR(VLOOKUP(E103,参数!$A$5:$B$41,2,FALSE),E103)</f>
        <v>5</v>
      </c>
    </row>
    <row r="104" spans="1:9">
      <c r="A104" s="72">
        <v>102</v>
      </c>
      <c r="B104" s="32" t="s">
        <v>64</v>
      </c>
      <c r="C104" s="73" t="s">
        <v>64</v>
      </c>
      <c r="E104" s="74" t="s">
        <v>2</v>
      </c>
      <c r="F104" s="74"/>
      <c r="G104" s="74"/>
      <c r="H104" s="22" t="s">
        <v>310</v>
      </c>
      <c r="I104" s="32"/>
    </row>
    <row r="105" spans="1:8">
      <c r="A105" s="72">
        <v>103</v>
      </c>
      <c r="B105" s="32" t="s">
        <v>64</v>
      </c>
      <c r="C105" s="2" t="s">
        <v>4</v>
      </c>
      <c r="D105">
        <v>1</v>
      </c>
      <c r="E105" s="2" t="s">
        <v>5</v>
      </c>
      <c r="F105" s="2"/>
      <c r="G105" s="2"/>
      <c r="H105" s="75" t="str">
        <f>IFERROR(VLOOKUP(E105,参数!$A$5:$B$41,2,FALSE),E105)</f>
        <v>FOODTYPE.VEGGIE</v>
      </c>
    </row>
    <row r="106" spans="1:8">
      <c r="A106" s="72">
        <v>104</v>
      </c>
      <c r="B106" s="32" t="s">
        <v>64</v>
      </c>
      <c r="C106" s="2" t="s">
        <v>6</v>
      </c>
      <c r="D106">
        <v>1</v>
      </c>
      <c r="E106" s="2" t="s">
        <v>20</v>
      </c>
      <c r="F106" s="2"/>
      <c r="G106" s="2"/>
      <c r="H106" s="75">
        <f>IFERROR(VLOOKUP(E106,参数!$A$5:$B$41,2,FALSE),E106)</f>
        <v>3</v>
      </c>
    </row>
    <row r="107" spans="1:8">
      <c r="A107" s="72">
        <v>105</v>
      </c>
      <c r="B107" s="32" t="s">
        <v>64</v>
      </c>
      <c r="C107" s="2" t="s">
        <v>8</v>
      </c>
      <c r="D107">
        <v>1</v>
      </c>
      <c r="E107" s="2" t="s">
        <v>21</v>
      </c>
      <c r="F107" s="2" t="s">
        <v>22</v>
      </c>
      <c r="G107" s="2">
        <v>3</v>
      </c>
      <c r="H107" s="76">
        <f>IFERROR(VLOOKUP(E107,参数!$A$5:$B$41,2,FALSE)*3,E107)</f>
        <v>37.5</v>
      </c>
    </row>
    <row r="108" spans="1:8">
      <c r="A108" s="72">
        <v>106</v>
      </c>
      <c r="B108" s="32" t="s">
        <v>64</v>
      </c>
      <c r="C108" s="2" t="s">
        <v>10</v>
      </c>
      <c r="D108">
        <v>1</v>
      </c>
      <c r="E108" s="2" t="s">
        <v>11</v>
      </c>
      <c r="F108" s="2"/>
      <c r="G108" s="2"/>
      <c r="H108" s="97" t="str">
        <f>IFERROR(VLOOKUP(E108,参数!$A$5:$B$41,2,FALSE),E108)</f>
        <v>15</v>
      </c>
    </row>
    <row r="109" spans="1:8">
      <c r="A109" s="72">
        <v>107</v>
      </c>
      <c r="B109" s="32" t="s">
        <v>64</v>
      </c>
      <c r="C109" s="2" t="s">
        <v>12</v>
      </c>
      <c r="D109">
        <v>1</v>
      </c>
      <c r="E109" s="2" t="s">
        <v>13</v>
      </c>
      <c r="F109" s="2"/>
      <c r="G109" s="2"/>
      <c r="H109" s="75">
        <f>IFERROR(VLOOKUP(E109,参数!$A$5:$B$41,2,FALSE),E109)</f>
        <v>5</v>
      </c>
    </row>
    <row r="110" spans="1:9">
      <c r="A110" s="72">
        <v>108</v>
      </c>
      <c r="B110" s="32" t="s">
        <v>66</v>
      </c>
      <c r="C110" s="73" t="s">
        <v>66</v>
      </c>
      <c r="E110" s="74" t="s">
        <v>2</v>
      </c>
      <c r="F110" s="74"/>
      <c r="G110" s="74"/>
      <c r="H110" s="22" t="s">
        <v>311</v>
      </c>
      <c r="I110" s="32"/>
    </row>
    <row r="111" spans="1:8">
      <c r="A111" s="72">
        <v>109</v>
      </c>
      <c r="B111" s="32" t="s">
        <v>66</v>
      </c>
      <c r="C111" s="2" t="s">
        <v>4</v>
      </c>
      <c r="D111">
        <v>1</v>
      </c>
      <c r="E111" s="2" t="s">
        <v>5</v>
      </c>
      <c r="F111" s="2"/>
      <c r="G111" s="2"/>
      <c r="H111" s="75" t="str">
        <f>IFERROR(VLOOKUP(E111,参数!$A$5:$B$41,2,FALSE),E111)</f>
        <v>FOODTYPE.VEGGIE</v>
      </c>
    </row>
    <row r="112" spans="1:8">
      <c r="A112" s="72">
        <v>110</v>
      </c>
      <c r="B112" s="32" t="s">
        <v>66</v>
      </c>
      <c r="C112" s="2" t="s">
        <v>6</v>
      </c>
      <c r="D112">
        <v>1</v>
      </c>
      <c r="E112" s="2" t="s">
        <v>7</v>
      </c>
      <c r="F112" s="2"/>
      <c r="G112" s="2"/>
      <c r="H112" s="76">
        <f>IFERROR(VLOOKUP(E112,参数!$A$5:$B$41,2,FALSE),E112)</f>
        <v>20</v>
      </c>
    </row>
    <row r="113" spans="1:8">
      <c r="A113" s="72">
        <v>111</v>
      </c>
      <c r="B113" s="32" t="s">
        <v>66</v>
      </c>
      <c r="C113" s="2" t="s">
        <v>8</v>
      </c>
      <c r="D113">
        <v>1</v>
      </c>
      <c r="E113" s="2" t="s">
        <v>63</v>
      </c>
      <c r="F113" s="2"/>
      <c r="G113" s="2"/>
      <c r="H113" s="75">
        <f>IFERROR(VLOOKUP(E113,参数!$A$5:$B$41,2,FALSE),E113)</f>
        <v>25</v>
      </c>
    </row>
    <row r="114" spans="1:8">
      <c r="A114" s="72">
        <v>112</v>
      </c>
      <c r="B114" s="32" t="s">
        <v>66</v>
      </c>
      <c r="C114" s="2" t="s">
        <v>10</v>
      </c>
      <c r="D114">
        <v>1</v>
      </c>
      <c r="E114" s="2" t="s">
        <v>49</v>
      </c>
      <c r="F114" s="2"/>
      <c r="G114" s="2"/>
      <c r="H114" s="98" t="str">
        <f>IFERROR(VLOOKUP(E114,参数!$A$5:$B$41,2,FALSE),E114)</f>
        <v>6</v>
      </c>
    </row>
    <row r="115" spans="1:8">
      <c r="A115" s="72">
        <v>113</v>
      </c>
      <c r="B115" s="32" t="s">
        <v>66</v>
      </c>
      <c r="C115" s="2" t="s">
        <v>12</v>
      </c>
      <c r="D115">
        <v>1</v>
      </c>
      <c r="E115" s="2" t="s">
        <v>13</v>
      </c>
      <c r="F115" s="2"/>
      <c r="G115" s="2"/>
      <c r="H115" s="75">
        <f>IFERROR(VLOOKUP(E115,参数!$A$5:$B$41,2,FALSE),E115)</f>
        <v>5</v>
      </c>
    </row>
    <row r="116" spans="1:9">
      <c r="A116" s="72">
        <v>114</v>
      </c>
      <c r="B116" s="32" t="s">
        <v>68</v>
      </c>
      <c r="C116" s="73" t="s">
        <v>68</v>
      </c>
      <c r="E116" s="74" t="s">
        <v>2</v>
      </c>
      <c r="F116" s="74"/>
      <c r="G116" s="74"/>
      <c r="H116" s="22" t="s">
        <v>312</v>
      </c>
      <c r="I116" s="32"/>
    </row>
    <row r="117" spans="1:8">
      <c r="A117" s="72">
        <v>115</v>
      </c>
      <c r="B117" s="32" t="s">
        <v>68</v>
      </c>
      <c r="C117" s="2" t="s">
        <v>4</v>
      </c>
      <c r="D117">
        <v>1</v>
      </c>
      <c r="E117" s="2" t="s">
        <v>16</v>
      </c>
      <c r="F117" s="2"/>
      <c r="G117" s="2"/>
      <c r="H117" s="75" t="str">
        <f>IFERROR(VLOOKUP(E117,参数!$A$5:$B$41,2,FALSE),E117)</f>
        <v>FOODTYPE.MEAT</v>
      </c>
    </row>
    <row r="118" spans="1:8">
      <c r="A118" s="72">
        <v>116</v>
      </c>
      <c r="B118" s="32" t="s">
        <v>68</v>
      </c>
      <c r="C118" s="2" t="s">
        <v>6</v>
      </c>
      <c r="D118">
        <v>1</v>
      </c>
      <c r="E118" s="2" t="s">
        <v>7</v>
      </c>
      <c r="F118" s="2"/>
      <c r="G118" s="2"/>
      <c r="H118" s="76">
        <f>IFERROR(VLOOKUP(E118,参数!$A$5:$B$41,2,FALSE),E118)</f>
        <v>20</v>
      </c>
    </row>
    <row r="119" spans="1:8">
      <c r="A119" s="72">
        <v>117</v>
      </c>
      <c r="B119" s="32" t="s">
        <v>68</v>
      </c>
      <c r="C119" s="2" t="s">
        <v>8</v>
      </c>
      <c r="D119">
        <v>1</v>
      </c>
      <c r="E119" s="2" t="s">
        <v>9</v>
      </c>
      <c r="F119" s="2"/>
      <c r="G119" s="2"/>
      <c r="H119" s="76">
        <f>IFERROR(VLOOKUP(E119,参数!$A$5:$B$41,2,FALSE),E119)</f>
        <v>37.5</v>
      </c>
    </row>
    <row r="120" spans="1:8">
      <c r="A120" s="72">
        <v>118</v>
      </c>
      <c r="B120" s="32" t="s">
        <v>68</v>
      </c>
      <c r="C120" s="2" t="s">
        <v>10</v>
      </c>
      <c r="D120">
        <v>1</v>
      </c>
      <c r="E120" s="2" t="s">
        <v>49</v>
      </c>
      <c r="F120" s="2"/>
      <c r="G120" s="2"/>
      <c r="H120" s="98" t="str">
        <f>IFERROR(VLOOKUP(E120,参数!$A$5:$B$41,2,FALSE),E120)</f>
        <v>6</v>
      </c>
    </row>
    <row r="121" spans="1:8">
      <c r="A121" s="72">
        <v>119</v>
      </c>
      <c r="B121" s="32" t="s">
        <v>68</v>
      </c>
      <c r="C121" s="2" t="s">
        <v>12</v>
      </c>
      <c r="D121">
        <v>1</v>
      </c>
      <c r="E121" s="2" t="s">
        <v>13</v>
      </c>
      <c r="F121" s="2"/>
      <c r="G121" s="2"/>
      <c r="H121" s="75">
        <f>IFERROR(VLOOKUP(E121,参数!$A$5:$B$41,2,FALSE),E121)</f>
        <v>5</v>
      </c>
    </row>
    <row r="122" spans="1:9">
      <c r="A122" s="72">
        <v>120</v>
      </c>
      <c r="B122" s="32" t="s">
        <v>70</v>
      </c>
      <c r="C122" s="73" t="s">
        <v>70</v>
      </c>
      <c r="E122" s="74" t="s">
        <v>2</v>
      </c>
      <c r="F122" s="74"/>
      <c r="G122" s="74"/>
      <c r="H122" s="22" t="s">
        <v>313</v>
      </c>
      <c r="I122" s="32"/>
    </row>
    <row r="123" spans="1:8">
      <c r="A123" s="72">
        <v>121</v>
      </c>
      <c r="B123" s="32" t="s">
        <v>70</v>
      </c>
      <c r="C123" s="2" t="s">
        <v>4</v>
      </c>
      <c r="D123">
        <v>1</v>
      </c>
      <c r="E123" s="2" t="s">
        <v>5</v>
      </c>
      <c r="F123" s="2"/>
      <c r="G123" s="2"/>
      <c r="H123" s="75" t="str">
        <f>IFERROR(VLOOKUP(E123,参数!$A$5:$B$41,2,FALSE),E123)</f>
        <v>FOODTYPE.VEGGIE</v>
      </c>
    </row>
    <row r="124" spans="1:8">
      <c r="A124" s="72">
        <v>122</v>
      </c>
      <c r="B124" s="32" t="s">
        <v>70</v>
      </c>
      <c r="C124" s="2" t="s">
        <v>6</v>
      </c>
      <c r="D124">
        <v>1</v>
      </c>
      <c r="E124" s="2" t="s">
        <v>72</v>
      </c>
      <c r="F124" s="2"/>
      <c r="G124" s="2"/>
      <c r="H124" s="78">
        <f>IFERROR(VLOOKUP(E124,参数!$A$5:$B$41,2,FALSE),E124)</f>
        <v>60</v>
      </c>
    </row>
    <row r="125" spans="1:8">
      <c r="A125" s="72">
        <v>123</v>
      </c>
      <c r="B125" s="32" t="s">
        <v>70</v>
      </c>
      <c r="C125" s="2" t="s">
        <v>8</v>
      </c>
      <c r="D125">
        <v>1</v>
      </c>
      <c r="E125" s="2" t="s">
        <v>9</v>
      </c>
      <c r="F125" s="2"/>
      <c r="G125" s="2"/>
      <c r="H125" s="76">
        <f>IFERROR(VLOOKUP(E125,参数!$A$5:$B$41,2,FALSE),E125)</f>
        <v>37.5</v>
      </c>
    </row>
    <row r="126" spans="1:8">
      <c r="A126" s="72">
        <v>124</v>
      </c>
      <c r="B126" s="32" t="s">
        <v>70</v>
      </c>
      <c r="C126" s="2" t="s">
        <v>10</v>
      </c>
      <c r="D126">
        <v>1</v>
      </c>
      <c r="E126" s="2" t="s">
        <v>49</v>
      </c>
      <c r="F126" s="2"/>
      <c r="G126" s="2"/>
      <c r="H126" s="98" t="str">
        <f>IFERROR(VLOOKUP(E126,参数!$A$5:$B$41,2,FALSE),E126)</f>
        <v>6</v>
      </c>
    </row>
    <row r="127" spans="1:8">
      <c r="A127" s="72">
        <v>125</v>
      </c>
      <c r="B127" s="32" t="s">
        <v>70</v>
      </c>
      <c r="C127" s="2" t="s">
        <v>12</v>
      </c>
      <c r="D127">
        <v>1</v>
      </c>
      <c r="E127" s="2" t="s">
        <v>13</v>
      </c>
      <c r="F127" s="2"/>
      <c r="G127" s="2"/>
      <c r="H127" s="75">
        <f>IFERROR(VLOOKUP(E127,参数!$A$5:$B$41,2,FALSE),E127)</f>
        <v>5</v>
      </c>
    </row>
    <row r="128" spans="1:9">
      <c r="A128" s="72">
        <v>126</v>
      </c>
      <c r="B128" s="32" t="s">
        <v>73</v>
      </c>
      <c r="C128" s="73" t="s">
        <v>73</v>
      </c>
      <c r="E128" s="74" t="s">
        <v>2</v>
      </c>
      <c r="F128" s="74"/>
      <c r="G128" s="74"/>
      <c r="H128" s="22" t="s">
        <v>314</v>
      </c>
      <c r="I128" s="32"/>
    </row>
    <row r="129" spans="1:14">
      <c r="A129" s="72">
        <v>127</v>
      </c>
      <c r="B129" s="32" t="s">
        <v>73</v>
      </c>
      <c r="C129" s="2" t="s">
        <v>4</v>
      </c>
      <c r="D129">
        <v>1</v>
      </c>
      <c r="E129" s="2" t="s">
        <v>16</v>
      </c>
      <c r="F129" s="2"/>
      <c r="G129" s="2"/>
      <c r="H129" s="75" t="str">
        <f>IFERROR(VLOOKUP(E129,参数!$A$5:$B$41,2,FALSE),E129)</f>
        <v>FOODTYPE.MEAT</v>
      </c>
      <c r="I129" s="2" t="s">
        <v>315</v>
      </c>
      <c r="J129" s="2" t="s">
        <v>75</v>
      </c>
      <c r="L129" s="2"/>
      <c r="M129" s="2"/>
      <c r="N129" s="75" t="str">
        <f>IFERROR(VLOOKUP(J129,参数!$A$5:$B$41,2,FALSE),J129)</f>
        <v>FOODTYPE.MONSTER</v>
      </c>
    </row>
    <row r="130" spans="1:8">
      <c r="A130" s="72">
        <v>129</v>
      </c>
      <c r="B130" s="32" t="s">
        <v>73</v>
      </c>
      <c r="C130" s="2" t="s">
        <v>6</v>
      </c>
      <c r="D130">
        <v>-1</v>
      </c>
      <c r="E130" s="77" t="s">
        <v>7</v>
      </c>
      <c r="F130" s="77"/>
      <c r="G130" s="77"/>
      <c r="H130" s="75">
        <f>IFERROR(VLOOKUP(E130,参数!$A$5:$B$41,2,FALSE)*D130,E130)</f>
        <v>-20</v>
      </c>
    </row>
    <row r="131" spans="1:8">
      <c r="A131" s="72">
        <v>130</v>
      </c>
      <c r="B131" s="32" t="s">
        <v>73</v>
      </c>
      <c r="C131" s="2" t="s">
        <v>8</v>
      </c>
      <c r="D131">
        <v>1</v>
      </c>
      <c r="E131" s="2" t="s">
        <v>9</v>
      </c>
      <c r="F131" s="2"/>
      <c r="G131" s="2"/>
      <c r="H131" s="76">
        <f>IFERROR(VLOOKUP(E131,参数!$A$5:$B$41,2,FALSE),E131)</f>
        <v>37.5</v>
      </c>
    </row>
    <row r="132" spans="1:8">
      <c r="A132" s="72">
        <v>131</v>
      </c>
      <c r="B132" s="32" t="s">
        <v>73</v>
      </c>
      <c r="C132" s="2" t="s">
        <v>10</v>
      </c>
      <c r="D132">
        <v>1</v>
      </c>
      <c r="E132" s="2" t="s">
        <v>49</v>
      </c>
      <c r="F132" s="2"/>
      <c r="G132" s="2"/>
      <c r="H132" s="98" t="str">
        <f>IFERROR(VLOOKUP(E132,参数!$A$5:$B$41,2,FALSE),E132)</f>
        <v>6</v>
      </c>
    </row>
    <row r="133" spans="1:8">
      <c r="A133" s="72">
        <v>132</v>
      </c>
      <c r="B133" s="32" t="s">
        <v>78</v>
      </c>
      <c r="C133" s="2" t="s">
        <v>12</v>
      </c>
      <c r="D133">
        <v>-1</v>
      </c>
      <c r="E133" s="77" t="s">
        <v>76</v>
      </c>
      <c r="F133" s="77"/>
      <c r="G133" s="77"/>
      <c r="H133" s="75">
        <f>IFERROR(VLOOKUP(E133,参数!$A$5:$B$41,2,FALSE)*D133,E133)</f>
        <v>-20</v>
      </c>
    </row>
    <row r="134" spans="1:9">
      <c r="A134" s="72">
        <v>133</v>
      </c>
      <c r="B134" s="32" t="s">
        <v>78</v>
      </c>
      <c r="C134" s="73" t="s">
        <v>78</v>
      </c>
      <c r="E134" s="74" t="s">
        <v>2</v>
      </c>
      <c r="F134" s="74"/>
      <c r="G134" s="74"/>
      <c r="H134" s="22" t="s">
        <v>316</v>
      </c>
      <c r="I134" s="32"/>
    </row>
    <row r="135" spans="1:8">
      <c r="A135" s="72">
        <v>134</v>
      </c>
      <c r="B135" s="32" t="s">
        <v>78</v>
      </c>
      <c r="C135" s="2" t="s">
        <v>4</v>
      </c>
      <c r="D135">
        <v>1</v>
      </c>
      <c r="E135" s="2" t="s">
        <v>5</v>
      </c>
      <c r="F135" s="2"/>
      <c r="G135" s="2"/>
      <c r="H135" s="75" t="str">
        <f>IFERROR(VLOOKUP(E135,参数!$A$5:$B$41,2,FALSE),E135)</f>
        <v>FOODTYPE.VEGGIE</v>
      </c>
    </row>
    <row r="136" spans="1:8">
      <c r="A136" s="72">
        <v>135</v>
      </c>
      <c r="B136" s="32" t="s">
        <v>78</v>
      </c>
      <c r="C136" s="2" t="s">
        <v>6</v>
      </c>
      <c r="D136">
        <v>-1</v>
      </c>
      <c r="E136" s="77" t="s">
        <v>20</v>
      </c>
      <c r="F136" s="77"/>
      <c r="G136" s="77"/>
      <c r="H136" s="75">
        <f>IFERROR(VLOOKUP(E136,参数!$A$5:$B$41,2,FALSE)*D136,E136)</f>
        <v>-3</v>
      </c>
    </row>
    <row r="137" spans="1:8">
      <c r="A137" s="72">
        <v>136</v>
      </c>
      <c r="B137" s="32" t="s">
        <v>78</v>
      </c>
      <c r="C137" s="2" t="s">
        <v>8</v>
      </c>
      <c r="D137">
        <v>1</v>
      </c>
      <c r="E137" s="2">
        <v>0</v>
      </c>
      <c r="F137" s="2"/>
      <c r="G137" s="2"/>
      <c r="H137" s="75">
        <f>IFERROR(VLOOKUP(E137,参数!$A$5:$B$41,2,FALSE),E137)</f>
        <v>0</v>
      </c>
    </row>
    <row r="138" spans="1:8">
      <c r="A138" s="72">
        <v>137</v>
      </c>
      <c r="B138" s="32" t="s">
        <v>78</v>
      </c>
      <c r="C138" s="2" t="s">
        <v>10</v>
      </c>
      <c r="D138">
        <v>1</v>
      </c>
      <c r="E138" s="2">
        <f>9000000/480</f>
        <v>18750</v>
      </c>
      <c r="F138" s="2"/>
      <c r="G138" s="2"/>
      <c r="H138" s="75">
        <f>IFERROR(VLOOKUP(E138,参数!$A$5:$B$41,2,FALSE),E138)</f>
        <v>18750</v>
      </c>
    </row>
    <row r="139" spans="1:8">
      <c r="A139" s="72">
        <v>138</v>
      </c>
      <c r="B139" s="32" t="s">
        <v>80</v>
      </c>
      <c r="C139" s="2" t="s">
        <v>12</v>
      </c>
      <c r="D139">
        <v>1</v>
      </c>
      <c r="E139" s="2">
        <v>0</v>
      </c>
      <c r="F139" s="2"/>
      <c r="G139" s="2"/>
      <c r="H139" s="75">
        <f>IFERROR(VLOOKUP(E139,参数!$A$5:$B$41,2,FALSE),E139)</f>
        <v>0</v>
      </c>
    </row>
    <row r="140" spans="1:9">
      <c r="A140" s="72">
        <v>139</v>
      </c>
      <c r="B140" s="32" t="s">
        <v>80</v>
      </c>
      <c r="C140" s="73" t="s">
        <v>80</v>
      </c>
      <c r="E140" s="74" t="s">
        <v>2</v>
      </c>
      <c r="F140" s="74"/>
      <c r="G140" s="74"/>
      <c r="H140" s="22" t="s">
        <v>317</v>
      </c>
      <c r="I140" s="32"/>
    </row>
    <row r="141" spans="1:8">
      <c r="A141" s="72">
        <v>140</v>
      </c>
      <c r="B141" s="32" t="s">
        <v>80</v>
      </c>
      <c r="C141" s="2" t="s">
        <v>4</v>
      </c>
      <c r="D141">
        <v>1</v>
      </c>
      <c r="E141" s="2" t="s">
        <v>16</v>
      </c>
      <c r="F141" s="2"/>
      <c r="G141" s="2"/>
      <c r="H141" s="75" t="str">
        <f>IFERROR(VLOOKUP(E141,参数!$A$5:$B$41,2,FALSE),E141)</f>
        <v>FOODTYPE.MEAT</v>
      </c>
    </row>
    <row r="142" spans="1:8">
      <c r="A142" s="72">
        <v>141</v>
      </c>
      <c r="B142" s="32" t="s">
        <v>80</v>
      </c>
      <c r="C142" s="2" t="s">
        <v>6</v>
      </c>
      <c r="D142">
        <v>1</v>
      </c>
      <c r="E142" s="2" t="s">
        <v>7</v>
      </c>
      <c r="F142" s="2"/>
      <c r="G142" s="2"/>
      <c r="H142" s="76">
        <f>IFERROR(VLOOKUP(E142,参数!$A$5:$B$41,2,FALSE),E142)</f>
        <v>20</v>
      </c>
    </row>
    <row r="143" spans="1:8">
      <c r="A143" s="72">
        <v>142</v>
      </c>
      <c r="B143" s="32" t="s">
        <v>80</v>
      </c>
      <c r="C143" s="2" t="s">
        <v>8</v>
      </c>
      <c r="D143">
        <v>1</v>
      </c>
      <c r="E143" s="2" t="s">
        <v>81</v>
      </c>
      <c r="F143" s="2"/>
      <c r="G143" s="2"/>
      <c r="H143" s="75">
        <f>IFERROR(VLOOKUP(E143,参数!$A$5:$B$41,2,FALSE),E143)</f>
        <v>18.75</v>
      </c>
    </row>
    <row r="144" spans="1:8">
      <c r="A144" s="72">
        <v>143</v>
      </c>
      <c r="B144" s="32" t="s">
        <v>80</v>
      </c>
      <c r="C144" s="2" t="s">
        <v>10</v>
      </c>
      <c r="D144">
        <v>1</v>
      </c>
      <c r="E144" s="2" t="s">
        <v>26</v>
      </c>
      <c r="F144" s="2"/>
      <c r="G144" s="2"/>
      <c r="H144" s="98" t="str">
        <f>IFERROR(VLOOKUP(E144,参数!$A$5:$B$41,2,FALSE),E144)</f>
        <v>10</v>
      </c>
    </row>
    <row r="145" spans="1:8">
      <c r="A145" s="72">
        <v>144</v>
      </c>
      <c r="B145" s="32" t="s">
        <v>83</v>
      </c>
      <c r="C145" s="2" t="s">
        <v>12</v>
      </c>
      <c r="D145">
        <v>1</v>
      </c>
      <c r="E145" s="2" t="s">
        <v>13</v>
      </c>
      <c r="F145" s="2"/>
      <c r="G145" s="2"/>
      <c r="H145" s="75">
        <f>IFERROR(VLOOKUP(E145,参数!$A$5:$B$41,2,FALSE),E145)</f>
        <v>5</v>
      </c>
    </row>
    <row r="146" spans="1:9">
      <c r="A146" s="72">
        <v>145</v>
      </c>
      <c r="B146" s="32" t="s">
        <v>83</v>
      </c>
      <c r="C146" s="73" t="s">
        <v>83</v>
      </c>
      <c r="E146" s="74" t="s">
        <v>2</v>
      </c>
      <c r="F146" s="74"/>
      <c r="G146" s="74"/>
      <c r="H146" s="22" t="s">
        <v>318</v>
      </c>
      <c r="I146" s="32"/>
    </row>
    <row r="147" spans="1:9">
      <c r="A147" s="72">
        <v>146</v>
      </c>
      <c r="B147" s="32" t="s">
        <v>83</v>
      </c>
      <c r="C147" s="2" t="s">
        <v>4</v>
      </c>
      <c r="E147" s="74"/>
      <c r="F147" s="74"/>
      <c r="G147" s="74"/>
      <c r="H147" s="80"/>
      <c r="I147" s="22"/>
    </row>
    <row r="148" spans="1:8">
      <c r="A148" s="72">
        <v>147</v>
      </c>
      <c r="B148" s="32" t="s">
        <v>83</v>
      </c>
      <c r="C148" s="2" t="s">
        <v>6</v>
      </c>
      <c r="D148">
        <v>1</v>
      </c>
      <c r="E148" s="2">
        <v>0</v>
      </c>
      <c r="F148" s="2"/>
      <c r="G148" s="2"/>
      <c r="H148" s="75">
        <f>IFERROR(VLOOKUP(E148,参数!$A$5:$B$41,2,FALSE),E148)</f>
        <v>0</v>
      </c>
    </row>
    <row r="149" spans="1:8">
      <c r="A149" s="72">
        <v>148</v>
      </c>
      <c r="B149" s="32" t="s">
        <v>83</v>
      </c>
      <c r="C149" s="2" t="s">
        <v>8</v>
      </c>
      <c r="D149">
        <v>1</v>
      </c>
      <c r="E149" s="2">
        <v>0</v>
      </c>
      <c r="F149" s="2"/>
      <c r="G149" s="2"/>
      <c r="H149" s="75">
        <f>IFERROR(VLOOKUP(E149,参数!$A$5:$B$41,2,FALSE),E149)</f>
        <v>0</v>
      </c>
    </row>
    <row r="150" spans="1:8">
      <c r="A150" s="72">
        <v>149</v>
      </c>
      <c r="B150" s="32" t="s">
        <v>83</v>
      </c>
      <c r="C150" s="2" t="s">
        <v>10</v>
      </c>
      <c r="D150">
        <v>1</v>
      </c>
      <c r="E150" s="2" t="s">
        <v>49</v>
      </c>
      <c r="F150" s="2"/>
      <c r="G150" s="2"/>
      <c r="H150" s="98" t="str">
        <f>IFERROR(VLOOKUP(E150,参数!$A$5:$B$41,2,FALSE),E150)</f>
        <v>6</v>
      </c>
    </row>
    <row r="151" spans="1:8">
      <c r="A151" s="72">
        <v>150</v>
      </c>
      <c r="B151" s="32" t="s">
        <v>86</v>
      </c>
      <c r="C151" s="2" t="s">
        <v>12</v>
      </c>
      <c r="D151">
        <v>1</v>
      </c>
      <c r="E151" s="2">
        <v>0</v>
      </c>
      <c r="F151" s="2"/>
      <c r="G151" s="2"/>
      <c r="H151" s="75">
        <f>IFERROR(VLOOKUP(E151,参数!$A$5:$B$41,2,FALSE),E151)</f>
        <v>0</v>
      </c>
    </row>
    <row r="152" spans="1:9">
      <c r="A152" s="72">
        <v>151</v>
      </c>
      <c r="B152" s="32" t="s">
        <v>86</v>
      </c>
      <c r="C152" s="73" t="s">
        <v>86</v>
      </c>
      <c r="E152" s="74" t="s">
        <v>2</v>
      </c>
      <c r="F152" s="74"/>
      <c r="G152" s="74"/>
      <c r="H152" s="22" t="s">
        <v>319</v>
      </c>
      <c r="I152" s="32"/>
    </row>
    <row r="153" spans="1:8">
      <c r="A153" s="72">
        <v>152</v>
      </c>
      <c r="B153" s="32" t="s">
        <v>86</v>
      </c>
      <c r="C153" s="2" t="s">
        <v>4</v>
      </c>
      <c r="D153">
        <v>1</v>
      </c>
      <c r="E153" s="2" t="s">
        <v>5</v>
      </c>
      <c r="F153" s="2"/>
      <c r="G153" s="2"/>
      <c r="H153" s="75" t="str">
        <f>IFERROR(VLOOKUP(E153,参数!$A$5:$B$41,2,FALSE),E153)</f>
        <v>FOODTYPE.VEGGIE</v>
      </c>
    </row>
    <row r="154" spans="1:8">
      <c r="A154" s="72">
        <v>153</v>
      </c>
      <c r="B154" s="32" t="s">
        <v>86</v>
      </c>
      <c r="C154" s="2" t="s">
        <v>6</v>
      </c>
      <c r="D154">
        <v>1</v>
      </c>
      <c r="E154" s="2" t="s">
        <v>31</v>
      </c>
      <c r="F154" s="2"/>
      <c r="G154" s="2"/>
      <c r="H154" s="78">
        <f>IFERROR(VLOOKUP(E154,参数!$A$5:$B$41,2,FALSE),E154)</f>
        <v>40</v>
      </c>
    </row>
    <row r="155" spans="1:8">
      <c r="A155" s="72">
        <v>154</v>
      </c>
      <c r="B155" s="32" t="s">
        <v>86</v>
      </c>
      <c r="C155" s="2" t="s">
        <v>8</v>
      </c>
      <c r="D155">
        <v>1</v>
      </c>
      <c r="E155" s="2" t="s">
        <v>21</v>
      </c>
      <c r="F155" s="2"/>
      <c r="G155" s="2"/>
      <c r="H155" s="75">
        <f>IFERROR(VLOOKUP(E155,参数!$A$5:$B$41,2,FALSE),E155)</f>
        <v>12.5</v>
      </c>
    </row>
    <row r="156" spans="1:8">
      <c r="A156" s="72">
        <v>155</v>
      </c>
      <c r="B156" s="32" t="s">
        <v>86</v>
      </c>
      <c r="C156" s="2" t="s">
        <v>10</v>
      </c>
      <c r="D156">
        <v>1</v>
      </c>
      <c r="E156" s="2" t="s">
        <v>49</v>
      </c>
      <c r="F156" s="2"/>
      <c r="G156" s="2"/>
      <c r="H156" s="98" t="str">
        <f>IFERROR(VLOOKUP(E156,参数!$A$5:$B$41,2,FALSE),E156)</f>
        <v>6</v>
      </c>
    </row>
    <row r="157" spans="1:8">
      <c r="A157" s="72">
        <v>156</v>
      </c>
      <c r="B157" s="32" t="s">
        <v>88</v>
      </c>
      <c r="C157" s="2" t="s">
        <v>12</v>
      </c>
      <c r="D157">
        <v>1</v>
      </c>
      <c r="E157" s="2" t="s">
        <v>13</v>
      </c>
      <c r="F157" s="2"/>
      <c r="G157" s="2"/>
      <c r="H157" s="75">
        <f>IFERROR(VLOOKUP(E157,参数!$A$5:$B$41,2,FALSE),E157)</f>
        <v>5</v>
      </c>
    </row>
    <row r="158" spans="1:9">
      <c r="A158" s="72">
        <v>157</v>
      </c>
      <c r="B158" s="32" t="s">
        <v>88</v>
      </c>
      <c r="C158" s="73" t="s">
        <v>88</v>
      </c>
      <c r="E158" s="74" t="s">
        <v>2</v>
      </c>
      <c r="F158" s="74"/>
      <c r="G158" s="74"/>
      <c r="H158" s="22" t="s">
        <v>320</v>
      </c>
      <c r="I158" s="32"/>
    </row>
    <row r="159" spans="1:8">
      <c r="A159" s="72">
        <v>158</v>
      </c>
      <c r="B159" s="32" t="s">
        <v>88</v>
      </c>
      <c r="C159" s="2" t="s">
        <v>4</v>
      </c>
      <c r="D159">
        <v>1</v>
      </c>
      <c r="E159" s="2" t="s">
        <v>19</v>
      </c>
      <c r="F159" s="2"/>
      <c r="G159" s="2"/>
      <c r="H159" s="75" t="str">
        <f>IFERROR(VLOOKUP(E159,参数!$A$5:$B$41,2,FALSE),E159)</f>
        <v>FOODTYPE.GOODIES</v>
      </c>
    </row>
    <row r="160" spans="1:8">
      <c r="A160" s="72">
        <v>159</v>
      </c>
      <c r="B160" s="32" t="s">
        <v>88</v>
      </c>
      <c r="C160" s="2" t="s">
        <v>6</v>
      </c>
      <c r="D160">
        <v>1</v>
      </c>
      <c r="E160" s="2">
        <v>0</v>
      </c>
      <c r="F160" s="2"/>
      <c r="G160" s="2"/>
      <c r="H160" s="75">
        <f>IFERROR(VLOOKUP(E160,参数!$A$5:$B$41,2,FALSE),E160)</f>
        <v>0</v>
      </c>
    </row>
    <row r="161" spans="1:8">
      <c r="A161" s="72">
        <v>160</v>
      </c>
      <c r="B161" s="32" t="s">
        <v>88</v>
      </c>
      <c r="C161" s="2" t="s">
        <v>8</v>
      </c>
      <c r="D161">
        <v>1</v>
      </c>
      <c r="E161" s="2" t="s">
        <v>63</v>
      </c>
      <c r="F161" s="2"/>
      <c r="G161" s="2"/>
      <c r="H161" s="75">
        <f>IFERROR(VLOOKUP(E161,参数!$A$5:$B$41,2,FALSE),E161)</f>
        <v>25</v>
      </c>
    </row>
    <row r="162" spans="1:8">
      <c r="A162" s="72">
        <v>161</v>
      </c>
      <c r="B162" s="32" t="s">
        <v>88</v>
      </c>
      <c r="C162" s="2" t="s">
        <v>10</v>
      </c>
      <c r="D162">
        <v>1</v>
      </c>
      <c r="E162" s="2" t="s">
        <v>89</v>
      </c>
      <c r="F162" s="2"/>
      <c r="G162" s="2"/>
      <c r="H162" s="98" t="str">
        <f>IFERROR(VLOOKUP(E162,参数!$A$5:$B$41,2,FALSE),E162)</f>
        <v>3</v>
      </c>
    </row>
    <row r="163" spans="1:8">
      <c r="A163" s="72">
        <v>162</v>
      </c>
      <c r="B163" s="32" t="s">
        <v>92</v>
      </c>
      <c r="C163" s="2" t="s">
        <v>12</v>
      </c>
      <c r="D163">
        <v>1</v>
      </c>
      <c r="E163" s="2" t="s">
        <v>90</v>
      </c>
      <c r="F163" s="2"/>
      <c r="G163" s="2"/>
      <c r="H163" s="78">
        <f>IFERROR(VLOOKUP(E163,参数!$A$5:$B$41,2,FALSE),E163)</f>
        <v>50</v>
      </c>
    </row>
    <row r="164" spans="1:9">
      <c r="A164" s="72">
        <v>163</v>
      </c>
      <c r="B164" s="32" t="s">
        <v>92</v>
      </c>
      <c r="C164" s="73" t="s">
        <v>92</v>
      </c>
      <c r="E164" s="74" t="s">
        <v>2</v>
      </c>
      <c r="F164" s="74"/>
      <c r="G164" s="74"/>
      <c r="H164" s="22" t="s">
        <v>321</v>
      </c>
      <c r="I164" s="32"/>
    </row>
    <row r="165" spans="1:8">
      <c r="A165" s="72">
        <v>164</v>
      </c>
      <c r="B165" s="32" t="s">
        <v>92</v>
      </c>
      <c r="C165" s="2" t="s">
        <v>4</v>
      </c>
      <c r="D165">
        <v>1</v>
      </c>
      <c r="E165" s="2" t="s">
        <v>5</v>
      </c>
      <c r="F165" s="2"/>
      <c r="G165" s="2"/>
      <c r="H165" s="75" t="str">
        <f>IFERROR(VLOOKUP(E165,参数!$A$5:$B$41,2,FALSE),E165)</f>
        <v>FOODTYPE.VEGGIE</v>
      </c>
    </row>
    <row r="166" spans="1:8">
      <c r="A166" s="72">
        <v>165</v>
      </c>
      <c r="B166" s="32" t="s">
        <v>92</v>
      </c>
      <c r="C166" s="2" t="s">
        <v>6</v>
      </c>
      <c r="D166">
        <v>1</v>
      </c>
      <c r="E166" s="2" t="s">
        <v>20</v>
      </c>
      <c r="F166" s="2"/>
      <c r="G166" s="2"/>
      <c r="H166" s="75">
        <f>IFERROR(VLOOKUP(E166,参数!$A$5:$B$41,2,FALSE),E166)</f>
        <v>3</v>
      </c>
    </row>
    <row r="167" spans="1:8">
      <c r="A167" s="72">
        <v>166</v>
      </c>
      <c r="B167" s="32" t="s">
        <v>92</v>
      </c>
      <c r="C167" s="2" t="s">
        <v>8</v>
      </c>
      <c r="D167">
        <v>1</v>
      </c>
      <c r="E167" s="2" t="s">
        <v>21</v>
      </c>
      <c r="F167" s="2"/>
      <c r="G167" s="2"/>
      <c r="H167" s="75">
        <f>IFERROR(VLOOKUP(E167,参数!$A$5:$B$41,2,FALSE),E167)</f>
        <v>12.5</v>
      </c>
    </row>
    <row r="168" spans="1:8">
      <c r="A168" s="72">
        <v>167</v>
      </c>
      <c r="B168" s="32" t="s">
        <v>92</v>
      </c>
      <c r="C168" s="2" t="s">
        <v>10</v>
      </c>
      <c r="D168">
        <v>1</v>
      </c>
      <c r="E168" s="2" t="s">
        <v>89</v>
      </c>
      <c r="F168" s="2"/>
      <c r="G168" s="2"/>
      <c r="H168" s="98" t="str">
        <f>IFERROR(VLOOKUP(E168,参数!$A$5:$B$41,2,FALSE),E168)</f>
        <v>3</v>
      </c>
    </row>
    <row r="169" spans="1:8">
      <c r="A169" s="72">
        <v>168</v>
      </c>
      <c r="B169" s="32" t="s">
        <v>94</v>
      </c>
      <c r="C169" s="2" t="s">
        <v>12</v>
      </c>
      <c r="D169">
        <v>1</v>
      </c>
      <c r="E169" s="2" t="s">
        <v>76</v>
      </c>
      <c r="F169" s="2"/>
      <c r="G169" s="2"/>
      <c r="H169" s="76">
        <f>IFERROR(VLOOKUP(E169,参数!$A$5:$B$41,2,FALSE),E169)</f>
        <v>20</v>
      </c>
    </row>
    <row r="170" spans="1:9">
      <c r="A170" s="72">
        <v>169</v>
      </c>
      <c r="B170" s="32" t="s">
        <v>94</v>
      </c>
      <c r="C170" s="73" t="s">
        <v>94</v>
      </c>
      <c r="E170" s="74" t="s">
        <v>2</v>
      </c>
      <c r="F170" s="74"/>
      <c r="G170" s="74"/>
      <c r="H170" s="22" t="s">
        <v>322</v>
      </c>
      <c r="I170" s="32"/>
    </row>
    <row r="171" spans="1:8">
      <c r="A171" s="72">
        <v>170</v>
      </c>
      <c r="B171" s="32" t="s">
        <v>94</v>
      </c>
      <c r="C171" s="2" t="s">
        <v>4</v>
      </c>
      <c r="D171">
        <v>1</v>
      </c>
      <c r="E171" s="2" t="s">
        <v>5</v>
      </c>
      <c r="F171" s="2"/>
      <c r="G171" s="2"/>
      <c r="H171" s="75" t="str">
        <f>IFERROR(VLOOKUP(E171,参数!$A$5:$B$41,2,FALSE),E171)</f>
        <v>FOODTYPE.VEGGIE</v>
      </c>
    </row>
    <row r="172" spans="1:8">
      <c r="A172" s="72">
        <v>171</v>
      </c>
      <c r="B172" s="32" t="s">
        <v>94</v>
      </c>
      <c r="C172" s="2" t="s">
        <v>6</v>
      </c>
      <c r="D172">
        <v>1</v>
      </c>
      <c r="E172" s="2" t="s">
        <v>37</v>
      </c>
      <c r="F172" s="2"/>
      <c r="G172" s="2"/>
      <c r="H172" s="76">
        <f>IFERROR(VLOOKUP(E172,参数!$A$5:$B$41,2,FALSE),E172)</f>
        <v>30</v>
      </c>
    </row>
    <row r="173" spans="1:8">
      <c r="A173" s="72">
        <v>172</v>
      </c>
      <c r="B173" s="32" t="s">
        <v>94</v>
      </c>
      <c r="C173" s="2" t="s">
        <v>8</v>
      </c>
      <c r="D173">
        <v>1</v>
      </c>
      <c r="E173" s="2" t="s">
        <v>21</v>
      </c>
      <c r="F173" s="2"/>
      <c r="G173" s="2"/>
      <c r="H173" s="75">
        <f>IFERROR(VLOOKUP(E173,参数!$A$5:$B$41,2,FALSE),E173)</f>
        <v>12.5</v>
      </c>
    </row>
    <row r="174" spans="1:8">
      <c r="A174" s="72">
        <v>173</v>
      </c>
      <c r="B174" s="32" t="s">
        <v>94</v>
      </c>
      <c r="C174" s="2" t="s">
        <v>10</v>
      </c>
      <c r="D174">
        <v>1</v>
      </c>
      <c r="E174" s="2" t="s">
        <v>11</v>
      </c>
      <c r="F174" s="2"/>
      <c r="G174" s="2"/>
      <c r="H174" s="97" t="str">
        <f>IFERROR(VLOOKUP(E174,参数!$A$5:$B$41,2,FALSE),E174)</f>
        <v>15</v>
      </c>
    </row>
    <row r="175" spans="1:8">
      <c r="A175" s="72">
        <v>174</v>
      </c>
      <c r="B175" s="32" t="s">
        <v>96</v>
      </c>
      <c r="C175" s="2" t="s">
        <v>12</v>
      </c>
      <c r="D175">
        <v>1</v>
      </c>
      <c r="E175" s="2" t="s">
        <v>13</v>
      </c>
      <c r="F175" s="2"/>
      <c r="G175" s="2"/>
      <c r="H175" s="75">
        <f>IFERROR(VLOOKUP(E175,参数!$A$5:$B$41,2,FALSE),E175)</f>
        <v>5</v>
      </c>
    </row>
    <row r="176" spans="1:9">
      <c r="A176" s="72">
        <v>175</v>
      </c>
      <c r="B176" s="32" t="s">
        <v>96</v>
      </c>
      <c r="C176" s="73" t="s">
        <v>96</v>
      </c>
      <c r="E176" s="74" t="s">
        <v>2</v>
      </c>
      <c r="F176" s="74"/>
      <c r="G176" s="74"/>
      <c r="H176" s="22" t="s">
        <v>323</v>
      </c>
      <c r="I176" s="32"/>
    </row>
    <row r="177" spans="1:8">
      <c r="A177" s="72">
        <v>176</v>
      </c>
      <c r="B177" s="32" t="s">
        <v>96</v>
      </c>
      <c r="C177" s="2" t="s">
        <v>4</v>
      </c>
      <c r="D177">
        <v>1</v>
      </c>
      <c r="E177" s="2" t="s">
        <v>16</v>
      </c>
      <c r="F177" s="2"/>
      <c r="G177" s="2"/>
      <c r="H177" s="75" t="str">
        <f>IFERROR(VLOOKUP(E177,参数!$A$5:$B$41,2,FALSE),E177)</f>
        <v>FOODTYPE.MEAT</v>
      </c>
    </row>
    <row r="178" spans="1:8">
      <c r="A178" s="72">
        <v>177</v>
      </c>
      <c r="B178" s="32" t="s">
        <v>96</v>
      </c>
      <c r="C178" s="2" t="s">
        <v>6</v>
      </c>
      <c r="D178">
        <v>1</v>
      </c>
      <c r="E178" s="2" t="s">
        <v>7</v>
      </c>
      <c r="F178" s="2"/>
      <c r="G178" s="2"/>
      <c r="H178" s="76">
        <f>IFERROR(VLOOKUP(E178,参数!$A$5:$B$41,2,FALSE),E178)</f>
        <v>20</v>
      </c>
    </row>
    <row r="179" spans="1:8">
      <c r="A179" s="72">
        <v>178</v>
      </c>
      <c r="B179" s="32" t="s">
        <v>96</v>
      </c>
      <c r="C179" s="2" t="s">
        <v>8</v>
      </c>
      <c r="D179">
        <v>1</v>
      </c>
      <c r="E179" s="2" t="s">
        <v>9</v>
      </c>
      <c r="F179" s="2"/>
      <c r="G179" s="2"/>
      <c r="H179" s="76">
        <f>IFERROR(VLOOKUP(E179,参数!$A$5:$B$41,2,FALSE),E179)</f>
        <v>37.5</v>
      </c>
    </row>
    <row r="180" spans="1:8">
      <c r="A180" s="72">
        <v>179</v>
      </c>
      <c r="B180" s="32" t="s">
        <v>96</v>
      </c>
      <c r="C180" s="2" t="s">
        <v>10</v>
      </c>
      <c r="D180">
        <v>1</v>
      </c>
      <c r="E180" s="2" t="s">
        <v>26</v>
      </c>
      <c r="F180" s="2"/>
      <c r="G180" s="2"/>
      <c r="H180" s="98" t="str">
        <f>IFERROR(VLOOKUP(E180,参数!$A$5:$B$41,2,FALSE),E180)</f>
        <v>10</v>
      </c>
    </row>
    <row r="181" spans="1:8">
      <c r="A181" s="72">
        <v>180</v>
      </c>
      <c r="B181" s="32" t="s">
        <v>98</v>
      </c>
      <c r="C181" s="2" t="s">
        <v>12</v>
      </c>
      <c r="D181">
        <v>1</v>
      </c>
      <c r="E181" s="2">
        <v>0</v>
      </c>
      <c r="F181" s="2"/>
      <c r="G181" s="2"/>
      <c r="H181" s="75">
        <f>IFERROR(VLOOKUP(E181,参数!$A$5:$B$41,2,FALSE),E181)</f>
        <v>0</v>
      </c>
    </row>
    <row r="182" spans="1:9">
      <c r="A182" s="72">
        <v>181</v>
      </c>
      <c r="B182" s="32" t="s">
        <v>98</v>
      </c>
      <c r="C182" s="73" t="s">
        <v>98</v>
      </c>
      <c r="E182" s="74" t="s">
        <v>2</v>
      </c>
      <c r="F182" s="74"/>
      <c r="G182" s="74"/>
      <c r="H182" s="22" t="s">
        <v>324</v>
      </c>
      <c r="I182" s="32"/>
    </row>
    <row r="183" spans="1:8">
      <c r="A183" s="72">
        <v>182</v>
      </c>
      <c r="B183" s="32" t="s">
        <v>98</v>
      </c>
      <c r="C183" s="2" t="s">
        <v>4</v>
      </c>
      <c r="D183">
        <v>1</v>
      </c>
      <c r="E183" s="2" t="s">
        <v>16</v>
      </c>
      <c r="F183" s="2"/>
      <c r="G183" s="2"/>
      <c r="H183" s="75" t="str">
        <f>IFERROR(VLOOKUP(E183,参数!$A$5:$B$41,2,FALSE),E183)</f>
        <v>FOODTYPE.MEAT</v>
      </c>
    </row>
    <row r="184" spans="1:8">
      <c r="A184" s="72">
        <v>183</v>
      </c>
      <c r="B184" s="32" t="s">
        <v>98</v>
      </c>
      <c r="C184" s="2" t="s">
        <v>6</v>
      </c>
      <c r="D184">
        <v>1</v>
      </c>
      <c r="E184" s="2" t="s">
        <v>7</v>
      </c>
      <c r="F184" s="2"/>
      <c r="G184" s="2"/>
      <c r="H184" s="76">
        <f>IFERROR(VLOOKUP(E184,参数!$A$5:$B$41,2,FALSE),E184)</f>
        <v>20</v>
      </c>
    </row>
    <row r="185" spans="1:8">
      <c r="A185" s="72">
        <v>184</v>
      </c>
      <c r="B185" s="32" t="s">
        <v>98</v>
      </c>
      <c r="C185" s="2" t="s">
        <v>8</v>
      </c>
      <c r="D185">
        <v>1</v>
      </c>
      <c r="E185" s="2" t="s">
        <v>9</v>
      </c>
      <c r="F185" s="2"/>
      <c r="G185" s="2"/>
      <c r="H185" s="76">
        <f>IFERROR(VLOOKUP(E185,参数!$A$5:$B$41,2,FALSE),E185)</f>
        <v>37.5</v>
      </c>
    </row>
    <row r="186" spans="1:8">
      <c r="A186" s="72">
        <v>185</v>
      </c>
      <c r="B186" s="32" t="s">
        <v>98</v>
      </c>
      <c r="C186" s="2" t="s">
        <v>10</v>
      </c>
      <c r="D186">
        <v>1</v>
      </c>
      <c r="E186" s="2" t="s">
        <v>26</v>
      </c>
      <c r="F186" s="2"/>
      <c r="G186" s="2"/>
      <c r="H186" s="98" t="str">
        <f>IFERROR(VLOOKUP(E186,参数!$A$5:$B$41,2,FALSE),E186)</f>
        <v>10</v>
      </c>
    </row>
    <row r="187" spans="1:8">
      <c r="A187" s="72">
        <v>186</v>
      </c>
      <c r="B187" s="32" t="s">
        <v>100</v>
      </c>
      <c r="C187" s="2" t="s">
        <v>12</v>
      </c>
      <c r="D187">
        <v>1</v>
      </c>
      <c r="E187" s="2">
        <v>0</v>
      </c>
      <c r="F187" s="2"/>
      <c r="G187" s="2"/>
      <c r="H187" s="75">
        <f>IFERROR(VLOOKUP(E187,参数!$A$5:$B$41,2,FALSE),E187)</f>
        <v>0</v>
      </c>
    </row>
    <row r="188" spans="1:9">
      <c r="A188" s="72">
        <v>187</v>
      </c>
      <c r="B188" s="32" t="s">
        <v>100</v>
      </c>
      <c r="C188" s="73" t="s">
        <v>100</v>
      </c>
      <c r="E188" s="74" t="s">
        <v>2</v>
      </c>
      <c r="F188" s="74"/>
      <c r="G188" s="74"/>
      <c r="H188" s="22" t="s">
        <v>325</v>
      </c>
      <c r="I188" s="32"/>
    </row>
    <row r="189" spans="1:8">
      <c r="A189" s="72">
        <v>188</v>
      </c>
      <c r="B189" s="32" t="s">
        <v>100</v>
      </c>
      <c r="C189" s="2" t="s">
        <v>4</v>
      </c>
      <c r="D189">
        <v>1</v>
      </c>
      <c r="E189" s="2" t="s">
        <v>19</v>
      </c>
      <c r="F189" s="2"/>
      <c r="G189" s="2"/>
      <c r="H189" s="75" t="str">
        <f>IFERROR(VLOOKUP(E189,参数!$A$5:$B$41,2,FALSE),E189)</f>
        <v>FOODTYPE.GOODIES</v>
      </c>
    </row>
    <row r="190" spans="1:8">
      <c r="A190" s="72">
        <v>189</v>
      </c>
      <c r="B190" s="32" t="s">
        <v>100</v>
      </c>
      <c r="C190" s="2" t="s">
        <v>6</v>
      </c>
      <c r="D190">
        <v>1</v>
      </c>
      <c r="E190" s="2" t="s">
        <v>101</v>
      </c>
      <c r="F190" s="2"/>
      <c r="G190" s="2"/>
      <c r="H190" s="75">
        <f>IFERROR(VLOOKUP(E190,参数!$A$5:$B$41,2,FALSE),E190)</f>
        <v>2</v>
      </c>
    </row>
    <row r="191" spans="1:8">
      <c r="A191" s="72">
        <v>190</v>
      </c>
      <c r="B191" s="32" t="s">
        <v>100</v>
      </c>
      <c r="C191" s="2" t="s">
        <v>8</v>
      </c>
      <c r="D191">
        <v>1</v>
      </c>
      <c r="E191" s="2">
        <v>0</v>
      </c>
      <c r="F191" s="2"/>
      <c r="G191" s="2"/>
      <c r="H191" s="75">
        <f>IFERROR(VLOOKUP(E191,参数!$A$5:$B$41,2,FALSE),E191)</f>
        <v>0</v>
      </c>
    </row>
    <row r="192" spans="1:8">
      <c r="A192" s="72">
        <v>191</v>
      </c>
      <c r="B192" s="32" t="s">
        <v>100</v>
      </c>
      <c r="C192" s="2" t="s">
        <v>10</v>
      </c>
      <c r="D192">
        <v>1</v>
      </c>
      <c r="E192" s="2" t="s">
        <v>102</v>
      </c>
      <c r="F192" s="2"/>
      <c r="G192" s="2"/>
      <c r="H192" s="75" t="str">
        <f>IFERROR(VLOOKUP(E192,参数!$A$5:$B$41,2,FALSE),E192)</f>
        <v>nil --notperishable</v>
      </c>
    </row>
    <row r="193" spans="1:8">
      <c r="A193" s="72">
        <v>192</v>
      </c>
      <c r="B193" s="32" t="s">
        <v>104</v>
      </c>
      <c r="C193" s="2" t="s">
        <v>12</v>
      </c>
      <c r="D193">
        <v>1</v>
      </c>
      <c r="E193" s="2" t="s">
        <v>13</v>
      </c>
      <c r="F193" s="2"/>
      <c r="G193" s="2"/>
      <c r="H193" s="75">
        <f>IFERROR(VLOOKUP(E193,参数!$A$5:$B$41,2,FALSE),E193)</f>
        <v>5</v>
      </c>
    </row>
    <row r="194" spans="1:9">
      <c r="A194" s="72">
        <v>193</v>
      </c>
      <c r="B194" s="32" t="s">
        <v>104</v>
      </c>
      <c r="C194" s="73" t="s">
        <v>104</v>
      </c>
      <c r="E194" s="74" t="s">
        <v>2</v>
      </c>
      <c r="F194" s="74"/>
      <c r="G194" s="74"/>
      <c r="H194" s="22" t="s">
        <v>326</v>
      </c>
      <c r="I194" s="32"/>
    </row>
    <row r="195" spans="1:8">
      <c r="A195" s="72">
        <v>194</v>
      </c>
      <c r="B195" s="32" t="s">
        <v>104</v>
      </c>
      <c r="C195" s="2" t="s">
        <v>4</v>
      </c>
      <c r="D195">
        <v>1</v>
      </c>
      <c r="E195" s="2" t="s">
        <v>5</v>
      </c>
      <c r="F195" s="2"/>
      <c r="G195" s="2"/>
      <c r="H195" s="75" t="str">
        <f>IFERROR(VLOOKUP(E195,参数!$A$5:$B$41,2,FALSE),E195)</f>
        <v>FOODTYPE.VEGGIE</v>
      </c>
    </row>
    <row r="196" spans="1:8">
      <c r="A196" s="72">
        <v>195</v>
      </c>
      <c r="B196" s="32" t="s">
        <v>104</v>
      </c>
      <c r="C196" s="2" t="s">
        <v>6</v>
      </c>
      <c r="D196">
        <v>1</v>
      </c>
      <c r="E196" s="2" t="s">
        <v>20</v>
      </c>
      <c r="F196" s="2"/>
      <c r="G196" s="2"/>
      <c r="H196" s="75">
        <f>IFERROR(VLOOKUP(E196,参数!$A$5:$B$41,2,FALSE),E196)</f>
        <v>3</v>
      </c>
    </row>
    <row r="197" spans="1:8">
      <c r="A197" s="72">
        <v>196</v>
      </c>
      <c r="B197" s="32" t="s">
        <v>104</v>
      </c>
      <c r="C197" s="2" t="s">
        <v>8</v>
      </c>
      <c r="D197">
        <v>1</v>
      </c>
      <c r="E197" s="2" t="s">
        <v>9</v>
      </c>
      <c r="F197" s="2"/>
      <c r="G197" s="2"/>
      <c r="H197" s="76">
        <f>IFERROR(VLOOKUP(E197,参数!$A$5:$B$41,2,FALSE),E197)</f>
        <v>37.5</v>
      </c>
    </row>
    <row r="198" spans="1:8">
      <c r="A198" s="72">
        <v>197</v>
      </c>
      <c r="B198" s="32" t="s">
        <v>104</v>
      </c>
      <c r="C198" s="2" t="s">
        <v>10</v>
      </c>
      <c r="D198">
        <v>1</v>
      </c>
      <c r="E198" s="2" t="s">
        <v>26</v>
      </c>
      <c r="F198" s="2"/>
      <c r="G198" s="2"/>
      <c r="H198" s="98" t="str">
        <f>IFERROR(VLOOKUP(E198,参数!$A$5:$B$41,2,FALSE),E198)</f>
        <v>10</v>
      </c>
    </row>
    <row r="199" spans="1:8">
      <c r="A199" s="72">
        <v>198</v>
      </c>
      <c r="B199" s="32" t="s">
        <v>106</v>
      </c>
      <c r="C199" s="2" t="s">
        <v>12</v>
      </c>
      <c r="D199">
        <v>1</v>
      </c>
      <c r="E199" s="2" t="s">
        <v>23</v>
      </c>
      <c r="F199" s="2"/>
      <c r="G199" s="2"/>
      <c r="H199" s="75">
        <f>IFERROR(VLOOKUP(E199,参数!$A$5:$B$41,2,FALSE),E199)</f>
        <v>15</v>
      </c>
    </row>
    <row r="200" spans="1:9">
      <c r="A200" s="72">
        <v>199</v>
      </c>
      <c r="B200" s="32" t="s">
        <v>106</v>
      </c>
      <c r="C200" s="73" t="s">
        <v>106</v>
      </c>
      <c r="E200" s="74" t="s">
        <v>2</v>
      </c>
      <c r="F200" s="74"/>
      <c r="G200" s="74"/>
      <c r="H200" s="22" t="s">
        <v>327</v>
      </c>
      <c r="I200" s="32"/>
    </row>
    <row r="201" spans="1:8">
      <c r="A201" s="72">
        <v>200</v>
      </c>
      <c r="B201" s="32" t="s">
        <v>106</v>
      </c>
      <c r="C201" s="2" t="s">
        <v>4</v>
      </c>
      <c r="D201">
        <v>1</v>
      </c>
      <c r="E201" s="2" t="s">
        <v>5</v>
      </c>
      <c r="F201" s="2"/>
      <c r="G201" s="2"/>
      <c r="H201" s="75" t="str">
        <f>IFERROR(VLOOKUP(E201,参数!$A$5:$B$41,2,FALSE),E201)</f>
        <v>FOODTYPE.VEGGIE</v>
      </c>
    </row>
    <row r="202" spans="1:8">
      <c r="A202" s="72">
        <v>201</v>
      </c>
      <c r="B202" s="32" t="s">
        <v>106</v>
      </c>
      <c r="C202" s="2" t="s">
        <v>6</v>
      </c>
      <c r="D202">
        <v>1</v>
      </c>
      <c r="E202" s="2" t="s">
        <v>7</v>
      </c>
      <c r="F202" s="2"/>
      <c r="G202" s="2"/>
      <c r="H202" s="76">
        <f>IFERROR(VLOOKUP(E202,参数!$A$5:$B$41,2,FALSE),E202)</f>
        <v>20</v>
      </c>
    </row>
    <row r="203" spans="1:8">
      <c r="A203" s="72">
        <v>202</v>
      </c>
      <c r="B203" s="32" t="s">
        <v>106</v>
      </c>
      <c r="C203" s="2" t="s">
        <v>8</v>
      </c>
      <c r="D203">
        <v>1</v>
      </c>
      <c r="E203" s="2" t="s">
        <v>9</v>
      </c>
      <c r="F203" s="2"/>
      <c r="G203" s="2"/>
      <c r="H203" s="76">
        <f>IFERROR(VLOOKUP(E203,参数!$A$5:$B$41,2,FALSE),E203)</f>
        <v>37.5</v>
      </c>
    </row>
    <row r="204" spans="1:8">
      <c r="A204" s="72">
        <v>203</v>
      </c>
      <c r="B204" s="32" t="s">
        <v>106</v>
      </c>
      <c r="C204" s="2" t="s">
        <v>10</v>
      </c>
      <c r="D204">
        <v>1</v>
      </c>
      <c r="E204" s="2" t="s">
        <v>11</v>
      </c>
      <c r="F204" s="2"/>
      <c r="G204" s="2"/>
      <c r="H204" s="97" t="str">
        <f>IFERROR(VLOOKUP(E204,参数!$A$5:$B$41,2,FALSE),E204)</f>
        <v>15</v>
      </c>
    </row>
    <row r="205" spans="1:8">
      <c r="A205" s="72">
        <v>204</v>
      </c>
      <c r="B205" s="32" t="s">
        <v>109</v>
      </c>
      <c r="C205" s="2" t="s">
        <v>12</v>
      </c>
      <c r="D205">
        <v>1</v>
      </c>
      <c r="E205" s="2" t="s">
        <v>107</v>
      </c>
      <c r="F205" s="2"/>
      <c r="G205" s="2"/>
      <c r="H205" s="78">
        <f>IFERROR(VLOOKUP(E205,参数!$A$5:$B$41,2,FALSE),E205)</f>
        <v>33</v>
      </c>
    </row>
    <row r="206" spans="1:9">
      <c r="A206" s="72">
        <v>205</v>
      </c>
      <c r="B206" s="32" t="s">
        <v>109</v>
      </c>
      <c r="C206" s="73" t="s">
        <v>109</v>
      </c>
      <c r="E206" s="74" t="s">
        <v>2</v>
      </c>
      <c r="F206" s="74"/>
      <c r="G206" s="74"/>
      <c r="H206" s="22" t="s">
        <v>328</v>
      </c>
      <c r="I206" s="32"/>
    </row>
    <row r="207" spans="1:8">
      <c r="A207" s="72">
        <v>206</v>
      </c>
      <c r="B207" s="32" t="s">
        <v>109</v>
      </c>
      <c r="C207" s="2" t="s">
        <v>4</v>
      </c>
      <c r="D207">
        <v>1</v>
      </c>
      <c r="E207" s="2" t="s">
        <v>5</v>
      </c>
      <c r="F207" s="2"/>
      <c r="G207" s="2"/>
      <c r="H207" s="75" t="str">
        <f>IFERROR(VLOOKUP(E207,参数!$A$5:$B$41,2,FALSE),E207)</f>
        <v>FOODTYPE.VEGGIE</v>
      </c>
    </row>
    <row r="208" spans="1:8">
      <c r="A208" s="72">
        <v>207</v>
      </c>
      <c r="B208" s="32" t="s">
        <v>109</v>
      </c>
      <c r="C208" s="2" t="s">
        <v>6</v>
      </c>
      <c r="D208">
        <v>1</v>
      </c>
      <c r="E208" s="2" t="s">
        <v>7</v>
      </c>
      <c r="F208" s="2"/>
      <c r="G208" s="2"/>
      <c r="H208" s="76">
        <f>IFERROR(VLOOKUP(E208,参数!$A$5:$B$41,2,FALSE),E208)</f>
        <v>20</v>
      </c>
    </row>
    <row r="209" spans="1:8">
      <c r="A209" s="72">
        <v>208</v>
      </c>
      <c r="B209" s="32" t="s">
        <v>109</v>
      </c>
      <c r="C209" s="2" t="s">
        <v>8</v>
      </c>
      <c r="D209">
        <v>1</v>
      </c>
      <c r="E209" s="2" t="s">
        <v>81</v>
      </c>
      <c r="F209" s="2"/>
      <c r="G209" s="2"/>
      <c r="H209" s="75">
        <f>IFERROR(VLOOKUP(E209,参数!$A$5:$B$41,2,FALSE),E209)</f>
        <v>18.75</v>
      </c>
    </row>
    <row r="210" spans="1:8">
      <c r="A210" s="72">
        <v>209</v>
      </c>
      <c r="B210" s="32" t="s">
        <v>109</v>
      </c>
      <c r="C210" s="2" t="s">
        <v>10</v>
      </c>
      <c r="D210">
        <v>1</v>
      </c>
      <c r="E210" s="2" t="s">
        <v>11</v>
      </c>
      <c r="F210" s="2"/>
      <c r="G210" s="2"/>
      <c r="H210" s="97" t="str">
        <f>IFERROR(VLOOKUP(E210,参数!$A$5:$B$41,2,FALSE),E210)</f>
        <v>15</v>
      </c>
    </row>
    <row r="211" spans="1:8">
      <c r="A211" s="72">
        <v>210</v>
      </c>
      <c r="B211" s="32" t="s">
        <v>111</v>
      </c>
      <c r="C211" s="2" t="s">
        <v>12</v>
      </c>
      <c r="D211">
        <v>1</v>
      </c>
      <c r="E211" s="2" t="s">
        <v>13</v>
      </c>
      <c r="F211" s="2"/>
      <c r="G211" s="2"/>
      <c r="H211" s="75">
        <f>IFERROR(VLOOKUP(E211,参数!$A$5:$B$41,2,FALSE),E211)</f>
        <v>5</v>
      </c>
    </row>
    <row r="212" spans="1:9">
      <c r="A212" s="72">
        <v>211</v>
      </c>
      <c r="B212" s="32" t="s">
        <v>111</v>
      </c>
      <c r="C212" s="73" t="s">
        <v>111</v>
      </c>
      <c r="E212" s="74" t="s">
        <v>2</v>
      </c>
      <c r="F212" s="74"/>
      <c r="G212" s="74"/>
      <c r="H212" s="22" t="s">
        <v>329</v>
      </c>
      <c r="I212" s="32"/>
    </row>
    <row r="213" spans="1:8">
      <c r="A213" s="72">
        <v>212</v>
      </c>
      <c r="B213" s="32" t="s">
        <v>111</v>
      </c>
      <c r="C213" s="2" t="s">
        <v>4</v>
      </c>
      <c r="D213">
        <v>1</v>
      </c>
      <c r="E213" s="2" t="s">
        <v>5</v>
      </c>
      <c r="F213" s="2"/>
      <c r="G213" s="2"/>
      <c r="H213" s="75" t="str">
        <f>IFERROR(VLOOKUP(E213,参数!$A$5:$B$41,2,FALSE),E213)</f>
        <v>FOODTYPE.VEGGIE</v>
      </c>
    </row>
    <row r="214" spans="1:8">
      <c r="A214" s="72">
        <v>213</v>
      </c>
      <c r="B214" s="32" t="s">
        <v>111</v>
      </c>
      <c r="C214" s="2" t="s">
        <v>6</v>
      </c>
      <c r="D214">
        <v>1</v>
      </c>
      <c r="E214" s="2" t="s">
        <v>20</v>
      </c>
      <c r="F214" s="2"/>
      <c r="G214" s="2"/>
      <c r="H214" s="75">
        <f>IFERROR(VLOOKUP(E214,参数!$A$5:$B$41,2,FALSE),E214)</f>
        <v>3</v>
      </c>
    </row>
    <row r="215" spans="1:8">
      <c r="A215" s="72">
        <v>214</v>
      </c>
      <c r="B215" s="32" t="s">
        <v>111</v>
      </c>
      <c r="C215" s="2" t="s">
        <v>8</v>
      </c>
      <c r="D215">
        <v>1</v>
      </c>
      <c r="E215" s="2" t="s">
        <v>63</v>
      </c>
      <c r="F215" s="2"/>
      <c r="G215" s="2"/>
      <c r="H215" s="75">
        <f>IFERROR(VLOOKUP(E215,参数!$A$5:$B$41,2,FALSE),E215)</f>
        <v>25</v>
      </c>
    </row>
    <row r="216" spans="1:8">
      <c r="A216" s="72">
        <v>215</v>
      </c>
      <c r="B216" s="32" t="s">
        <v>111</v>
      </c>
      <c r="C216" s="2" t="s">
        <v>10</v>
      </c>
      <c r="D216">
        <v>1</v>
      </c>
      <c r="E216" s="2" t="s">
        <v>11</v>
      </c>
      <c r="F216" s="2"/>
      <c r="G216" s="2"/>
      <c r="H216" s="97" t="str">
        <f>IFERROR(VLOOKUP(E216,参数!$A$5:$B$41,2,FALSE),E216)</f>
        <v>15</v>
      </c>
    </row>
    <row r="217" spans="1:8">
      <c r="A217" s="72">
        <v>216</v>
      </c>
      <c r="B217" s="32" t="s">
        <v>113</v>
      </c>
      <c r="C217" s="2" t="s">
        <v>12</v>
      </c>
      <c r="D217">
        <v>1</v>
      </c>
      <c r="E217" s="2" t="s">
        <v>107</v>
      </c>
      <c r="F217" s="2"/>
      <c r="G217" s="2"/>
      <c r="H217" s="78">
        <f>IFERROR(VLOOKUP(E217,参数!$A$5:$B$41,2,FALSE),E217)</f>
        <v>33</v>
      </c>
    </row>
    <row r="218" spans="1:9">
      <c r="A218" s="72">
        <v>217</v>
      </c>
      <c r="B218" s="32" t="s">
        <v>113</v>
      </c>
      <c r="C218" s="73" t="s">
        <v>113</v>
      </c>
      <c r="E218" s="74" t="s">
        <v>2</v>
      </c>
      <c r="F218" s="74"/>
      <c r="G218" s="74"/>
      <c r="H218" s="22" t="s">
        <v>330</v>
      </c>
      <c r="I218" s="32"/>
    </row>
    <row r="219" spans="1:8">
      <c r="A219" s="72">
        <v>218</v>
      </c>
      <c r="B219" s="32" t="s">
        <v>113</v>
      </c>
      <c r="C219" s="2" t="s">
        <v>4</v>
      </c>
      <c r="D219">
        <v>1</v>
      </c>
      <c r="E219" s="2" t="s">
        <v>5</v>
      </c>
      <c r="F219" s="2"/>
      <c r="G219" s="2"/>
      <c r="H219" s="75" t="str">
        <f>IFERROR(VLOOKUP(E219,参数!$A$5:$B$41,2,FALSE),E219)</f>
        <v>FOODTYPE.VEGGIE</v>
      </c>
    </row>
    <row r="220" spans="1:8">
      <c r="A220" s="72">
        <v>219</v>
      </c>
      <c r="B220" s="32" t="s">
        <v>113</v>
      </c>
      <c r="C220" s="2" t="s">
        <v>6</v>
      </c>
      <c r="D220">
        <v>1</v>
      </c>
      <c r="E220" s="2" t="s">
        <v>7</v>
      </c>
      <c r="F220" s="2"/>
      <c r="G220" s="2"/>
      <c r="H220" s="76">
        <f>IFERROR(VLOOKUP(E220,参数!$A$5:$B$41,2,FALSE),E220)</f>
        <v>20</v>
      </c>
    </row>
    <row r="221" spans="1:8">
      <c r="A221" s="72">
        <v>220</v>
      </c>
      <c r="B221" s="32" t="s">
        <v>113</v>
      </c>
      <c r="C221" s="2" t="s">
        <v>8</v>
      </c>
      <c r="D221">
        <v>1</v>
      </c>
      <c r="E221" s="2" t="s">
        <v>21</v>
      </c>
      <c r="F221" s="2"/>
      <c r="G221" s="2"/>
      <c r="H221" s="75">
        <f>IFERROR(VLOOKUP(E221,参数!$A$5:$B$41,2,FALSE),E221)</f>
        <v>12.5</v>
      </c>
    </row>
    <row r="222" spans="1:8">
      <c r="A222" s="72">
        <v>221</v>
      </c>
      <c r="B222" s="32" t="s">
        <v>113</v>
      </c>
      <c r="C222" s="2" t="s">
        <v>10</v>
      </c>
      <c r="D222">
        <v>1</v>
      </c>
      <c r="E222" s="2" t="s">
        <v>89</v>
      </c>
      <c r="F222" s="2"/>
      <c r="G222" s="2"/>
      <c r="H222" s="98" t="str">
        <f>IFERROR(VLOOKUP(E222,参数!$A$5:$B$41,2,FALSE),E222)</f>
        <v>3</v>
      </c>
    </row>
    <row r="223" spans="1:8">
      <c r="A223" s="72">
        <v>222</v>
      </c>
      <c r="B223" s="32" t="s">
        <v>115</v>
      </c>
      <c r="C223" s="2" t="s">
        <v>12</v>
      </c>
      <c r="D223">
        <v>1</v>
      </c>
      <c r="E223" s="2" t="s">
        <v>107</v>
      </c>
      <c r="F223" s="2"/>
      <c r="G223" s="2"/>
      <c r="H223" s="78">
        <f>IFERROR(VLOOKUP(E223,参数!$A$5:$B$41,2,FALSE),E223)</f>
        <v>33</v>
      </c>
    </row>
    <row r="224" spans="1:9">
      <c r="A224" s="72">
        <v>223</v>
      </c>
      <c r="B224" s="32" t="s">
        <v>115</v>
      </c>
      <c r="C224" s="73" t="s">
        <v>115</v>
      </c>
      <c r="E224" s="74" t="s">
        <v>2</v>
      </c>
      <c r="F224" s="74"/>
      <c r="G224" s="74"/>
      <c r="H224" s="22" t="s">
        <v>331</v>
      </c>
      <c r="I224" s="32"/>
    </row>
    <row r="225" spans="1:8">
      <c r="A225" s="72">
        <v>224</v>
      </c>
      <c r="B225" s="32" t="s">
        <v>115</v>
      </c>
      <c r="C225" s="2" t="s">
        <v>4</v>
      </c>
      <c r="D225">
        <v>1</v>
      </c>
      <c r="E225" s="2" t="s">
        <v>19</v>
      </c>
      <c r="F225" s="2"/>
      <c r="G225" s="2"/>
      <c r="H225" s="75" t="str">
        <f>IFERROR(VLOOKUP(E225,参数!$A$5:$B$41,2,FALSE),E225)</f>
        <v>FOODTYPE.GOODIES</v>
      </c>
    </row>
    <row r="226" spans="1:8">
      <c r="A226" s="72">
        <v>225</v>
      </c>
      <c r="B226" s="32" t="s">
        <v>115</v>
      </c>
      <c r="C226" s="2" t="s">
        <v>6</v>
      </c>
      <c r="D226">
        <v>1</v>
      </c>
      <c r="E226" s="2" t="s">
        <v>37</v>
      </c>
      <c r="F226" s="2"/>
      <c r="G226" s="2"/>
      <c r="H226" s="76">
        <f>IFERROR(VLOOKUP(E226,参数!$A$5:$B$41,2,FALSE),E226)</f>
        <v>30</v>
      </c>
    </row>
    <row r="227" spans="1:8">
      <c r="A227" s="72">
        <v>226</v>
      </c>
      <c r="B227" s="32" t="s">
        <v>115</v>
      </c>
      <c r="C227" s="2" t="s">
        <v>8</v>
      </c>
      <c r="D227">
        <v>1</v>
      </c>
      <c r="E227" s="2" t="s">
        <v>81</v>
      </c>
      <c r="F227" s="2"/>
      <c r="G227" s="2"/>
      <c r="H227" s="75">
        <f>IFERROR(VLOOKUP(E227,参数!$A$5:$B$41,2,FALSE),E227)</f>
        <v>18.75</v>
      </c>
    </row>
    <row r="228" spans="1:8">
      <c r="A228" s="72">
        <v>227</v>
      </c>
      <c r="B228" s="32" t="s">
        <v>115</v>
      </c>
      <c r="C228" s="2" t="s">
        <v>10</v>
      </c>
      <c r="D228">
        <v>1</v>
      </c>
      <c r="E228" s="2" t="s">
        <v>11</v>
      </c>
      <c r="F228" s="2"/>
      <c r="G228" s="2"/>
      <c r="H228" s="97" t="str">
        <f>IFERROR(VLOOKUP(E228,参数!$A$5:$B$41,2,FALSE),E228)</f>
        <v>15</v>
      </c>
    </row>
    <row r="229" spans="1:8">
      <c r="A229" s="72">
        <v>228</v>
      </c>
      <c r="B229" s="32" t="s">
        <v>117</v>
      </c>
      <c r="C229" s="2" t="s">
        <v>12</v>
      </c>
      <c r="D229">
        <v>1</v>
      </c>
      <c r="E229" s="2" t="s">
        <v>23</v>
      </c>
      <c r="F229" s="2"/>
      <c r="G229" s="2"/>
      <c r="H229" s="75">
        <f>IFERROR(VLOOKUP(E229,参数!$A$5:$B$41,2,FALSE),E229)</f>
        <v>15</v>
      </c>
    </row>
    <row r="230" spans="1:9">
      <c r="A230" s="72">
        <v>229</v>
      </c>
      <c r="B230" s="32" t="s">
        <v>117</v>
      </c>
      <c r="C230" s="73" t="s">
        <v>117</v>
      </c>
      <c r="E230" s="74" t="s">
        <v>2</v>
      </c>
      <c r="F230" s="74"/>
      <c r="G230" s="74"/>
      <c r="H230" s="22" t="s">
        <v>332</v>
      </c>
      <c r="I230" s="32"/>
    </row>
    <row r="231" spans="1:8">
      <c r="A231" s="72">
        <v>230</v>
      </c>
      <c r="B231" s="32" t="s">
        <v>117</v>
      </c>
      <c r="C231" s="2" t="s">
        <v>4</v>
      </c>
      <c r="D231">
        <v>1</v>
      </c>
      <c r="E231" s="2" t="s">
        <v>5</v>
      </c>
      <c r="F231" s="2"/>
      <c r="G231" s="2"/>
      <c r="H231" s="75" t="str">
        <f>IFERROR(VLOOKUP(E231,参数!$A$5:$B$41,2,FALSE),E231)</f>
        <v>FOODTYPE.VEGGIE</v>
      </c>
    </row>
    <row r="232" spans="1:8">
      <c r="A232" s="72">
        <v>231</v>
      </c>
      <c r="B232" s="32" t="s">
        <v>117</v>
      </c>
      <c r="C232" s="2" t="s">
        <v>6</v>
      </c>
      <c r="D232">
        <v>1</v>
      </c>
      <c r="E232" s="2" t="s">
        <v>118</v>
      </c>
      <c r="F232" s="2"/>
      <c r="G232" s="2"/>
      <c r="H232" s="75">
        <f>IFERROR(VLOOKUP(E232,参数!$A$5:$B$41,2,FALSE),E232)</f>
        <v>8</v>
      </c>
    </row>
    <row r="233" spans="1:8">
      <c r="A233" s="72">
        <v>232</v>
      </c>
      <c r="B233" s="32" t="s">
        <v>117</v>
      </c>
      <c r="C233" s="2" t="s">
        <v>8</v>
      </c>
      <c r="D233">
        <v>1</v>
      </c>
      <c r="E233" s="2" t="s">
        <v>63</v>
      </c>
      <c r="F233" s="2"/>
      <c r="G233" s="2"/>
      <c r="H233" s="75">
        <f>IFERROR(VLOOKUP(E233,参数!$A$5:$B$41,2,FALSE),E233)</f>
        <v>25</v>
      </c>
    </row>
    <row r="234" spans="1:8">
      <c r="A234" s="72">
        <v>233</v>
      </c>
      <c r="B234" s="32" t="s">
        <v>117</v>
      </c>
      <c r="C234" s="2" t="s">
        <v>10</v>
      </c>
      <c r="D234">
        <v>1</v>
      </c>
      <c r="E234" s="2" t="s">
        <v>11</v>
      </c>
      <c r="F234" s="2"/>
      <c r="G234" s="2"/>
      <c r="H234" s="97" t="str">
        <f>IFERROR(VLOOKUP(E234,参数!$A$5:$B$41,2,FALSE),E234)</f>
        <v>15</v>
      </c>
    </row>
    <row r="235" spans="1:8">
      <c r="A235" s="72">
        <v>234</v>
      </c>
      <c r="B235" s="32" t="s">
        <v>120</v>
      </c>
      <c r="C235" s="2" t="s">
        <v>12</v>
      </c>
      <c r="D235">
        <v>1</v>
      </c>
      <c r="E235" s="2" t="s">
        <v>107</v>
      </c>
      <c r="F235" s="2"/>
      <c r="G235" s="2"/>
      <c r="H235" s="78">
        <f>IFERROR(VLOOKUP(E235,参数!$A$5:$B$41,2,FALSE),E235)</f>
        <v>33</v>
      </c>
    </row>
    <row r="236" spans="1:9">
      <c r="A236" s="72">
        <v>235</v>
      </c>
      <c r="B236" s="32" t="s">
        <v>120</v>
      </c>
      <c r="C236" s="73" t="s">
        <v>120</v>
      </c>
      <c r="E236" s="74" t="s">
        <v>2</v>
      </c>
      <c r="F236" s="74"/>
      <c r="G236" s="74"/>
      <c r="H236" s="22" t="s">
        <v>333</v>
      </c>
      <c r="I236" s="32"/>
    </row>
    <row r="237" spans="1:8">
      <c r="A237" s="72">
        <v>236</v>
      </c>
      <c r="B237" s="32" t="s">
        <v>120</v>
      </c>
      <c r="C237" s="2" t="s">
        <v>4</v>
      </c>
      <c r="D237">
        <v>1</v>
      </c>
      <c r="E237" s="2" t="s">
        <v>16</v>
      </c>
      <c r="F237" s="2"/>
      <c r="G237" s="2"/>
      <c r="H237" s="75" t="str">
        <f>IFERROR(VLOOKUP(E237,参数!$A$5:$B$41,2,FALSE),E237)</f>
        <v>FOODTYPE.MEAT</v>
      </c>
    </row>
    <row r="238" spans="1:8">
      <c r="A238" s="72">
        <v>237</v>
      </c>
      <c r="B238" s="32" t="s">
        <v>120</v>
      </c>
      <c r="C238" s="2" t="s">
        <v>6</v>
      </c>
      <c r="D238">
        <v>1</v>
      </c>
      <c r="E238" s="2" t="s">
        <v>7</v>
      </c>
      <c r="F238" s="2"/>
      <c r="G238" s="2"/>
      <c r="H238" s="76">
        <f>IFERROR(VLOOKUP(E238,参数!$A$5:$B$41,2,FALSE),E238)</f>
        <v>20</v>
      </c>
    </row>
    <row r="239" spans="1:8">
      <c r="A239" s="72">
        <v>238</v>
      </c>
      <c r="B239" s="32" t="s">
        <v>120</v>
      </c>
      <c r="C239" s="2" t="s">
        <v>8</v>
      </c>
      <c r="D239">
        <v>1</v>
      </c>
      <c r="E239" s="2" t="s">
        <v>63</v>
      </c>
      <c r="F239" s="2"/>
      <c r="G239" s="2"/>
      <c r="H239" s="75">
        <f>IFERROR(VLOOKUP(E239,参数!$A$5:$B$41,2,FALSE),E239)</f>
        <v>25</v>
      </c>
    </row>
    <row r="240" spans="1:8">
      <c r="A240" s="72">
        <v>239</v>
      </c>
      <c r="B240" s="32" t="s">
        <v>120</v>
      </c>
      <c r="C240" s="2" t="s">
        <v>10</v>
      </c>
      <c r="D240">
        <v>1</v>
      </c>
      <c r="E240" s="2" t="s">
        <v>26</v>
      </c>
      <c r="F240" s="2"/>
      <c r="G240" s="2"/>
      <c r="H240" s="98" t="str">
        <f>IFERROR(VLOOKUP(E240,参数!$A$5:$B$41,2,FALSE),E240)</f>
        <v>10</v>
      </c>
    </row>
    <row r="241" spans="1:8">
      <c r="A241" s="72">
        <v>240</v>
      </c>
      <c r="B241" s="32" t="s">
        <v>122</v>
      </c>
      <c r="C241" s="2" t="s">
        <v>12</v>
      </c>
      <c r="D241">
        <v>1</v>
      </c>
      <c r="E241" s="2" t="s">
        <v>13</v>
      </c>
      <c r="F241" s="2"/>
      <c r="G241" s="2"/>
      <c r="H241" s="75">
        <f>IFERROR(VLOOKUP(E241,参数!$A$5:$B$41,2,FALSE),E241)</f>
        <v>5</v>
      </c>
    </row>
    <row r="242" spans="1:9">
      <c r="A242" s="72">
        <v>241</v>
      </c>
      <c r="B242" s="32" t="s">
        <v>122</v>
      </c>
      <c r="C242" s="73" t="s">
        <v>122</v>
      </c>
      <c r="E242" s="74" t="s">
        <v>2</v>
      </c>
      <c r="F242" s="74"/>
      <c r="G242" s="74"/>
      <c r="H242" s="22" t="s">
        <v>334</v>
      </c>
      <c r="I242" s="32"/>
    </row>
    <row r="243" spans="1:8">
      <c r="A243" s="72">
        <v>242</v>
      </c>
      <c r="B243" s="32" t="s">
        <v>122</v>
      </c>
      <c r="C243" s="2" t="s">
        <v>4</v>
      </c>
      <c r="D243">
        <v>1</v>
      </c>
      <c r="E243" s="2" t="s">
        <v>5</v>
      </c>
      <c r="F243" s="2"/>
      <c r="G243" s="2"/>
      <c r="H243" s="75" t="str">
        <f>IFERROR(VLOOKUP(E243,参数!$A$5:$B$41,2,FALSE),E243)</f>
        <v>FOODTYPE.VEGGIE</v>
      </c>
    </row>
    <row r="244" spans="1:8">
      <c r="A244" s="72">
        <v>243</v>
      </c>
      <c r="B244" s="32" t="s">
        <v>122</v>
      </c>
      <c r="C244" s="2" t="s">
        <v>6</v>
      </c>
      <c r="D244">
        <v>1</v>
      </c>
      <c r="E244" s="2" t="s">
        <v>20</v>
      </c>
      <c r="F244" s="2"/>
      <c r="G244" s="2"/>
      <c r="H244" s="75">
        <f>IFERROR(VLOOKUP(E244,参数!$A$5:$B$41,2,FALSE),E244)</f>
        <v>3</v>
      </c>
    </row>
    <row r="245" spans="1:8">
      <c r="A245" s="72">
        <v>244</v>
      </c>
      <c r="B245" s="32" t="s">
        <v>122</v>
      </c>
      <c r="C245" s="2" t="s">
        <v>8</v>
      </c>
      <c r="D245">
        <v>1</v>
      </c>
      <c r="E245" s="2" t="s">
        <v>63</v>
      </c>
      <c r="F245" s="2"/>
      <c r="G245" s="2"/>
      <c r="H245" s="75">
        <f>IFERROR(VLOOKUP(E245,参数!$A$5:$B$41,2,FALSE),E245)</f>
        <v>25</v>
      </c>
    </row>
    <row r="246" spans="1:8">
      <c r="A246" s="72">
        <v>245</v>
      </c>
      <c r="B246" s="32" t="s">
        <v>122</v>
      </c>
      <c r="C246" s="2" t="s">
        <v>10</v>
      </c>
      <c r="D246">
        <v>1</v>
      </c>
      <c r="E246" s="2" t="s">
        <v>11</v>
      </c>
      <c r="F246" s="2"/>
      <c r="G246" s="2"/>
      <c r="H246" s="97" t="str">
        <f>IFERROR(VLOOKUP(E246,参数!$A$5:$B$41,2,FALSE),E246)</f>
        <v>15</v>
      </c>
    </row>
    <row r="247" spans="1:8">
      <c r="A247" s="72">
        <v>246</v>
      </c>
      <c r="B247" s="32" t="s">
        <v>124</v>
      </c>
      <c r="C247" s="2" t="s">
        <v>12</v>
      </c>
      <c r="D247">
        <v>1</v>
      </c>
      <c r="E247" s="2" t="s">
        <v>107</v>
      </c>
      <c r="F247" s="2"/>
      <c r="G247" s="2"/>
      <c r="H247" s="78">
        <f>IFERROR(VLOOKUP(E247,参数!$A$5:$B$41,2,FALSE),E247)</f>
        <v>33</v>
      </c>
    </row>
    <row r="248" spans="1:9">
      <c r="A248" s="72">
        <v>247</v>
      </c>
      <c r="B248" s="32" t="s">
        <v>124</v>
      </c>
      <c r="C248" s="73" t="s">
        <v>124</v>
      </c>
      <c r="E248" s="74" t="s">
        <v>2</v>
      </c>
      <c r="F248" s="74"/>
      <c r="G248" s="74"/>
      <c r="H248" s="22" t="s">
        <v>335</v>
      </c>
      <c r="I248" s="32"/>
    </row>
    <row r="249" spans="1:8">
      <c r="A249" s="72">
        <v>248</v>
      </c>
      <c r="B249" s="32" t="s">
        <v>124</v>
      </c>
      <c r="C249" s="2" t="s">
        <v>4</v>
      </c>
      <c r="D249">
        <v>1</v>
      </c>
      <c r="E249" s="2" t="s">
        <v>16</v>
      </c>
      <c r="F249" s="2"/>
      <c r="G249" s="2"/>
      <c r="H249" s="75" t="str">
        <f>IFERROR(VLOOKUP(E249,参数!$A$5:$B$41,2,FALSE),E249)</f>
        <v>FOODTYPE.MEAT</v>
      </c>
    </row>
    <row r="250" spans="1:8">
      <c r="A250" s="72">
        <v>249</v>
      </c>
      <c r="B250" s="32" t="s">
        <v>124</v>
      </c>
      <c r="C250" s="2" t="s">
        <v>6</v>
      </c>
      <c r="D250">
        <v>1</v>
      </c>
      <c r="E250" s="2" t="s">
        <v>37</v>
      </c>
      <c r="F250" s="2"/>
      <c r="G250" s="2"/>
      <c r="H250" s="76">
        <f>IFERROR(VLOOKUP(E250,参数!$A$5:$B$41,2,FALSE),E250)</f>
        <v>30</v>
      </c>
    </row>
    <row r="251" spans="1:8">
      <c r="A251" s="72">
        <v>250</v>
      </c>
      <c r="B251" s="32" t="s">
        <v>124</v>
      </c>
      <c r="C251" s="2" t="s">
        <v>8</v>
      </c>
      <c r="D251">
        <v>1</v>
      </c>
      <c r="E251" s="2" t="s">
        <v>63</v>
      </c>
      <c r="F251" s="2"/>
      <c r="G251" s="2"/>
      <c r="H251" s="75">
        <f>IFERROR(VLOOKUP(E251,参数!$A$5:$B$41,2,FALSE),E251)</f>
        <v>25</v>
      </c>
    </row>
    <row r="252" spans="1:8">
      <c r="A252" s="72">
        <v>251</v>
      </c>
      <c r="B252" s="32" t="s">
        <v>124</v>
      </c>
      <c r="C252" s="2" t="s">
        <v>10</v>
      </c>
      <c r="D252">
        <v>1</v>
      </c>
      <c r="E252" s="2" t="s">
        <v>11</v>
      </c>
      <c r="F252" s="2"/>
      <c r="G252" s="2"/>
      <c r="H252" s="97" t="str">
        <f>IFERROR(VLOOKUP(E252,参数!$A$5:$B$41,2,FALSE),E252)</f>
        <v>15</v>
      </c>
    </row>
    <row r="253" spans="1:8">
      <c r="A253" s="72">
        <v>252</v>
      </c>
      <c r="B253" s="32" t="s">
        <v>126</v>
      </c>
      <c r="C253" s="2" t="s">
        <v>12</v>
      </c>
      <c r="D253">
        <v>-1</v>
      </c>
      <c r="E253" s="77" t="s">
        <v>13</v>
      </c>
      <c r="F253" s="77"/>
      <c r="G253" s="77"/>
      <c r="H253" s="75">
        <f>IFERROR(VLOOKUP(E253,参数!$A$5:$B$41,2,FALSE)*D253,E253)</f>
        <v>-5</v>
      </c>
    </row>
    <row r="254" spans="1:9">
      <c r="A254" s="72">
        <v>253</v>
      </c>
      <c r="B254" s="32" t="s">
        <v>126</v>
      </c>
      <c r="C254" s="73" t="s">
        <v>126</v>
      </c>
      <c r="E254" s="74" t="s">
        <v>2</v>
      </c>
      <c r="F254" s="74"/>
      <c r="G254" s="74"/>
      <c r="H254" s="22" t="s">
        <v>336</v>
      </c>
      <c r="I254" s="32"/>
    </row>
    <row r="255" spans="1:8">
      <c r="A255" s="72">
        <v>254</v>
      </c>
      <c r="B255" s="32" t="s">
        <v>126</v>
      </c>
      <c r="C255" s="2" t="s">
        <v>4</v>
      </c>
      <c r="D255">
        <v>1</v>
      </c>
      <c r="E255" s="2" t="s">
        <v>16</v>
      </c>
      <c r="F255" s="2"/>
      <c r="G255" s="2"/>
      <c r="H255" s="75" t="str">
        <f>IFERROR(VLOOKUP(E255,参数!$A$5:$B$41,2,FALSE),E255)</f>
        <v>FOODTYPE.MEAT</v>
      </c>
    </row>
    <row r="256" spans="1:8">
      <c r="A256" s="72">
        <v>255</v>
      </c>
      <c r="B256" s="32" t="s">
        <v>126</v>
      </c>
      <c r="C256" s="2" t="s">
        <v>6</v>
      </c>
      <c r="D256">
        <v>1</v>
      </c>
      <c r="E256" s="2" t="s">
        <v>7</v>
      </c>
      <c r="F256" s="2"/>
      <c r="G256" s="2"/>
      <c r="H256" s="76">
        <f>IFERROR(VLOOKUP(E256,参数!$A$5:$B$41,2,FALSE),E256)</f>
        <v>20</v>
      </c>
    </row>
    <row r="257" spans="1:8">
      <c r="A257" s="72">
        <v>256</v>
      </c>
      <c r="B257" s="32" t="s">
        <v>126</v>
      </c>
      <c r="C257" s="2" t="s">
        <v>8</v>
      </c>
      <c r="D257">
        <v>1</v>
      </c>
      <c r="E257" s="2" t="s">
        <v>9</v>
      </c>
      <c r="F257" s="2"/>
      <c r="G257" s="2"/>
      <c r="H257" s="76">
        <f>IFERROR(VLOOKUP(E257,参数!$A$5:$B$41,2,FALSE),E257)</f>
        <v>37.5</v>
      </c>
    </row>
    <row r="258" spans="1:8">
      <c r="A258" s="72">
        <v>257</v>
      </c>
      <c r="B258" s="32" t="s">
        <v>126</v>
      </c>
      <c r="C258" s="2" t="s">
        <v>10</v>
      </c>
      <c r="D258">
        <v>1</v>
      </c>
      <c r="E258" s="2" t="s">
        <v>26</v>
      </c>
      <c r="F258" s="2"/>
      <c r="G258" s="2"/>
      <c r="H258" s="98" t="str">
        <f>IFERROR(VLOOKUP(E258,参数!$A$5:$B$41,2,FALSE),E258)</f>
        <v>10</v>
      </c>
    </row>
    <row r="259" spans="1:8">
      <c r="A259" s="72">
        <v>258</v>
      </c>
      <c r="B259" s="32" t="s">
        <v>129</v>
      </c>
      <c r="C259" s="2" t="s">
        <v>12</v>
      </c>
      <c r="D259">
        <v>1</v>
      </c>
      <c r="E259" s="2" t="s">
        <v>127</v>
      </c>
      <c r="F259" s="2"/>
      <c r="G259" s="2"/>
      <c r="H259" s="75">
        <f>IFERROR(VLOOKUP(E259,参数!$A$5:$B$41,2,FALSE),E259)</f>
        <v>10</v>
      </c>
    </row>
    <row r="260" spans="1:9">
      <c r="A260" s="72">
        <v>259</v>
      </c>
      <c r="B260" s="32" t="s">
        <v>129</v>
      </c>
      <c r="C260" s="73" t="s">
        <v>129</v>
      </c>
      <c r="E260" s="74" t="s">
        <v>2</v>
      </c>
      <c r="F260" s="74"/>
      <c r="G260" s="74"/>
      <c r="H260" s="22" t="s">
        <v>337</v>
      </c>
      <c r="I260" s="32"/>
    </row>
    <row r="261" spans="1:8">
      <c r="A261" s="72">
        <v>260</v>
      </c>
      <c r="B261" s="32" t="s">
        <v>129</v>
      </c>
      <c r="C261" s="2" t="s">
        <v>4</v>
      </c>
      <c r="D261">
        <v>1</v>
      </c>
      <c r="E261" s="2" t="s">
        <v>16</v>
      </c>
      <c r="F261" s="2"/>
      <c r="G261" s="2"/>
      <c r="H261" s="75" t="str">
        <f>IFERROR(VLOOKUP(E261,参数!$A$5:$B$41,2,FALSE),E261)</f>
        <v>FOODTYPE.MEAT</v>
      </c>
    </row>
    <row r="262" spans="1:8">
      <c r="A262" s="72">
        <v>261</v>
      </c>
      <c r="B262" s="32" t="s">
        <v>129</v>
      </c>
      <c r="C262" s="2" t="s">
        <v>6</v>
      </c>
      <c r="D262">
        <v>1</v>
      </c>
      <c r="E262" s="2" t="s">
        <v>31</v>
      </c>
      <c r="F262" s="2"/>
      <c r="G262" s="2"/>
      <c r="H262" s="78">
        <f>IFERROR(VLOOKUP(E262,参数!$A$5:$B$41,2,FALSE),E262)</f>
        <v>40</v>
      </c>
    </row>
    <row r="263" spans="1:8">
      <c r="A263" s="72">
        <v>262</v>
      </c>
      <c r="B263" s="32" t="s">
        <v>129</v>
      </c>
      <c r="C263" s="2" t="s">
        <v>8</v>
      </c>
      <c r="D263">
        <v>1</v>
      </c>
      <c r="E263" s="2" t="s">
        <v>9</v>
      </c>
      <c r="F263" s="2"/>
      <c r="G263" s="2"/>
      <c r="H263" s="76">
        <f>IFERROR(VLOOKUP(E263,参数!$A$5:$B$41,2,FALSE),E263)</f>
        <v>37.5</v>
      </c>
    </row>
    <row r="264" spans="1:8">
      <c r="A264" s="72">
        <v>263</v>
      </c>
      <c r="B264" s="32" t="s">
        <v>129</v>
      </c>
      <c r="C264" s="2" t="s">
        <v>10</v>
      </c>
      <c r="D264">
        <v>1</v>
      </c>
      <c r="E264" s="2" t="s">
        <v>26</v>
      </c>
      <c r="F264" s="2"/>
      <c r="G264" s="2"/>
      <c r="H264" s="98" t="str">
        <f>IFERROR(VLOOKUP(E264,参数!$A$5:$B$41,2,FALSE),E264)</f>
        <v>10</v>
      </c>
    </row>
    <row r="265" spans="1:8">
      <c r="A265" s="72">
        <v>264</v>
      </c>
      <c r="B265" s="32" t="s">
        <v>131</v>
      </c>
      <c r="C265" s="2" t="s">
        <v>12</v>
      </c>
      <c r="D265">
        <v>1</v>
      </c>
      <c r="E265" s="2" t="s">
        <v>76</v>
      </c>
      <c r="F265" s="2"/>
      <c r="G265" s="2"/>
      <c r="H265" s="76">
        <f>IFERROR(VLOOKUP(E265,参数!$A$5:$B$41,2,FALSE),E265)</f>
        <v>20</v>
      </c>
    </row>
    <row r="266" spans="1:9">
      <c r="A266" s="72">
        <v>265</v>
      </c>
      <c r="B266" s="32" t="s">
        <v>131</v>
      </c>
      <c r="C266" s="73" t="s">
        <v>131</v>
      </c>
      <c r="E266" s="74" t="s">
        <v>2</v>
      </c>
      <c r="F266" s="74"/>
      <c r="G266" s="74"/>
      <c r="H266" s="22" t="s">
        <v>338</v>
      </c>
      <c r="I266" s="32"/>
    </row>
    <row r="267" spans="1:8">
      <c r="A267" s="72">
        <v>266</v>
      </c>
      <c r="B267" s="32" t="s">
        <v>131</v>
      </c>
      <c r="C267" s="2" t="s">
        <v>4</v>
      </c>
      <c r="D267">
        <v>1</v>
      </c>
      <c r="E267" s="2" t="s">
        <v>16</v>
      </c>
      <c r="F267" s="2"/>
      <c r="G267" s="2"/>
      <c r="H267" s="75" t="str">
        <f>IFERROR(VLOOKUP(E267,参数!$A$5:$B$41,2,FALSE),E267)</f>
        <v>FOODTYPE.MEAT</v>
      </c>
    </row>
    <row r="268" spans="1:8">
      <c r="A268" s="72">
        <v>267</v>
      </c>
      <c r="B268" s="32" t="s">
        <v>131</v>
      </c>
      <c r="C268" s="2" t="s">
        <v>6</v>
      </c>
      <c r="D268">
        <v>1</v>
      </c>
      <c r="E268" s="2" t="s">
        <v>72</v>
      </c>
      <c r="F268" s="2"/>
      <c r="G268" s="2"/>
      <c r="H268" s="78">
        <f>IFERROR(VLOOKUP(E268,参数!$A$5:$B$41,2,FALSE),E268)</f>
        <v>60</v>
      </c>
    </row>
    <row r="269" spans="1:8">
      <c r="A269" s="72">
        <v>268</v>
      </c>
      <c r="B269" s="32" t="s">
        <v>131</v>
      </c>
      <c r="C269" s="2" t="s">
        <v>8</v>
      </c>
      <c r="D269">
        <v>1</v>
      </c>
      <c r="E269" s="2" t="s">
        <v>9</v>
      </c>
      <c r="F269" s="2"/>
      <c r="G269" s="2"/>
      <c r="H269" s="76">
        <f>IFERROR(VLOOKUP(E269,参数!$A$5:$B$41,2,FALSE),E269)</f>
        <v>37.5</v>
      </c>
    </row>
    <row r="270" spans="1:8">
      <c r="A270" s="72">
        <v>269</v>
      </c>
      <c r="B270" s="32" t="s">
        <v>131</v>
      </c>
      <c r="C270" s="2" t="s">
        <v>10</v>
      </c>
      <c r="D270">
        <v>1</v>
      </c>
      <c r="E270" s="2" t="s">
        <v>26</v>
      </c>
      <c r="F270" s="2"/>
      <c r="G270" s="2"/>
      <c r="H270" s="98" t="str">
        <f>IFERROR(VLOOKUP(E270,参数!$A$5:$B$41,2,FALSE),E270)</f>
        <v>10</v>
      </c>
    </row>
    <row r="271" spans="1:8">
      <c r="A271" s="72">
        <v>270</v>
      </c>
      <c r="B271" s="32" t="s">
        <v>133</v>
      </c>
      <c r="C271" s="2" t="s">
        <v>12</v>
      </c>
      <c r="D271">
        <v>1</v>
      </c>
      <c r="E271" s="2" t="s">
        <v>107</v>
      </c>
      <c r="F271" s="2"/>
      <c r="G271" s="2"/>
      <c r="H271" s="78">
        <f>IFERROR(VLOOKUP(E271,参数!$A$5:$B$41,2,FALSE),E271)</f>
        <v>33</v>
      </c>
    </row>
    <row r="272" spans="1:9">
      <c r="A272" s="72">
        <v>271</v>
      </c>
      <c r="B272" s="32" t="s">
        <v>133</v>
      </c>
      <c r="C272" s="73" t="s">
        <v>133</v>
      </c>
      <c r="E272" s="74" t="s">
        <v>2</v>
      </c>
      <c r="F272" s="74"/>
      <c r="G272" s="74"/>
      <c r="H272" s="22" t="s">
        <v>339</v>
      </c>
      <c r="I272" s="32"/>
    </row>
    <row r="273" spans="1:8">
      <c r="A273" s="72">
        <v>272</v>
      </c>
      <c r="B273" s="32" t="s">
        <v>133</v>
      </c>
      <c r="C273" s="2" t="s">
        <v>4</v>
      </c>
      <c r="D273">
        <v>1</v>
      </c>
      <c r="E273" s="2" t="s">
        <v>16</v>
      </c>
      <c r="F273" s="2"/>
      <c r="G273" s="2"/>
      <c r="H273" s="75" t="str">
        <f>IFERROR(VLOOKUP(E273,参数!$A$5:$B$41,2,FALSE),E273)</f>
        <v>FOODTYPE.MEAT</v>
      </c>
    </row>
    <row r="274" spans="1:8">
      <c r="A274" s="72">
        <v>273</v>
      </c>
      <c r="B274" s="32" t="s">
        <v>133</v>
      </c>
      <c r="C274" s="2" t="s">
        <v>6</v>
      </c>
      <c r="D274">
        <v>1</v>
      </c>
      <c r="E274" s="2" t="s">
        <v>72</v>
      </c>
      <c r="F274" s="2"/>
      <c r="G274" s="2"/>
      <c r="H274" s="78">
        <f>IFERROR(VLOOKUP(E274,参数!$A$5:$B$41,2,FALSE),E274)</f>
        <v>60</v>
      </c>
    </row>
    <row r="275" spans="1:8">
      <c r="A275" s="72">
        <v>274</v>
      </c>
      <c r="B275" s="32" t="s">
        <v>133</v>
      </c>
      <c r="C275" s="2" t="s">
        <v>8</v>
      </c>
      <c r="D275">
        <v>1</v>
      </c>
      <c r="E275" s="2" t="s">
        <v>63</v>
      </c>
      <c r="F275" s="2"/>
      <c r="G275" s="2"/>
      <c r="H275" s="75">
        <f>IFERROR(VLOOKUP(E275,参数!$A$5:$B$41,2,FALSE),E275)</f>
        <v>25</v>
      </c>
    </row>
    <row r="276" spans="1:9">
      <c r="A276" s="72">
        <v>275</v>
      </c>
      <c r="B276" s="32" t="s">
        <v>133</v>
      </c>
      <c r="C276" s="2" t="s">
        <v>10</v>
      </c>
      <c r="D276">
        <v>1</v>
      </c>
      <c r="E276" s="2" t="s">
        <v>26</v>
      </c>
      <c r="F276" s="2"/>
      <c r="G276" s="2"/>
      <c r="H276" s="98" t="str">
        <f>IFERROR(VLOOKUP(E276,参数!$A$5:$B$41,2,FALSE),E276)</f>
        <v>10</v>
      </c>
      <c r="I276" s="79"/>
    </row>
    <row r="277" spans="1:8">
      <c r="A277" s="72">
        <v>276</v>
      </c>
      <c r="B277" s="32" t="s">
        <v>135</v>
      </c>
      <c r="C277" s="2" t="s">
        <v>12</v>
      </c>
      <c r="D277">
        <v>1</v>
      </c>
      <c r="E277" s="2" t="s">
        <v>127</v>
      </c>
      <c r="F277" s="2"/>
      <c r="G277" s="2"/>
      <c r="H277" s="75">
        <f>IFERROR(VLOOKUP(E277,参数!$A$5:$B$41,2,FALSE),E277)</f>
        <v>10</v>
      </c>
    </row>
    <row r="278" spans="1:9">
      <c r="A278" s="72">
        <v>277</v>
      </c>
      <c r="B278" s="32" t="s">
        <v>135</v>
      </c>
      <c r="C278" s="73" t="s">
        <v>135</v>
      </c>
      <c r="E278" s="74" t="s">
        <v>2</v>
      </c>
      <c r="F278" s="74"/>
      <c r="G278" s="74"/>
      <c r="H278" s="81" t="s">
        <v>340</v>
      </c>
      <c r="I278" s="32"/>
    </row>
    <row r="279" spans="1:8">
      <c r="A279" s="72">
        <v>278</v>
      </c>
      <c r="B279" s="32" t="s">
        <v>135</v>
      </c>
      <c r="C279" s="2" t="s">
        <v>4</v>
      </c>
      <c r="D279">
        <v>1</v>
      </c>
      <c r="E279" s="2" t="s">
        <v>16</v>
      </c>
      <c r="F279" s="2"/>
      <c r="G279" s="2"/>
      <c r="H279" s="75" t="str">
        <f>IFERROR(VLOOKUP(E279,参数!$A$5:$B$41,2,FALSE),E279)</f>
        <v>FOODTYPE.MEAT</v>
      </c>
    </row>
    <row r="280" spans="1:8">
      <c r="A280" s="72">
        <v>279</v>
      </c>
      <c r="B280" s="32" t="s">
        <v>135</v>
      </c>
      <c r="C280" s="2" t="s">
        <v>6</v>
      </c>
      <c r="D280">
        <v>1</v>
      </c>
      <c r="E280" s="2" t="s">
        <v>72</v>
      </c>
      <c r="F280" s="2"/>
      <c r="G280" s="2"/>
      <c r="H280" s="78">
        <f>IFERROR(VLOOKUP(E280,参数!$A$5:$B$41,2,FALSE),E280)</f>
        <v>60</v>
      </c>
    </row>
    <row r="281" spans="1:8">
      <c r="A281" s="72">
        <v>280</v>
      </c>
      <c r="B281" s="32" t="s">
        <v>135</v>
      </c>
      <c r="C281" s="2" t="s">
        <v>8</v>
      </c>
      <c r="D281">
        <v>1</v>
      </c>
      <c r="E281" s="2" t="s">
        <v>9</v>
      </c>
      <c r="F281" s="2"/>
      <c r="G281" s="2"/>
      <c r="H281" s="76">
        <f>IFERROR(VLOOKUP(E281,参数!$A$5:$B$41,2,FALSE),E281)</f>
        <v>37.5</v>
      </c>
    </row>
    <row r="282" spans="1:8">
      <c r="A282" s="72">
        <v>281</v>
      </c>
      <c r="B282" s="32" t="s">
        <v>135</v>
      </c>
      <c r="C282" s="2" t="s">
        <v>10</v>
      </c>
      <c r="D282">
        <v>1</v>
      </c>
      <c r="E282" s="2" t="s">
        <v>11</v>
      </c>
      <c r="F282" s="2"/>
      <c r="G282" s="2"/>
      <c r="H282" s="97" t="str">
        <f>IFERROR(VLOOKUP(E282,参数!$A$5:$B$41,2,FALSE),E282)</f>
        <v>15</v>
      </c>
    </row>
    <row r="283" spans="1:8">
      <c r="A283" s="72">
        <v>282</v>
      </c>
      <c r="B283" s="32" t="s">
        <v>137</v>
      </c>
      <c r="C283" s="2" t="s">
        <v>12</v>
      </c>
      <c r="D283">
        <v>1</v>
      </c>
      <c r="E283" s="2" t="s">
        <v>90</v>
      </c>
      <c r="F283" s="2"/>
      <c r="G283" s="2"/>
      <c r="H283" s="78">
        <f>IFERROR(VLOOKUP(E283,参数!$A$5:$B$41,2,FALSE),E283)</f>
        <v>50</v>
      </c>
    </row>
    <row r="284" spans="1:9">
      <c r="A284" s="72">
        <v>283</v>
      </c>
      <c r="B284" s="32" t="s">
        <v>137</v>
      </c>
      <c r="C284" s="73" t="s">
        <v>137</v>
      </c>
      <c r="E284" s="74" t="s">
        <v>2</v>
      </c>
      <c r="F284" s="74"/>
      <c r="G284" s="74"/>
      <c r="H284" s="22" t="s">
        <v>136</v>
      </c>
      <c r="I284" s="32"/>
    </row>
    <row r="285" spans="1:8">
      <c r="A285" s="72">
        <v>284</v>
      </c>
      <c r="B285" s="32" t="s">
        <v>137</v>
      </c>
      <c r="C285" s="2" t="s">
        <v>4</v>
      </c>
      <c r="D285">
        <v>1</v>
      </c>
      <c r="E285" s="2" t="s">
        <v>16</v>
      </c>
      <c r="F285" s="2"/>
      <c r="G285" s="2"/>
      <c r="H285" s="75" t="str">
        <f>IFERROR(VLOOKUP(E285,参数!$A$5:$B$41,2,FALSE),E285)</f>
        <v>FOODTYPE.MEAT</v>
      </c>
    </row>
    <row r="286" spans="1:8">
      <c r="A286" s="72">
        <v>285</v>
      </c>
      <c r="B286" s="32" t="s">
        <v>137</v>
      </c>
      <c r="C286" s="2" t="s">
        <v>6</v>
      </c>
      <c r="D286">
        <v>1</v>
      </c>
      <c r="E286" s="2" t="s">
        <v>7</v>
      </c>
      <c r="F286" s="2"/>
      <c r="G286" s="2"/>
      <c r="H286" s="76">
        <f>IFERROR(VLOOKUP(E286,参数!$A$5:$B$41,2,FALSE),E286)</f>
        <v>20</v>
      </c>
    </row>
    <row r="287" spans="1:8">
      <c r="A287" s="72">
        <v>286</v>
      </c>
      <c r="B287" s="32" t="s">
        <v>137</v>
      </c>
      <c r="C287" s="2" t="s">
        <v>8</v>
      </c>
      <c r="D287">
        <v>1</v>
      </c>
      <c r="E287" s="2" t="s">
        <v>9</v>
      </c>
      <c r="F287" s="2"/>
      <c r="G287" s="2"/>
      <c r="H287" s="76">
        <f>IFERROR(VLOOKUP(E287,参数!$A$5:$B$41,2,FALSE),E287)</f>
        <v>37.5</v>
      </c>
    </row>
    <row r="288" spans="1:8">
      <c r="A288" s="72">
        <v>287</v>
      </c>
      <c r="B288" s="32" t="s">
        <v>137</v>
      </c>
      <c r="C288" s="2" t="s">
        <v>10</v>
      </c>
      <c r="D288">
        <v>1</v>
      </c>
      <c r="E288" s="2" t="s">
        <v>11</v>
      </c>
      <c r="F288" s="2"/>
      <c r="G288" s="2"/>
      <c r="H288" s="97" t="str">
        <f>IFERROR(VLOOKUP(E288,参数!$A$5:$B$41,2,FALSE),E288)</f>
        <v>15</v>
      </c>
    </row>
    <row r="289" spans="1:8">
      <c r="A289" s="72">
        <v>288</v>
      </c>
      <c r="B289" s="32" t="s">
        <v>138</v>
      </c>
      <c r="C289" s="2" t="s">
        <v>12</v>
      </c>
      <c r="D289">
        <v>1</v>
      </c>
      <c r="E289" s="2" t="s">
        <v>13</v>
      </c>
      <c r="F289" s="2"/>
      <c r="G289" s="2"/>
      <c r="H289" s="75">
        <f>IFERROR(VLOOKUP(E289,参数!$A$5:$B$41,2,FALSE),E289)</f>
        <v>5</v>
      </c>
    </row>
    <row r="290" spans="1:9">
      <c r="A290" s="72">
        <v>289</v>
      </c>
      <c r="B290" s="32" t="s">
        <v>138</v>
      </c>
      <c r="C290" s="73" t="s">
        <v>138</v>
      </c>
      <c r="E290" s="74" t="s">
        <v>2</v>
      </c>
      <c r="F290" s="74"/>
      <c r="G290" s="74"/>
      <c r="H290" s="22" t="s">
        <v>136</v>
      </c>
      <c r="I290" s="32"/>
    </row>
    <row r="291" spans="1:8">
      <c r="A291" s="72">
        <v>290</v>
      </c>
      <c r="B291" s="32" t="s">
        <v>138</v>
      </c>
      <c r="C291" s="2" t="s">
        <v>4</v>
      </c>
      <c r="D291">
        <v>1</v>
      </c>
      <c r="E291" s="2" t="s">
        <v>16</v>
      </c>
      <c r="F291" s="2"/>
      <c r="G291" s="2"/>
      <c r="H291" s="75" t="str">
        <f>IFERROR(VLOOKUP(E291,参数!$A$5:$B$41,2,FALSE),E291)</f>
        <v>FOODTYPE.MEAT</v>
      </c>
    </row>
    <row r="292" spans="1:8">
      <c r="A292" s="72">
        <v>291</v>
      </c>
      <c r="B292" s="32" t="s">
        <v>138</v>
      </c>
      <c r="C292" s="2" t="s">
        <v>6</v>
      </c>
      <c r="D292">
        <v>1</v>
      </c>
      <c r="E292" s="2" t="s">
        <v>31</v>
      </c>
      <c r="F292" s="2"/>
      <c r="G292" s="2"/>
      <c r="H292" s="78">
        <f>IFERROR(VLOOKUP(E292,参数!$A$5:$B$41,2,FALSE),E292)</f>
        <v>40</v>
      </c>
    </row>
    <row r="293" spans="1:8">
      <c r="A293" s="72">
        <v>292</v>
      </c>
      <c r="B293" s="32" t="s">
        <v>138</v>
      </c>
      <c r="C293" s="2" t="s">
        <v>8</v>
      </c>
      <c r="D293">
        <v>1</v>
      </c>
      <c r="E293" s="2" t="s">
        <v>9</v>
      </c>
      <c r="F293" s="2"/>
      <c r="G293" s="2"/>
      <c r="H293" s="76">
        <f>IFERROR(VLOOKUP(E293,参数!$A$5:$B$41,2,FALSE),E293)</f>
        <v>37.5</v>
      </c>
    </row>
    <row r="294" spans="1:9">
      <c r="A294" s="72">
        <v>293</v>
      </c>
      <c r="B294" s="32" t="s">
        <v>138</v>
      </c>
      <c r="C294" s="2" t="s">
        <v>10</v>
      </c>
      <c r="D294">
        <v>1</v>
      </c>
      <c r="E294" s="2" t="s">
        <v>26</v>
      </c>
      <c r="F294" s="2"/>
      <c r="G294" s="2"/>
      <c r="H294" s="98" t="str">
        <f>IFERROR(VLOOKUP(E294,参数!$A$5:$B$41,2,FALSE),E294)</f>
        <v>10</v>
      </c>
      <c r="I294" s="79"/>
    </row>
    <row r="295" spans="1:8">
      <c r="A295" s="72">
        <v>294</v>
      </c>
      <c r="B295" s="32" t="s">
        <v>139</v>
      </c>
      <c r="C295" s="2" t="s">
        <v>12</v>
      </c>
      <c r="D295">
        <v>1</v>
      </c>
      <c r="E295" s="2" t="s">
        <v>13</v>
      </c>
      <c r="F295" s="2"/>
      <c r="G295" s="2"/>
      <c r="H295" s="75">
        <f>IFERROR(VLOOKUP(E295,参数!$A$5:$B$41,2,FALSE),E295)</f>
        <v>5</v>
      </c>
    </row>
    <row r="296" spans="1:9">
      <c r="A296" s="72">
        <v>295</v>
      </c>
      <c r="B296" s="32" t="s">
        <v>139</v>
      </c>
      <c r="C296" s="73" t="s">
        <v>139</v>
      </c>
      <c r="E296" s="74" t="s">
        <v>2</v>
      </c>
      <c r="F296" s="74"/>
      <c r="G296" s="74"/>
      <c r="H296" s="22" t="s">
        <v>136</v>
      </c>
      <c r="I296" s="32"/>
    </row>
    <row r="297" spans="1:8">
      <c r="A297" s="72">
        <v>296</v>
      </c>
      <c r="B297" s="32" t="s">
        <v>139</v>
      </c>
      <c r="C297" s="2" t="s">
        <v>4</v>
      </c>
      <c r="D297">
        <v>1</v>
      </c>
      <c r="E297" s="2" t="s">
        <v>16</v>
      </c>
      <c r="F297" s="2"/>
      <c r="G297" s="2"/>
      <c r="H297" s="75" t="str">
        <f>IFERROR(VLOOKUP(E297,参数!$A$5:$B$41,2,FALSE),E297)</f>
        <v>FOODTYPE.MEAT</v>
      </c>
    </row>
    <row r="298" spans="1:8">
      <c r="A298" s="72">
        <v>297</v>
      </c>
      <c r="B298" s="32" t="s">
        <v>139</v>
      </c>
      <c r="C298" s="2" t="s">
        <v>6</v>
      </c>
      <c r="D298">
        <v>1</v>
      </c>
      <c r="E298" s="2" t="s">
        <v>7</v>
      </c>
      <c r="F298" s="2" t="s">
        <v>140</v>
      </c>
      <c r="G298" s="2">
        <v>2</v>
      </c>
      <c r="H298" s="75">
        <f>IFERROR(VLOOKUP(E298,参数!$A$5:$B$41,2,FALSE)/2,E298)</f>
        <v>10</v>
      </c>
    </row>
    <row r="299" spans="1:8">
      <c r="A299" s="72">
        <v>298</v>
      </c>
      <c r="B299" s="32" t="s">
        <v>139</v>
      </c>
      <c r="C299" s="2" t="s">
        <v>8</v>
      </c>
      <c r="D299">
        <v>1</v>
      </c>
      <c r="E299" s="2" t="s">
        <v>9</v>
      </c>
      <c r="F299" s="2" t="s">
        <v>22</v>
      </c>
      <c r="G299" s="2">
        <v>2</v>
      </c>
      <c r="H299" s="78">
        <f>IFERROR(VLOOKUP(E299,参数!$A$5:$B$41,2,FALSE)*2,E299)</f>
        <v>75</v>
      </c>
    </row>
    <row r="300" spans="1:8">
      <c r="A300" s="72">
        <v>299</v>
      </c>
      <c r="B300" s="32" t="s">
        <v>139</v>
      </c>
      <c r="C300" s="2" t="s">
        <v>10</v>
      </c>
      <c r="D300">
        <v>1</v>
      </c>
      <c r="E300" s="2" t="s">
        <v>49</v>
      </c>
      <c r="F300" s="2"/>
      <c r="G300" s="2"/>
      <c r="H300" s="98" t="str">
        <f>IFERROR(VLOOKUP(E300,参数!$A$5:$B$41,2,FALSE),E300)</f>
        <v>6</v>
      </c>
    </row>
    <row r="301" spans="1:8">
      <c r="A301" s="72">
        <v>300</v>
      </c>
      <c r="B301" s="32" t="s">
        <v>141</v>
      </c>
      <c r="C301" s="2" t="s">
        <v>12</v>
      </c>
      <c r="D301">
        <v>1</v>
      </c>
      <c r="E301" s="2" t="s">
        <v>7</v>
      </c>
      <c r="F301" s="2"/>
      <c r="G301" s="2"/>
      <c r="H301" s="76">
        <f>IFERROR(VLOOKUP(E301,参数!$A$5:$B$41,2,FALSE),E301)</f>
        <v>20</v>
      </c>
    </row>
    <row r="302" spans="1:9">
      <c r="A302" s="72">
        <v>301</v>
      </c>
      <c r="B302" s="32" t="s">
        <v>141</v>
      </c>
      <c r="C302" s="73" t="s">
        <v>141</v>
      </c>
      <c r="E302" s="74" t="s">
        <v>2</v>
      </c>
      <c r="F302" s="74"/>
      <c r="G302" s="74"/>
      <c r="H302" s="22" t="s">
        <v>136</v>
      </c>
      <c r="I302" s="32"/>
    </row>
    <row r="303" spans="1:8">
      <c r="A303" s="72">
        <v>302</v>
      </c>
      <c r="B303" s="32" t="s">
        <v>141</v>
      </c>
      <c r="C303" s="2" t="s">
        <v>4</v>
      </c>
      <c r="D303">
        <v>1</v>
      </c>
      <c r="E303" s="2" t="s">
        <v>16</v>
      </c>
      <c r="F303" s="2"/>
      <c r="G303" s="2"/>
      <c r="H303" s="75" t="str">
        <f>IFERROR(VLOOKUP(E303,参数!$A$5:$B$41,2,FALSE),E303)</f>
        <v>FOODTYPE.MEAT</v>
      </c>
    </row>
    <row r="304" spans="1:8">
      <c r="A304" s="72">
        <v>303</v>
      </c>
      <c r="B304" s="32" t="s">
        <v>141</v>
      </c>
      <c r="C304" s="2" t="s">
        <v>6</v>
      </c>
      <c r="D304">
        <v>1</v>
      </c>
      <c r="E304" s="2" t="s">
        <v>7</v>
      </c>
      <c r="F304" s="2"/>
      <c r="G304" s="2"/>
      <c r="H304" s="76">
        <f>IFERROR(VLOOKUP(E304,参数!$A$5:$B$41,2,FALSE),E304)</f>
        <v>20</v>
      </c>
    </row>
    <row r="305" spans="1:8">
      <c r="A305" s="72">
        <v>304</v>
      </c>
      <c r="B305" s="32" t="s">
        <v>141</v>
      </c>
      <c r="C305" s="2" t="s">
        <v>8</v>
      </c>
      <c r="D305">
        <v>1</v>
      </c>
      <c r="E305" s="2" t="s">
        <v>9</v>
      </c>
      <c r="F305" s="2" t="s">
        <v>22</v>
      </c>
      <c r="G305" s="2">
        <v>2</v>
      </c>
      <c r="H305" s="78">
        <f>IFERROR(VLOOKUP(E305,参数!$A$5:$B$41,2,FALSE)*2,E305)</f>
        <v>75</v>
      </c>
    </row>
    <row r="306" spans="1:8">
      <c r="A306" s="72">
        <v>305</v>
      </c>
      <c r="B306" s="32" t="s">
        <v>141</v>
      </c>
      <c r="C306" s="2" t="s">
        <v>10</v>
      </c>
      <c r="D306">
        <v>1</v>
      </c>
      <c r="E306" s="2" t="s">
        <v>89</v>
      </c>
      <c r="F306" s="2"/>
      <c r="G306" s="2"/>
      <c r="H306" s="98" t="str">
        <f>IFERROR(VLOOKUP(E306,参数!$A$5:$B$41,2,FALSE),E306)</f>
        <v>3</v>
      </c>
    </row>
    <row r="307" spans="1:8">
      <c r="A307" s="72">
        <v>306</v>
      </c>
      <c r="B307" s="32" t="s">
        <v>142</v>
      </c>
      <c r="C307" s="2" t="s">
        <v>12</v>
      </c>
      <c r="D307">
        <v>1</v>
      </c>
      <c r="E307" s="2">
        <v>0</v>
      </c>
      <c r="F307" s="2"/>
      <c r="G307" s="2"/>
      <c r="H307" s="75">
        <f>IFERROR(VLOOKUP(E307,参数!$A$5:$B$41,2,FALSE),E307)</f>
        <v>0</v>
      </c>
    </row>
    <row r="308" spans="1:9">
      <c r="A308" s="72">
        <v>307</v>
      </c>
      <c r="B308" s="32" t="s">
        <v>142</v>
      </c>
      <c r="C308" s="73" t="s">
        <v>142</v>
      </c>
      <c r="E308" s="74" t="s">
        <v>2</v>
      </c>
      <c r="F308" s="74"/>
      <c r="G308" s="74"/>
      <c r="H308" s="22" t="s">
        <v>136</v>
      </c>
      <c r="I308" s="32"/>
    </row>
    <row r="309" spans="1:8">
      <c r="A309" s="72">
        <v>308</v>
      </c>
      <c r="B309" s="32" t="s">
        <v>142</v>
      </c>
      <c r="C309" s="2" t="s">
        <v>4</v>
      </c>
      <c r="D309">
        <v>1</v>
      </c>
      <c r="E309" s="2" t="s">
        <v>16</v>
      </c>
      <c r="F309" s="2"/>
      <c r="G309" s="2"/>
      <c r="H309" s="75" t="str">
        <f>IFERROR(VLOOKUP(E309,参数!$A$5:$B$41,2,FALSE),E309)</f>
        <v>FOODTYPE.MEAT</v>
      </c>
    </row>
    <row r="310" spans="1:8">
      <c r="A310" s="72">
        <v>309</v>
      </c>
      <c r="B310" s="32" t="s">
        <v>142</v>
      </c>
      <c r="C310" s="2" t="s">
        <v>6</v>
      </c>
      <c r="D310">
        <v>1</v>
      </c>
      <c r="E310" s="2" t="s">
        <v>118</v>
      </c>
      <c r="F310" s="2"/>
      <c r="G310" s="2"/>
      <c r="H310" s="75">
        <f>IFERROR(VLOOKUP(E310,参数!$A$5:$B$41,2,FALSE),E310)</f>
        <v>8</v>
      </c>
    </row>
    <row r="311" spans="1:8">
      <c r="A311" s="72">
        <v>310</v>
      </c>
      <c r="B311" s="32" t="s">
        <v>142</v>
      </c>
      <c r="C311" s="2" t="s">
        <v>8</v>
      </c>
      <c r="D311">
        <v>1</v>
      </c>
      <c r="E311" s="2" t="s">
        <v>9</v>
      </c>
      <c r="F311" s="2"/>
      <c r="G311" s="2"/>
      <c r="H311" s="76">
        <f>IFERROR(VLOOKUP(E311,参数!$A$5:$B$41,2,FALSE),E311)</f>
        <v>37.5</v>
      </c>
    </row>
    <row r="312" spans="1:8">
      <c r="A312" s="72">
        <v>311</v>
      </c>
      <c r="B312" s="32" t="s">
        <v>142</v>
      </c>
      <c r="C312" s="2" t="s">
        <v>10</v>
      </c>
      <c r="D312">
        <v>1</v>
      </c>
      <c r="E312" s="2" t="s">
        <v>52</v>
      </c>
      <c r="F312" s="2"/>
      <c r="G312" s="2"/>
      <c r="H312" s="99" t="str">
        <f>IFERROR(VLOOKUP(E312,参数!$A$5:$B$41,2,FALSE),E312)</f>
        <v>20</v>
      </c>
    </row>
    <row r="313" spans="1:8">
      <c r="A313" s="72">
        <v>312</v>
      </c>
      <c r="B313" s="32" t="s">
        <v>143</v>
      </c>
      <c r="C313" s="2" t="s">
        <v>12</v>
      </c>
      <c r="D313">
        <v>1</v>
      </c>
      <c r="E313" s="2" t="s">
        <v>13</v>
      </c>
      <c r="F313" s="2"/>
      <c r="G313" s="2"/>
      <c r="H313" s="75">
        <f>IFERROR(VLOOKUP(E313,参数!$A$5:$B$41,2,FALSE),E313)</f>
        <v>5</v>
      </c>
    </row>
    <row r="314" spans="1:9">
      <c r="A314" s="72">
        <v>313</v>
      </c>
      <c r="B314" s="32" t="s">
        <v>143</v>
      </c>
      <c r="C314" s="73" t="s">
        <v>143</v>
      </c>
      <c r="E314" s="74" t="s">
        <v>2</v>
      </c>
      <c r="F314" s="74"/>
      <c r="G314" s="74"/>
      <c r="H314" s="22" t="s">
        <v>136</v>
      </c>
      <c r="I314" s="32"/>
    </row>
    <row r="315" spans="1:8">
      <c r="A315" s="72">
        <v>314</v>
      </c>
      <c r="B315" s="32" t="s">
        <v>143</v>
      </c>
      <c r="C315" s="2" t="s">
        <v>4</v>
      </c>
      <c r="D315">
        <v>1</v>
      </c>
      <c r="E315" s="2" t="s">
        <v>16</v>
      </c>
      <c r="F315" s="2"/>
      <c r="G315" s="2"/>
      <c r="H315" s="75" t="str">
        <f>IFERROR(VLOOKUP(E315,参数!$A$5:$B$41,2,FALSE),E315)</f>
        <v>FOODTYPE.MEAT</v>
      </c>
    </row>
    <row r="316" spans="1:8">
      <c r="A316" s="72">
        <v>315</v>
      </c>
      <c r="B316" s="32" t="s">
        <v>143</v>
      </c>
      <c r="C316" s="2" t="s">
        <v>6</v>
      </c>
      <c r="D316">
        <v>1</v>
      </c>
      <c r="E316" s="2" t="s">
        <v>37</v>
      </c>
      <c r="F316" s="2"/>
      <c r="G316" s="2"/>
      <c r="H316" s="76">
        <f>IFERROR(VLOOKUP(E316,参数!$A$5:$B$41,2,FALSE),E316)</f>
        <v>30</v>
      </c>
    </row>
    <row r="317" spans="1:8">
      <c r="A317" s="72">
        <v>316</v>
      </c>
      <c r="B317" s="32" t="s">
        <v>143</v>
      </c>
      <c r="C317" s="2" t="s">
        <v>8</v>
      </c>
      <c r="D317">
        <v>1</v>
      </c>
      <c r="E317" s="2" t="s">
        <v>9</v>
      </c>
      <c r="F317" s="2"/>
      <c r="G317" s="2"/>
      <c r="H317" s="76">
        <f>IFERROR(VLOOKUP(E317,参数!$A$5:$B$41,2,FALSE),E317)</f>
        <v>37.5</v>
      </c>
    </row>
    <row r="318" spans="1:8">
      <c r="A318" s="72">
        <v>317</v>
      </c>
      <c r="B318" s="32" t="s">
        <v>143</v>
      </c>
      <c r="C318" s="2" t="s">
        <v>10</v>
      </c>
      <c r="D318">
        <v>1</v>
      </c>
      <c r="E318" s="2" t="s">
        <v>49</v>
      </c>
      <c r="F318" s="2"/>
      <c r="G318" s="2"/>
      <c r="H318" s="98" t="str">
        <f>IFERROR(VLOOKUP(E318,参数!$A$5:$B$41,2,FALSE),E318)</f>
        <v>6</v>
      </c>
    </row>
    <row r="319" spans="1:8">
      <c r="A319" s="72">
        <v>318</v>
      </c>
      <c r="B319" s="32" t="s">
        <v>144</v>
      </c>
      <c r="C319" s="2" t="s">
        <v>12</v>
      </c>
      <c r="D319">
        <v>1</v>
      </c>
      <c r="E319" s="2" t="s">
        <v>107</v>
      </c>
      <c r="F319" s="2"/>
      <c r="G319" s="2"/>
      <c r="H319" s="78">
        <f>IFERROR(VLOOKUP(E319,参数!$A$5:$B$41,2,FALSE),E319)</f>
        <v>33</v>
      </c>
    </row>
    <row r="320" spans="1:9">
      <c r="A320" s="72">
        <v>319</v>
      </c>
      <c r="B320" s="32" t="s">
        <v>144</v>
      </c>
      <c r="C320" s="73" t="s">
        <v>144</v>
      </c>
      <c r="E320" s="74" t="s">
        <v>2</v>
      </c>
      <c r="F320" s="74"/>
      <c r="G320" s="74"/>
      <c r="H320" s="22" t="s">
        <v>341</v>
      </c>
      <c r="I320" s="32"/>
    </row>
    <row r="321" spans="1:8">
      <c r="A321" s="72">
        <v>320</v>
      </c>
      <c r="B321" s="32" t="s">
        <v>144</v>
      </c>
      <c r="C321" s="2" t="s">
        <v>4</v>
      </c>
      <c r="D321">
        <v>1</v>
      </c>
      <c r="E321" s="2" t="s">
        <v>16</v>
      </c>
      <c r="F321" s="2"/>
      <c r="G321" s="2"/>
      <c r="H321" s="75" t="str">
        <f>IFERROR(VLOOKUP(E321,参数!$A$5:$B$41,2,FALSE),E321)</f>
        <v>FOODTYPE.MEAT</v>
      </c>
    </row>
    <row r="322" spans="1:8">
      <c r="A322" s="72">
        <v>321</v>
      </c>
      <c r="B322" s="32" t="s">
        <v>144</v>
      </c>
      <c r="C322" s="2" t="s">
        <v>6</v>
      </c>
      <c r="D322">
        <v>1</v>
      </c>
      <c r="E322" s="2">
        <v>0</v>
      </c>
      <c r="F322" s="2"/>
      <c r="G322" s="2"/>
      <c r="H322" s="75">
        <f>IFERROR(VLOOKUP(E322,参数!$A$5:$B$41,2,FALSE),E322)</f>
        <v>0</v>
      </c>
    </row>
    <row r="323" spans="1:8">
      <c r="A323" s="72">
        <v>322</v>
      </c>
      <c r="B323" s="32" t="s">
        <v>144</v>
      </c>
      <c r="C323" s="2" t="s">
        <v>8</v>
      </c>
      <c r="D323">
        <v>1</v>
      </c>
      <c r="E323" s="2" t="s">
        <v>9</v>
      </c>
      <c r="F323" s="2"/>
      <c r="G323" s="2"/>
      <c r="H323" s="76">
        <f>IFERROR(VLOOKUP(E323,参数!$A$5:$B$41,2,FALSE),E323)</f>
        <v>37.5</v>
      </c>
    </row>
    <row r="324" spans="1:8">
      <c r="A324" s="72">
        <v>323</v>
      </c>
      <c r="B324" s="32" t="s">
        <v>144</v>
      </c>
      <c r="C324" s="2" t="s">
        <v>10</v>
      </c>
      <c r="D324">
        <v>1</v>
      </c>
      <c r="E324" s="2" t="s">
        <v>49</v>
      </c>
      <c r="F324" s="2"/>
      <c r="G324" s="2"/>
      <c r="H324" s="98" t="str">
        <f>IFERROR(VLOOKUP(E324,参数!$A$5:$B$41,2,FALSE),E324)</f>
        <v>6</v>
      </c>
    </row>
    <row r="325" spans="1:8">
      <c r="A325" s="72">
        <v>324</v>
      </c>
      <c r="B325" s="32" t="s">
        <v>145</v>
      </c>
      <c r="C325" s="2" t="s">
        <v>12</v>
      </c>
      <c r="D325">
        <v>1</v>
      </c>
      <c r="E325" s="2" t="s">
        <v>90</v>
      </c>
      <c r="F325" s="2"/>
      <c r="G325" s="2"/>
      <c r="H325" s="78">
        <f>IFERROR(VLOOKUP(E325,参数!$A$5:$B$41,2,FALSE),E325)</f>
        <v>50</v>
      </c>
    </row>
    <row r="326" spans="1:9">
      <c r="A326" s="72">
        <v>325</v>
      </c>
      <c r="B326" s="32" t="s">
        <v>145</v>
      </c>
      <c r="C326" s="73" t="s">
        <v>145</v>
      </c>
      <c r="E326" s="74" t="s">
        <v>2</v>
      </c>
      <c r="F326" s="74"/>
      <c r="G326" s="74"/>
      <c r="H326" s="22" t="s">
        <v>136</v>
      </c>
      <c r="I326" s="32"/>
    </row>
    <row r="327" spans="1:8">
      <c r="A327" s="72">
        <v>326</v>
      </c>
      <c r="B327" s="32" t="s">
        <v>145</v>
      </c>
      <c r="C327" s="2" t="s">
        <v>4</v>
      </c>
      <c r="D327">
        <v>1</v>
      </c>
      <c r="E327" s="2" t="s">
        <v>16</v>
      </c>
      <c r="F327" s="2"/>
      <c r="G327" s="2"/>
      <c r="H327" s="75" t="str">
        <f>IFERROR(VLOOKUP(E327,参数!$A$5:$B$41,2,FALSE),E327)</f>
        <v>FOODTYPE.MEAT</v>
      </c>
    </row>
    <row r="328" spans="1:8">
      <c r="A328" s="72">
        <v>327</v>
      </c>
      <c r="B328" s="32" t="s">
        <v>145</v>
      </c>
      <c r="C328" s="2" t="s">
        <v>6</v>
      </c>
      <c r="D328">
        <v>1</v>
      </c>
      <c r="E328" s="2" t="s">
        <v>31</v>
      </c>
      <c r="F328" s="2"/>
      <c r="G328" s="2"/>
      <c r="H328" s="78">
        <f>IFERROR(VLOOKUP(E328,参数!$A$5:$B$41,2,FALSE),E328)</f>
        <v>40</v>
      </c>
    </row>
    <row r="329" spans="1:8">
      <c r="A329" s="72">
        <v>328</v>
      </c>
      <c r="B329" s="32" t="s">
        <v>145</v>
      </c>
      <c r="C329" s="2" t="s">
        <v>8</v>
      </c>
      <c r="D329">
        <v>1</v>
      </c>
      <c r="E329" s="2" t="s">
        <v>9</v>
      </c>
      <c r="F329" s="2" t="s">
        <v>22</v>
      </c>
      <c r="G329" s="2">
        <v>2</v>
      </c>
      <c r="H329" s="78">
        <f>IFERROR(VLOOKUP(E329,参数!$A$5:$B$41,2,FALSE)*2,E329)</f>
        <v>75</v>
      </c>
    </row>
    <row r="330" spans="1:8">
      <c r="A330" s="72">
        <v>329</v>
      </c>
      <c r="B330" s="32" t="s">
        <v>145</v>
      </c>
      <c r="C330" s="2" t="s">
        <v>10</v>
      </c>
      <c r="D330">
        <v>1</v>
      </c>
      <c r="E330" s="2" t="s">
        <v>49</v>
      </c>
      <c r="F330" s="2"/>
      <c r="G330" s="2"/>
      <c r="H330" s="98" t="str">
        <f>IFERROR(VLOOKUP(E330,参数!$A$5:$B$41,2,FALSE),E330)</f>
        <v>6</v>
      </c>
    </row>
    <row r="331" spans="1:8">
      <c r="A331" s="72">
        <v>330</v>
      </c>
      <c r="B331" s="32" t="s">
        <v>146</v>
      </c>
      <c r="C331" s="2" t="s">
        <v>12</v>
      </c>
      <c r="D331">
        <v>1</v>
      </c>
      <c r="E331" s="2" t="s">
        <v>13</v>
      </c>
      <c r="F331" s="2"/>
      <c r="G331" s="2"/>
      <c r="H331" s="75">
        <f>IFERROR(VLOOKUP(E331,参数!$A$5:$B$41,2,FALSE),E331)</f>
        <v>5</v>
      </c>
    </row>
    <row r="332" spans="1:9">
      <c r="A332" s="72">
        <v>331</v>
      </c>
      <c r="B332" s="32" t="s">
        <v>146</v>
      </c>
      <c r="C332" s="73" t="s">
        <v>146</v>
      </c>
      <c r="E332" s="74" t="s">
        <v>2</v>
      </c>
      <c r="F332" s="74"/>
      <c r="G332" s="74"/>
      <c r="H332" s="22" t="s">
        <v>136</v>
      </c>
      <c r="I332" s="32"/>
    </row>
    <row r="333" spans="1:8">
      <c r="A333" s="72">
        <v>332</v>
      </c>
      <c r="B333" s="32" t="s">
        <v>146</v>
      </c>
      <c r="C333" s="2" t="s">
        <v>4</v>
      </c>
      <c r="D333">
        <v>1</v>
      </c>
      <c r="E333" s="2" t="s">
        <v>19</v>
      </c>
      <c r="F333" s="2"/>
      <c r="G333" s="2"/>
      <c r="H333" s="75" t="str">
        <f>IFERROR(VLOOKUP(E333,参数!$A$5:$B$41,2,FALSE),E333)</f>
        <v>FOODTYPE.GOODIES</v>
      </c>
    </row>
    <row r="334" spans="1:8">
      <c r="A334" s="72">
        <v>333</v>
      </c>
      <c r="B334" s="32" t="s">
        <v>146</v>
      </c>
      <c r="C334" s="2" t="s">
        <v>6</v>
      </c>
      <c r="D334">
        <v>1</v>
      </c>
      <c r="E334" s="2">
        <v>0</v>
      </c>
      <c r="F334" s="2"/>
      <c r="G334" s="2"/>
      <c r="H334" s="75">
        <f>IFERROR(VLOOKUP(E334,参数!$A$5:$B$41,2,FALSE),E334)</f>
        <v>0</v>
      </c>
    </row>
    <row r="335" spans="1:8">
      <c r="A335" s="72">
        <v>334</v>
      </c>
      <c r="B335" s="32" t="s">
        <v>146</v>
      </c>
      <c r="C335" s="2" t="s">
        <v>8</v>
      </c>
      <c r="D335">
        <v>1</v>
      </c>
      <c r="E335" s="2" t="s">
        <v>63</v>
      </c>
      <c r="F335" s="2"/>
      <c r="G335" s="2"/>
      <c r="H335" s="82">
        <f>IFERROR(VLOOKUP(E335,参数!$A$5:$B$41,2,FALSE),E335)</f>
        <v>25</v>
      </c>
    </row>
    <row r="336" spans="1:8">
      <c r="A336" s="72">
        <v>335</v>
      </c>
      <c r="B336" s="32" t="s">
        <v>146</v>
      </c>
      <c r="C336" s="2" t="s">
        <v>12</v>
      </c>
      <c r="D336">
        <v>1</v>
      </c>
      <c r="E336" s="2" t="s">
        <v>127</v>
      </c>
      <c r="F336" s="2"/>
      <c r="G336" s="2"/>
      <c r="H336" s="82">
        <f>IFERROR(VLOOKUP(E336,参数!$A$5:$B$41,2,FALSE),E336)</f>
        <v>10</v>
      </c>
    </row>
    <row r="337" spans="1:8">
      <c r="A337" s="72">
        <v>336</v>
      </c>
      <c r="B337" s="32" t="s">
        <v>146</v>
      </c>
      <c r="C337" s="2" t="s">
        <v>10</v>
      </c>
      <c r="D337">
        <v>1</v>
      </c>
      <c r="E337" s="2" t="s">
        <v>11</v>
      </c>
      <c r="F337" s="2"/>
      <c r="G337" s="2"/>
      <c r="H337" s="100" t="str">
        <f>IFERROR(VLOOKUP(E337,参数!$A$5:$B$41,2,FALSE),E337)</f>
        <v>15</v>
      </c>
    </row>
    <row r="338" spans="1:9">
      <c r="A338" s="72">
        <v>337</v>
      </c>
      <c r="B338" s="32" t="s">
        <v>148</v>
      </c>
      <c r="C338" s="73" t="s">
        <v>148</v>
      </c>
      <c r="E338" s="74" t="s">
        <v>2</v>
      </c>
      <c r="F338" s="74"/>
      <c r="G338" s="74"/>
      <c r="H338" s="22" t="s">
        <v>342</v>
      </c>
      <c r="I338" s="32"/>
    </row>
    <row r="339" spans="1:8">
      <c r="A339" s="72">
        <v>338</v>
      </c>
      <c r="B339" s="32" t="s">
        <v>148</v>
      </c>
      <c r="C339" s="84" t="s">
        <v>6</v>
      </c>
      <c r="D339">
        <v>1</v>
      </c>
      <c r="E339" s="2" t="s">
        <v>20</v>
      </c>
      <c r="F339" s="2"/>
      <c r="G339" s="2"/>
      <c r="H339" s="82">
        <f>IFERROR(VLOOKUP(E339,参数!$A$5:$B$41,2,FALSE),E339)</f>
        <v>3</v>
      </c>
    </row>
    <row r="340" spans="1:9">
      <c r="A340" s="72">
        <v>338</v>
      </c>
      <c r="B340" s="32" t="s">
        <v>148</v>
      </c>
      <c r="C340" s="85" t="s">
        <v>149</v>
      </c>
      <c r="D340">
        <v>1</v>
      </c>
      <c r="E340" s="2" t="s">
        <v>20</v>
      </c>
      <c r="F340" s="2"/>
      <c r="G340" s="2"/>
      <c r="H340" s="82"/>
      <c r="I340" s="79"/>
    </row>
    <row r="341" spans="1:8">
      <c r="A341" s="72">
        <v>339</v>
      </c>
      <c r="B341" s="32" t="s">
        <v>148</v>
      </c>
      <c r="C341" s="2" t="s">
        <v>8</v>
      </c>
      <c r="D341">
        <v>1</v>
      </c>
      <c r="E341" s="2">
        <v>0</v>
      </c>
      <c r="F341" s="2"/>
      <c r="G341" s="2"/>
      <c r="H341" s="82">
        <f>IFERROR(VLOOKUP(E341,参数!$A$5:$B$41,2,FALSE),E341)</f>
        <v>0</v>
      </c>
    </row>
    <row r="342" spans="1:8">
      <c r="A342" s="72">
        <v>340</v>
      </c>
      <c r="B342" s="32" t="s">
        <v>148</v>
      </c>
      <c r="C342" s="2" t="s">
        <v>12</v>
      </c>
      <c r="D342">
        <v>1</v>
      </c>
      <c r="E342" s="2" t="s">
        <v>23</v>
      </c>
      <c r="F342" s="2"/>
      <c r="G342" s="2"/>
      <c r="H342" s="82">
        <f>IFERROR(VLOOKUP(E342,参数!$A$5:$B$41,2,FALSE),E342)</f>
        <v>15</v>
      </c>
    </row>
    <row r="343" spans="1:8">
      <c r="A343" s="72">
        <v>341</v>
      </c>
      <c r="B343" s="32" t="s">
        <v>148</v>
      </c>
      <c r="C343" s="2" t="s">
        <v>10</v>
      </c>
      <c r="D343">
        <v>1</v>
      </c>
      <c r="E343" s="2" t="s">
        <v>89</v>
      </c>
      <c r="F343" s="2"/>
      <c r="G343" s="2"/>
      <c r="H343" s="101" t="str">
        <f>IFERROR(VLOOKUP(E343,参数!$A$5:$B$41,2,FALSE),E343)</f>
        <v>3</v>
      </c>
    </row>
    <row r="344" spans="1:9">
      <c r="A344" s="72">
        <v>342</v>
      </c>
      <c r="B344" s="32" t="s">
        <v>151</v>
      </c>
      <c r="C344" s="73" t="s">
        <v>151</v>
      </c>
      <c r="E344" s="74" t="s">
        <v>2</v>
      </c>
      <c r="F344" s="74"/>
      <c r="G344" s="74"/>
      <c r="H344" s="22" t="s">
        <v>343</v>
      </c>
      <c r="I344" s="32"/>
    </row>
    <row r="345" spans="1:8">
      <c r="A345" s="72">
        <v>343</v>
      </c>
      <c r="B345" s="32" t="s">
        <v>151</v>
      </c>
      <c r="C345" s="2" t="s">
        <v>4</v>
      </c>
      <c r="D345">
        <v>1</v>
      </c>
      <c r="E345" s="2" t="s">
        <v>16</v>
      </c>
      <c r="F345" s="2"/>
      <c r="G345" s="2"/>
      <c r="H345" s="82" t="str">
        <f>IFERROR(VLOOKUP(E345,参数!$A$5:$B$41,2,FALSE),E345)</f>
        <v>FOODTYPE.MEAT</v>
      </c>
    </row>
    <row r="346" spans="1:8">
      <c r="A346" s="72">
        <v>344</v>
      </c>
      <c r="B346" s="32" t="s">
        <v>151</v>
      </c>
      <c r="C346" s="2" t="s">
        <v>6</v>
      </c>
      <c r="D346">
        <v>1</v>
      </c>
      <c r="E346" s="2" t="s">
        <v>72</v>
      </c>
      <c r="F346" s="2"/>
      <c r="G346" s="2"/>
      <c r="H346" s="86">
        <f>IFERROR(VLOOKUP(E346,参数!$A$5:$B$41,2,FALSE),E346)</f>
        <v>60</v>
      </c>
    </row>
    <row r="347" spans="1:8">
      <c r="A347" s="72">
        <v>345</v>
      </c>
      <c r="B347" s="32" t="s">
        <v>151</v>
      </c>
      <c r="C347" s="2" t="s">
        <v>8</v>
      </c>
      <c r="D347">
        <v>1</v>
      </c>
      <c r="E347" s="2" t="s">
        <v>9</v>
      </c>
      <c r="F347" s="2" t="s">
        <v>153</v>
      </c>
      <c r="G347" s="2" t="s">
        <v>81</v>
      </c>
      <c r="H347" s="83">
        <f>IFERROR(VLOOKUP(E347,参数!$A$5:$B$41,2,FALSE)+VLOOKUP(G347,参数!$A$5:$B$41,2,FALSE),E347)</f>
        <v>56.25</v>
      </c>
    </row>
    <row r="348" spans="1:8">
      <c r="A348" s="72">
        <v>346</v>
      </c>
      <c r="B348" s="32" t="s">
        <v>151</v>
      </c>
      <c r="C348" s="2" t="s">
        <v>12</v>
      </c>
      <c r="D348">
        <v>1</v>
      </c>
      <c r="E348" s="2">
        <v>0</v>
      </c>
      <c r="F348" s="2"/>
      <c r="G348" s="2"/>
      <c r="H348" s="82">
        <f>IFERROR(VLOOKUP(E348,参数!$A$5:$B$41,2,FALSE),E348)</f>
        <v>0</v>
      </c>
    </row>
    <row r="349" spans="1:8">
      <c r="A349" s="72">
        <v>347</v>
      </c>
      <c r="B349" s="32" t="s">
        <v>151</v>
      </c>
      <c r="C349" s="2" t="s">
        <v>10</v>
      </c>
      <c r="D349">
        <v>1</v>
      </c>
      <c r="E349" s="2" t="s">
        <v>26</v>
      </c>
      <c r="F349" s="2"/>
      <c r="G349" s="2"/>
      <c r="H349" s="101" t="str">
        <f>IFERROR(VLOOKUP(E349,参数!$A$5:$B$41,2,FALSE),E349)</f>
        <v>10</v>
      </c>
    </row>
    <row r="350" spans="1:9">
      <c r="A350" s="72">
        <v>348</v>
      </c>
      <c r="B350" s="32" t="s">
        <v>154</v>
      </c>
      <c r="C350" s="73" t="s">
        <v>154</v>
      </c>
      <c r="E350" s="74" t="s">
        <v>2</v>
      </c>
      <c r="F350" s="74"/>
      <c r="G350" s="74"/>
      <c r="H350" s="22" t="s">
        <v>344</v>
      </c>
      <c r="I350" s="32"/>
    </row>
    <row r="351" spans="1:8">
      <c r="A351" s="72">
        <v>349</v>
      </c>
      <c r="B351" s="32" t="s">
        <v>154</v>
      </c>
      <c r="C351" s="2" t="s">
        <v>4</v>
      </c>
      <c r="D351">
        <v>1</v>
      </c>
      <c r="E351" s="2" t="s">
        <v>5</v>
      </c>
      <c r="F351" s="2"/>
      <c r="G351" s="2"/>
      <c r="H351" s="82" t="str">
        <f>IFERROR(VLOOKUP(E351,参数!$A$5:$B$41,2,FALSE),E351)</f>
        <v>FOODTYPE.VEGGIE</v>
      </c>
    </row>
    <row r="352" spans="1:8">
      <c r="A352" s="72">
        <v>350</v>
      </c>
      <c r="B352" s="32" t="s">
        <v>154</v>
      </c>
      <c r="C352" s="2" t="s">
        <v>6</v>
      </c>
      <c r="D352">
        <v>1</v>
      </c>
      <c r="E352" s="2" t="s">
        <v>37</v>
      </c>
      <c r="F352" s="2"/>
      <c r="G352" s="2"/>
      <c r="H352" s="83">
        <f>IFERROR(VLOOKUP(E352,参数!$A$5:$B$41,2,FALSE),E352)</f>
        <v>30</v>
      </c>
    </row>
    <row r="353" spans="1:8">
      <c r="A353" s="72">
        <v>351</v>
      </c>
      <c r="B353" s="32" t="s">
        <v>154</v>
      </c>
      <c r="C353" s="2" t="s">
        <v>8</v>
      </c>
      <c r="D353">
        <v>1</v>
      </c>
      <c r="E353" s="2" t="s">
        <v>9</v>
      </c>
      <c r="F353" s="2" t="s">
        <v>153</v>
      </c>
      <c r="G353" s="2" t="s">
        <v>81</v>
      </c>
      <c r="H353" s="83">
        <f>IFERROR(VLOOKUP(E353,参数!$A$5:$B$41,2,FALSE)+VLOOKUP(G353,参数!$A$5:$B$41,2,FALSE),E353)</f>
        <v>56.25</v>
      </c>
    </row>
    <row r="354" spans="1:8">
      <c r="A354" s="72">
        <v>352</v>
      </c>
      <c r="B354" s="32" t="s">
        <v>154</v>
      </c>
      <c r="C354" s="2" t="s">
        <v>10</v>
      </c>
      <c r="D354">
        <v>1</v>
      </c>
      <c r="E354" s="2" t="s">
        <v>49</v>
      </c>
      <c r="F354" s="2"/>
      <c r="G354" s="2"/>
      <c r="H354" s="101" t="str">
        <f>IFERROR(VLOOKUP(E354,参数!$A$5:$B$41,2,FALSE),E354)</f>
        <v>6</v>
      </c>
    </row>
    <row r="355" spans="1:8">
      <c r="A355" s="72">
        <v>353</v>
      </c>
      <c r="B355" s="32" t="s">
        <v>154</v>
      </c>
      <c r="C355" s="2" t="s">
        <v>12</v>
      </c>
      <c r="D355">
        <v>1</v>
      </c>
      <c r="E355" s="2" t="s">
        <v>23</v>
      </c>
      <c r="F355" s="2"/>
      <c r="G355" s="2"/>
      <c r="H355" s="82">
        <f>IFERROR(VLOOKUP(E355,参数!$A$5:$B$41,2,FALSE),E355)</f>
        <v>15</v>
      </c>
    </row>
    <row r="356" spans="1:9">
      <c r="A356" s="72">
        <v>354</v>
      </c>
      <c r="B356" s="32" t="s">
        <v>156</v>
      </c>
      <c r="C356" s="73" t="s">
        <v>156</v>
      </c>
      <c r="E356" s="74" t="s">
        <v>2</v>
      </c>
      <c r="F356" s="74"/>
      <c r="G356" s="74"/>
      <c r="H356" s="22" t="s">
        <v>345</v>
      </c>
      <c r="I356" s="32"/>
    </row>
    <row r="357" spans="1:8">
      <c r="A357" s="72">
        <v>355</v>
      </c>
      <c r="B357" s="32" t="s">
        <v>156</v>
      </c>
      <c r="C357" s="2" t="s">
        <v>4</v>
      </c>
      <c r="D357">
        <v>1</v>
      </c>
      <c r="E357" s="2" t="s">
        <v>16</v>
      </c>
      <c r="F357" s="2"/>
      <c r="G357" s="2"/>
      <c r="H357" s="82" t="str">
        <f>IFERROR(VLOOKUP(E357,参数!$A$5:$B$41,2,FALSE),E357)</f>
        <v>FOODTYPE.MEAT</v>
      </c>
    </row>
    <row r="358" spans="1:8">
      <c r="A358" s="72">
        <v>356</v>
      </c>
      <c r="B358" s="32" t="s">
        <v>156</v>
      </c>
      <c r="C358" s="2" t="s">
        <v>6</v>
      </c>
      <c r="D358">
        <v>1</v>
      </c>
      <c r="E358" s="2" t="s">
        <v>7</v>
      </c>
      <c r="F358" s="2"/>
      <c r="G358" s="2"/>
      <c r="H358" s="83">
        <f>IFERROR(VLOOKUP(E358,参数!$A$5:$B$41,2,FALSE),E358)</f>
        <v>20</v>
      </c>
    </row>
    <row r="359" spans="1:8">
      <c r="A359" s="72">
        <v>357</v>
      </c>
      <c r="B359" s="32" t="s">
        <v>156</v>
      </c>
      <c r="C359" s="2" t="s">
        <v>8</v>
      </c>
      <c r="D359">
        <v>1</v>
      </c>
      <c r="E359" s="2" t="s">
        <v>63</v>
      </c>
      <c r="F359" s="2"/>
      <c r="G359" s="2"/>
      <c r="H359" s="82">
        <f>IFERROR(VLOOKUP(E359,参数!$A$5:$B$41,2,FALSE),E359)</f>
        <v>25</v>
      </c>
    </row>
    <row r="360" spans="1:8">
      <c r="A360" s="72">
        <v>358</v>
      </c>
      <c r="B360" s="32" t="s">
        <v>156</v>
      </c>
      <c r="C360" s="2" t="s">
        <v>10</v>
      </c>
      <c r="D360">
        <v>1</v>
      </c>
      <c r="E360" s="2" t="s">
        <v>11</v>
      </c>
      <c r="F360" s="2"/>
      <c r="G360" s="2"/>
      <c r="H360" s="97" t="str">
        <f>IFERROR(VLOOKUP(E360,参数!$A$5:$B$41,2,FALSE),E360)</f>
        <v>15</v>
      </c>
    </row>
    <row r="361" spans="1:8">
      <c r="A361" s="72">
        <v>359</v>
      </c>
      <c r="B361" s="32" t="s">
        <v>156</v>
      </c>
      <c r="C361" s="2" t="s">
        <v>12</v>
      </c>
      <c r="D361">
        <v>1</v>
      </c>
      <c r="E361" s="2" t="s">
        <v>23</v>
      </c>
      <c r="F361" s="2"/>
      <c r="G361" s="2"/>
      <c r="H361" s="82">
        <f>IFERROR(VLOOKUP(E361,参数!$A$5:$B$41,2,FALSE),E361)</f>
        <v>15</v>
      </c>
    </row>
    <row r="362" spans="1:9">
      <c r="A362" s="72">
        <v>360</v>
      </c>
      <c r="B362" s="32" t="s">
        <v>158</v>
      </c>
      <c r="C362" s="73" t="s">
        <v>158</v>
      </c>
      <c r="E362" s="74" t="s">
        <v>2</v>
      </c>
      <c r="F362" s="74"/>
      <c r="G362" s="74"/>
      <c r="H362" s="22" t="s">
        <v>346</v>
      </c>
      <c r="I362" s="32"/>
    </row>
    <row r="363" spans="1:8">
      <c r="A363" s="72">
        <v>361</v>
      </c>
      <c r="B363" s="32" t="s">
        <v>158</v>
      </c>
      <c r="C363" s="2" t="s">
        <v>4</v>
      </c>
      <c r="D363">
        <v>1</v>
      </c>
      <c r="E363" s="2" t="s">
        <v>16</v>
      </c>
      <c r="F363" s="2"/>
      <c r="G363" s="2"/>
      <c r="H363" s="82" t="str">
        <f>IFERROR(VLOOKUP(E363,参数!$A$5:$B$41,2,FALSE),E363)</f>
        <v>FOODTYPE.MEAT</v>
      </c>
    </row>
    <row r="364" spans="1:8">
      <c r="A364" s="72">
        <v>362</v>
      </c>
      <c r="B364" s="32" t="s">
        <v>158</v>
      </c>
      <c r="C364" s="2" t="s">
        <v>6</v>
      </c>
      <c r="D364">
        <v>1</v>
      </c>
      <c r="E364" s="2" t="s">
        <v>118</v>
      </c>
      <c r="F364" s="2"/>
      <c r="G364" s="2"/>
      <c r="H364" s="82">
        <f>IFERROR(VLOOKUP(E364,参数!$A$5:$B$41,2,FALSE),E364)</f>
        <v>8</v>
      </c>
    </row>
    <row r="365" spans="1:8">
      <c r="A365" s="72">
        <v>363</v>
      </c>
      <c r="B365" s="32" t="s">
        <v>158</v>
      </c>
      <c r="C365" s="2" t="s">
        <v>8</v>
      </c>
      <c r="D365">
        <v>1</v>
      </c>
      <c r="E365" s="2" t="s">
        <v>81</v>
      </c>
      <c r="F365" s="2"/>
      <c r="G365" s="2"/>
      <c r="H365" s="82">
        <f>IFERROR(VLOOKUP(E365,参数!$A$5:$B$41,2,FALSE),E365)</f>
        <v>18.75</v>
      </c>
    </row>
    <row r="366" spans="1:8">
      <c r="A366" s="72">
        <v>364</v>
      </c>
      <c r="B366" s="32" t="s">
        <v>158</v>
      </c>
      <c r="C366" s="2" t="s">
        <v>10</v>
      </c>
      <c r="D366">
        <v>1</v>
      </c>
      <c r="E366" s="2" t="s">
        <v>11</v>
      </c>
      <c r="F366" s="2"/>
      <c r="G366" s="2"/>
      <c r="H366" s="100" t="str">
        <f>IFERROR(VLOOKUP(E366,参数!$A$5:$B$41,2,FALSE),E366)</f>
        <v>15</v>
      </c>
    </row>
    <row r="367" spans="1:8">
      <c r="A367" s="72">
        <v>365</v>
      </c>
      <c r="B367" s="32" t="s">
        <v>158</v>
      </c>
      <c r="C367" s="2" t="s">
        <v>12</v>
      </c>
      <c r="D367">
        <v>1</v>
      </c>
      <c r="E367" s="2" t="s">
        <v>127</v>
      </c>
      <c r="F367" s="2"/>
      <c r="G367" s="2"/>
      <c r="H367" s="82">
        <f>IFERROR(VLOOKUP(E367,参数!$A$5:$B$41,2,FALSE),E367)</f>
        <v>10</v>
      </c>
    </row>
    <row r="368" spans="1:9">
      <c r="A368" s="72">
        <v>366</v>
      </c>
      <c r="B368" s="32" t="s">
        <v>160</v>
      </c>
      <c r="C368" s="73" t="s">
        <v>160</v>
      </c>
      <c r="E368" s="74" t="s">
        <v>2</v>
      </c>
      <c r="F368" s="74"/>
      <c r="G368" s="74"/>
      <c r="H368" s="22" t="s">
        <v>136</v>
      </c>
      <c r="I368" s="32"/>
    </row>
    <row r="369" spans="1:8">
      <c r="A369" s="72">
        <v>367</v>
      </c>
      <c r="B369" s="32" t="s">
        <v>160</v>
      </c>
      <c r="C369" s="2" t="s">
        <v>4</v>
      </c>
      <c r="D369">
        <v>1</v>
      </c>
      <c r="E369" s="2" t="s">
        <v>16</v>
      </c>
      <c r="F369" s="2"/>
      <c r="G369" s="2"/>
      <c r="H369" s="82" t="str">
        <f>IFERROR(VLOOKUP(E369,参数!$A$5:$B$41,2,FALSE),E369)</f>
        <v>FOODTYPE.MEAT</v>
      </c>
    </row>
    <row r="370" spans="1:8">
      <c r="A370" s="72">
        <v>368</v>
      </c>
      <c r="B370" s="32" t="s">
        <v>160</v>
      </c>
      <c r="C370" s="2" t="s">
        <v>6</v>
      </c>
      <c r="D370">
        <v>1</v>
      </c>
      <c r="E370" s="2" t="s">
        <v>7</v>
      </c>
      <c r="F370" s="2"/>
      <c r="G370" s="2"/>
      <c r="H370" s="83">
        <f>IFERROR(VLOOKUP(E370,参数!$A$5:$B$41,2,FALSE),E370)</f>
        <v>20</v>
      </c>
    </row>
    <row r="371" spans="1:8">
      <c r="A371" s="72">
        <v>369</v>
      </c>
      <c r="B371" s="32" t="s">
        <v>160</v>
      </c>
      <c r="C371" s="2" t="s">
        <v>8</v>
      </c>
      <c r="D371">
        <v>1</v>
      </c>
      <c r="E371" s="2" t="s">
        <v>9</v>
      </c>
      <c r="F371" s="2"/>
      <c r="G371" s="2"/>
      <c r="H371" s="83">
        <f>IFERROR(VLOOKUP(E371,参数!$A$5:$B$41,2,FALSE),E371)</f>
        <v>37.5</v>
      </c>
    </row>
    <row r="372" spans="1:8">
      <c r="A372" s="72">
        <v>370</v>
      </c>
      <c r="B372" s="32" t="s">
        <v>160</v>
      </c>
      <c r="C372" s="2" t="s">
        <v>10</v>
      </c>
      <c r="D372">
        <v>1</v>
      </c>
      <c r="E372" s="2" t="s">
        <v>26</v>
      </c>
      <c r="F372" s="2"/>
      <c r="G372" s="2"/>
      <c r="H372" s="101" t="str">
        <f>IFERROR(VLOOKUP(E372,参数!$A$5:$B$41,2,FALSE),E372)</f>
        <v>10</v>
      </c>
    </row>
    <row r="373" spans="1:8">
      <c r="A373" s="72">
        <v>371</v>
      </c>
      <c r="B373" s="32" t="s">
        <v>160</v>
      </c>
      <c r="C373" s="2" t="s">
        <v>12</v>
      </c>
      <c r="D373">
        <v>1</v>
      </c>
      <c r="E373" s="2" t="s">
        <v>13</v>
      </c>
      <c r="F373" s="2"/>
      <c r="G373" s="2"/>
      <c r="H373" s="82">
        <f>IFERROR(VLOOKUP(E373,参数!$A$5:$B$41,2,FALSE),E373)</f>
        <v>5</v>
      </c>
    </row>
    <row r="374" spans="1:9">
      <c r="A374" s="72">
        <v>372</v>
      </c>
      <c r="B374" s="32" t="s">
        <v>161</v>
      </c>
      <c r="C374" s="73" t="s">
        <v>161</v>
      </c>
      <c r="E374" s="74" t="s">
        <v>2</v>
      </c>
      <c r="F374" s="74"/>
      <c r="G374" s="74"/>
      <c r="H374" s="22" t="s">
        <v>347</v>
      </c>
      <c r="I374" s="32"/>
    </row>
    <row r="375" spans="1:8">
      <c r="A375" s="72">
        <v>373</v>
      </c>
      <c r="B375" s="32" t="s">
        <v>161</v>
      </c>
      <c r="C375" s="2" t="s">
        <v>4</v>
      </c>
      <c r="D375">
        <v>1</v>
      </c>
      <c r="E375" s="2" t="s">
        <v>16</v>
      </c>
      <c r="F375" s="2"/>
      <c r="G375" s="2"/>
      <c r="H375" s="82" t="str">
        <f>IFERROR(VLOOKUP(E375,参数!$A$5:$B$41,2,FALSE),E375)</f>
        <v>FOODTYPE.MEAT</v>
      </c>
    </row>
    <row r="376" spans="1:8">
      <c r="A376" s="72">
        <v>374</v>
      </c>
      <c r="B376" s="32" t="s">
        <v>161</v>
      </c>
      <c r="C376" s="2" t="s">
        <v>6</v>
      </c>
      <c r="D376">
        <v>1</v>
      </c>
      <c r="E376" s="2" t="s">
        <v>20</v>
      </c>
      <c r="F376" s="2"/>
      <c r="G376" s="2"/>
      <c r="H376" s="82">
        <f>IFERROR(VLOOKUP(E376,参数!$A$5:$B$41,2,FALSE),E376)</f>
        <v>3</v>
      </c>
    </row>
    <row r="377" spans="1:8">
      <c r="A377" s="72">
        <v>375</v>
      </c>
      <c r="B377" s="32" t="s">
        <v>161</v>
      </c>
      <c r="C377" s="2" t="s">
        <v>8</v>
      </c>
      <c r="D377">
        <v>1</v>
      </c>
      <c r="E377" s="2" t="s">
        <v>21</v>
      </c>
      <c r="F377" s="2" t="s">
        <v>22</v>
      </c>
      <c r="G377" s="2">
        <v>4</v>
      </c>
      <c r="H377" s="83">
        <f>IFERROR(VLOOKUP(E377,参数!$A$5:$B$41,2,FALSE)*4,E377)</f>
        <v>50</v>
      </c>
    </row>
    <row r="378" spans="1:8">
      <c r="A378" s="72">
        <v>376</v>
      </c>
      <c r="B378" s="32" t="s">
        <v>161</v>
      </c>
      <c r="C378" s="2" t="s">
        <v>10</v>
      </c>
      <c r="D378">
        <v>1</v>
      </c>
      <c r="E378" s="2" t="s">
        <v>26</v>
      </c>
      <c r="F378" s="2"/>
      <c r="G378" s="2"/>
      <c r="H378" s="101" t="str">
        <f>IFERROR(VLOOKUP(E378,参数!$A$5:$B$41,2,FALSE),E378)</f>
        <v>10</v>
      </c>
    </row>
    <row r="379" spans="1:8">
      <c r="A379" s="72">
        <v>377</v>
      </c>
      <c r="B379" s="32" t="s">
        <v>161</v>
      </c>
      <c r="C379" s="2" t="s">
        <v>12</v>
      </c>
      <c r="D379">
        <v>1</v>
      </c>
      <c r="E379" s="2" t="s">
        <v>13</v>
      </c>
      <c r="F379" s="2"/>
      <c r="G379" s="2"/>
      <c r="H379" s="82">
        <f>IFERROR(VLOOKUP(E379,参数!$A$5:$B$41,2,FALSE),E379)</f>
        <v>5</v>
      </c>
    </row>
    <row r="380" spans="1:9">
      <c r="A380" s="72">
        <v>378</v>
      </c>
      <c r="B380" s="32" t="s">
        <v>163</v>
      </c>
      <c r="C380" s="73" t="s">
        <v>163</v>
      </c>
      <c r="E380" s="74" t="s">
        <v>2</v>
      </c>
      <c r="F380" s="74"/>
      <c r="G380" s="74"/>
      <c r="H380" s="22" t="s">
        <v>348</v>
      </c>
      <c r="I380" s="32"/>
    </row>
    <row r="381" spans="1:8">
      <c r="A381" s="72">
        <v>379</v>
      </c>
      <c r="B381" s="32" t="s">
        <v>163</v>
      </c>
      <c r="C381" s="2" t="s">
        <v>4</v>
      </c>
      <c r="D381">
        <v>1</v>
      </c>
      <c r="E381" s="2" t="s">
        <v>16</v>
      </c>
      <c r="F381" s="2"/>
      <c r="G381" s="2"/>
      <c r="H381" s="82" t="str">
        <f>IFERROR(VLOOKUP(E381,参数!$A$5:$B$41,2,FALSE),E381)</f>
        <v>FOODTYPE.MEAT</v>
      </c>
    </row>
    <row r="382" spans="1:8">
      <c r="A382" s="72">
        <v>380</v>
      </c>
      <c r="B382" s="32" t="s">
        <v>163</v>
      </c>
      <c r="C382" s="2" t="s">
        <v>6</v>
      </c>
      <c r="D382">
        <v>1</v>
      </c>
      <c r="E382" s="2" t="s">
        <v>7</v>
      </c>
      <c r="F382" s="2"/>
      <c r="G382" s="2"/>
      <c r="H382" s="83">
        <f>IFERROR(VLOOKUP(E382,参数!$A$5:$B$41,2,FALSE),E382)</f>
        <v>20</v>
      </c>
    </row>
    <row r="383" spans="1:8">
      <c r="A383" s="72">
        <v>381</v>
      </c>
      <c r="B383" s="32" t="s">
        <v>163</v>
      </c>
      <c r="C383" s="2" t="s">
        <v>8</v>
      </c>
      <c r="D383">
        <v>1</v>
      </c>
      <c r="E383" s="2" t="s">
        <v>9</v>
      </c>
      <c r="F383" s="2"/>
      <c r="G383" s="2"/>
      <c r="H383" s="83">
        <f>IFERROR(VLOOKUP(E383,参数!$A$5:$B$41,2,FALSE),E383)</f>
        <v>37.5</v>
      </c>
    </row>
    <row r="384" spans="1:8">
      <c r="A384" s="72">
        <v>382</v>
      </c>
      <c r="B384" s="32" t="s">
        <v>163</v>
      </c>
      <c r="C384" s="2" t="s">
        <v>10</v>
      </c>
      <c r="D384">
        <v>1</v>
      </c>
      <c r="E384" s="2" t="s">
        <v>52</v>
      </c>
      <c r="F384" s="2"/>
      <c r="G384" s="2"/>
      <c r="H384" s="102" t="str">
        <f>IFERROR(VLOOKUP(E384,参数!$A$5:$B$41,2,FALSE),E384)</f>
        <v>20</v>
      </c>
    </row>
    <row r="385" spans="1:8">
      <c r="A385" s="72">
        <v>383</v>
      </c>
      <c r="B385" s="32" t="s">
        <v>163</v>
      </c>
      <c r="C385" s="2" t="s">
        <v>12</v>
      </c>
      <c r="D385">
        <v>1</v>
      </c>
      <c r="E385" s="2" t="s">
        <v>13</v>
      </c>
      <c r="F385" s="2"/>
      <c r="G385" s="2"/>
      <c r="H385" s="82">
        <f>IFERROR(VLOOKUP(E385,参数!$A$5:$B$41,2,FALSE),E385)</f>
        <v>5</v>
      </c>
    </row>
    <row r="386" spans="1:9">
      <c r="A386" s="72">
        <v>384</v>
      </c>
      <c r="B386" s="32" t="s">
        <v>165</v>
      </c>
      <c r="C386" s="73" t="s">
        <v>165</v>
      </c>
      <c r="E386" s="74" t="s">
        <v>2</v>
      </c>
      <c r="F386" s="74"/>
      <c r="G386" s="74"/>
      <c r="H386" s="22" t="s">
        <v>349</v>
      </c>
      <c r="I386" s="32"/>
    </row>
    <row r="387" spans="1:8">
      <c r="A387" s="72">
        <v>385</v>
      </c>
      <c r="B387" s="32" t="s">
        <v>165</v>
      </c>
      <c r="C387" s="2" t="s">
        <v>4</v>
      </c>
      <c r="D387">
        <v>1</v>
      </c>
      <c r="E387" s="2" t="s">
        <v>16</v>
      </c>
      <c r="F387" s="2"/>
      <c r="G387" s="2"/>
      <c r="H387" s="82" t="str">
        <f>IFERROR(VLOOKUP(E387,参数!$A$5:$B$41,2,FALSE),E387)</f>
        <v>FOODTYPE.MEAT</v>
      </c>
    </row>
    <row r="388" spans="1:8">
      <c r="A388" s="72">
        <v>386</v>
      </c>
      <c r="B388" s="32" t="s">
        <v>165</v>
      </c>
      <c r="C388" s="2" t="s">
        <v>6</v>
      </c>
      <c r="D388">
        <v>1</v>
      </c>
      <c r="E388" s="2" t="s">
        <v>72</v>
      </c>
      <c r="F388" s="2"/>
      <c r="G388" s="2"/>
      <c r="H388" s="86">
        <f>IFERROR(VLOOKUP(E388,参数!$A$5:$B$41,2,FALSE),E388)</f>
        <v>60</v>
      </c>
    </row>
    <row r="389" spans="1:8">
      <c r="A389" s="72">
        <v>387</v>
      </c>
      <c r="B389" s="32" t="s">
        <v>165</v>
      </c>
      <c r="C389" s="2" t="s">
        <v>8</v>
      </c>
      <c r="D389">
        <v>1</v>
      </c>
      <c r="E389" s="2" t="s">
        <v>48</v>
      </c>
      <c r="F389" s="2"/>
      <c r="G389" s="2"/>
      <c r="H389" s="86">
        <f>IFERROR(VLOOKUP(E389,参数!$A$5:$B$41,2,FALSE),E389)</f>
        <v>150</v>
      </c>
    </row>
    <row r="390" spans="1:8">
      <c r="A390" s="72">
        <v>388</v>
      </c>
      <c r="B390" s="32" t="s">
        <v>165</v>
      </c>
      <c r="C390" s="2" t="s">
        <v>10</v>
      </c>
      <c r="D390">
        <v>1</v>
      </c>
      <c r="E390" s="2" t="s">
        <v>11</v>
      </c>
      <c r="F390" s="2"/>
      <c r="G390" s="2"/>
      <c r="H390" s="100" t="str">
        <f>IFERROR(VLOOKUP(E390,参数!$A$5:$B$41,2,FALSE),E390)</f>
        <v>15</v>
      </c>
    </row>
    <row r="391" spans="1:8">
      <c r="A391" s="72">
        <v>389</v>
      </c>
      <c r="B391" s="32" t="s">
        <v>165</v>
      </c>
      <c r="C391" s="2" t="s">
        <v>12</v>
      </c>
      <c r="D391">
        <v>1</v>
      </c>
      <c r="E391" s="2" t="s">
        <v>13</v>
      </c>
      <c r="F391" s="2"/>
      <c r="G391" s="2"/>
      <c r="H391" s="82">
        <f>IFERROR(VLOOKUP(E391,参数!$A$5:$B$41,2,FALSE),E391)</f>
        <v>5</v>
      </c>
    </row>
    <row r="392" spans="1:9">
      <c r="A392" s="72">
        <v>390</v>
      </c>
      <c r="B392" s="32" t="s">
        <v>167</v>
      </c>
      <c r="C392" s="73" t="s">
        <v>167</v>
      </c>
      <c r="E392" s="74" t="s">
        <v>2</v>
      </c>
      <c r="F392" s="74"/>
      <c r="G392" s="74"/>
      <c r="H392" s="22" t="s">
        <v>350</v>
      </c>
      <c r="I392" s="32"/>
    </row>
    <row r="393" spans="1:13">
      <c r="A393" s="72">
        <v>391</v>
      </c>
      <c r="B393" s="32" t="s">
        <v>167</v>
      </c>
      <c r="C393" s="2" t="s">
        <v>4</v>
      </c>
      <c r="D393">
        <v>1</v>
      </c>
      <c r="E393" s="2" t="s">
        <v>169</v>
      </c>
      <c r="F393" s="2"/>
      <c r="G393" s="2"/>
      <c r="H393" s="75" t="str">
        <f>IFERROR(VLOOKUP(E393,参数!$A$5:$B$41,2,FALSE),E393)</f>
        <v>FOODTYPE.ROUGHAGE</v>
      </c>
      <c r="I393" s="2" t="s">
        <v>315</v>
      </c>
      <c r="J393" s="2" t="s">
        <v>170</v>
      </c>
      <c r="L393" s="2"/>
      <c r="M393" s="75" t="str">
        <f>IFERROR(VLOOKUP(J393,参数!$A$5:$B$41,2,FALSE),J393)</f>
        <v>FOODTYPE.WOOD</v>
      </c>
    </row>
    <row r="394" spans="1:8">
      <c r="A394" s="72">
        <v>392</v>
      </c>
      <c r="B394" s="32" t="s">
        <v>167</v>
      </c>
      <c r="C394" s="2" t="s">
        <v>6</v>
      </c>
      <c r="D394">
        <v>1</v>
      </c>
      <c r="E394" s="2" t="s">
        <v>37</v>
      </c>
      <c r="F394" s="2" t="s">
        <v>140</v>
      </c>
      <c r="G394" s="2">
        <v>2</v>
      </c>
      <c r="H394" s="82">
        <f>IFERROR(VLOOKUP(E394,参数!$A$5:$B$41,2,FALSE)/2,E394)</f>
        <v>15</v>
      </c>
    </row>
    <row r="395" spans="1:8">
      <c r="A395" s="72">
        <v>393</v>
      </c>
      <c r="B395" s="32" t="s">
        <v>167</v>
      </c>
      <c r="C395" s="2" t="s">
        <v>8</v>
      </c>
      <c r="D395">
        <v>1</v>
      </c>
      <c r="E395" s="2" t="s">
        <v>171</v>
      </c>
      <c r="F395" s="2"/>
      <c r="G395" s="2"/>
      <c r="H395" s="86">
        <f>IFERROR(VLOOKUP(E395,参数!$A$5:$B$41,2,FALSE),E395)</f>
        <v>100</v>
      </c>
    </row>
    <row r="396" spans="1:8">
      <c r="A396" s="72">
        <v>394</v>
      </c>
      <c r="B396" s="32" t="s">
        <v>167</v>
      </c>
      <c r="C396" s="2" t="s">
        <v>10</v>
      </c>
      <c r="D396">
        <v>1</v>
      </c>
      <c r="E396" s="2" t="s">
        <v>52</v>
      </c>
      <c r="F396" s="2"/>
      <c r="G396" s="2"/>
      <c r="H396" s="102" t="str">
        <f>IFERROR(VLOOKUP(E396,参数!$A$5:$B$41,2,FALSE),E396)</f>
        <v>20</v>
      </c>
    </row>
    <row r="397" spans="1:8">
      <c r="A397" s="72">
        <v>395</v>
      </c>
      <c r="B397" s="32" t="s">
        <v>167</v>
      </c>
      <c r="C397" s="2" t="s">
        <v>12</v>
      </c>
      <c r="D397">
        <v>1</v>
      </c>
      <c r="E397" s="2">
        <v>0</v>
      </c>
      <c r="F397" s="2"/>
      <c r="G397" s="2"/>
      <c r="H397" s="82">
        <f>IFERROR(VLOOKUP(E397,参数!$A$5:$B$41,2,FALSE),E397)</f>
        <v>0</v>
      </c>
    </row>
    <row r="398" spans="1:9">
      <c r="A398" s="72">
        <v>396</v>
      </c>
      <c r="B398" s="32" t="s">
        <v>172</v>
      </c>
      <c r="C398" s="73" t="s">
        <v>172</v>
      </c>
      <c r="E398" s="74" t="s">
        <v>2</v>
      </c>
      <c r="F398" s="74"/>
      <c r="G398" s="74"/>
      <c r="H398" s="22" t="s">
        <v>351</v>
      </c>
      <c r="I398" s="32"/>
    </row>
    <row r="399" spans="1:8">
      <c r="A399" s="72">
        <v>397</v>
      </c>
      <c r="B399" s="32" t="s">
        <v>172</v>
      </c>
      <c r="C399" s="2" t="s">
        <v>4</v>
      </c>
      <c r="D399">
        <v>1</v>
      </c>
      <c r="E399" s="2" t="s">
        <v>169</v>
      </c>
      <c r="F399" s="2"/>
      <c r="G399" s="2"/>
      <c r="H399" s="82" t="str">
        <f>IFERROR(VLOOKUP(E399,参数!$A$5:$B$41,2,FALSE),E399)</f>
        <v>FOODTYPE.ROUGHAGE</v>
      </c>
    </row>
    <row r="400" spans="1:8">
      <c r="A400" s="72">
        <v>398</v>
      </c>
      <c r="B400" s="32" t="s">
        <v>172</v>
      </c>
      <c r="C400" s="2" t="s">
        <v>6</v>
      </c>
      <c r="D400">
        <v>1</v>
      </c>
      <c r="E400" s="2" t="s">
        <v>174</v>
      </c>
      <c r="F400" s="2"/>
      <c r="G400" s="2"/>
      <c r="H400" s="86">
        <f>IFERROR(VLOOKUP(E400,参数!$A$5:$B$41,2,FALSE),E400)</f>
        <v>75</v>
      </c>
    </row>
    <row r="401" spans="1:9">
      <c r="A401" s="72">
        <v>399</v>
      </c>
      <c r="B401" s="32" t="s">
        <v>172</v>
      </c>
      <c r="C401" s="2" t="s">
        <v>8</v>
      </c>
      <c r="D401">
        <v>1</v>
      </c>
      <c r="E401" s="2" t="s">
        <v>63</v>
      </c>
      <c r="F401" s="2"/>
      <c r="G401" s="2"/>
      <c r="H401" s="82">
        <f>IFERROR(VLOOKUP(E401,参数!$A$5:$B$41,2,FALSE),E401)</f>
        <v>25</v>
      </c>
      <c r="I401" s="79"/>
    </row>
    <row r="402" spans="1:8">
      <c r="A402" s="72">
        <v>400</v>
      </c>
      <c r="B402" s="32" t="s">
        <v>172</v>
      </c>
      <c r="C402" s="2" t="s">
        <v>10</v>
      </c>
      <c r="D402">
        <v>1</v>
      </c>
      <c r="E402" s="2" t="s">
        <v>52</v>
      </c>
      <c r="F402" s="2"/>
      <c r="G402" s="2"/>
      <c r="H402" s="102" t="str">
        <f>IFERROR(VLOOKUP(E402,参数!$A$5:$B$41,2,FALSE),E402)</f>
        <v>20</v>
      </c>
    </row>
    <row r="403" spans="1:8">
      <c r="A403" s="72">
        <v>401</v>
      </c>
      <c r="B403" s="32" t="s">
        <v>172</v>
      </c>
      <c r="C403" s="2" t="s">
        <v>12</v>
      </c>
      <c r="D403">
        <v>1</v>
      </c>
      <c r="E403" s="2">
        <v>0</v>
      </c>
      <c r="F403" s="2"/>
      <c r="G403" s="2"/>
      <c r="H403" s="82">
        <f>IFERROR(VLOOKUP(E403,参数!$A$5:$B$41,2,FALSE),E403)</f>
        <v>0</v>
      </c>
    </row>
    <row r="405" spans="8:8">
      <c r="H405" s="15" t="s">
        <v>5</v>
      </c>
    </row>
    <row r="406" spans="8:8">
      <c r="H406" s="15">
        <v>1</v>
      </c>
    </row>
    <row r="407" spans="8:8">
      <c r="H407" s="15">
        <v>12.5</v>
      </c>
    </row>
    <row r="408" spans="8:8">
      <c r="H408" s="15">
        <v>3</v>
      </c>
    </row>
    <row r="409" spans="8:8">
      <c r="H409" s="15">
        <v>0</v>
      </c>
    </row>
  </sheetData>
  <autoFilter ref="A1:I403">
    <sortState ref="A1:I403">
      <sortCondition ref="A1:A403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1074"/>
  <sheetViews>
    <sheetView workbookViewId="0">
      <selection activeCell="A14" sqref="A14"/>
    </sheetView>
  </sheetViews>
  <sheetFormatPr defaultColWidth="8.8" defaultRowHeight="22.5"/>
  <cols>
    <col min="1" max="1" width="145" customWidth="1"/>
  </cols>
  <sheetData>
    <row r="1" spans="1:1">
      <c r="A1">
        <v>-1</v>
      </c>
    </row>
    <row r="2" spans="1:1">
      <c r="A2" s="66" t="s">
        <v>352</v>
      </c>
    </row>
    <row r="3" spans="1:1">
      <c r="A3" s="67" t="s">
        <v>353</v>
      </c>
    </row>
    <row r="4" spans="1:1">
      <c r="A4" s="67" t="s">
        <v>354</v>
      </c>
    </row>
    <row r="5" spans="1:1">
      <c r="A5" s="67" t="s">
        <v>355</v>
      </c>
    </row>
    <row r="6" spans="1:1">
      <c r="A6" s="22" t="s">
        <v>356</v>
      </c>
    </row>
    <row r="7" spans="1:1">
      <c r="A7" s="67" t="s">
        <v>357</v>
      </c>
    </row>
    <row r="8" spans="1:1">
      <c r="A8" s="67" t="s">
        <v>358</v>
      </c>
    </row>
    <row r="9" spans="1:1">
      <c r="A9" s="67" t="s">
        <v>359</v>
      </c>
    </row>
    <row r="10" spans="1:1">
      <c r="A10" s="67" t="s">
        <v>360</v>
      </c>
    </row>
    <row r="11" spans="1:1">
      <c r="A11" s="67" t="s">
        <v>361</v>
      </c>
    </row>
    <row r="12" spans="1:1">
      <c r="A12" s="67" t="s">
        <v>362</v>
      </c>
    </row>
    <row r="13" spans="1:1">
      <c r="A13" s="67" t="s">
        <v>363</v>
      </c>
    </row>
    <row r="14" spans="1:1">
      <c r="A14" s="67" t="s">
        <v>364</v>
      </c>
    </row>
    <row r="15" spans="1:1">
      <c r="A15" s="67" t="s">
        <v>365</v>
      </c>
    </row>
    <row r="16" spans="1:1">
      <c r="A16" s="67" t="s">
        <v>366</v>
      </c>
    </row>
    <row r="17" spans="1:1">
      <c r="A17" s="67" t="s">
        <v>367</v>
      </c>
    </row>
    <row r="18" spans="1:1">
      <c r="A18" s="68"/>
    </row>
    <row r="19" spans="1:1">
      <c r="A19" s="67" t="s">
        <v>368</v>
      </c>
    </row>
    <row r="20" spans="1:1">
      <c r="A20" s="67" t="s">
        <v>355</v>
      </c>
    </row>
    <row r="21" spans="1:1">
      <c r="A21" s="67" t="s">
        <v>294</v>
      </c>
    </row>
    <row r="22" spans="1:1">
      <c r="A22" s="67" t="s">
        <v>357</v>
      </c>
    </row>
    <row r="23" spans="1:1">
      <c r="A23" s="67" t="s">
        <v>369</v>
      </c>
    </row>
    <row r="24" spans="1:1">
      <c r="A24" s="67" t="s">
        <v>360</v>
      </c>
    </row>
    <row r="25" spans="1:1">
      <c r="A25" s="67" t="s">
        <v>361</v>
      </c>
    </row>
    <row r="26" spans="1:1">
      <c r="A26" s="67" t="s">
        <v>362</v>
      </c>
    </row>
    <row r="27" spans="1:1">
      <c r="A27" s="67" t="s">
        <v>363</v>
      </c>
    </row>
    <row r="28" spans="1:1">
      <c r="A28" s="67" t="s">
        <v>364</v>
      </c>
    </row>
    <row r="29" spans="1:1">
      <c r="A29" s="67" t="s">
        <v>370</v>
      </c>
    </row>
    <row r="30" spans="1:1">
      <c r="A30" s="67" t="s">
        <v>371</v>
      </c>
    </row>
    <row r="31" spans="1:1">
      <c r="A31" s="67" t="s">
        <v>372</v>
      </c>
    </row>
    <row r="32" spans="1:1">
      <c r="A32" s="67" t="s">
        <v>367</v>
      </c>
    </row>
    <row r="33" spans="1:1">
      <c r="A33" s="68"/>
    </row>
    <row r="34" spans="1:1">
      <c r="A34" s="67" t="s">
        <v>373</v>
      </c>
    </row>
    <row r="35" spans="1:1">
      <c r="A35" s="67" t="s">
        <v>355</v>
      </c>
    </row>
    <row r="36" spans="1:1">
      <c r="A36" s="67" t="s">
        <v>295</v>
      </c>
    </row>
    <row r="37" spans="1:1">
      <c r="A37" s="67" t="s">
        <v>374</v>
      </c>
    </row>
    <row r="38" spans="1:1">
      <c r="A38" s="67" t="s">
        <v>375</v>
      </c>
    </row>
    <row r="39" spans="1:1">
      <c r="A39" s="67" t="s">
        <v>376</v>
      </c>
    </row>
    <row r="40" spans="1:1">
      <c r="A40" s="67" t="s">
        <v>377</v>
      </c>
    </row>
    <row r="41" spans="1:1">
      <c r="A41" s="67" t="s">
        <v>362</v>
      </c>
    </row>
    <row r="42" spans="1:1">
      <c r="A42" s="67" t="s">
        <v>378</v>
      </c>
    </row>
    <row r="43" spans="1:1">
      <c r="A43" s="67" t="s">
        <v>364</v>
      </c>
    </row>
    <row r="44" spans="1:1">
      <c r="A44" s="67" t="s">
        <v>379</v>
      </c>
    </row>
    <row r="45" spans="1:1">
      <c r="A45" s="67" t="s">
        <v>380</v>
      </c>
    </row>
    <row r="46" spans="1:1">
      <c r="A46" s="67" t="s">
        <v>381</v>
      </c>
    </row>
    <row r="47" spans="1:1">
      <c r="A47" s="67" t="s">
        <v>367</v>
      </c>
    </row>
    <row r="48" spans="1:1">
      <c r="A48" s="68"/>
    </row>
    <row r="49" spans="1:1">
      <c r="A49" s="67" t="s">
        <v>382</v>
      </c>
    </row>
    <row r="50" spans="1:1">
      <c r="A50" s="67" t="s">
        <v>355</v>
      </c>
    </row>
    <row r="51" spans="1:1">
      <c r="A51" s="67" t="s">
        <v>296</v>
      </c>
    </row>
    <row r="52" spans="1:1">
      <c r="A52" s="67" t="s">
        <v>374</v>
      </c>
    </row>
    <row r="53" spans="1:1">
      <c r="A53" s="67" t="s">
        <v>359</v>
      </c>
    </row>
    <row r="54" spans="1:1">
      <c r="A54" s="67" t="s">
        <v>383</v>
      </c>
    </row>
    <row r="55" spans="1:1">
      <c r="A55" s="67" t="s">
        <v>361</v>
      </c>
    </row>
    <row r="56" spans="1:1">
      <c r="A56" s="67" t="s">
        <v>384</v>
      </c>
    </row>
    <row r="57" spans="1:1">
      <c r="A57" s="67" t="s">
        <v>378</v>
      </c>
    </row>
    <row r="58" spans="1:1">
      <c r="A58" s="67" t="s">
        <v>364</v>
      </c>
    </row>
    <row r="59" spans="1:1">
      <c r="A59" s="67" t="s">
        <v>379</v>
      </c>
    </row>
    <row r="60" spans="1:1">
      <c r="A60" s="67" t="s">
        <v>385</v>
      </c>
    </row>
    <row r="61" spans="1:1">
      <c r="A61" s="67" t="s">
        <v>386</v>
      </c>
    </row>
    <row r="62" spans="1:1">
      <c r="A62" s="67" t="s">
        <v>367</v>
      </c>
    </row>
    <row r="63" spans="1:1">
      <c r="A63" s="68"/>
    </row>
    <row r="64" spans="1:1">
      <c r="A64" s="67" t="s">
        <v>387</v>
      </c>
    </row>
    <row r="65" spans="1:1">
      <c r="A65" s="67" t="s">
        <v>355</v>
      </c>
    </row>
    <row r="66" spans="1:1">
      <c r="A66" s="67" t="s">
        <v>297</v>
      </c>
    </row>
    <row r="67" spans="1:1">
      <c r="A67" s="67" t="s">
        <v>357</v>
      </c>
    </row>
    <row r="68" spans="1:1">
      <c r="A68" s="67" t="s">
        <v>359</v>
      </c>
    </row>
    <row r="69" spans="1:1">
      <c r="A69" s="67" t="s">
        <v>388</v>
      </c>
    </row>
    <row r="70" spans="1:1">
      <c r="A70" s="67" t="s">
        <v>361</v>
      </c>
    </row>
    <row r="71" spans="1:1">
      <c r="A71" s="67" t="s">
        <v>362</v>
      </c>
    </row>
    <row r="72" spans="1:1">
      <c r="A72" s="67" t="s">
        <v>363</v>
      </c>
    </row>
    <row r="73" spans="1:1">
      <c r="A73" s="67" t="s">
        <v>389</v>
      </c>
    </row>
    <row r="74" spans="1:1">
      <c r="A74" s="67" t="s">
        <v>390</v>
      </c>
    </row>
    <row r="75" spans="1:1">
      <c r="A75" s="67" t="s">
        <v>364</v>
      </c>
    </row>
    <row r="76" spans="1:1">
      <c r="A76" s="67" t="s">
        <v>391</v>
      </c>
    </row>
    <row r="77" spans="1:1">
      <c r="A77" s="67" t="s">
        <v>392</v>
      </c>
    </row>
    <row r="78" spans="1:1">
      <c r="A78" s="67" t="s">
        <v>367</v>
      </c>
    </row>
    <row r="79" spans="1:1">
      <c r="A79" s="68"/>
    </row>
    <row r="80" spans="1:1">
      <c r="A80" s="67" t="s">
        <v>393</v>
      </c>
    </row>
    <row r="81" spans="1:1">
      <c r="A81" s="67" t="s">
        <v>355</v>
      </c>
    </row>
    <row r="82" spans="1:1">
      <c r="A82" s="67" t="s">
        <v>394</v>
      </c>
    </row>
    <row r="83" spans="1:1">
      <c r="A83" s="67" t="s">
        <v>374</v>
      </c>
    </row>
    <row r="84" spans="1:1">
      <c r="A84" s="67" t="s">
        <v>369</v>
      </c>
    </row>
    <row r="85" spans="1:1">
      <c r="A85" s="67" t="s">
        <v>395</v>
      </c>
    </row>
    <row r="86" spans="1:1">
      <c r="A86" s="67" t="s">
        <v>361</v>
      </c>
    </row>
    <row r="87" spans="1:1">
      <c r="A87" s="67" t="s">
        <v>384</v>
      </c>
    </row>
    <row r="88" spans="1:1">
      <c r="A88" s="67" t="s">
        <v>363</v>
      </c>
    </row>
    <row r="89" spans="1:1">
      <c r="A89" s="67" t="s">
        <v>364</v>
      </c>
    </row>
    <row r="90" spans="1:1">
      <c r="A90" s="67" t="s">
        <v>396</v>
      </c>
    </row>
    <row r="91" spans="1:1">
      <c r="A91" s="67" t="s">
        <v>397</v>
      </c>
    </row>
    <row r="92" spans="1:1">
      <c r="A92" s="67" t="s">
        <v>398</v>
      </c>
    </row>
    <row r="93" spans="1:1">
      <c r="A93" s="67" t="s">
        <v>399</v>
      </c>
    </row>
    <row r="94" spans="1:1">
      <c r="A94" s="67" t="s">
        <v>367</v>
      </c>
    </row>
    <row r="95" spans="1:1">
      <c r="A95" s="68"/>
    </row>
    <row r="96" spans="1:1">
      <c r="A96" s="67" t="s">
        <v>400</v>
      </c>
    </row>
    <row r="97" spans="1:1">
      <c r="A97" s="67" t="s">
        <v>355</v>
      </c>
    </row>
    <row r="98" spans="1:1">
      <c r="A98" s="67" t="s">
        <v>299</v>
      </c>
    </row>
    <row r="99" spans="1:1">
      <c r="A99" s="67" t="s">
        <v>401</v>
      </c>
    </row>
    <row r="100" spans="1:1">
      <c r="A100" s="67" t="s">
        <v>369</v>
      </c>
    </row>
    <row r="101" spans="1:1">
      <c r="A101" s="67" t="s">
        <v>360</v>
      </c>
    </row>
    <row r="102" spans="1:1">
      <c r="A102" s="67" t="s">
        <v>361</v>
      </c>
    </row>
    <row r="103" spans="1:1">
      <c r="A103" s="67" t="s">
        <v>362</v>
      </c>
    </row>
    <row r="104" spans="1:1">
      <c r="A104" s="67" t="s">
        <v>363</v>
      </c>
    </row>
    <row r="105" spans="1:1">
      <c r="A105" s="67" t="s">
        <v>364</v>
      </c>
    </row>
    <row r="106" spans="1:1">
      <c r="A106" s="67" t="s">
        <v>370</v>
      </c>
    </row>
    <row r="107" spans="1:1">
      <c r="A107" s="67" t="s">
        <v>379</v>
      </c>
    </row>
    <row r="108" spans="1:1">
      <c r="A108" s="67" t="s">
        <v>402</v>
      </c>
    </row>
    <row r="109" spans="1:1">
      <c r="A109" s="67" t="s">
        <v>403</v>
      </c>
    </row>
    <row r="110" spans="1:1">
      <c r="A110" s="67" t="s">
        <v>367</v>
      </c>
    </row>
    <row r="111" spans="1:1">
      <c r="A111" s="68"/>
    </row>
    <row r="112" spans="1:1">
      <c r="A112" s="67" t="s">
        <v>404</v>
      </c>
    </row>
    <row r="113" spans="1:1">
      <c r="A113" s="67" t="s">
        <v>355</v>
      </c>
    </row>
    <row r="114" spans="1:1">
      <c r="A114" s="67" t="s">
        <v>300</v>
      </c>
    </row>
    <row r="115" spans="1:1">
      <c r="A115" s="67" t="s">
        <v>401</v>
      </c>
    </row>
    <row r="116" spans="1:1">
      <c r="A116" s="67" t="s">
        <v>369</v>
      </c>
    </row>
    <row r="117" spans="1:1">
      <c r="A117" s="67" t="s">
        <v>405</v>
      </c>
    </row>
    <row r="118" spans="1:1">
      <c r="A118" s="67" t="s">
        <v>406</v>
      </c>
    </row>
    <row r="119" spans="1:1">
      <c r="A119" s="67" t="s">
        <v>362</v>
      </c>
    </row>
    <row r="120" spans="1:1">
      <c r="A120" s="67" t="s">
        <v>363</v>
      </c>
    </row>
    <row r="121" spans="1:1">
      <c r="A121" s="67" t="s">
        <v>389</v>
      </c>
    </row>
    <row r="122" spans="1:1">
      <c r="A122" s="67" t="s">
        <v>407</v>
      </c>
    </row>
    <row r="123" spans="1:1">
      <c r="A123" s="67" t="s">
        <v>364</v>
      </c>
    </row>
    <row r="124" spans="1:1">
      <c r="A124" s="67" t="s">
        <v>379</v>
      </c>
    </row>
    <row r="125" spans="1:1">
      <c r="A125" s="67" t="s">
        <v>398</v>
      </c>
    </row>
    <row r="126" spans="1:1">
      <c r="A126" s="67" t="s">
        <v>408</v>
      </c>
    </row>
    <row r="127" spans="1:1">
      <c r="A127" s="67" t="s">
        <v>367</v>
      </c>
    </row>
    <row r="128" spans="1:1">
      <c r="A128" s="68"/>
    </row>
    <row r="129" spans="1:1">
      <c r="A129" s="67" t="s">
        <v>409</v>
      </c>
    </row>
    <row r="130" spans="1:1">
      <c r="A130" s="67" t="s">
        <v>355</v>
      </c>
    </row>
    <row r="131" spans="1:1">
      <c r="A131" s="67" t="s">
        <v>301</v>
      </c>
    </row>
    <row r="132" spans="1:1">
      <c r="A132" s="67" t="s">
        <v>357</v>
      </c>
    </row>
    <row r="133" spans="1:1">
      <c r="A133" s="67" t="s">
        <v>359</v>
      </c>
    </row>
    <row r="134" spans="1:1">
      <c r="A134" s="67" t="s">
        <v>395</v>
      </c>
    </row>
    <row r="135" spans="1:1">
      <c r="A135" s="67" t="s">
        <v>406</v>
      </c>
    </row>
    <row r="136" spans="1:1">
      <c r="A136" s="67" t="s">
        <v>362</v>
      </c>
    </row>
    <row r="137" spans="1:1">
      <c r="A137" s="67" t="s">
        <v>363</v>
      </c>
    </row>
    <row r="138" spans="1:1">
      <c r="A138" s="67" t="s">
        <v>389</v>
      </c>
    </row>
    <row r="139" spans="1:1">
      <c r="A139" s="67" t="s">
        <v>407</v>
      </c>
    </row>
    <row r="140" spans="1:1">
      <c r="A140" s="67" t="s">
        <v>364</v>
      </c>
    </row>
    <row r="141" spans="1:1">
      <c r="A141" s="67" t="s">
        <v>410</v>
      </c>
    </row>
    <row r="142" spans="1:1">
      <c r="A142" s="67" t="s">
        <v>411</v>
      </c>
    </row>
    <row r="143" spans="1:1">
      <c r="A143" s="67" t="s">
        <v>367</v>
      </c>
    </row>
    <row r="144" spans="1:1">
      <c r="A144" s="67" t="s">
        <v>412</v>
      </c>
    </row>
    <row r="145" spans="1:1">
      <c r="A145" s="67" t="s">
        <v>355</v>
      </c>
    </row>
    <row r="146" ht="30" spans="1:1">
      <c r="A146" s="67" t="s">
        <v>302</v>
      </c>
    </row>
    <row r="147" spans="1:1">
      <c r="A147" s="67" t="s">
        <v>413</v>
      </c>
    </row>
    <row r="148" spans="1:1">
      <c r="A148" s="67" t="s">
        <v>369</v>
      </c>
    </row>
    <row r="149" spans="1:1">
      <c r="A149" s="67" t="s">
        <v>388</v>
      </c>
    </row>
    <row r="150" spans="1:1">
      <c r="A150" s="67" t="s">
        <v>361</v>
      </c>
    </row>
    <row r="151" spans="1:1">
      <c r="A151" s="67" t="s">
        <v>362</v>
      </c>
    </row>
    <row r="152" spans="1:1">
      <c r="A152" s="67" t="s">
        <v>363</v>
      </c>
    </row>
    <row r="153" spans="1:1">
      <c r="A153" s="67" t="s">
        <v>389</v>
      </c>
    </row>
    <row r="154" spans="1:1">
      <c r="A154" s="67" t="s">
        <v>414</v>
      </c>
    </row>
    <row r="155" spans="1:1">
      <c r="A155" s="67" t="s">
        <v>364</v>
      </c>
    </row>
    <row r="156" spans="1:1">
      <c r="A156" s="67" t="s">
        <v>370</v>
      </c>
    </row>
    <row r="157" spans="1:1">
      <c r="A157" s="67" t="s">
        <v>371</v>
      </c>
    </row>
    <row r="158" spans="1:1">
      <c r="A158" s="67" t="s">
        <v>415</v>
      </c>
    </row>
    <row r="159" spans="1:1">
      <c r="A159" s="67" t="s">
        <v>367</v>
      </c>
    </row>
    <row r="160" spans="1:1">
      <c r="A160" s="67" t="s">
        <v>416</v>
      </c>
    </row>
    <row r="161" spans="1:1">
      <c r="A161" s="67" t="s">
        <v>355</v>
      </c>
    </row>
    <row r="162" spans="1:1">
      <c r="A162" s="67" t="s">
        <v>303</v>
      </c>
    </row>
    <row r="163" spans="1:1">
      <c r="A163" s="67" t="s">
        <v>374</v>
      </c>
    </row>
    <row r="164" spans="1:1">
      <c r="A164" s="67" t="s">
        <v>359</v>
      </c>
    </row>
    <row r="165" spans="1:1">
      <c r="A165" s="67" t="s">
        <v>417</v>
      </c>
    </row>
    <row r="166" spans="1:1">
      <c r="A166" s="67" t="s">
        <v>418</v>
      </c>
    </row>
    <row r="167" spans="1:1">
      <c r="A167" s="67" t="s">
        <v>419</v>
      </c>
    </row>
    <row r="168" spans="1:1">
      <c r="A168" s="67" t="s">
        <v>363</v>
      </c>
    </row>
    <row r="169" spans="1:1">
      <c r="A169" s="67" t="s">
        <v>420</v>
      </c>
    </row>
    <row r="170" spans="1:1">
      <c r="A170" s="67" t="s">
        <v>421</v>
      </c>
    </row>
    <row r="171" spans="1:1">
      <c r="A171" s="67" t="s">
        <v>398</v>
      </c>
    </row>
    <row r="172" spans="1:1">
      <c r="A172" s="67" t="s">
        <v>367</v>
      </c>
    </row>
    <row r="173" spans="1:1">
      <c r="A173" s="67" t="s">
        <v>422</v>
      </c>
    </row>
    <row r="174" spans="1:1">
      <c r="A174" s="67" t="s">
        <v>355</v>
      </c>
    </row>
    <row r="175" spans="1:1">
      <c r="A175" s="67" t="s">
        <v>304</v>
      </c>
    </row>
    <row r="176" spans="1:1">
      <c r="A176" s="67" t="s">
        <v>374</v>
      </c>
    </row>
    <row r="177" spans="1:1">
      <c r="A177" s="67" t="s">
        <v>369</v>
      </c>
    </row>
    <row r="178" spans="1:1">
      <c r="A178" s="67" t="s">
        <v>360</v>
      </c>
    </row>
    <row r="179" spans="1:1">
      <c r="A179" s="67" t="s">
        <v>406</v>
      </c>
    </row>
    <row r="180" spans="1:1">
      <c r="A180" s="67" t="s">
        <v>423</v>
      </c>
    </row>
    <row r="181" spans="1:1">
      <c r="A181" s="67" t="s">
        <v>363</v>
      </c>
    </row>
    <row r="182" spans="1:1">
      <c r="A182" s="67" t="s">
        <v>364</v>
      </c>
    </row>
    <row r="183" spans="1:1">
      <c r="A183" s="67" t="s">
        <v>370</v>
      </c>
    </row>
    <row r="184" spans="1:1">
      <c r="A184" s="67" t="s">
        <v>380</v>
      </c>
    </row>
    <row r="185" spans="1:1">
      <c r="A185" s="67" t="s">
        <v>367</v>
      </c>
    </row>
    <row r="186" spans="1:1">
      <c r="A186" s="67" t="s">
        <v>424</v>
      </c>
    </row>
    <row r="187" spans="1:1">
      <c r="A187" s="67" t="s">
        <v>355</v>
      </c>
    </row>
    <row r="188" spans="1:1">
      <c r="A188" s="67" t="s">
        <v>305</v>
      </c>
    </row>
    <row r="189" spans="1:1">
      <c r="A189" s="67" t="s">
        <v>425</v>
      </c>
    </row>
    <row r="190" spans="1:1">
      <c r="A190" s="67" t="s">
        <v>369</v>
      </c>
    </row>
    <row r="191" spans="1:1">
      <c r="A191" s="67" t="s">
        <v>388</v>
      </c>
    </row>
    <row r="192" spans="1:1">
      <c r="A192" s="67" t="s">
        <v>426</v>
      </c>
    </row>
    <row r="193" spans="1:1">
      <c r="A193" s="67" t="s">
        <v>384</v>
      </c>
    </row>
    <row r="194" spans="1:1">
      <c r="A194" s="67" t="s">
        <v>363</v>
      </c>
    </row>
    <row r="195" spans="1:1">
      <c r="A195" s="67" t="s">
        <v>427</v>
      </c>
    </row>
    <row r="196" spans="1:1">
      <c r="A196" s="67" t="s">
        <v>370</v>
      </c>
    </row>
    <row r="197" spans="1:1">
      <c r="A197" s="67" t="s">
        <v>398</v>
      </c>
    </row>
    <row r="198" spans="1:1">
      <c r="A198" s="67" t="s">
        <v>367</v>
      </c>
    </row>
    <row r="199" spans="1:1">
      <c r="A199" s="67" t="s">
        <v>428</v>
      </c>
    </row>
    <row r="200" spans="1:1">
      <c r="A200" s="67" t="s">
        <v>355</v>
      </c>
    </row>
    <row r="201" spans="1:1">
      <c r="A201" s="67" t="s">
        <v>306</v>
      </c>
    </row>
    <row r="202" spans="1:1">
      <c r="A202" s="67" t="s">
        <v>429</v>
      </c>
    </row>
    <row r="203" spans="1:1">
      <c r="A203" s="67" t="s">
        <v>369</v>
      </c>
    </row>
    <row r="204" spans="1:1">
      <c r="A204" s="67" t="s">
        <v>430</v>
      </c>
    </row>
    <row r="205" spans="1:1">
      <c r="A205" s="67" t="s">
        <v>431</v>
      </c>
    </row>
    <row r="206" spans="1:1">
      <c r="A206" s="67" t="s">
        <v>384</v>
      </c>
    </row>
    <row r="207" spans="1:1">
      <c r="A207" s="67" t="s">
        <v>363</v>
      </c>
    </row>
    <row r="208" spans="1:1">
      <c r="A208" s="67" t="s">
        <v>427</v>
      </c>
    </row>
    <row r="209" spans="1:1">
      <c r="A209" s="67" t="s">
        <v>421</v>
      </c>
    </row>
    <row r="210" spans="1:1">
      <c r="A210" s="67" t="s">
        <v>432</v>
      </c>
    </row>
    <row r="211" spans="1:1">
      <c r="A211" s="67" t="s">
        <v>367</v>
      </c>
    </row>
    <row r="212" spans="1:1">
      <c r="A212" s="67" t="s">
        <v>433</v>
      </c>
    </row>
    <row r="213" spans="1:1">
      <c r="A213" s="67" t="s">
        <v>355</v>
      </c>
    </row>
    <row r="214" spans="1:1">
      <c r="A214" s="67" t="s">
        <v>307</v>
      </c>
    </row>
    <row r="215" spans="1:1">
      <c r="A215" s="67" t="s">
        <v>413</v>
      </c>
    </row>
    <row r="216" spans="1:1">
      <c r="A216" s="67" t="s">
        <v>369</v>
      </c>
    </row>
    <row r="217" spans="1:1">
      <c r="A217" s="67" t="s">
        <v>395</v>
      </c>
    </row>
    <row r="218" spans="1:1">
      <c r="A218" s="67" t="s">
        <v>361</v>
      </c>
    </row>
    <row r="219" spans="1:1">
      <c r="A219" s="67" t="s">
        <v>423</v>
      </c>
    </row>
    <row r="220" spans="1:1">
      <c r="A220" s="67" t="s">
        <v>363</v>
      </c>
    </row>
    <row r="221" spans="1:1">
      <c r="A221" s="67" t="s">
        <v>434</v>
      </c>
    </row>
    <row r="222" spans="1:1">
      <c r="A222" s="67" t="s">
        <v>370</v>
      </c>
    </row>
    <row r="223" spans="1:1">
      <c r="A223" s="67" t="s">
        <v>385</v>
      </c>
    </row>
    <row r="224" spans="1:1">
      <c r="A224" s="67" t="s">
        <v>367</v>
      </c>
    </row>
    <row r="225" spans="1:1">
      <c r="A225" s="67" t="s">
        <v>435</v>
      </c>
    </row>
    <row r="226" spans="1:1">
      <c r="A226" s="67" t="s">
        <v>355</v>
      </c>
    </row>
    <row r="227" ht="30" spans="1:1">
      <c r="A227" s="67" t="s">
        <v>308</v>
      </c>
    </row>
    <row r="228" spans="1:1">
      <c r="A228" s="67" t="s">
        <v>374</v>
      </c>
    </row>
    <row r="229" spans="1:1">
      <c r="A229" s="67" t="s">
        <v>369</v>
      </c>
    </row>
    <row r="230" spans="1:1">
      <c r="A230" s="67" t="s">
        <v>360</v>
      </c>
    </row>
    <row r="231" spans="1:1">
      <c r="A231" s="67" t="s">
        <v>406</v>
      </c>
    </row>
    <row r="232" spans="1:1">
      <c r="A232" s="67" t="s">
        <v>419</v>
      </c>
    </row>
    <row r="233" spans="1:1">
      <c r="A233" s="67" t="s">
        <v>363</v>
      </c>
    </row>
    <row r="234" spans="1:1">
      <c r="A234" s="67" t="s">
        <v>389</v>
      </c>
    </row>
    <row r="235" spans="1:1">
      <c r="A235" s="67" t="s">
        <v>407</v>
      </c>
    </row>
    <row r="236" spans="1:1">
      <c r="A236" s="67" t="s">
        <v>420</v>
      </c>
    </row>
    <row r="237" spans="1:1">
      <c r="A237" s="67" t="s">
        <v>370</v>
      </c>
    </row>
    <row r="238" spans="1:1">
      <c r="A238" s="67" t="s">
        <v>436</v>
      </c>
    </row>
    <row r="239" spans="1:1">
      <c r="A239" s="67" t="s">
        <v>437</v>
      </c>
    </row>
    <row r="240" spans="1:1">
      <c r="A240" s="67" t="s">
        <v>367</v>
      </c>
    </row>
    <row r="241" spans="1:1">
      <c r="A241" s="67" t="s">
        <v>438</v>
      </c>
    </row>
    <row r="242" spans="1:1">
      <c r="A242" s="67" t="s">
        <v>355</v>
      </c>
    </row>
    <row r="243" spans="1:1">
      <c r="A243" s="67" t="s">
        <v>309</v>
      </c>
    </row>
    <row r="244" spans="1:1">
      <c r="A244" s="67" t="s">
        <v>429</v>
      </c>
    </row>
    <row r="245" spans="1:1">
      <c r="A245" s="67" t="s">
        <v>359</v>
      </c>
    </row>
    <row r="246" spans="1:1">
      <c r="A246" s="67" t="s">
        <v>388</v>
      </c>
    </row>
    <row r="247" spans="1:1">
      <c r="A247" s="67" t="s">
        <v>439</v>
      </c>
    </row>
    <row r="248" spans="1:1">
      <c r="A248" s="67" t="s">
        <v>362</v>
      </c>
    </row>
    <row r="249" spans="1:1">
      <c r="A249" s="67" t="s">
        <v>363</v>
      </c>
    </row>
    <row r="250" spans="1:1">
      <c r="A250" s="67" t="s">
        <v>434</v>
      </c>
    </row>
    <row r="251" spans="1:1">
      <c r="A251" s="67" t="s">
        <v>440</v>
      </c>
    </row>
    <row r="252" spans="1:1">
      <c r="A252" s="67" t="s">
        <v>367</v>
      </c>
    </row>
    <row r="253" spans="1:1">
      <c r="A253" s="67" t="s">
        <v>441</v>
      </c>
    </row>
    <row r="254" spans="1:1">
      <c r="A254" s="67" t="s">
        <v>355</v>
      </c>
    </row>
    <row r="255" spans="1:1">
      <c r="A255" s="67" t="s">
        <v>310</v>
      </c>
    </row>
    <row r="256" spans="1:1">
      <c r="A256" s="67" t="s">
        <v>429</v>
      </c>
    </row>
    <row r="257" spans="1:1">
      <c r="A257" s="67" t="s">
        <v>359</v>
      </c>
    </row>
    <row r="258" spans="1:1">
      <c r="A258" s="67" t="s">
        <v>388</v>
      </c>
    </row>
    <row r="259" spans="1:1">
      <c r="A259" s="67" t="s">
        <v>442</v>
      </c>
    </row>
    <row r="260" spans="1:1">
      <c r="A260" s="67" t="s">
        <v>362</v>
      </c>
    </row>
    <row r="261" spans="1:1">
      <c r="A261" s="67" t="s">
        <v>363</v>
      </c>
    </row>
    <row r="262" spans="1:1">
      <c r="A262" s="67" t="s">
        <v>443</v>
      </c>
    </row>
    <row r="263" spans="1:1">
      <c r="A263" s="67" t="s">
        <v>398</v>
      </c>
    </row>
    <row r="264" spans="1:1">
      <c r="A264" s="67" t="s">
        <v>367</v>
      </c>
    </row>
    <row r="265" spans="1:1">
      <c r="A265" s="68"/>
    </row>
    <row r="266" spans="1:1">
      <c r="A266" s="67" t="s">
        <v>444</v>
      </c>
    </row>
    <row r="267" spans="1:1">
      <c r="A267" s="67" t="s">
        <v>355</v>
      </c>
    </row>
    <row r="268" spans="1:1">
      <c r="A268" s="67" t="s">
        <v>311</v>
      </c>
    </row>
    <row r="269" spans="1:1">
      <c r="A269" s="67" t="s">
        <v>429</v>
      </c>
    </row>
    <row r="270" spans="1:1">
      <c r="A270" s="67" t="s">
        <v>359</v>
      </c>
    </row>
    <row r="271" spans="1:1">
      <c r="A271" s="67" t="s">
        <v>360</v>
      </c>
    </row>
    <row r="272" spans="1:1">
      <c r="A272" s="67" t="s">
        <v>439</v>
      </c>
    </row>
    <row r="273" spans="1:1">
      <c r="A273" s="67" t="s">
        <v>419</v>
      </c>
    </row>
    <row r="274" spans="1:1">
      <c r="A274" s="67" t="s">
        <v>363</v>
      </c>
    </row>
    <row r="275" spans="1:1">
      <c r="A275" s="67" t="s">
        <v>445</v>
      </c>
    </row>
    <row r="276" spans="1:1">
      <c r="A276" s="67" t="s">
        <v>390</v>
      </c>
    </row>
    <row r="277" spans="1:1">
      <c r="A277" s="67" t="s">
        <v>443</v>
      </c>
    </row>
    <row r="278" spans="1:1">
      <c r="A278" s="67" t="s">
        <v>421</v>
      </c>
    </row>
    <row r="279" spans="1:1">
      <c r="A279" s="67" t="s">
        <v>446</v>
      </c>
    </row>
    <row r="280" spans="1:1">
      <c r="A280" s="67" t="s">
        <v>367</v>
      </c>
    </row>
    <row r="281" spans="1:1">
      <c r="A281" s="67" t="s">
        <v>447</v>
      </c>
    </row>
    <row r="282" spans="1:1">
      <c r="A282" s="67" t="s">
        <v>355</v>
      </c>
    </row>
    <row r="283" ht="30" spans="1:1">
      <c r="A283" s="67" t="s">
        <v>312</v>
      </c>
    </row>
    <row r="284" spans="1:1">
      <c r="A284" s="67" t="s">
        <v>374</v>
      </c>
    </row>
    <row r="285" spans="1:1">
      <c r="A285" s="67" t="s">
        <v>369</v>
      </c>
    </row>
    <row r="286" spans="1:1">
      <c r="A286" s="67" t="s">
        <v>360</v>
      </c>
    </row>
    <row r="287" spans="1:1">
      <c r="A287" s="67" t="s">
        <v>361</v>
      </c>
    </row>
    <row r="288" spans="1:1">
      <c r="A288" s="67" t="s">
        <v>419</v>
      </c>
    </row>
    <row r="289" spans="1:1">
      <c r="A289" s="67" t="s">
        <v>363</v>
      </c>
    </row>
    <row r="290" spans="1:1">
      <c r="A290" s="67" t="s">
        <v>443</v>
      </c>
    </row>
    <row r="291" spans="1:1">
      <c r="A291" s="67" t="s">
        <v>370</v>
      </c>
    </row>
    <row r="292" spans="1:1">
      <c r="A292" s="67" t="s">
        <v>398</v>
      </c>
    </row>
    <row r="293" spans="1:1">
      <c r="A293" s="67" t="s">
        <v>448</v>
      </c>
    </row>
    <row r="294" spans="1:1">
      <c r="A294" s="67" t="s">
        <v>367</v>
      </c>
    </row>
    <row r="295" spans="1:1">
      <c r="A295" s="67" t="s">
        <v>449</v>
      </c>
    </row>
    <row r="296" spans="1:1">
      <c r="A296" s="67" t="s">
        <v>355</v>
      </c>
    </row>
    <row r="297" ht="30" spans="1:1">
      <c r="A297" s="67" t="s">
        <v>313</v>
      </c>
    </row>
    <row r="298" spans="1:1">
      <c r="A298" s="67" t="s">
        <v>374</v>
      </c>
    </row>
    <row r="299" spans="1:1">
      <c r="A299" s="67" t="s">
        <v>359</v>
      </c>
    </row>
    <row r="300" spans="1:1">
      <c r="A300" s="67" t="s">
        <v>450</v>
      </c>
    </row>
    <row r="301" spans="1:1">
      <c r="A301" s="67" t="s">
        <v>361</v>
      </c>
    </row>
    <row r="302" spans="1:1">
      <c r="A302" s="67" t="s">
        <v>419</v>
      </c>
    </row>
    <row r="303" spans="1:1">
      <c r="A303" s="67" t="s">
        <v>363</v>
      </c>
    </row>
    <row r="304" spans="1:1">
      <c r="A304" s="67" t="s">
        <v>443</v>
      </c>
    </row>
    <row r="305" spans="1:1">
      <c r="A305" s="67" t="s">
        <v>370</v>
      </c>
    </row>
    <row r="306" spans="1:1">
      <c r="A306" s="67" t="s">
        <v>436</v>
      </c>
    </row>
    <row r="307" spans="1:1">
      <c r="A307" s="67" t="s">
        <v>367</v>
      </c>
    </row>
    <row r="308" spans="1:1">
      <c r="A308" s="68"/>
    </row>
    <row r="309" spans="1:1">
      <c r="A309" s="67" t="s">
        <v>451</v>
      </c>
    </row>
    <row r="310" spans="1:1">
      <c r="A310" s="67" t="s">
        <v>355</v>
      </c>
    </row>
    <row r="311" spans="1:1">
      <c r="A311" s="67" t="s">
        <v>314</v>
      </c>
    </row>
    <row r="312" spans="1:1">
      <c r="A312" s="67" t="s">
        <v>374</v>
      </c>
    </row>
    <row r="313" spans="1:1">
      <c r="A313" s="67" t="s">
        <v>369</v>
      </c>
    </row>
    <row r="314" spans="1:1">
      <c r="A314" s="67" t="s">
        <v>452</v>
      </c>
    </row>
    <row r="315" spans="1:1">
      <c r="A315" s="67" t="s">
        <v>453</v>
      </c>
    </row>
    <row r="316" spans="1:1">
      <c r="A316" s="67" t="s">
        <v>361</v>
      </c>
    </row>
    <row r="317" spans="1:1">
      <c r="A317" s="67" t="s">
        <v>419</v>
      </c>
    </row>
    <row r="318" spans="1:1">
      <c r="A318" s="67" t="s">
        <v>454</v>
      </c>
    </row>
    <row r="319" spans="1:1">
      <c r="A319" s="67" t="s">
        <v>443</v>
      </c>
    </row>
    <row r="320" spans="1:1">
      <c r="A320" s="67" t="s">
        <v>455</v>
      </c>
    </row>
    <row r="321" spans="1:1">
      <c r="A321" s="67" t="s">
        <v>456</v>
      </c>
    </row>
    <row r="322" spans="1:1">
      <c r="A322" s="67" t="s">
        <v>367</v>
      </c>
    </row>
    <row r="323" spans="1:1">
      <c r="A323" s="68"/>
    </row>
    <row r="324" spans="1:1">
      <c r="A324" s="67" t="s">
        <v>457</v>
      </c>
    </row>
    <row r="325" spans="1:1">
      <c r="A325" s="67" t="s">
        <v>355</v>
      </c>
    </row>
    <row r="326" ht="30" spans="1:1">
      <c r="A326" s="67" t="s">
        <v>316</v>
      </c>
    </row>
    <row r="327" spans="1:1">
      <c r="A327" s="67" t="s">
        <v>374</v>
      </c>
    </row>
    <row r="328" spans="1:1">
      <c r="A328" s="67" t="s">
        <v>359</v>
      </c>
    </row>
    <row r="329" spans="1:1">
      <c r="A329" s="67" t="s">
        <v>376</v>
      </c>
    </row>
    <row r="330" spans="1:1">
      <c r="A330" s="67" t="s">
        <v>458</v>
      </c>
    </row>
    <row r="331" spans="1:1">
      <c r="A331" s="67" t="s">
        <v>459</v>
      </c>
    </row>
    <row r="332" spans="1:1">
      <c r="A332" s="67" t="s">
        <v>460</v>
      </c>
    </row>
    <row r="333" spans="1:1">
      <c r="A333" s="67" t="s">
        <v>461</v>
      </c>
    </row>
    <row r="334" spans="1:1">
      <c r="A334" s="67" t="s">
        <v>421</v>
      </c>
    </row>
    <row r="335" spans="1:1">
      <c r="A335" s="67" t="s">
        <v>462</v>
      </c>
    </row>
    <row r="336" spans="1:1">
      <c r="A336" s="67" t="s">
        <v>385</v>
      </c>
    </row>
    <row r="337" spans="1:1">
      <c r="A337" s="67" t="s">
        <v>463</v>
      </c>
    </row>
    <row r="338" spans="1:1">
      <c r="A338" s="67" t="s">
        <v>367</v>
      </c>
    </row>
    <row r="339" spans="1:1">
      <c r="A339" s="68"/>
    </row>
    <row r="340" spans="1:1">
      <c r="A340" s="67" t="s">
        <v>464</v>
      </c>
    </row>
    <row r="341" spans="1:1">
      <c r="A341" s="67" t="s">
        <v>355</v>
      </c>
    </row>
    <row r="342" ht="30" spans="1:1">
      <c r="A342" s="67" t="s">
        <v>317</v>
      </c>
    </row>
    <row r="343" spans="1:1">
      <c r="A343" s="67" t="s">
        <v>465</v>
      </c>
    </row>
    <row r="344" spans="1:1">
      <c r="A344" s="67" t="s">
        <v>369</v>
      </c>
    </row>
    <row r="345" spans="1:1">
      <c r="A345" s="67" t="s">
        <v>360</v>
      </c>
    </row>
    <row r="346" spans="1:1">
      <c r="A346" s="67" t="s">
        <v>466</v>
      </c>
    </row>
    <row r="347" spans="1:1">
      <c r="A347" s="67" t="s">
        <v>384</v>
      </c>
    </row>
    <row r="348" spans="1:1">
      <c r="A348" s="67" t="s">
        <v>363</v>
      </c>
    </row>
    <row r="349" spans="1:1">
      <c r="A349" s="67" t="s">
        <v>461</v>
      </c>
    </row>
    <row r="350" spans="1:1">
      <c r="A350" s="67" t="s">
        <v>467</v>
      </c>
    </row>
    <row r="351" spans="1:1">
      <c r="A351" s="67" t="s">
        <v>367</v>
      </c>
    </row>
    <row r="352" spans="1:1">
      <c r="A352" s="68"/>
    </row>
    <row r="353" spans="1:1">
      <c r="A353" s="67" t="s">
        <v>468</v>
      </c>
    </row>
    <row r="354" spans="1:1">
      <c r="A354" s="67" t="s">
        <v>355</v>
      </c>
    </row>
    <row r="355" spans="1:1">
      <c r="A355" s="67" t="s">
        <v>318</v>
      </c>
    </row>
    <row r="356" spans="1:1">
      <c r="A356" s="67" t="s">
        <v>469</v>
      </c>
    </row>
    <row r="357" spans="1:1">
      <c r="A357" s="67" t="s">
        <v>470</v>
      </c>
    </row>
    <row r="358" spans="1:1">
      <c r="A358" s="67" t="s">
        <v>471</v>
      </c>
    </row>
    <row r="359" spans="1:1">
      <c r="A359" s="67" t="s">
        <v>419</v>
      </c>
    </row>
    <row r="360" spans="1:1">
      <c r="A360" s="67" t="s">
        <v>460</v>
      </c>
    </row>
    <row r="361" spans="1:1">
      <c r="A361" s="67" t="s">
        <v>472</v>
      </c>
    </row>
    <row r="362" spans="1:1">
      <c r="A362" s="67" t="s">
        <v>473</v>
      </c>
    </row>
    <row r="363" spans="1:1">
      <c r="A363" s="67" t="s">
        <v>398</v>
      </c>
    </row>
    <row r="364" spans="1:1">
      <c r="A364" s="67" t="s">
        <v>367</v>
      </c>
    </row>
    <row r="365" spans="1:1">
      <c r="A365" s="68"/>
    </row>
    <row r="366" spans="1:1">
      <c r="A366" s="67" t="s">
        <v>474</v>
      </c>
    </row>
    <row r="367" spans="1:1">
      <c r="A367" s="67" t="s">
        <v>355</v>
      </c>
    </row>
    <row r="368" ht="30" spans="1:1">
      <c r="A368" s="67" t="s">
        <v>319</v>
      </c>
    </row>
    <row r="369" spans="1:1">
      <c r="A369" s="67" t="s">
        <v>374</v>
      </c>
    </row>
    <row r="370" spans="1:1">
      <c r="A370" s="67" t="s">
        <v>359</v>
      </c>
    </row>
    <row r="371" spans="1:1">
      <c r="A371" s="67" t="s">
        <v>395</v>
      </c>
    </row>
    <row r="372" spans="1:1">
      <c r="A372" s="67" t="s">
        <v>475</v>
      </c>
    </row>
    <row r="373" spans="1:1">
      <c r="A373" s="67" t="s">
        <v>419</v>
      </c>
    </row>
    <row r="374" spans="1:1">
      <c r="A374" s="67" t="s">
        <v>363</v>
      </c>
    </row>
    <row r="375" spans="1:1">
      <c r="A375" s="67" t="s">
        <v>443</v>
      </c>
    </row>
    <row r="376" spans="1:1">
      <c r="A376" s="67" t="s">
        <v>421</v>
      </c>
    </row>
    <row r="377" spans="1:1">
      <c r="A377" s="67" t="s">
        <v>398</v>
      </c>
    </row>
    <row r="378" spans="1:1">
      <c r="A378" s="67" t="s">
        <v>367</v>
      </c>
    </row>
    <row r="379" spans="1:1">
      <c r="A379" s="68"/>
    </row>
    <row r="380" spans="1:1">
      <c r="A380" s="67" t="s">
        <v>476</v>
      </c>
    </row>
    <row r="381" spans="1:1">
      <c r="A381" s="67" t="s">
        <v>355</v>
      </c>
    </row>
    <row r="382" ht="30" spans="1:1">
      <c r="A382" s="67" t="s">
        <v>320</v>
      </c>
    </row>
    <row r="383" spans="1:1">
      <c r="A383" s="67" t="s">
        <v>374</v>
      </c>
    </row>
    <row r="384" spans="1:1">
      <c r="A384" s="67" t="s">
        <v>375</v>
      </c>
    </row>
    <row r="385" spans="1:1">
      <c r="A385" s="67" t="s">
        <v>383</v>
      </c>
    </row>
    <row r="386" spans="1:1">
      <c r="A386" s="67" t="s">
        <v>439</v>
      </c>
    </row>
    <row r="387" spans="1:1">
      <c r="A387" s="67" t="s">
        <v>477</v>
      </c>
    </row>
    <row r="388" spans="1:1">
      <c r="A388" s="67" t="s">
        <v>478</v>
      </c>
    </row>
    <row r="389" spans="1:1">
      <c r="A389" s="67" t="s">
        <v>445</v>
      </c>
    </row>
    <row r="390" spans="1:1">
      <c r="A390" s="67" t="s">
        <v>414</v>
      </c>
    </row>
    <row r="391" spans="1:1">
      <c r="A391" s="67" t="s">
        <v>443</v>
      </c>
    </row>
    <row r="392" spans="1:1">
      <c r="A392" s="67" t="s">
        <v>421</v>
      </c>
    </row>
    <row r="393" spans="1:1">
      <c r="A393" s="67" t="s">
        <v>398</v>
      </c>
    </row>
    <row r="394" spans="1:1">
      <c r="A394" s="67" t="s">
        <v>367</v>
      </c>
    </row>
    <row r="395" spans="1:1">
      <c r="A395" s="68"/>
    </row>
    <row r="396" spans="1:1">
      <c r="A396" s="67" t="s">
        <v>479</v>
      </c>
    </row>
    <row r="397" spans="1:1">
      <c r="A397" s="67" t="s">
        <v>355</v>
      </c>
    </row>
    <row r="398" spans="1:1">
      <c r="A398" s="67" t="s">
        <v>321</v>
      </c>
    </row>
    <row r="399" spans="1:1">
      <c r="A399" s="67" t="s">
        <v>374</v>
      </c>
    </row>
    <row r="400" spans="1:1">
      <c r="A400" s="67" t="s">
        <v>359</v>
      </c>
    </row>
    <row r="401" spans="1:1">
      <c r="A401" s="67" t="s">
        <v>388</v>
      </c>
    </row>
    <row r="402" spans="1:1">
      <c r="A402" s="67" t="s">
        <v>475</v>
      </c>
    </row>
    <row r="403" spans="1:1">
      <c r="A403" s="67" t="s">
        <v>477</v>
      </c>
    </row>
    <row r="404" spans="1:1">
      <c r="A404" s="67" t="s">
        <v>480</v>
      </c>
    </row>
    <row r="405" spans="1:1">
      <c r="A405" s="67" t="s">
        <v>445</v>
      </c>
    </row>
    <row r="406" spans="1:1">
      <c r="A406" s="67" t="s">
        <v>407</v>
      </c>
    </row>
    <row r="407" spans="1:1">
      <c r="A407" s="67" t="s">
        <v>443</v>
      </c>
    </row>
    <row r="408" spans="1:1">
      <c r="A408" s="67" t="s">
        <v>421</v>
      </c>
    </row>
    <row r="409" spans="1:1">
      <c r="A409" s="67" t="s">
        <v>481</v>
      </c>
    </row>
    <row r="410" spans="1:1">
      <c r="A410" s="67" t="s">
        <v>367</v>
      </c>
    </row>
    <row r="411" spans="1:1">
      <c r="A411" s="68"/>
    </row>
    <row r="412" spans="1:1">
      <c r="A412" s="67" t="s">
        <v>482</v>
      </c>
    </row>
    <row r="413" spans="1:1">
      <c r="A413" s="67" t="s">
        <v>355</v>
      </c>
    </row>
    <row r="414" ht="45" spans="1:1">
      <c r="A414" s="67" t="s">
        <v>322</v>
      </c>
    </row>
    <row r="415" spans="1:1">
      <c r="A415" s="67" t="s">
        <v>374</v>
      </c>
    </row>
    <row r="416" spans="1:1">
      <c r="A416" s="67" t="s">
        <v>359</v>
      </c>
    </row>
    <row r="417" spans="1:1">
      <c r="A417" s="67" t="s">
        <v>405</v>
      </c>
    </row>
    <row r="418" spans="1:1">
      <c r="A418" s="67" t="s">
        <v>475</v>
      </c>
    </row>
    <row r="419" spans="1:1">
      <c r="A419" s="67" t="s">
        <v>362</v>
      </c>
    </row>
    <row r="420" spans="1:1">
      <c r="A420" s="67" t="s">
        <v>363</v>
      </c>
    </row>
    <row r="421" spans="1:1">
      <c r="A421" s="67" t="s">
        <v>443</v>
      </c>
    </row>
    <row r="422" spans="1:1">
      <c r="A422" s="67" t="s">
        <v>483</v>
      </c>
    </row>
    <row r="423" spans="1:1">
      <c r="A423" s="67" t="s">
        <v>484</v>
      </c>
    </row>
    <row r="424" spans="1:1">
      <c r="A424" s="67" t="s">
        <v>367</v>
      </c>
    </row>
    <row r="425" spans="1:1">
      <c r="A425" s="68"/>
    </row>
    <row r="426" spans="1:1">
      <c r="A426" s="67" t="s">
        <v>485</v>
      </c>
    </row>
    <row r="427" spans="1:1">
      <c r="A427" s="67" t="s">
        <v>355</v>
      </c>
    </row>
    <row r="428" spans="1:1">
      <c r="A428" s="67" t="s">
        <v>323</v>
      </c>
    </row>
    <row r="429" spans="1:1">
      <c r="A429" s="67" t="s">
        <v>374</v>
      </c>
    </row>
    <row r="430" spans="1:1">
      <c r="A430" s="67" t="s">
        <v>369</v>
      </c>
    </row>
    <row r="431" spans="1:1">
      <c r="A431" s="67" t="s">
        <v>360</v>
      </c>
    </row>
    <row r="432" spans="1:1">
      <c r="A432" s="67" t="s">
        <v>361</v>
      </c>
    </row>
    <row r="433" spans="1:1">
      <c r="A433" s="67" t="s">
        <v>384</v>
      </c>
    </row>
    <row r="434" spans="1:1">
      <c r="A434" s="67" t="s">
        <v>460</v>
      </c>
    </row>
    <row r="435" spans="1:1">
      <c r="A435" s="67" t="s">
        <v>389</v>
      </c>
    </row>
    <row r="436" spans="1:1">
      <c r="A436" s="67" t="s">
        <v>414</v>
      </c>
    </row>
    <row r="437" spans="1:1">
      <c r="A437" s="67" t="s">
        <v>443</v>
      </c>
    </row>
    <row r="438" spans="1:1">
      <c r="A438" s="67" t="s">
        <v>421</v>
      </c>
    </row>
    <row r="439" spans="1:1">
      <c r="A439" s="67" t="s">
        <v>398</v>
      </c>
    </row>
    <row r="440" spans="1:1">
      <c r="A440" s="67" t="s">
        <v>486</v>
      </c>
    </row>
    <row r="441" spans="1:1">
      <c r="A441" s="67" t="s">
        <v>367</v>
      </c>
    </row>
    <row r="442" spans="1:1">
      <c r="A442" s="68"/>
    </row>
    <row r="443" spans="1:1">
      <c r="A443" s="67" t="s">
        <v>487</v>
      </c>
    </row>
    <row r="444" spans="1:1">
      <c r="A444" s="67" t="s">
        <v>355</v>
      </c>
    </row>
    <row r="445" spans="1:1">
      <c r="A445" s="67" t="s">
        <v>324</v>
      </c>
    </row>
    <row r="446" spans="1:1">
      <c r="A446" s="67" t="s">
        <v>374</v>
      </c>
    </row>
    <row r="447" spans="1:1">
      <c r="A447" s="67" t="s">
        <v>369</v>
      </c>
    </row>
    <row r="448" spans="1:1">
      <c r="A448" s="67" t="s">
        <v>360</v>
      </c>
    </row>
    <row r="449" spans="1:1">
      <c r="A449" s="67" t="s">
        <v>361</v>
      </c>
    </row>
    <row r="450" spans="1:1">
      <c r="A450" s="67" t="s">
        <v>384</v>
      </c>
    </row>
    <row r="451" spans="1:1">
      <c r="A451" s="67" t="s">
        <v>460</v>
      </c>
    </row>
    <row r="452" spans="1:1">
      <c r="A452" s="67" t="s">
        <v>443</v>
      </c>
    </row>
    <row r="453" spans="1:1">
      <c r="A453" s="67" t="s">
        <v>421</v>
      </c>
    </row>
    <row r="454" spans="1:1">
      <c r="A454" s="67" t="s">
        <v>488</v>
      </c>
    </row>
    <row r="455" spans="1:1">
      <c r="A455" s="67" t="s">
        <v>489</v>
      </c>
    </row>
    <row r="456" spans="1:1">
      <c r="A456" s="67" t="s">
        <v>367</v>
      </c>
    </row>
    <row r="457" spans="1:1">
      <c r="A457" s="68"/>
    </row>
    <row r="458" spans="1:1">
      <c r="A458" s="67" t="s">
        <v>490</v>
      </c>
    </row>
    <row r="459" spans="1:1">
      <c r="A459" s="67" t="s">
        <v>355</v>
      </c>
    </row>
    <row r="460" spans="1:1">
      <c r="A460" s="67" t="s">
        <v>325</v>
      </c>
    </row>
    <row r="461" spans="1:1">
      <c r="A461" s="67" t="s">
        <v>491</v>
      </c>
    </row>
    <row r="462" spans="1:1">
      <c r="A462" s="67" t="s">
        <v>375</v>
      </c>
    </row>
    <row r="463" spans="1:1">
      <c r="A463" s="67" t="s">
        <v>492</v>
      </c>
    </row>
    <row r="464" spans="1:1">
      <c r="A464" s="67" t="s">
        <v>458</v>
      </c>
    </row>
    <row r="465" spans="1:1">
      <c r="A465" s="67" t="s">
        <v>493</v>
      </c>
    </row>
    <row r="466" spans="1:1">
      <c r="A466" s="67" t="s">
        <v>363</v>
      </c>
    </row>
    <row r="467" spans="1:1">
      <c r="A467" s="67" t="s">
        <v>494</v>
      </c>
    </row>
    <row r="468" spans="1:1">
      <c r="A468" s="67" t="s">
        <v>421</v>
      </c>
    </row>
    <row r="469" spans="1:1">
      <c r="A469" s="67" t="s">
        <v>379</v>
      </c>
    </row>
    <row r="470" spans="1:1">
      <c r="A470" s="67" t="s">
        <v>495</v>
      </c>
    </row>
    <row r="471" spans="1:1">
      <c r="A471" s="67" t="s">
        <v>496</v>
      </c>
    </row>
    <row r="472" spans="1:1">
      <c r="A472" s="67" t="s">
        <v>497</v>
      </c>
    </row>
    <row r="473" spans="1:1">
      <c r="A473" s="67" t="s">
        <v>498</v>
      </c>
    </row>
    <row r="474" spans="1:1">
      <c r="A474" s="67" t="s">
        <v>499</v>
      </c>
    </row>
    <row r="475" spans="1:1">
      <c r="A475" s="67" t="s">
        <v>500</v>
      </c>
    </row>
    <row r="476" spans="1:1">
      <c r="A476" s="67" t="s">
        <v>488</v>
      </c>
    </row>
    <row r="477" spans="1:1">
      <c r="A477" s="67" t="s">
        <v>367</v>
      </c>
    </row>
    <row r="478" spans="1:1">
      <c r="A478" s="68"/>
    </row>
    <row r="479" spans="1:1">
      <c r="A479" s="67" t="s">
        <v>501</v>
      </c>
    </row>
    <row r="480" spans="1:1">
      <c r="A480" s="67" t="s">
        <v>502</v>
      </c>
    </row>
    <row r="481" spans="1:1">
      <c r="A481" s="67" t="s">
        <v>355</v>
      </c>
    </row>
    <row r="482" ht="30" spans="1:1">
      <c r="A482" s="67" t="s">
        <v>326</v>
      </c>
    </row>
    <row r="483" spans="1:1">
      <c r="A483" s="67" t="s">
        <v>374</v>
      </c>
    </row>
    <row r="484" spans="1:1">
      <c r="A484" s="67" t="s">
        <v>359</v>
      </c>
    </row>
    <row r="485" spans="1:1">
      <c r="A485" s="67" t="s">
        <v>388</v>
      </c>
    </row>
    <row r="486" spans="1:1">
      <c r="A486" s="67" t="s">
        <v>361</v>
      </c>
    </row>
    <row r="487" spans="1:1">
      <c r="A487" s="67" t="s">
        <v>384</v>
      </c>
    </row>
    <row r="488" spans="1:1">
      <c r="A488" s="67" t="s">
        <v>378</v>
      </c>
    </row>
    <row r="489" spans="1:1">
      <c r="A489" s="67" t="s">
        <v>427</v>
      </c>
    </row>
    <row r="490" spans="1:1">
      <c r="A490" s="67" t="s">
        <v>503</v>
      </c>
    </row>
    <row r="491" spans="1:1">
      <c r="A491" s="67" t="s">
        <v>367</v>
      </c>
    </row>
    <row r="492" spans="1:1">
      <c r="A492" s="68"/>
    </row>
    <row r="493" spans="1:1">
      <c r="A493" s="67" t="s">
        <v>504</v>
      </c>
    </row>
    <row r="494" spans="1:1">
      <c r="A494" s="67" t="s">
        <v>355</v>
      </c>
    </row>
    <row r="495" ht="30" spans="1:1">
      <c r="A495" s="67" t="s">
        <v>327</v>
      </c>
    </row>
    <row r="496" spans="1:1">
      <c r="A496" s="67" t="s">
        <v>465</v>
      </c>
    </row>
    <row r="497" spans="1:1">
      <c r="A497" s="67" t="s">
        <v>359</v>
      </c>
    </row>
    <row r="498" spans="1:1">
      <c r="A498" s="67" t="s">
        <v>360</v>
      </c>
    </row>
    <row r="499" spans="1:1">
      <c r="A499" s="67" t="s">
        <v>361</v>
      </c>
    </row>
    <row r="500" spans="1:1">
      <c r="A500" s="67" t="s">
        <v>362</v>
      </c>
    </row>
    <row r="501" spans="1:1">
      <c r="A501" s="67" t="s">
        <v>505</v>
      </c>
    </row>
    <row r="502" spans="1:1">
      <c r="A502" s="67" t="s">
        <v>434</v>
      </c>
    </row>
    <row r="503" spans="1:1">
      <c r="A503" s="67" t="s">
        <v>421</v>
      </c>
    </row>
    <row r="504" spans="1:1">
      <c r="A504" s="67" t="s">
        <v>506</v>
      </c>
    </row>
    <row r="505" spans="1:1">
      <c r="A505" s="67" t="s">
        <v>367</v>
      </c>
    </row>
    <row r="506" spans="1:1">
      <c r="A506" s="68"/>
    </row>
    <row r="507" spans="1:1">
      <c r="A507" s="67" t="s">
        <v>507</v>
      </c>
    </row>
    <row r="508" spans="1:1">
      <c r="A508" s="67" t="s">
        <v>355</v>
      </c>
    </row>
    <row r="509" ht="30" spans="1:1">
      <c r="A509" s="67" t="s">
        <v>328</v>
      </c>
    </row>
    <row r="510" spans="1:1">
      <c r="A510" s="67" t="s">
        <v>374</v>
      </c>
    </row>
    <row r="511" spans="1:1">
      <c r="A511" s="67" t="s">
        <v>359</v>
      </c>
    </row>
    <row r="512" spans="1:1">
      <c r="A512" s="67" t="s">
        <v>360</v>
      </c>
    </row>
    <row r="513" spans="1:1">
      <c r="A513" s="67" t="s">
        <v>466</v>
      </c>
    </row>
    <row r="514" spans="1:1">
      <c r="A514" s="67" t="s">
        <v>362</v>
      </c>
    </row>
    <row r="515" spans="1:1">
      <c r="A515" s="67" t="s">
        <v>363</v>
      </c>
    </row>
    <row r="516" spans="1:1">
      <c r="A516" s="67" t="s">
        <v>461</v>
      </c>
    </row>
    <row r="517" spans="1:1">
      <c r="A517" s="67" t="s">
        <v>421</v>
      </c>
    </row>
    <row r="518" spans="1:1">
      <c r="A518" s="67" t="s">
        <v>508</v>
      </c>
    </row>
    <row r="519" spans="1:1">
      <c r="A519" s="67" t="s">
        <v>509</v>
      </c>
    </row>
    <row r="520" spans="1:1">
      <c r="A520" s="67" t="s">
        <v>367</v>
      </c>
    </row>
    <row r="521" spans="1:1">
      <c r="A521" s="68"/>
    </row>
    <row r="522" spans="1:1">
      <c r="A522" s="67" t="s">
        <v>510</v>
      </c>
    </row>
    <row r="523" spans="1:1">
      <c r="A523" s="67" t="s">
        <v>355</v>
      </c>
    </row>
    <row r="524" ht="30" spans="1:1">
      <c r="A524" s="67" t="s">
        <v>329</v>
      </c>
    </row>
    <row r="525" spans="1:1">
      <c r="A525" s="67" t="s">
        <v>511</v>
      </c>
    </row>
    <row r="526" spans="1:1">
      <c r="A526" s="67" t="s">
        <v>359</v>
      </c>
    </row>
    <row r="527" spans="1:1">
      <c r="A527" s="67" t="s">
        <v>388</v>
      </c>
    </row>
    <row r="528" spans="1:1">
      <c r="A528" s="67" t="s">
        <v>439</v>
      </c>
    </row>
    <row r="529" spans="1:1">
      <c r="A529" s="67" t="s">
        <v>362</v>
      </c>
    </row>
    <row r="530" spans="1:1">
      <c r="A530" s="67" t="s">
        <v>505</v>
      </c>
    </row>
    <row r="531" spans="1:1">
      <c r="A531" s="67" t="s">
        <v>461</v>
      </c>
    </row>
    <row r="532" spans="1:1">
      <c r="A532" s="67" t="s">
        <v>421</v>
      </c>
    </row>
    <row r="533" spans="1:1">
      <c r="A533" s="67" t="s">
        <v>512</v>
      </c>
    </row>
    <row r="534" spans="1:1">
      <c r="A534" s="67" t="s">
        <v>367</v>
      </c>
    </row>
    <row r="535" spans="1:1">
      <c r="A535" s="68"/>
    </row>
    <row r="536" spans="1:1">
      <c r="A536" s="67" t="s">
        <v>513</v>
      </c>
    </row>
    <row r="537" spans="1:1">
      <c r="A537" s="67" t="s">
        <v>355</v>
      </c>
    </row>
    <row r="538" ht="30" spans="1:1">
      <c r="A538" s="67" t="s">
        <v>330</v>
      </c>
    </row>
    <row r="539" spans="1:1">
      <c r="A539" s="67" t="s">
        <v>465</v>
      </c>
    </row>
    <row r="540" spans="1:1">
      <c r="A540" s="67" t="s">
        <v>359</v>
      </c>
    </row>
    <row r="541" spans="1:1">
      <c r="A541" s="67" t="s">
        <v>360</v>
      </c>
    </row>
    <row r="542" spans="1:1">
      <c r="A542" s="67" t="s">
        <v>475</v>
      </c>
    </row>
    <row r="543" spans="1:1">
      <c r="A543" s="67" t="s">
        <v>477</v>
      </c>
    </row>
    <row r="544" spans="1:1">
      <c r="A544" s="67" t="s">
        <v>505</v>
      </c>
    </row>
    <row r="545" spans="1:1">
      <c r="A545" s="67" t="s">
        <v>445</v>
      </c>
    </row>
    <row r="546" spans="1:1">
      <c r="A546" s="67" t="s">
        <v>407</v>
      </c>
    </row>
    <row r="547" spans="1:1">
      <c r="A547" s="67" t="s">
        <v>461</v>
      </c>
    </row>
    <row r="548" spans="1:1">
      <c r="A548" s="67" t="s">
        <v>421</v>
      </c>
    </row>
    <row r="549" spans="1:1">
      <c r="A549" s="67" t="s">
        <v>514</v>
      </c>
    </row>
    <row r="550" spans="1:1">
      <c r="A550" s="67" t="s">
        <v>515</v>
      </c>
    </row>
    <row r="551" spans="1:1">
      <c r="A551" s="67" t="s">
        <v>367</v>
      </c>
    </row>
    <row r="552" spans="1:1">
      <c r="A552" s="68"/>
    </row>
    <row r="553" spans="1:1">
      <c r="A553" s="67" t="s">
        <v>516</v>
      </c>
    </row>
    <row r="554" spans="1:1">
      <c r="A554" s="67" t="s">
        <v>355</v>
      </c>
    </row>
    <row r="555" ht="30" spans="1:1">
      <c r="A555" s="67" t="s">
        <v>331</v>
      </c>
    </row>
    <row r="556" spans="1:1">
      <c r="A556" s="67" t="s">
        <v>401</v>
      </c>
    </row>
    <row r="557" spans="1:1">
      <c r="A557" s="67" t="s">
        <v>517</v>
      </c>
    </row>
    <row r="558" spans="1:1">
      <c r="A558" s="67" t="s">
        <v>375</v>
      </c>
    </row>
    <row r="559" spans="1:1">
      <c r="A559" s="67" t="s">
        <v>405</v>
      </c>
    </row>
    <row r="560" spans="1:1">
      <c r="A560" s="67" t="s">
        <v>466</v>
      </c>
    </row>
    <row r="561" spans="1:1">
      <c r="A561" s="67" t="s">
        <v>362</v>
      </c>
    </row>
    <row r="562" spans="1:1">
      <c r="A562" s="67" t="s">
        <v>378</v>
      </c>
    </row>
    <row r="563" spans="1:1">
      <c r="A563" s="67" t="s">
        <v>445</v>
      </c>
    </row>
    <row r="564" spans="1:1">
      <c r="A564" s="67" t="s">
        <v>414</v>
      </c>
    </row>
    <row r="565" spans="1:1">
      <c r="A565" s="67" t="s">
        <v>434</v>
      </c>
    </row>
    <row r="566" spans="1:1">
      <c r="A566" s="67" t="s">
        <v>365</v>
      </c>
    </row>
    <row r="567" spans="1:1">
      <c r="A567" s="67" t="s">
        <v>367</v>
      </c>
    </row>
    <row r="568" spans="1:1">
      <c r="A568" s="68"/>
    </row>
    <row r="569" spans="1:1">
      <c r="A569" s="67" t="s">
        <v>518</v>
      </c>
    </row>
    <row r="570" spans="1:1">
      <c r="A570" s="67" t="s">
        <v>355</v>
      </c>
    </row>
    <row r="571" ht="30" spans="1:1">
      <c r="A571" s="67" t="s">
        <v>332</v>
      </c>
    </row>
    <row r="572" spans="1:1">
      <c r="A572" s="67" t="s">
        <v>357</v>
      </c>
    </row>
    <row r="573" spans="1:1">
      <c r="A573" s="67" t="s">
        <v>519</v>
      </c>
    </row>
    <row r="574" spans="1:1">
      <c r="A574" s="67" t="s">
        <v>359</v>
      </c>
    </row>
    <row r="575" spans="1:1">
      <c r="A575" s="67" t="s">
        <v>520</v>
      </c>
    </row>
    <row r="576" spans="1:1">
      <c r="A576" s="67" t="s">
        <v>439</v>
      </c>
    </row>
    <row r="577" spans="1:1">
      <c r="A577" s="67" t="s">
        <v>362</v>
      </c>
    </row>
    <row r="578" spans="1:1">
      <c r="A578" s="67" t="s">
        <v>505</v>
      </c>
    </row>
    <row r="579" spans="1:1">
      <c r="A579" s="67" t="s">
        <v>461</v>
      </c>
    </row>
    <row r="580" spans="1:1">
      <c r="A580" s="67" t="s">
        <v>521</v>
      </c>
    </row>
    <row r="581" spans="1:1">
      <c r="A581" s="67" t="s">
        <v>367</v>
      </c>
    </row>
    <row r="582" spans="1:1">
      <c r="A582" s="68"/>
    </row>
    <row r="583" spans="1:1">
      <c r="A583" s="67" t="s">
        <v>522</v>
      </c>
    </row>
    <row r="584" spans="1:1">
      <c r="A584" s="67" t="s">
        <v>355</v>
      </c>
    </row>
    <row r="585" spans="1:1">
      <c r="A585" s="67" t="s">
        <v>333</v>
      </c>
    </row>
    <row r="586" spans="1:1">
      <c r="A586" s="67" t="s">
        <v>465</v>
      </c>
    </row>
    <row r="587" spans="1:1">
      <c r="A587" s="67" t="s">
        <v>369</v>
      </c>
    </row>
    <row r="588" spans="1:1">
      <c r="A588" s="67" t="s">
        <v>360</v>
      </c>
    </row>
    <row r="589" spans="1:1">
      <c r="A589" s="67" t="s">
        <v>439</v>
      </c>
    </row>
    <row r="590" spans="1:1">
      <c r="A590" s="67" t="s">
        <v>384</v>
      </c>
    </row>
    <row r="591" spans="1:1">
      <c r="A591" s="67" t="s">
        <v>363</v>
      </c>
    </row>
    <row r="592" spans="1:1">
      <c r="A592" s="67" t="s">
        <v>445</v>
      </c>
    </row>
    <row r="593" spans="1:1">
      <c r="A593" s="67" t="s">
        <v>407</v>
      </c>
    </row>
    <row r="594" spans="1:1">
      <c r="A594" s="67" t="s">
        <v>461</v>
      </c>
    </row>
    <row r="595" spans="1:1">
      <c r="A595" s="67" t="s">
        <v>523</v>
      </c>
    </row>
    <row r="596" spans="1:1">
      <c r="A596" s="67" t="s">
        <v>367</v>
      </c>
    </row>
    <row r="597" spans="1:1">
      <c r="A597" s="68"/>
    </row>
    <row r="598" spans="1:1">
      <c r="A598" s="67" t="s">
        <v>524</v>
      </c>
    </row>
    <row r="599" spans="1:1">
      <c r="A599" s="67" t="s">
        <v>355</v>
      </c>
    </row>
    <row r="600" ht="30" spans="1:1">
      <c r="A600" s="67" t="s">
        <v>334</v>
      </c>
    </row>
    <row r="601" spans="1:1">
      <c r="A601" s="67" t="s">
        <v>465</v>
      </c>
    </row>
    <row r="602" spans="1:1">
      <c r="A602" s="67" t="s">
        <v>359</v>
      </c>
    </row>
    <row r="603" spans="1:1">
      <c r="A603" s="67" t="s">
        <v>388</v>
      </c>
    </row>
    <row r="604" spans="1:1">
      <c r="A604" s="67" t="s">
        <v>439</v>
      </c>
    </row>
    <row r="605" spans="1:1">
      <c r="A605" s="67" t="s">
        <v>362</v>
      </c>
    </row>
    <row r="606" spans="1:1">
      <c r="A606" s="67" t="s">
        <v>505</v>
      </c>
    </row>
    <row r="607" spans="1:1">
      <c r="A607" s="67" t="s">
        <v>461</v>
      </c>
    </row>
    <row r="608" spans="1:1">
      <c r="A608" s="67" t="s">
        <v>421</v>
      </c>
    </row>
    <row r="609" spans="1:1">
      <c r="A609" s="67" t="s">
        <v>506</v>
      </c>
    </row>
    <row r="610" spans="1:1">
      <c r="A610" s="67" t="s">
        <v>367</v>
      </c>
    </row>
    <row r="611" spans="1:1">
      <c r="A611" s="68"/>
    </row>
    <row r="612" spans="1:1">
      <c r="A612" s="67" t="s">
        <v>525</v>
      </c>
    </row>
    <row r="613" spans="1:1">
      <c r="A613" s="67" t="s">
        <v>355</v>
      </c>
    </row>
    <row r="614" spans="1:1">
      <c r="A614" s="67" t="s">
        <v>335</v>
      </c>
    </row>
    <row r="615" spans="1:1">
      <c r="A615" s="67" t="s">
        <v>465</v>
      </c>
    </row>
    <row r="616" spans="1:1">
      <c r="A616" s="67" t="s">
        <v>369</v>
      </c>
    </row>
    <row r="617" spans="1:1">
      <c r="A617" s="67" t="s">
        <v>405</v>
      </c>
    </row>
    <row r="618" spans="1:1">
      <c r="A618" s="67" t="s">
        <v>439</v>
      </c>
    </row>
    <row r="619" spans="1:1">
      <c r="A619" s="67" t="s">
        <v>362</v>
      </c>
    </row>
    <row r="620" spans="1:1">
      <c r="A620" s="67" t="s">
        <v>526</v>
      </c>
    </row>
    <row r="621" spans="1:1">
      <c r="A621" s="67" t="s">
        <v>389</v>
      </c>
    </row>
    <row r="622" spans="1:1">
      <c r="A622" s="67" t="s">
        <v>414</v>
      </c>
    </row>
    <row r="623" spans="1:1">
      <c r="A623" s="67" t="s">
        <v>364</v>
      </c>
    </row>
    <row r="624" spans="1:1">
      <c r="A624" s="67" t="s">
        <v>527</v>
      </c>
    </row>
    <row r="625" spans="1:1">
      <c r="A625" s="67" t="s">
        <v>528</v>
      </c>
    </row>
    <row r="626" spans="1:1">
      <c r="A626" s="67" t="s">
        <v>367</v>
      </c>
    </row>
    <row r="627" spans="1:1">
      <c r="A627" s="68"/>
    </row>
    <row r="628" spans="1:1">
      <c r="A628" s="67" t="s">
        <v>529</v>
      </c>
    </row>
    <row r="629" spans="1:1">
      <c r="A629" s="67" t="s">
        <v>355</v>
      </c>
    </row>
    <row r="630" ht="30" spans="1:1">
      <c r="A630" s="67" t="s">
        <v>336</v>
      </c>
    </row>
    <row r="631" spans="1:1">
      <c r="A631" s="67" t="s">
        <v>465</v>
      </c>
    </row>
    <row r="632" spans="1:1">
      <c r="A632" s="67" t="s">
        <v>369</v>
      </c>
    </row>
    <row r="633" spans="1:1">
      <c r="A633" s="67" t="s">
        <v>360</v>
      </c>
    </row>
    <row r="634" spans="1:1">
      <c r="A634" s="67" t="s">
        <v>361</v>
      </c>
    </row>
    <row r="635" spans="1:1">
      <c r="A635" s="67" t="s">
        <v>384</v>
      </c>
    </row>
    <row r="636" spans="1:1">
      <c r="A636" s="67" t="s">
        <v>530</v>
      </c>
    </row>
    <row r="637" spans="1:1">
      <c r="A637" s="67" t="s">
        <v>443</v>
      </c>
    </row>
    <row r="638" spans="1:1">
      <c r="A638" s="67" t="s">
        <v>531</v>
      </c>
    </row>
    <row r="639" spans="1:1">
      <c r="A639" s="67" t="s">
        <v>370</v>
      </c>
    </row>
    <row r="640" spans="1:1">
      <c r="A640" s="67" t="s">
        <v>523</v>
      </c>
    </row>
    <row r="641" spans="1:1">
      <c r="A641" s="67" t="s">
        <v>532</v>
      </c>
    </row>
    <row r="642" spans="1:1">
      <c r="A642" s="67" t="s">
        <v>367</v>
      </c>
    </row>
    <row r="643" spans="1:1">
      <c r="A643" s="68"/>
    </row>
    <row r="644" spans="1:1">
      <c r="A644" s="67" t="s">
        <v>533</v>
      </c>
    </row>
    <row r="645" spans="1:1">
      <c r="A645" s="67" t="s">
        <v>355</v>
      </c>
    </row>
    <row r="646" spans="1:1">
      <c r="A646" s="67" t="s">
        <v>337</v>
      </c>
    </row>
    <row r="647" spans="1:1">
      <c r="A647" s="67" t="s">
        <v>374</v>
      </c>
    </row>
    <row r="648" spans="1:1">
      <c r="A648" s="67" t="s">
        <v>369</v>
      </c>
    </row>
    <row r="649" spans="1:1">
      <c r="A649" s="67" t="s">
        <v>395</v>
      </c>
    </row>
    <row r="650" spans="1:1">
      <c r="A650" s="67" t="s">
        <v>361</v>
      </c>
    </row>
    <row r="651" spans="1:1">
      <c r="A651" s="67" t="s">
        <v>384</v>
      </c>
    </row>
    <row r="652" spans="1:1">
      <c r="A652" s="67" t="s">
        <v>480</v>
      </c>
    </row>
    <row r="653" spans="1:1">
      <c r="A653" s="67" t="s">
        <v>434</v>
      </c>
    </row>
    <row r="654" spans="1:1">
      <c r="A654" s="67" t="s">
        <v>531</v>
      </c>
    </row>
    <row r="655" spans="1:1">
      <c r="A655" s="67" t="s">
        <v>523</v>
      </c>
    </row>
    <row r="656" spans="1:1">
      <c r="A656" s="67" t="s">
        <v>367</v>
      </c>
    </row>
    <row r="657" spans="1:1">
      <c r="A657" s="68"/>
    </row>
    <row r="658" spans="1:1">
      <c r="A658" s="67" t="s">
        <v>534</v>
      </c>
    </row>
    <row r="659" spans="1:1">
      <c r="A659" s="67" t="s">
        <v>355</v>
      </c>
    </row>
    <row r="660" spans="1:1">
      <c r="A660" s="67" t="s">
        <v>338</v>
      </c>
    </row>
    <row r="661" spans="1:1">
      <c r="A661" s="67" t="s">
        <v>535</v>
      </c>
    </row>
    <row r="662" spans="1:1">
      <c r="A662" s="67" t="s">
        <v>369</v>
      </c>
    </row>
    <row r="663" spans="1:1">
      <c r="A663" s="67" t="s">
        <v>450</v>
      </c>
    </row>
    <row r="664" spans="1:1">
      <c r="A664" s="67" t="s">
        <v>361</v>
      </c>
    </row>
    <row r="665" spans="1:1">
      <c r="A665" s="67" t="s">
        <v>384</v>
      </c>
    </row>
    <row r="666" spans="1:1">
      <c r="A666" s="67" t="s">
        <v>505</v>
      </c>
    </row>
    <row r="667" spans="1:1">
      <c r="A667" s="67" t="s">
        <v>434</v>
      </c>
    </row>
    <row r="668" spans="1:1">
      <c r="A668" s="67" t="s">
        <v>531</v>
      </c>
    </row>
    <row r="669" spans="1:1">
      <c r="A669" s="67" t="s">
        <v>370</v>
      </c>
    </row>
    <row r="670" spans="1:1">
      <c r="A670" s="67" t="s">
        <v>523</v>
      </c>
    </row>
    <row r="671" spans="1:1">
      <c r="A671" s="67" t="s">
        <v>367</v>
      </c>
    </row>
    <row r="672" spans="1:1">
      <c r="A672" s="68"/>
    </row>
    <row r="673" spans="1:1">
      <c r="A673" s="67" t="s">
        <v>536</v>
      </c>
    </row>
    <row r="674" spans="1:1">
      <c r="A674" s="67" t="s">
        <v>355</v>
      </c>
    </row>
    <row r="675" spans="1:1">
      <c r="A675" s="67" t="s">
        <v>339</v>
      </c>
    </row>
    <row r="676" spans="1:1">
      <c r="A676" s="67" t="s">
        <v>535</v>
      </c>
    </row>
    <row r="677" spans="1:1">
      <c r="A677" s="67" t="s">
        <v>369</v>
      </c>
    </row>
    <row r="678" spans="1:1">
      <c r="A678" s="67" t="s">
        <v>450</v>
      </c>
    </row>
    <row r="679" spans="1:1">
      <c r="A679" s="67" t="s">
        <v>439</v>
      </c>
    </row>
    <row r="680" spans="1:1">
      <c r="A680" s="67" t="s">
        <v>384</v>
      </c>
    </row>
    <row r="681" spans="1:1">
      <c r="A681" s="67" t="s">
        <v>530</v>
      </c>
    </row>
    <row r="682" spans="1:1">
      <c r="A682" s="67" t="s">
        <v>461</v>
      </c>
    </row>
    <row r="683" spans="1:1">
      <c r="A683" s="67" t="s">
        <v>537</v>
      </c>
    </row>
    <row r="684" spans="1:1">
      <c r="A684" s="67" t="s">
        <v>370</v>
      </c>
    </row>
    <row r="685" spans="1:1">
      <c r="A685" s="67" t="s">
        <v>523</v>
      </c>
    </row>
    <row r="686" spans="1:1">
      <c r="A686" s="67" t="s">
        <v>367</v>
      </c>
    </row>
    <row r="687" spans="1:1">
      <c r="A687" s="68"/>
    </row>
    <row r="688" spans="1:1">
      <c r="A688" s="67" t="s">
        <v>538</v>
      </c>
    </row>
    <row r="689" spans="1:1">
      <c r="A689" s="67" t="s">
        <v>355</v>
      </c>
    </row>
    <row r="690" spans="1:1">
      <c r="A690" s="67" t="s">
        <v>136</v>
      </c>
    </row>
    <row r="691" spans="1:1">
      <c r="A691" s="67" t="s">
        <v>539</v>
      </c>
    </row>
    <row r="692" spans="1:1">
      <c r="A692" s="67" t="s">
        <v>540</v>
      </c>
    </row>
    <row r="693" spans="1:1">
      <c r="A693" s="67" t="s">
        <v>500</v>
      </c>
    </row>
    <row r="694" spans="1:1">
      <c r="A694" s="67" t="s">
        <v>541</v>
      </c>
    </row>
    <row r="695" spans="1:1">
      <c r="A695" s="67" t="s">
        <v>369</v>
      </c>
    </row>
    <row r="696" spans="1:1">
      <c r="A696" s="67" t="s">
        <v>450</v>
      </c>
    </row>
    <row r="697" spans="1:1">
      <c r="A697" s="67" t="s">
        <v>361</v>
      </c>
    </row>
    <row r="698" spans="1:1">
      <c r="A698" s="67" t="s">
        <v>362</v>
      </c>
    </row>
    <row r="699" spans="1:1">
      <c r="A699" s="67" t="s">
        <v>478</v>
      </c>
    </row>
    <row r="700" spans="1:1">
      <c r="A700" s="67" t="s">
        <v>434</v>
      </c>
    </row>
    <row r="701" spans="1:1">
      <c r="A701" s="67" t="s">
        <v>537</v>
      </c>
    </row>
    <row r="702" spans="1:1">
      <c r="A702" s="67" t="s">
        <v>370</v>
      </c>
    </row>
    <row r="703" spans="1:1">
      <c r="A703" s="67" t="s">
        <v>523</v>
      </c>
    </row>
    <row r="704" spans="1:1">
      <c r="A704" s="67" t="s">
        <v>367</v>
      </c>
    </row>
    <row r="705" spans="1:1">
      <c r="A705" s="68"/>
    </row>
    <row r="706" spans="1:1">
      <c r="A706" s="67" t="s">
        <v>542</v>
      </c>
    </row>
    <row r="707" spans="1:1">
      <c r="A707" s="67" t="s">
        <v>355</v>
      </c>
    </row>
    <row r="708" spans="1:1">
      <c r="A708" s="67" t="s">
        <v>136</v>
      </c>
    </row>
    <row r="709" spans="1:1">
      <c r="A709" s="67" t="s">
        <v>543</v>
      </c>
    </row>
    <row r="710" spans="1:1">
      <c r="A710" s="67" t="s">
        <v>544</v>
      </c>
    </row>
    <row r="711" spans="1:1">
      <c r="A711" s="67" t="s">
        <v>500</v>
      </c>
    </row>
    <row r="712" spans="1:1">
      <c r="A712" s="67" t="s">
        <v>541</v>
      </c>
    </row>
    <row r="713" spans="1:1">
      <c r="A713" s="67" t="s">
        <v>369</v>
      </c>
    </row>
    <row r="714" spans="1:1">
      <c r="A714" s="67" t="s">
        <v>360</v>
      </c>
    </row>
    <row r="715" spans="1:1">
      <c r="A715" s="67" t="s">
        <v>361</v>
      </c>
    </row>
    <row r="716" spans="1:1">
      <c r="A716" s="67" t="s">
        <v>362</v>
      </c>
    </row>
    <row r="717" spans="1:1">
      <c r="A717" s="67" t="s">
        <v>363</v>
      </c>
    </row>
    <row r="718" spans="1:1">
      <c r="A718" s="67" t="s">
        <v>364</v>
      </c>
    </row>
    <row r="719" spans="1:1">
      <c r="A719" s="67" t="s">
        <v>545</v>
      </c>
    </row>
    <row r="720" spans="1:1">
      <c r="A720" s="67" t="s">
        <v>523</v>
      </c>
    </row>
    <row r="721" spans="1:1">
      <c r="A721" s="67" t="s">
        <v>367</v>
      </c>
    </row>
    <row r="722" spans="1:1">
      <c r="A722" s="68"/>
    </row>
    <row r="723" spans="1:1">
      <c r="A723" s="67" t="s">
        <v>546</v>
      </c>
    </row>
    <row r="724" spans="1:1">
      <c r="A724" s="67" t="s">
        <v>355</v>
      </c>
    </row>
    <row r="725" spans="1:1">
      <c r="A725" s="67" t="s">
        <v>136</v>
      </c>
    </row>
    <row r="726" spans="1:1">
      <c r="A726" s="67" t="s">
        <v>543</v>
      </c>
    </row>
    <row r="727" spans="1:1">
      <c r="A727" s="67" t="s">
        <v>547</v>
      </c>
    </row>
    <row r="728" spans="1:1">
      <c r="A728" s="67" t="s">
        <v>548</v>
      </c>
    </row>
    <row r="729" spans="1:1">
      <c r="A729" s="67" t="s">
        <v>500</v>
      </c>
    </row>
    <row r="730" spans="1:1">
      <c r="A730" s="67" t="s">
        <v>535</v>
      </c>
    </row>
    <row r="731" spans="1:1">
      <c r="A731" s="67" t="s">
        <v>369</v>
      </c>
    </row>
    <row r="732" spans="1:1">
      <c r="A732" s="67" t="s">
        <v>395</v>
      </c>
    </row>
    <row r="733" spans="1:1">
      <c r="A733" s="67" t="s">
        <v>361</v>
      </c>
    </row>
    <row r="734" spans="1:1">
      <c r="A734" s="67" t="s">
        <v>384</v>
      </c>
    </row>
    <row r="735" spans="1:1">
      <c r="A735" s="67" t="s">
        <v>363</v>
      </c>
    </row>
    <row r="736" spans="1:1">
      <c r="A736" s="67" t="s">
        <v>461</v>
      </c>
    </row>
    <row r="737" spans="1:1">
      <c r="A737" s="67" t="s">
        <v>545</v>
      </c>
    </row>
    <row r="738" spans="1:1">
      <c r="A738" s="67" t="s">
        <v>523</v>
      </c>
    </row>
    <row r="739" spans="1:1">
      <c r="A739" s="67" t="s">
        <v>549</v>
      </c>
    </row>
    <row r="740" spans="1:1">
      <c r="A740" s="67" t="s">
        <v>367</v>
      </c>
    </row>
    <row r="741" spans="1:1">
      <c r="A741" s="68"/>
    </row>
    <row r="742" spans="1:1">
      <c r="A742" s="67" t="s">
        <v>550</v>
      </c>
    </row>
    <row r="743" spans="1:1">
      <c r="A743" s="67" t="s">
        <v>355</v>
      </c>
    </row>
    <row r="744" spans="1:1">
      <c r="A744" s="67" t="s">
        <v>136</v>
      </c>
    </row>
    <row r="745" spans="1:1">
      <c r="A745" s="67" t="s">
        <v>551</v>
      </c>
    </row>
    <row r="746" spans="1:1">
      <c r="A746" s="67" t="s">
        <v>552</v>
      </c>
    </row>
    <row r="747" spans="1:1">
      <c r="A747" s="67" t="s">
        <v>500</v>
      </c>
    </row>
    <row r="748" spans="1:1">
      <c r="A748" s="67" t="s">
        <v>535</v>
      </c>
    </row>
    <row r="749" spans="1:1">
      <c r="A749" s="67" t="s">
        <v>369</v>
      </c>
    </row>
    <row r="750" spans="1:1">
      <c r="A750" s="67" t="s">
        <v>553</v>
      </c>
    </row>
    <row r="751" spans="1:1">
      <c r="A751" s="67" t="s">
        <v>554</v>
      </c>
    </row>
    <row r="752" spans="1:1">
      <c r="A752" s="67" t="s">
        <v>419</v>
      </c>
    </row>
    <row r="753" spans="1:1">
      <c r="A753" s="67" t="s">
        <v>555</v>
      </c>
    </row>
    <row r="754" spans="1:1">
      <c r="A754" s="67" t="s">
        <v>364</v>
      </c>
    </row>
    <row r="755" spans="1:1">
      <c r="A755" s="67" t="s">
        <v>545</v>
      </c>
    </row>
    <row r="756" spans="1:1">
      <c r="A756" s="67" t="s">
        <v>523</v>
      </c>
    </row>
    <row r="757" spans="1:1">
      <c r="A757" s="67" t="s">
        <v>367</v>
      </c>
    </row>
    <row r="758" spans="1:1">
      <c r="A758" s="68"/>
    </row>
    <row r="759" spans="1:1">
      <c r="A759" s="67" t="s">
        <v>556</v>
      </c>
    </row>
    <row r="760" spans="1:1">
      <c r="A760" s="67" t="s">
        <v>355</v>
      </c>
    </row>
    <row r="761" spans="1:1">
      <c r="A761" s="67" t="s">
        <v>136</v>
      </c>
    </row>
    <row r="762" spans="1:1">
      <c r="A762" s="67" t="s">
        <v>543</v>
      </c>
    </row>
    <row r="763" spans="1:1">
      <c r="A763" s="67" t="s">
        <v>557</v>
      </c>
    </row>
    <row r="764" spans="1:1">
      <c r="A764" s="67" t="s">
        <v>500</v>
      </c>
    </row>
    <row r="765" spans="1:1">
      <c r="A765" s="67" t="s">
        <v>558</v>
      </c>
    </row>
    <row r="766" spans="1:1">
      <c r="A766" s="67" t="s">
        <v>369</v>
      </c>
    </row>
    <row r="767" spans="1:1">
      <c r="A767" s="67" t="s">
        <v>360</v>
      </c>
    </row>
    <row r="768" spans="1:1">
      <c r="A768" s="67" t="s">
        <v>554</v>
      </c>
    </row>
    <row r="769" spans="1:1">
      <c r="A769" s="67" t="s">
        <v>477</v>
      </c>
    </row>
    <row r="770" spans="1:1">
      <c r="A770" s="67" t="s">
        <v>460</v>
      </c>
    </row>
    <row r="771" spans="1:1">
      <c r="A771" s="67" t="s">
        <v>364</v>
      </c>
    </row>
    <row r="772" spans="1:1">
      <c r="A772" s="67" t="s">
        <v>545</v>
      </c>
    </row>
    <row r="773" spans="1:1">
      <c r="A773" s="67" t="s">
        <v>523</v>
      </c>
    </row>
    <row r="774" spans="1:1">
      <c r="A774" s="67" t="s">
        <v>559</v>
      </c>
    </row>
    <row r="775" spans="1:1">
      <c r="A775" s="67" t="s">
        <v>367</v>
      </c>
    </row>
    <row r="776" spans="1:1">
      <c r="A776" s="68"/>
    </row>
    <row r="777" spans="1:1">
      <c r="A777" s="68"/>
    </row>
    <row r="778" spans="1:1">
      <c r="A778" s="67" t="s">
        <v>560</v>
      </c>
    </row>
    <row r="779" spans="1:1">
      <c r="A779" s="67" t="s">
        <v>355</v>
      </c>
    </row>
    <row r="780" spans="1:1">
      <c r="A780" s="67" t="s">
        <v>136</v>
      </c>
    </row>
    <row r="781" spans="1:1">
      <c r="A781" s="67" t="s">
        <v>561</v>
      </c>
    </row>
    <row r="782" spans="1:1">
      <c r="A782" s="67" t="s">
        <v>500</v>
      </c>
    </row>
    <row r="783" spans="1:1">
      <c r="A783" s="67" t="s">
        <v>541</v>
      </c>
    </row>
    <row r="784" spans="1:1">
      <c r="A784" s="67" t="s">
        <v>369</v>
      </c>
    </row>
    <row r="785" spans="1:1">
      <c r="A785" s="67" t="s">
        <v>520</v>
      </c>
    </row>
    <row r="786" spans="1:1">
      <c r="A786" s="67" t="s">
        <v>361</v>
      </c>
    </row>
    <row r="787" spans="1:1">
      <c r="A787" s="67" t="s">
        <v>423</v>
      </c>
    </row>
    <row r="788" spans="1:1">
      <c r="A788" s="67" t="s">
        <v>363</v>
      </c>
    </row>
    <row r="789" spans="1:1">
      <c r="A789" s="67" t="s">
        <v>364</v>
      </c>
    </row>
    <row r="790" spans="1:1">
      <c r="A790" s="67" t="s">
        <v>562</v>
      </c>
    </row>
    <row r="791" spans="1:1">
      <c r="A791" s="67" t="s">
        <v>523</v>
      </c>
    </row>
    <row r="792" spans="1:1">
      <c r="A792" s="67" t="s">
        <v>367</v>
      </c>
    </row>
    <row r="793" spans="1:1">
      <c r="A793" s="68"/>
    </row>
    <row r="794" spans="1:1">
      <c r="A794" s="67" t="s">
        <v>563</v>
      </c>
    </row>
    <row r="795" spans="1:1">
      <c r="A795" s="67" t="s">
        <v>355</v>
      </c>
    </row>
    <row r="796" spans="1:1">
      <c r="A796" s="67" t="s">
        <v>136</v>
      </c>
    </row>
    <row r="797" spans="1:1">
      <c r="A797" s="67" t="s">
        <v>564</v>
      </c>
    </row>
    <row r="798" spans="1:1">
      <c r="A798" s="67" t="s">
        <v>565</v>
      </c>
    </row>
    <row r="799" spans="1:1">
      <c r="A799" s="67" t="s">
        <v>552</v>
      </c>
    </row>
    <row r="800" spans="1:1">
      <c r="A800" s="67" t="s">
        <v>500</v>
      </c>
    </row>
    <row r="801" spans="1:1">
      <c r="A801" s="67" t="s">
        <v>558</v>
      </c>
    </row>
    <row r="802" spans="1:1">
      <c r="A802" s="67" t="s">
        <v>369</v>
      </c>
    </row>
    <row r="803" spans="1:1">
      <c r="A803" s="67" t="s">
        <v>405</v>
      </c>
    </row>
    <row r="804" spans="1:1">
      <c r="A804" s="67" t="s">
        <v>361</v>
      </c>
    </row>
    <row r="805" spans="1:1">
      <c r="A805" s="67" t="s">
        <v>419</v>
      </c>
    </row>
    <row r="806" spans="1:1">
      <c r="A806" s="67" t="s">
        <v>505</v>
      </c>
    </row>
    <row r="807" spans="1:1">
      <c r="A807" s="67" t="s">
        <v>364</v>
      </c>
    </row>
    <row r="808" spans="1:1">
      <c r="A808" s="67" t="s">
        <v>562</v>
      </c>
    </row>
    <row r="809" spans="1:1">
      <c r="A809" s="67" t="s">
        <v>523</v>
      </c>
    </row>
    <row r="810" spans="1:1">
      <c r="A810" s="67" t="s">
        <v>367</v>
      </c>
    </row>
    <row r="811" spans="1:1">
      <c r="A811" s="68"/>
    </row>
    <row r="812" spans="1:1">
      <c r="A812" s="67" t="s">
        <v>566</v>
      </c>
    </row>
    <row r="813" spans="1:1">
      <c r="A813" s="67" t="s">
        <v>355</v>
      </c>
    </row>
    <row r="814" spans="1:1">
      <c r="A814" s="67" t="s">
        <v>136</v>
      </c>
    </row>
    <row r="815" spans="1:1">
      <c r="A815" s="67" t="s">
        <v>561</v>
      </c>
    </row>
    <row r="816" spans="1:1">
      <c r="A816" s="67" t="s">
        <v>567</v>
      </c>
    </row>
    <row r="817" spans="1:1">
      <c r="A817" s="67" t="s">
        <v>500</v>
      </c>
    </row>
    <row r="818" spans="1:1">
      <c r="A818" s="67" t="s">
        <v>568</v>
      </c>
    </row>
    <row r="819" spans="1:1">
      <c r="A819" s="67" t="s">
        <v>369</v>
      </c>
    </row>
    <row r="820" spans="1:1">
      <c r="A820" s="67" t="s">
        <v>383</v>
      </c>
    </row>
    <row r="821" spans="1:1">
      <c r="A821" s="67" t="s">
        <v>361</v>
      </c>
    </row>
    <row r="822" spans="1:1">
      <c r="A822" s="67" t="s">
        <v>419</v>
      </c>
    </row>
    <row r="823" spans="1:1">
      <c r="A823" s="67" t="s">
        <v>478</v>
      </c>
    </row>
    <row r="824" spans="1:1">
      <c r="A824" s="67" t="s">
        <v>364</v>
      </c>
    </row>
    <row r="825" spans="1:1">
      <c r="A825" s="67" t="s">
        <v>562</v>
      </c>
    </row>
    <row r="826" spans="1:1">
      <c r="A826" s="67" t="s">
        <v>523</v>
      </c>
    </row>
    <row r="827" spans="1:1">
      <c r="A827" s="67" t="s">
        <v>367</v>
      </c>
    </row>
    <row r="828" spans="1:1">
      <c r="A828" s="68"/>
    </row>
    <row r="829" spans="1:1">
      <c r="A829" s="67" t="s">
        <v>569</v>
      </c>
    </row>
    <row r="830" spans="1:1">
      <c r="A830" s="67" t="s">
        <v>355</v>
      </c>
    </row>
    <row r="831" spans="1:1">
      <c r="A831" s="67" t="s">
        <v>136</v>
      </c>
    </row>
    <row r="832" spans="1:1">
      <c r="A832" s="67" t="s">
        <v>564</v>
      </c>
    </row>
    <row r="833" spans="1:1">
      <c r="A833" s="67" t="s">
        <v>570</v>
      </c>
    </row>
    <row r="834" spans="1:1">
      <c r="A834" s="67" t="s">
        <v>500</v>
      </c>
    </row>
    <row r="835" spans="1:1">
      <c r="A835" s="67" t="s">
        <v>541</v>
      </c>
    </row>
    <row r="836" spans="1:1">
      <c r="A836" s="67" t="s">
        <v>369</v>
      </c>
    </row>
    <row r="837" spans="1:1">
      <c r="A837" s="67" t="s">
        <v>395</v>
      </c>
    </row>
    <row r="838" spans="1:1">
      <c r="A838" s="67" t="s">
        <v>554</v>
      </c>
    </row>
    <row r="839" spans="1:1">
      <c r="A839" s="67" t="s">
        <v>419</v>
      </c>
    </row>
    <row r="840" spans="1:1">
      <c r="A840" s="67" t="s">
        <v>363</v>
      </c>
    </row>
    <row r="841" spans="1:1">
      <c r="A841" s="67" t="s">
        <v>364</v>
      </c>
    </row>
    <row r="842" spans="1:1">
      <c r="A842" s="67" t="s">
        <v>562</v>
      </c>
    </row>
    <row r="843" spans="1:1">
      <c r="A843" s="67" t="s">
        <v>523</v>
      </c>
    </row>
    <row r="844" spans="1:1">
      <c r="A844" s="67" t="s">
        <v>571</v>
      </c>
    </row>
    <row r="845" spans="1:1">
      <c r="A845" s="67" t="s">
        <v>367</v>
      </c>
    </row>
    <row r="846" spans="1:1">
      <c r="A846" s="68"/>
    </row>
    <row r="847" spans="1:1">
      <c r="A847" s="67" t="s">
        <v>572</v>
      </c>
    </row>
    <row r="848" spans="1:1">
      <c r="A848" s="67" t="s">
        <v>355</v>
      </c>
    </row>
    <row r="849" spans="1:1">
      <c r="A849" s="67" t="s">
        <v>136</v>
      </c>
    </row>
    <row r="850" spans="1:1">
      <c r="A850" s="67" t="s">
        <v>573</v>
      </c>
    </row>
    <row r="851" spans="1:1">
      <c r="A851" s="67" t="s">
        <v>500</v>
      </c>
    </row>
    <row r="852" spans="1:1">
      <c r="A852" s="67" t="s">
        <v>535</v>
      </c>
    </row>
    <row r="853" spans="1:1">
      <c r="A853" s="67" t="s">
        <v>375</v>
      </c>
    </row>
    <row r="854" spans="1:1">
      <c r="A854" s="67" t="s">
        <v>383</v>
      </c>
    </row>
    <row r="855" spans="1:1">
      <c r="A855" s="67" t="s">
        <v>439</v>
      </c>
    </row>
    <row r="856" spans="1:1">
      <c r="A856" s="67" t="s">
        <v>530</v>
      </c>
    </row>
    <row r="857" spans="1:1">
      <c r="A857" s="67" t="s">
        <v>362</v>
      </c>
    </row>
    <row r="858" spans="1:1">
      <c r="A858" s="67" t="s">
        <v>434</v>
      </c>
    </row>
    <row r="859" spans="1:1">
      <c r="A859" s="67" t="s">
        <v>574</v>
      </c>
    </row>
    <row r="860" spans="1:1">
      <c r="A860" s="67" t="s">
        <v>575</v>
      </c>
    </row>
    <row r="861" spans="1:1">
      <c r="A861" s="68"/>
    </row>
    <row r="862" spans="1:1">
      <c r="A862" s="67" t="s">
        <v>576</v>
      </c>
    </row>
    <row r="863" spans="1:1">
      <c r="A863" s="67" t="s">
        <v>577</v>
      </c>
    </row>
    <row r="864" spans="1:1">
      <c r="A864" s="67" t="s">
        <v>498</v>
      </c>
    </row>
    <row r="865" spans="1:1">
      <c r="A865" s="67" t="s">
        <v>578</v>
      </c>
    </row>
    <row r="866" spans="1:1">
      <c r="A866" s="67" t="s">
        <v>579</v>
      </c>
    </row>
    <row r="867" spans="1:1">
      <c r="A867" s="67" t="s">
        <v>580</v>
      </c>
    </row>
    <row r="868" spans="1:1">
      <c r="A868" s="67" t="s">
        <v>581</v>
      </c>
    </row>
    <row r="869" spans="1:1">
      <c r="A869" s="67" t="s">
        <v>582</v>
      </c>
    </row>
    <row r="870" spans="1:1">
      <c r="A870" s="68"/>
    </row>
    <row r="871" spans="1:1">
      <c r="A871" s="67" t="s">
        <v>583</v>
      </c>
    </row>
    <row r="872" spans="1:1">
      <c r="A872" s="67" t="s">
        <v>500</v>
      </c>
    </row>
    <row r="873" spans="1:1">
      <c r="A873" s="67" t="s">
        <v>367</v>
      </c>
    </row>
    <row r="874" spans="1:1">
      <c r="A874" s="68"/>
    </row>
    <row r="875" spans="1:1">
      <c r="A875" s="67" t="s">
        <v>584</v>
      </c>
    </row>
    <row r="876" spans="1:1">
      <c r="A876" s="67" t="s">
        <v>355</v>
      </c>
    </row>
    <row r="877" ht="30" spans="1:1">
      <c r="A877" s="67" t="s">
        <v>342</v>
      </c>
    </row>
    <row r="878" spans="1:1">
      <c r="A878" s="67" t="s">
        <v>357</v>
      </c>
    </row>
    <row r="879" spans="1:1">
      <c r="A879" s="67" t="s">
        <v>585</v>
      </c>
    </row>
    <row r="880" spans="1:1">
      <c r="A880" s="67" t="s">
        <v>586</v>
      </c>
    </row>
    <row r="881" spans="1:1">
      <c r="A881" s="67" t="s">
        <v>388</v>
      </c>
    </row>
    <row r="882" spans="1:1">
      <c r="A882" s="67" t="s">
        <v>458</v>
      </c>
    </row>
    <row r="883" spans="1:1">
      <c r="A883" s="67" t="s">
        <v>378</v>
      </c>
    </row>
    <row r="884" spans="1:1">
      <c r="A884" s="67" t="s">
        <v>477</v>
      </c>
    </row>
    <row r="885" spans="1:1">
      <c r="A885" s="67" t="s">
        <v>389</v>
      </c>
    </row>
    <row r="886" spans="1:1">
      <c r="A886" s="67" t="s">
        <v>390</v>
      </c>
    </row>
    <row r="887" spans="1:1">
      <c r="A887" s="67" t="s">
        <v>434</v>
      </c>
    </row>
    <row r="888" spans="1:1">
      <c r="A888" s="67" t="s">
        <v>421</v>
      </c>
    </row>
    <row r="889" spans="1:1">
      <c r="A889" s="67" t="s">
        <v>587</v>
      </c>
    </row>
    <row r="890" spans="1:1">
      <c r="A890" s="67" t="s">
        <v>588</v>
      </c>
    </row>
    <row r="891" spans="1:1">
      <c r="A891" s="67" t="s">
        <v>379</v>
      </c>
    </row>
    <row r="892" spans="1:1">
      <c r="A892" s="67" t="s">
        <v>589</v>
      </c>
    </row>
    <row r="893" spans="1:1">
      <c r="A893" s="67" t="s">
        <v>498</v>
      </c>
    </row>
    <row r="894" spans="1:1">
      <c r="A894" s="67" t="s">
        <v>590</v>
      </c>
    </row>
    <row r="895" spans="1:1">
      <c r="A895" s="67" t="s">
        <v>500</v>
      </c>
    </row>
    <row r="896" spans="1:1">
      <c r="A896" s="67" t="s">
        <v>591</v>
      </c>
    </row>
    <row r="897" spans="1:1">
      <c r="A897" s="67" t="s">
        <v>367</v>
      </c>
    </row>
    <row r="898" spans="1:1">
      <c r="A898" s="68"/>
    </row>
    <row r="899" spans="1:1">
      <c r="A899" s="67" t="s">
        <v>592</v>
      </c>
    </row>
    <row r="900" spans="1:1">
      <c r="A900" s="67" t="s">
        <v>355</v>
      </c>
    </row>
    <row r="901" spans="1:1">
      <c r="A901" s="67" t="s">
        <v>343</v>
      </c>
    </row>
    <row r="902" spans="1:1">
      <c r="A902" s="67" t="s">
        <v>593</v>
      </c>
    </row>
    <row r="903" spans="1:1">
      <c r="A903" s="67" t="s">
        <v>594</v>
      </c>
    </row>
    <row r="904" spans="1:1">
      <c r="A904" s="67" t="s">
        <v>369</v>
      </c>
    </row>
    <row r="905" spans="1:1">
      <c r="A905" s="67" t="s">
        <v>595</v>
      </c>
    </row>
    <row r="906" spans="1:1">
      <c r="A906" s="67" t="s">
        <v>596</v>
      </c>
    </row>
    <row r="907" spans="1:1">
      <c r="A907" s="67" t="s">
        <v>597</v>
      </c>
    </row>
    <row r="908" spans="1:1">
      <c r="A908" s="67" t="s">
        <v>384</v>
      </c>
    </row>
    <row r="909" spans="1:1">
      <c r="A909" s="67" t="s">
        <v>364</v>
      </c>
    </row>
    <row r="910" spans="1:1">
      <c r="A910" s="67" t="s">
        <v>370</v>
      </c>
    </row>
    <row r="911" spans="1:1">
      <c r="A911" s="67" t="s">
        <v>587</v>
      </c>
    </row>
    <row r="912" spans="1:1">
      <c r="A912" s="67" t="s">
        <v>367</v>
      </c>
    </row>
    <row r="913" spans="1:1">
      <c r="A913" s="68"/>
    </row>
    <row r="914" spans="1:1">
      <c r="A914" s="67" t="s">
        <v>598</v>
      </c>
    </row>
    <row r="915" spans="1:1">
      <c r="A915" s="67" t="s">
        <v>355</v>
      </c>
    </row>
    <row r="916" spans="1:1">
      <c r="A916" s="67" t="s">
        <v>344</v>
      </c>
    </row>
    <row r="917" spans="1:1">
      <c r="A917" s="67" t="s">
        <v>535</v>
      </c>
    </row>
    <row r="918" spans="1:1">
      <c r="A918" s="67" t="s">
        <v>594</v>
      </c>
    </row>
    <row r="919" spans="1:1">
      <c r="A919" s="67" t="s">
        <v>359</v>
      </c>
    </row>
    <row r="920" spans="1:1">
      <c r="A920" s="67" t="s">
        <v>405</v>
      </c>
    </row>
    <row r="921" spans="1:1">
      <c r="A921" s="67" t="s">
        <v>599</v>
      </c>
    </row>
    <row r="922" spans="1:1">
      <c r="A922" s="67" t="s">
        <v>419</v>
      </c>
    </row>
    <row r="923" spans="1:1">
      <c r="A923" s="67" t="s">
        <v>378</v>
      </c>
    </row>
    <row r="924" spans="1:1">
      <c r="A924" s="67" t="s">
        <v>364</v>
      </c>
    </row>
    <row r="925" spans="1:1">
      <c r="A925" s="67" t="s">
        <v>370</v>
      </c>
    </row>
    <row r="926" spans="1:1">
      <c r="A926" s="67" t="s">
        <v>587</v>
      </c>
    </row>
    <row r="927" spans="1:1">
      <c r="A927" s="67" t="s">
        <v>367</v>
      </c>
    </row>
    <row r="928" spans="1:1">
      <c r="A928" s="68"/>
    </row>
    <row r="929" spans="1:1">
      <c r="A929" s="67" t="s">
        <v>600</v>
      </c>
    </row>
    <row r="930" spans="1:1">
      <c r="A930" s="67" t="s">
        <v>355</v>
      </c>
    </row>
    <row r="931" ht="30" spans="1:1">
      <c r="A931" s="67" t="s">
        <v>345</v>
      </c>
    </row>
    <row r="932" spans="1:1">
      <c r="A932" s="67" t="s">
        <v>535</v>
      </c>
    </row>
    <row r="933" spans="1:1">
      <c r="A933" s="67" t="s">
        <v>594</v>
      </c>
    </row>
    <row r="934" spans="1:1">
      <c r="A934" s="67" t="s">
        <v>369</v>
      </c>
    </row>
    <row r="935" spans="1:1">
      <c r="A935" s="67" t="s">
        <v>360</v>
      </c>
    </row>
    <row r="936" spans="1:1">
      <c r="A936" s="67" t="s">
        <v>439</v>
      </c>
    </row>
    <row r="937" spans="1:1">
      <c r="A937" s="67" t="s">
        <v>362</v>
      </c>
    </row>
    <row r="938" spans="1:1">
      <c r="A938" s="67" t="s">
        <v>378</v>
      </c>
    </row>
    <row r="939" spans="1:1">
      <c r="A939" s="67" t="s">
        <v>389</v>
      </c>
    </row>
    <row r="940" spans="1:1">
      <c r="A940" s="67" t="s">
        <v>414</v>
      </c>
    </row>
    <row r="941" spans="1:1">
      <c r="A941" s="67" t="s">
        <v>434</v>
      </c>
    </row>
    <row r="942" spans="1:1">
      <c r="A942" s="67" t="s">
        <v>370</v>
      </c>
    </row>
    <row r="943" spans="1:1">
      <c r="A943" s="67" t="s">
        <v>371</v>
      </c>
    </row>
    <row r="944" spans="1:1">
      <c r="A944" s="67" t="s">
        <v>601</v>
      </c>
    </row>
    <row r="945" spans="1:1">
      <c r="A945" s="67" t="s">
        <v>367</v>
      </c>
    </row>
    <row r="946" spans="1:1">
      <c r="A946" s="68"/>
    </row>
    <row r="947" spans="1:1">
      <c r="A947" s="67" t="s">
        <v>602</v>
      </c>
    </row>
    <row r="948" spans="1:1">
      <c r="A948" s="67" t="s">
        <v>355</v>
      </c>
    </row>
    <row r="949" spans="1:1">
      <c r="A949" s="67" t="s">
        <v>346</v>
      </c>
    </row>
    <row r="950" spans="1:1">
      <c r="A950" s="67" t="s">
        <v>357</v>
      </c>
    </row>
    <row r="951" spans="1:1">
      <c r="A951" s="67" t="s">
        <v>594</v>
      </c>
    </row>
    <row r="952" spans="1:1">
      <c r="A952" s="67" t="s">
        <v>369</v>
      </c>
    </row>
    <row r="953" spans="1:1">
      <c r="A953" s="67" t="s">
        <v>520</v>
      </c>
    </row>
    <row r="954" spans="1:1">
      <c r="A954" s="67" t="s">
        <v>466</v>
      </c>
    </row>
    <row r="955" spans="1:1">
      <c r="A955" s="67" t="s">
        <v>362</v>
      </c>
    </row>
    <row r="956" spans="1:1">
      <c r="A956" s="67" t="s">
        <v>530</v>
      </c>
    </row>
    <row r="957" spans="1:1">
      <c r="A957" s="67" t="s">
        <v>389</v>
      </c>
    </row>
    <row r="958" spans="1:1">
      <c r="A958" s="67" t="s">
        <v>414</v>
      </c>
    </row>
    <row r="959" spans="1:1">
      <c r="A959" s="67" t="s">
        <v>434</v>
      </c>
    </row>
    <row r="960" spans="1:1">
      <c r="A960" s="67" t="s">
        <v>370</v>
      </c>
    </row>
    <row r="961" spans="1:1">
      <c r="A961" s="67" t="s">
        <v>371</v>
      </c>
    </row>
    <row r="962" spans="1:1">
      <c r="A962" s="67" t="s">
        <v>367</v>
      </c>
    </row>
    <row r="963" spans="1:1">
      <c r="A963" s="68"/>
    </row>
    <row r="964" spans="1:1">
      <c r="A964" s="67" t="s">
        <v>603</v>
      </c>
    </row>
    <row r="965" spans="1:1">
      <c r="A965" s="67" t="s">
        <v>355</v>
      </c>
    </row>
    <row r="966" spans="1:1">
      <c r="A966" s="67" t="s">
        <v>136</v>
      </c>
    </row>
    <row r="967" spans="1:1">
      <c r="A967" s="67" t="s">
        <v>604</v>
      </c>
    </row>
    <row r="968" spans="1:1">
      <c r="A968" s="67" t="s">
        <v>605</v>
      </c>
    </row>
    <row r="969" spans="1:1">
      <c r="A969" s="67" t="s">
        <v>606</v>
      </c>
    </row>
    <row r="970" spans="1:1">
      <c r="A970" s="67" t="s">
        <v>500</v>
      </c>
    </row>
    <row r="971" spans="1:1">
      <c r="A971" s="67" t="s">
        <v>357</v>
      </c>
    </row>
    <row r="972" spans="1:1">
      <c r="A972" s="67" t="s">
        <v>517</v>
      </c>
    </row>
    <row r="973" spans="1:1">
      <c r="A973" s="67" t="s">
        <v>369</v>
      </c>
    </row>
    <row r="974" spans="1:1">
      <c r="A974" s="67" t="s">
        <v>360</v>
      </c>
    </row>
    <row r="975" spans="1:1">
      <c r="A975" s="67" t="s">
        <v>361</v>
      </c>
    </row>
    <row r="976" spans="1:1">
      <c r="A976" s="67" t="s">
        <v>384</v>
      </c>
    </row>
    <row r="977" spans="1:1">
      <c r="A977" s="67" t="s">
        <v>363</v>
      </c>
    </row>
    <row r="978" spans="1:1">
      <c r="A978" s="67" t="s">
        <v>389</v>
      </c>
    </row>
    <row r="979" spans="1:1">
      <c r="A979" s="67" t="s">
        <v>390</v>
      </c>
    </row>
    <row r="980" spans="1:1">
      <c r="A980" s="67" t="s">
        <v>461</v>
      </c>
    </row>
    <row r="981" spans="1:1">
      <c r="A981" s="67" t="s">
        <v>521</v>
      </c>
    </row>
    <row r="982" spans="1:1">
      <c r="A982" s="67" t="s">
        <v>607</v>
      </c>
    </row>
    <row r="983" spans="1:1">
      <c r="A983" s="67" t="s">
        <v>367</v>
      </c>
    </row>
    <row r="984" spans="1:1">
      <c r="A984" s="68"/>
    </row>
    <row r="985" spans="1:1">
      <c r="A985" s="67" t="s">
        <v>608</v>
      </c>
    </row>
    <row r="986" spans="1:1">
      <c r="A986" s="67" t="s">
        <v>355</v>
      </c>
    </row>
    <row r="987" spans="1:1">
      <c r="A987" s="67" t="s">
        <v>347</v>
      </c>
    </row>
    <row r="988" spans="1:1">
      <c r="A988" s="67" t="s">
        <v>429</v>
      </c>
    </row>
    <row r="989" spans="1:1">
      <c r="A989" s="67" t="s">
        <v>609</v>
      </c>
    </row>
    <row r="990" spans="1:1">
      <c r="A990" s="67" t="s">
        <v>369</v>
      </c>
    </row>
    <row r="991" spans="1:1">
      <c r="A991" s="67" t="s">
        <v>388</v>
      </c>
    </row>
    <row r="992" spans="1:1">
      <c r="A992" s="67" t="s">
        <v>610</v>
      </c>
    </row>
    <row r="993" spans="1:1">
      <c r="A993" s="67" t="s">
        <v>384</v>
      </c>
    </row>
    <row r="994" spans="1:1">
      <c r="A994" s="67" t="s">
        <v>363</v>
      </c>
    </row>
    <row r="995" spans="1:1">
      <c r="A995" s="67" t="s">
        <v>461</v>
      </c>
    </row>
    <row r="996" spans="1:1">
      <c r="A996" s="67" t="s">
        <v>370</v>
      </c>
    </row>
    <row r="997" spans="1:1">
      <c r="A997" s="67" t="s">
        <v>611</v>
      </c>
    </row>
    <row r="998" spans="1:1">
      <c r="A998" s="67" t="s">
        <v>367</v>
      </c>
    </row>
    <row r="999" spans="1:1">
      <c r="A999" s="68"/>
    </row>
    <row r="1000" spans="1:1">
      <c r="A1000" s="67" t="s">
        <v>612</v>
      </c>
    </row>
    <row r="1001" spans="1:1">
      <c r="A1001" s="67" t="s">
        <v>355</v>
      </c>
    </row>
    <row r="1002" spans="1:1">
      <c r="A1002" s="67" t="s">
        <v>348</v>
      </c>
    </row>
    <row r="1003" spans="1:1">
      <c r="A1003" s="67" t="s">
        <v>357</v>
      </c>
    </row>
    <row r="1004" spans="1:1">
      <c r="A1004" s="67" t="s">
        <v>609</v>
      </c>
    </row>
    <row r="1005" spans="1:1">
      <c r="A1005" s="67" t="s">
        <v>369</v>
      </c>
    </row>
    <row r="1006" spans="1:1">
      <c r="A1006" s="67" t="s">
        <v>360</v>
      </c>
    </row>
    <row r="1007" spans="1:1">
      <c r="A1007" s="67" t="s">
        <v>361</v>
      </c>
    </row>
    <row r="1008" spans="1:1">
      <c r="A1008" s="67" t="s">
        <v>423</v>
      </c>
    </row>
    <row r="1009" spans="1:1">
      <c r="A1009" s="67" t="s">
        <v>363</v>
      </c>
    </row>
    <row r="1010" spans="1:1">
      <c r="A1010" s="67" t="s">
        <v>434</v>
      </c>
    </row>
    <row r="1011" spans="1:1">
      <c r="A1011" s="67" t="s">
        <v>370</v>
      </c>
    </row>
    <row r="1012" spans="1:1">
      <c r="A1012" s="67" t="s">
        <v>402</v>
      </c>
    </row>
    <row r="1013" spans="1:1">
      <c r="A1013" s="67" t="s">
        <v>367</v>
      </c>
    </row>
    <row r="1014" spans="1:1">
      <c r="A1014" s="68"/>
    </row>
    <row r="1015" spans="1:1">
      <c r="A1015" s="67" t="s">
        <v>613</v>
      </c>
    </row>
    <row r="1016" spans="1:1">
      <c r="A1016" s="67" t="s">
        <v>355</v>
      </c>
    </row>
    <row r="1017" spans="1:1">
      <c r="A1017" s="67" t="s">
        <v>349</v>
      </c>
    </row>
    <row r="1018" spans="1:1">
      <c r="A1018" s="67" t="s">
        <v>374</v>
      </c>
    </row>
    <row r="1019" spans="1:1">
      <c r="A1019" s="67" t="s">
        <v>609</v>
      </c>
    </row>
    <row r="1020" spans="1:1">
      <c r="A1020" s="67" t="s">
        <v>369</v>
      </c>
    </row>
    <row r="1021" spans="1:1">
      <c r="A1021" s="67" t="s">
        <v>450</v>
      </c>
    </row>
    <row r="1022" spans="1:1">
      <c r="A1022" s="67" t="s">
        <v>418</v>
      </c>
    </row>
    <row r="1023" spans="1:1">
      <c r="A1023" s="67" t="s">
        <v>362</v>
      </c>
    </row>
    <row r="1024" spans="1:1">
      <c r="A1024" s="67" t="s">
        <v>363</v>
      </c>
    </row>
    <row r="1025" spans="1:1">
      <c r="A1025" s="67" t="s">
        <v>364</v>
      </c>
    </row>
    <row r="1026" spans="1:1">
      <c r="A1026" s="67" t="s">
        <v>385</v>
      </c>
    </row>
    <row r="1027" spans="1:1">
      <c r="A1027" s="67" t="s">
        <v>367</v>
      </c>
    </row>
    <row r="1028" spans="1:1">
      <c r="A1028" s="68"/>
    </row>
    <row r="1029" spans="1:1">
      <c r="A1029" s="67" t="s">
        <v>614</v>
      </c>
    </row>
    <row r="1030" spans="1:1">
      <c r="A1030" s="67" t="s">
        <v>355</v>
      </c>
    </row>
    <row r="1031" spans="1:1">
      <c r="A1031" s="67" t="s">
        <v>615</v>
      </c>
    </row>
    <row r="1032" ht="30" spans="1:1">
      <c r="A1032" s="67" t="s">
        <v>350</v>
      </c>
    </row>
    <row r="1033" spans="1:1">
      <c r="A1033" s="67" t="s">
        <v>616</v>
      </c>
    </row>
    <row r="1034" spans="1:1">
      <c r="A1034" s="67" t="s">
        <v>609</v>
      </c>
    </row>
    <row r="1035" spans="1:1">
      <c r="A1035" s="67" t="s">
        <v>617</v>
      </c>
    </row>
    <row r="1036" spans="1:1">
      <c r="A1036" s="67" t="s">
        <v>618</v>
      </c>
    </row>
    <row r="1037" spans="1:1">
      <c r="A1037" s="67" t="s">
        <v>619</v>
      </c>
    </row>
    <row r="1038" spans="1:1">
      <c r="A1038" s="67" t="s">
        <v>620</v>
      </c>
    </row>
    <row r="1039" spans="1:1">
      <c r="A1039" s="67" t="s">
        <v>423</v>
      </c>
    </row>
    <row r="1040" spans="1:1">
      <c r="A1040" s="67" t="s">
        <v>460</v>
      </c>
    </row>
    <row r="1041" spans="1:1">
      <c r="A1041" s="67" t="s">
        <v>461</v>
      </c>
    </row>
    <row r="1042" spans="1:1">
      <c r="A1042" s="67" t="s">
        <v>621</v>
      </c>
    </row>
    <row r="1043" ht="30" spans="1:1">
      <c r="A1043" s="67" t="s">
        <v>622</v>
      </c>
    </row>
    <row r="1044" spans="1:1">
      <c r="A1044" s="67" t="s">
        <v>623</v>
      </c>
    </row>
    <row r="1045" spans="1:1">
      <c r="A1045" s="67" t="s">
        <v>367</v>
      </c>
    </row>
    <row r="1046" spans="1:1">
      <c r="A1046" s="68"/>
    </row>
    <row r="1047" spans="1:1">
      <c r="A1047" s="67" t="s">
        <v>624</v>
      </c>
    </row>
    <row r="1048" spans="1:1">
      <c r="A1048" s="67" t="s">
        <v>355</v>
      </c>
    </row>
    <row r="1049" spans="1:1">
      <c r="A1049" s="67" t="s">
        <v>625</v>
      </c>
    </row>
    <row r="1050" ht="30" spans="1:1">
      <c r="A1050" s="67" t="s">
        <v>351</v>
      </c>
    </row>
    <row r="1051" spans="1:1">
      <c r="A1051" s="67" t="s">
        <v>626</v>
      </c>
    </row>
    <row r="1052" spans="1:1">
      <c r="A1052" s="67" t="s">
        <v>617</v>
      </c>
    </row>
    <row r="1053" spans="1:1">
      <c r="A1053" s="67" t="s">
        <v>609</v>
      </c>
    </row>
    <row r="1054" spans="1:1">
      <c r="A1054" s="67" t="s">
        <v>627</v>
      </c>
    </row>
    <row r="1055" spans="1:1">
      <c r="A1055" s="67" t="s">
        <v>439</v>
      </c>
    </row>
    <row r="1056" spans="1:1">
      <c r="A1056" s="67" t="s">
        <v>423</v>
      </c>
    </row>
    <row r="1057" spans="1:1">
      <c r="A1057" s="67" t="s">
        <v>460</v>
      </c>
    </row>
    <row r="1058" spans="1:1">
      <c r="A1058" s="67" t="s">
        <v>364</v>
      </c>
    </row>
    <row r="1059" spans="1:1">
      <c r="A1059" s="67" t="s">
        <v>370</v>
      </c>
    </row>
    <row r="1060" spans="1:1">
      <c r="A1060" s="67" t="s">
        <v>611</v>
      </c>
    </row>
    <row r="1061" spans="1:1">
      <c r="A1061" s="67" t="s">
        <v>621</v>
      </c>
    </row>
    <row r="1062" ht="30" spans="1:1">
      <c r="A1062" s="67" t="s">
        <v>622</v>
      </c>
    </row>
    <row r="1063" spans="1:1">
      <c r="A1063" s="67" t="s">
        <v>367</v>
      </c>
    </row>
    <row r="1064" spans="1:1">
      <c r="A1064" s="67" t="s">
        <v>628</v>
      </c>
    </row>
    <row r="1065" spans="1:1">
      <c r="A1065" s="68"/>
    </row>
    <row r="1066" spans="1:1">
      <c r="A1066" s="66" t="s">
        <v>629</v>
      </c>
    </row>
    <row r="1067" spans="1:1">
      <c r="A1067" s="67" t="s">
        <v>630</v>
      </c>
    </row>
    <row r="1068" spans="1:1">
      <c r="A1068" s="67" t="s">
        <v>631</v>
      </c>
    </row>
    <row r="1069" spans="1:1">
      <c r="A1069" s="67" t="s">
        <v>632</v>
      </c>
    </row>
    <row r="1070" spans="1:1">
      <c r="A1070" s="68"/>
    </row>
    <row r="1071" spans="1:1">
      <c r="A1071" s="67" t="s">
        <v>633</v>
      </c>
    </row>
    <row r="1072" spans="1:1">
      <c r="A1072" s="66" t="s">
        <v>634</v>
      </c>
    </row>
    <row r="1073" spans="1:1">
      <c r="A1073" s="68"/>
    </row>
    <row r="1074" spans="1:1">
      <c r="A1074" s="66" t="s">
        <v>635</v>
      </c>
    </row>
  </sheetData>
  <autoFilter ref="A1:A1074">
    <filterColumn colId="0">
      <customFilters>
        <customFilter operator="notEqual" val="test*"/>
      </customFilters>
    </filterColumn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74"/>
  <sheetViews>
    <sheetView topLeftCell="A342" workbookViewId="0">
      <selection activeCell="A355" sqref="A355"/>
    </sheetView>
  </sheetViews>
  <sheetFormatPr defaultColWidth="8.8" defaultRowHeight="22.5"/>
  <cols>
    <col min="1" max="1" width="145" customWidth="1"/>
  </cols>
  <sheetData>
    <row r="1" spans="1:1">
      <c r="A1">
        <v>-1</v>
      </c>
    </row>
    <row r="2" spans="1:1">
      <c r="A2" s="66" t="s">
        <v>352</v>
      </c>
    </row>
    <row r="3" spans="1:1">
      <c r="A3" s="67" t="s">
        <v>353</v>
      </c>
    </row>
    <row r="4" spans="1:1">
      <c r="A4" s="67" t="s">
        <v>354</v>
      </c>
    </row>
    <row r="5" spans="1:1">
      <c r="A5" s="67" t="s">
        <v>355</v>
      </c>
    </row>
    <row r="6" spans="1:1">
      <c r="A6" s="22" t="s">
        <v>356</v>
      </c>
    </row>
    <row r="7" spans="1:1">
      <c r="A7" s="67" t="s">
        <v>357</v>
      </c>
    </row>
    <row r="8" spans="1:1">
      <c r="A8" s="67" t="s">
        <v>358</v>
      </c>
    </row>
    <row r="9" spans="1:1">
      <c r="A9" s="67" t="s">
        <v>359</v>
      </c>
    </row>
    <row r="10" spans="1:1">
      <c r="A10" s="67" t="s">
        <v>360</v>
      </c>
    </row>
    <row r="11" spans="1:1">
      <c r="A11" s="67" t="s">
        <v>361</v>
      </c>
    </row>
    <row r="12" spans="1:1">
      <c r="A12" s="67" t="s">
        <v>362</v>
      </c>
    </row>
    <row r="13" spans="1:1">
      <c r="A13" s="67" t="s">
        <v>363</v>
      </c>
    </row>
    <row r="14" spans="1:1">
      <c r="A14" s="67" t="s">
        <v>364</v>
      </c>
    </row>
    <row r="15" spans="1:1">
      <c r="A15" s="67" t="s">
        <v>365</v>
      </c>
    </row>
    <row r="16" spans="1:1">
      <c r="A16" s="67" t="s">
        <v>366</v>
      </c>
    </row>
    <row r="17" spans="1:1">
      <c r="A17" s="67" t="s">
        <v>367</v>
      </c>
    </row>
    <row r="18" spans="1:1">
      <c r="A18" s="68"/>
    </row>
    <row r="19" spans="1:1">
      <c r="A19" s="67" t="s">
        <v>368</v>
      </c>
    </row>
    <row r="20" spans="1:1">
      <c r="A20" s="67" t="s">
        <v>355</v>
      </c>
    </row>
    <row r="21" spans="1:1">
      <c r="A21" s="67" t="s">
        <v>294</v>
      </c>
    </row>
    <row r="22" spans="1:1">
      <c r="A22" s="67" t="s">
        <v>357</v>
      </c>
    </row>
    <row r="23" spans="1:1">
      <c r="A23" s="67" t="s">
        <v>369</v>
      </c>
    </row>
    <row r="24" spans="1:1">
      <c r="A24" s="67" t="s">
        <v>360</v>
      </c>
    </row>
    <row r="25" spans="1:1">
      <c r="A25" s="67" t="s">
        <v>361</v>
      </c>
    </row>
    <row r="26" spans="1:1">
      <c r="A26" s="67" t="s">
        <v>362</v>
      </c>
    </row>
    <row r="27" spans="1:1">
      <c r="A27" s="67" t="s">
        <v>363</v>
      </c>
    </row>
    <row r="28" spans="1:1">
      <c r="A28" s="67" t="s">
        <v>364</v>
      </c>
    </row>
    <row r="29" spans="1:1">
      <c r="A29" s="67" t="s">
        <v>370</v>
      </c>
    </row>
    <row r="30" spans="1:1">
      <c r="A30" s="67" t="s">
        <v>371</v>
      </c>
    </row>
    <row r="31" spans="1:1">
      <c r="A31" s="67" t="s">
        <v>372</v>
      </c>
    </row>
    <row r="32" spans="1:1">
      <c r="A32" s="67" t="s">
        <v>367</v>
      </c>
    </row>
    <row r="33" spans="1:1">
      <c r="A33" s="68"/>
    </row>
    <row r="34" spans="1:1">
      <c r="A34" s="67" t="s">
        <v>373</v>
      </c>
    </row>
    <row r="35" spans="1:1">
      <c r="A35" s="67" t="s">
        <v>355</v>
      </c>
    </row>
    <row r="36" spans="1:1">
      <c r="A36" s="67" t="s">
        <v>295</v>
      </c>
    </row>
    <row r="37" spans="1:1">
      <c r="A37" s="67" t="s">
        <v>374</v>
      </c>
    </row>
    <row r="38" spans="1:1">
      <c r="A38" s="67" t="s">
        <v>375</v>
      </c>
    </row>
    <row r="39" spans="1:1">
      <c r="A39" s="67" t="s">
        <v>376</v>
      </c>
    </row>
    <row r="40" spans="1:1">
      <c r="A40" s="67" t="s">
        <v>377</v>
      </c>
    </row>
    <row r="41" spans="1:1">
      <c r="A41" s="67" t="s">
        <v>362</v>
      </c>
    </row>
    <row r="42" spans="1:1">
      <c r="A42" s="67" t="s">
        <v>378</v>
      </c>
    </row>
    <row r="43" spans="1:1">
      <c r="A43" s="67" t="s">
        <v>364</v>
      </c>
    </row>
    <row r="44" spans="1:1">
      <c r="A44" s="67" t="s">
        <v>379</v>
      </c>
    </row>
    <row r="45" spans="1:1">
      <c r="A45" s="67" t="s">
        <v>380</v>
      </c>
    </row>
    <row r="46" spans="1:1">
      <c r="A46" s="67" t="s">
        <v>381</v>
      </c>
    </row>
    <row r="47" spans="1:1">
      <c r="A47" s="67" t="s">
        <v>367</v>
      </c>
    </row>
    <row r="48" spans="1:1">
      <c r="A48" s="68"/>
    </row>
    <row r="49" spans="1:1">
      <c r="A49" s="67" t="s">
        <v>382</v>
      </c>
    </row>
    <row r="50" spans="1:1">
      <c r="A50" s="67" t="s">
        <v>355</v>
      </c>
    </row>
    <row r="51" spans="1:1">
      <c r="A51" s="67" t="s">
        <v>296</v>
      </c>
    </row>
    <row r="52" spans="1:1">
      <c r="A52" s="67" t="s">
        <v>374</v>
      </c>
    </row>
    <row r="53" spans="1:1">
      <c r="A53" s="67" t="s">
        <v>359</v>
      </c>
    </row>
    <row r="54" spans="1:1">
      <c r="A54" s="67" t="s">
        <v>383</v>
      </c>
    </row>
    <row r="55" spans="1:1">
      <c r="A55" s="67" t="s">
        <v>361</v>
      </c>
    </row>
    <row r="56" spans="1:1">
      <c r="A56" s="67" t="s">
        <v>384</v>
      </c>
    </row>
    <row r="57" spans="1:1">
      <c r="A57" s="67" t="s">
        <v>378</v>
      </c>
    </row>
    <row r="58" spans="1:1">
      <c r="A58" s="67" t="s">
        <v>364</v>
      </c>
    </row>
    <row r="59" spans="1:1">
      <c r="A59" s="67" t="s">
        <v>379</v>
      </c>
    </row>
    <row r="60" spans="1:1">
      <c r="A60" s="67" t="s">
        <v>385</v>
      </c>
    </row>
    <row r="61" spans="1:1">
      <c r="A61" s="67" t="s">
        <v>386</v>
      </c>
    </row>
    <row r="62" spans="1:1">
      <c r="A62" s="67" t="s">
        <v>367</v>
      </c>
    </row>
    <row r="63" spans="1:1">
      <c r="A63" s="68"/>
    </row>
    <row r="64" spans="1:1">
      <c r="A64" s="67" t="s">
        <v>387</v>
      </c>
    </row>
    <row r="65" spans="1:1">
      <c r="A65" s="67" t="s">
        <v>355</v>
      </c>
    </row>
    <row r="66" spans="1:1">
      <c r="A66" s="67" t="s">
        <v>297</v>
      </c>
    </row>
    <row r="67" spans="1:1">
      <c r="A67" s="67" t="s">
        <v>357</v>
      </c>
    </row>
    <row r="68" spans="1:1">
      <c r="A68" s="67" t="s">
        <v>359</v>
      </c>
    </row>
    <row r="69" spans="1:1">
      <c r="A69" s="67" t="s">
        <v>388</v>
      </c>
    </row>
    <row r="70" spans="1:1">
      <c r="A70" s="67" t="s">
        <v>361</v>
      </c>
    </row>
    <row r="71" spans="1:1">
      <c r="A71" s="67" t="s">
        <v>362</v>
      </c>
    </row>
    <row r="72" spans="1:1">
      <c r="A72" s="67" t="s">
        <v>363</v>
      </c>
    </row>
    <row r="73" spans="1:1">
      <c r="A73" s="67" t="s">
        <v>389</v>
      </c>
    </row>
    <row r="74" spans="1:1">
      <c r="A74" s="67" t="s">
        <v>390</v>
      </c>
    </row>
    <row r="75" spans="1:1">
      <c r="A75" s="67" t="s">
        <v>364</v>
      </c>
    </row>
    <row r="76" spans="1:1">
      <c r="A76" s="67" t="s">
        <v>391</v>
      </c>
    </row>
    <row r="77" spans="1:1">
      <c r="A77" s="67" t="s">
        <v>392</v>
      </c>
    </row>
    <row r="78" spans="1:1">
      <c r="A78" s="67" t="s">
        <v>367</v>
      </c>
    </row>
    <row r="79" spans="1:1">
      <c r="A79" s="68"/>
    </row>
    <row r="80" spans="1:1">
      <c r="A80" s="67" t="s">
        <v>393</v>
      </c>
    </row>
    <row r="81" spans="1:1">
      <c r="A81" s="67" t="s">
        <v>355</v>
      </c>
    </row>
    <row r="82" spans="1:1">
      <c r="A82" s="67" t="s">
        <v>394</v>
      </c>
    </row>
    <row r="83" spans="1:1">
      <c r="A83" s="67" t="s">
        <v>374</v>
      </c>
    </row>
    <row r="84" spans="1:1">
      <c r="A84" s="67" t="s">
        <v>369</v>
      </c>
    </row>
    <row r="85" spans="1:1">
      <c r="A85" s="67" t="s">
        <v>395</v>
      </c>
    </row>
    <row r="86" spans="1:1">
      <c r="A86" s="67" t="s">
        <v>361</v>
      </c>
    </row>
    <row r="87" spans="1:1">
      <c r="A87" s="67" t="s">
        <v>384</v>
      </c>
    </row>
    <row r="88" spans="1:1">
      <c r="A88" s="67" t="s">
        <v>363</v>
      </c>
    </row>
    <row r="89" spans="1:1">
      <c r="A89" s="67" t="s">
        <v>364</v>
      </c>
    </row>
    <row r="90" spans="1:1">
      <c r="A90" s="67" t="s">
        <v>396</v>
      </c>
    </row>
    <row r="91" spans="1:1">
      <c r="A91" s="67" t="s">
        <v>397</v>
      </c>
    </row>
    <row r="92" spans="1:1">
      <c r="A92" s="67" t="s">
        <v>398</v>
      </c>
    </row>
    <row r="93" spans="1:1">
      <c r="A93" s="67" t="s">
        <v>399</v>
      </c>
    </row>
    <row r="94" spans="1:1">
      <c r="A94" s="67" t="s">
        <v>367</v>
      </c>
    </row>
    <row r="95" spans="1:1">
      <c r="A95" s="68"/>
    </row>
    <row r="96" spans="1:1">
      <c r="A96" s="67" t="s">
        <v>400</v>
      </c>
    </row>
    <row r="97" spans="1:1">
      <c r="A97" s="67" t="s">
        <v>355</v>
      </c>
    </row>
    <row r="98" spans="1:1">
      <c r="A98" s="67" t="s">
        <v>299</v>
      </c>
    </row>
    <row r="99" spans="1:1">
      <c r="A99" s="67" t="s">
        <v>401</v>
      </c>
    </row>
    <row r="100" spans="1:1">
      <c r="A100" s="67" t="s">
        <v>369</v>
      </c>
    </row>
    <row r="101" spans="1:1">
      <c r="A101" s="67" t="s">
        <v>360</v>
      </c>
    </row>
    <row r="102" spans="1:1">
      <c r="A102" s="67" t="s">
        <v>361</v>
      </c>
    </row>
    <row r="103" spans="1:1">
      <c r="A103" s="67" t="s">
        <v>362</v>
      </c>
    </row>
    <row r="104" spans="1:1">
      <c r="A104" s="67" t="s">
        <v>363</v>
      </c>
    </row>
    <row r="105" spans="1:1">
      <c r="A105" s="67" t="s">
        <v>364</v>
      </c>
    </row>
    <row r="106" spans="1:1">
      <c r="A106" s="67" t="s">
        <v>370</v>
      </c>
    </row>
    <row r="107" spans="1:1">
      <c r="A107" s="67" t="s">
        <v>379</v>
      </c>
    </row>
    <row r="108" spans="1:1">
      <c r="A108" s="67" t="s">
        <v>402</v>
      </c>
    </row>
    <row r="109" spans="1:1">
      <c r="A109" s="67" t="s">
        <v>403</v>
      </c>
    </row>
    <row r="110" spans="1:1">
      <c r="A110" s="67" t="s">
        <v>367</v>
      </c>
    </row>
    <row r="111" spans="1:1">
      <c r="A111" s="68"/>
    </row>
    <row r="112" spans="1:1">
      <c r="A112" s="67" t="s">
        <v>404</v>
      </c>
    </row>
    <row r="113" spans="1:1">
      <c r="A113" s="67" t="s">
        <v>355</v>
      </c>
    </row>
    <row r="114" spans="1:1">
      <c r="A114" s="67" t="s">
        <v>300</v>
      </c>
    </row>
    <row r="115" spans="1:1">
      <c r="A115" s="67" t="s">
        <v>401</v>
      </c>
    </row>
    <row r="116" spans="1:1">
      <c r="A116" s="67" t="s">
        <v>369</v>
      </c>
    </row>
    <row r="117" spans="1:1">
      <c r="A117" s="67" t="s">
        <v>405</v>
      </c>
    </row>
    <row r="118" spans="1:1">
      <c r="A118" s="67" t="s">
        <v>406</v>
      </c>
    </row>
    <row r="119" spans="1:1">
      <c r="A119" s="67" t="s">
        <v>362</v>
      </c>
    </row>
    <row r="120" spans="1:1">
      <c r="A120" s="67" t="s">
        <v>363</v>
      </c>
    </row>
    <row r="121" spans="1:1">
      <c r="A121" s="67" t="s">
        <v>389</v>
      </c>
    </row>
    <row r="122" spans="1:1">
      <c r="A122" s="67" t="s">
        <v>407</v>
      </c>
    </row>
    <row r="123" spans="1:1">
      <c r="A123" s="67" t="s">
        <v>364</v>
      </c>
    </row>
    <row r="124" spans="1:1">
      <c r="A124" s="67" t="s">
        <v>379</v>
      </c>
    </row>
    <row r="125" spans="1:1">
      <c r="A125" s="67" t="s">
        <v>398</v>
      </c>
    </row>
    <row r="126" spans="1:1">
      <c r="A126" s="67" t="s">
        <v>408</v>
      </c>
    </row>
    <row r="127" spans="1:1">
      <c r="A127" s="67" t="s">
        <v>367</v>
      </c>
    </row>
    <row r="128" spans="1:1">
      <c r="A128" s="68"/>
    </row>
    <row r="129" spans="1:1">
      <c r="A129" s="67" t="s">
        <v>409</v>
      </c>
    </row>
    <row r="130" spans="1:1">
      <c r="A130" s="67" t="s">
        <v>355</v>
      </c>
    </row>
    <row r="131" spans="1:1">
      <c r="A131" s="67" t="s">
        <v>301</v>
      </c>
    </row>
    <row r="132" spans="1:1">
      <c r="A132" s="67" t="s">
        <v>357</v>
      </c>
    </row>
    <row r="133" spans="1:1">
      <c r="A133" s="67" t="s">
        <v>359</v>
      </c>
    </row>
    <row r="134" spans="1:1">
      <c r="A134" s="67" t="s">
        <v>395</v>
      </c>
    </row>
    <row r="135" spans="1:1">
      <c r="A135" s="67" t="s">
        <v>406</v>
      </c>
    </row>
    <row r="136" spans="1:1">
      <c r="A136" s="67" t="s">
        <v>362</v>
      </c>
    </row>
    <row r="137" spans="1:1">
      <c r="A137" s="67" t="s">
        <v>363</v>
      </c>
    </row>
    <row r="138" spans="1:1">
      <c r="A138" s="67" t="s">
        <v>389</v>
      </c>
    </row>
    <row r="139" spans="1:1">
      <c r="A139" s="67" t="s">
        <v>407</v>
      </c>
    </row>
    <row r="140" spans="1:1">
      <c r="A140" s="67" t="s">
        <v>364</v>
      </c>
    </row>
    <row r="141" spans="1:1">
      <c r="A141" s="67" t="s">
        <v>410</v>
      </c>
    </row>
    <row r="142" spans="1:1">
      <c r="A142" s="67" t="s">
        <v>411</v>
      </c>
    </row>
    <row r="143" spans="1:1">
      <c r="A143" s="67" t="s">
        <v>367</v>
      </c>
    </row>
    <row r="144" spans="1:1">
      <c r="A144" s="67" t="s">
        <v>412</v>
      </c>
    </row>
    <row r="145" spans="1:1">
      <c r="A145" s="67" t="s">
        <v>355</v>
      </c>
    </row>
    <row r="146" ht="30" spans="1:1">
      <c r="A146" s="67" t="s">
        <v>302</v>
      </c>
    </row>
    <row r="147" spans="1:1">
      <c r="A147" s="67" t="s">
        <v>413</v>
      </c>
    </row>
    <row r="148" spans="1:1">
      <c r="A148" s="67" t="s">
        <v>369</v>
      </c>
    </row>
    <row r="149" spans="1:1">
      <c r="A149" s="67" t="s">
        <v>388</v>
      </c>
    </row>
    <row r="150" spans="1:1">
      <c r="A150" s="67" t="s">
        <v>361</v>
      </c>
    </row>
    <row r="151" spans="1:1">
      <c r="A151" s="67" t="s">
        <v>362</v>
      </c>
    </row>
    <row r="152" spans="1:1">
      <c r="A152" s="67" t="s">
        <v>363</v>
      </c>
    </row>
    <row r="153" spans="1:1">
      <c r="A153" s="67" t="s">
        <v>389</v>
      </c>
    </row>
    <row r="154" spans="1:1">
      <c r="A154" s="67" t="s">
        <v>414</v>
      </c>
    </row>
    <row r="155" spans="1:1">
      <c r="A155" s="67" t="s">
        <v>364</v>
      </c>
    </row>
    <row r="156" spans="1:1">
      <c r="A156" s="67" t="s">
        <v>370</v>
      </c>
    </row>
    <row r="157" spans="1:1">
      <c r="A157" s="67" t="s">
        <v>371</v>
      </c>
    </row>
    <row r="158" spans="1:1">
      <c r="A158" s="67" t="s">
        <v>415</v>
      </c>
    </row>
    <row r="159" spans="1:1">
      <c r="A159" s="67" t="s">
        <v>367</v>
      </c>
    </row>
    <row r="160" spans="1:1">
      <c r="A160" s="67" t="s">
        <v>416</v>
      </c>
    </row>
    <row r="161" spans="1:1">
      <c r="A161" s="67" t="s">
        <v>355</v>
      </c>
    </row>
    <row r="162" spans="1:1">
      <c r="A162" s="67" t="s">
        <v>303</v>
      </c>
    </row>
    <row r="163" spans="1:1">
      <c r="A163" s="67" t="s">
        <v>374</v>
      </c>
    </row>
    <row r="164" spans="1:1">
      <c r="A164" s="67" t="s">
        <v>359</v>
      </c>
    </row>
    <row r="165" spans="1:1">
      <c r="A165" s="67" t="s">
        <v>417</v>
      </c>
    </row>
    <row r="166" spans="1:1">
      <c r="A166" s="67" t="s">
        <v>418</v>
      </c>
    </row>
    <row r="167" spans="1:1">
      <c r="A167" s="67" t="s">
        <v>419</v>
      </c>
    </row>
    <row r="168" spans="1:1">
      <c r="A168" s="67" t="s">
        <v>363</v>
      </c>
    </row>
    <row r="169" spans="1:1">
      <c r="A169" s="67" t="s">
        <v>420</v>
      </c>
    </row>
    <row r="170" spans="1:1">
      <c r="A170" s="67" t="s">
        <v>421</v>
      </c>
    </row>
    <row r="171" spans="1:1">
      <c r="A171" s="67" t="s">
        <v>398</v>
      </c>
    </row>
    <row r="172" spans="1:1">
      <c r="A172" s="67" t="s">
        <v>367</v>
      </c>
    </row>
    <row r="173" spans="1:1">
      <c r="A173" s="67" t="s">
        <v>422</v>
      </c>
    </row>
    <row r="174" spans="1:1">
      <c r="A174" s="67" t="s">
        <v>355</v>
      </c>
    </row>
    <row r="175" spans="1:1">
      <c r="A175" s="67" t="s">
        <v>304</v>
      </c>
    </row>
    <row r="176" spans="1:1">
      <c r="A176" s="67" t="s">
        <v>374</v>
      </c>
    </row>
    <row r="177" spans="1:1">
      <c r="A177" s="67" t="s">
        <v>369</v>
      </c>
    </row>
    <row r="178" spans="1:1">
      <c r="A178" s="67" t="s">
        <v>360</v>
      </c>
    </row>
    <row r="179" spans="1:1">
      <c r="A179" s="67" t="s">
        <v>406</v>
      </c>
    </row>
    <row r="180" spans="1:1">
      <c r="A180" s="67" t="s">
        <v>423</v>
      </c>
    </row>
    <row r="181" spans="1:1">
      <c r="A181" s="67" t="s">
        <v>363</v>
      </c>
    </row>
    <row r="182" spans="1:1">
      <c r="A182" s="67" t="s">
        <v>364</v>
      </c>
    </row>
    <row r="183" spans="1:1">
      <c r="A183" s="67" t="s">
        <v>370</v>
      </c>
    </row>
    <row r="184" spans="1:1">
      <c r="A184" s="67" t="s">
        <v>380</v>
      </c>
    </row>
    <row r="185" spans="1:1">
      <c r="A185" s="67" t="s">
        <v>367</v>
      </c>
    </row>
    <row r="186" spans="1:1">
      <c r="A186" s="67" t="s">
        <v>424</v>
      </c>
    </row>
    <row r="187" spans="1:1">
      <c r="A187" s="67" t="s">
        <v>355</v>
      </c>
    </row>
    <row r="188" spans="1:1">
      <c r="A188" s="67" t="s">
        <v>305</v>
      </c>
    </row>
    <row r="189" spans="1:1">
      <c r="A189" s="67" t="s">
        <v>425</v>
      </c>
    </row>
    <row r="190" spans="1:1">
      <c r="A190" s="67" t="s">
        <v>369</v>
      </c>
    </row>
    <row r="191" spans="1:1">
      <c r="A191" s="67" t="s">
        <v>388</v>
      </c>
    </row>
    <row r="192" spans="1:1">
      <c r="A192" s="67" t="s">
        <v>426</v>
      </c>
    </row>
    <row r="193" spans="1:1">
      <c r="A193" s="67" t="s">
        <v>384</v>
      </c>
    </row>
    <row r="194" spans="1:1">
      <c r="A194" s="67" t="s">
        <v>363</v>
      </c>
    </row>
    <row r="195" spans="1:1">
      <c r="A195" s="67" t="s">
        <v>427</v>
      </c>
    </row>
    <row r="196" spans="1:1">
      <c r="A196" s="67" t="s">
        <v>370</v>
      </c>
    </row>
    <row r="197" spans="1:1">
      <c r="A197" s="67" t="s">
        <v>398</v>
      </c>
    </row>
    <row r="198" spans="1:1">
      <c r="A198" s="67" t="s">
        <v>367</v>
      </c>
    </row>
    <row r="199" spans="1:1">
      <c r="A199" s="67" t="s">
        <v>428</v>
      </c>
    </row>
    <row r="200" spans="1:1">
      <c r="A200" s="67" t="s">
        <v>355</v>
      </c>
    </row>
    <row r="201" spans="1:1">
      <c r="A201" s="67" t="s">
        <v>306</v>
      </c>
    </row>
    <row r="202" spans="1:1">
      <c r="A202" s="67" t="s">
        <v>429</v>
      </c>
    </row>
    <row r="203" spans="1:1">
      <c r="A203" s="67" t="s">
        <v>369</v>
      </c>
    </row>
    <row r="204" spans="1:1">
      <c r="A204" s="67" t="s">
        <v>430</v>
      </c>
    </row>
    <row r="205" spans="1:1">
      <c r="A205" s="67" t="s">
        <v>431</v>
      </c>
    </row>
    <row r="206" spans="1:1">
      <c r="A206" s="67" t="s">
        <v>384</v>
      </c>
    </row>
    <row r="207" spans="1:1">
      <c r="A207" s="67" t="s">
        <v>363</v>
      </c>
    </row>
    <row r="208" spans="1:1">
      <c r="A208" s="67" t="s">
        <v>427</v>
      </c>
    </row>
    <row r="209" spans="1:1">
      <c r="A209" s="67" t="s">
        <v>421</v>
      </c>
    </row>
    <row r="210" spans="1:1">
      <c r="A210" s="67" t="s">
        <v>432</v>
      </c>
    </row>
    <row r="211" spans="1:1">
      <c r="A211" s="67" t="s">
        <v>367</v>
      </c>
    </row>
    <row r="212" spans="1:1">
      <c r="A212" s="67" t="s">
        <v>433</v>
      </c>
    </row>
    <row r="213" spans="1:1">
      <c r="A213" s="67" t="s">
        <v>355</v>
      </c>
    </row>
    <row r="214" spans="1:1">
      <c r="A214" s="67" t="s">
        <v>307</v>
      </c>
    </row>
    <row r="215" spans="1:1">
      <c r="A215" s="67" t="s">
        <v>413</v>
      </c>
    </row>
    <row r="216" spans="1:1">
      <c r="A216" s="67" t="s">
        <v>369</v>
      </c>
    </row>
    <row r="217" spans="1:1">
      <c r="A217" s="67" t="s">
        <v>395</v>
      </c>
    </row>
    <row r="218" spans="1:1">
      <c r="A218" s="67" t="s">
        <v>361</v>
      </c>
    </row>
    <row r="219" spans="1:1">
      <c r="A219" s="67" t="s">
        <v>423</v>
      </c>
    </row>
    <row r="220" spans="1:1">
      <c r="A220" s="67" t="s">
        <v>363</v>
      </c>
    </row>
    <row r="221" spans="1:1">
      <c r="A221" s="67" t="s">
        <v>434</v>
      </c>
    </row>
    <row r="222" spans="1:1">
      <c r="A222" s="67" t="s">
        <v>370</v>
      </c>
    </row>
    <row r="223" spans="1:1">
      <c r="A223" s="67" t="s">
        <v>385</v>
      </c>
    </row>
    <row r="224" spans="1:1">
      <c r="A224" s="67" t="s">
        <v>367</v>
      </c>
    </row>
    <row r="225" spans="1:1">
      <c r="A225" s="67" t="s">
        <v>435</v>
      </c>
    </row>
    <row r="226" spans="1:1">
      <c r="A226" s="67" t="s">
        <v>355</v>
      </c>
    </row>
    <row r="227" ht="30" spans="1:1">
      <c r="A227" s="67" t="s">
        <v>308</v>
      </c>
    </row>
    <row r="228" spans="1:1">
      <c r="A228" s="67" t="s">
        <v>374</v>
      </c>
    </row>
    <row r="229" spans="1:1">
      <c r="A229" s="67" t="s">
        <v>369</v>
      </c>
    </row>
    <row r="230" spans="1:1">
      <c r="A230" s="67" t="s">
        <v>360</v>
      </c>
    </row>
    <row r="231" spans="1:1">
      <c r="A231" s="67" t="s">
        <v>406</v>
      </c>
    </row>
    <row r="232" spans="1:1">
      <c r="A232" s="67" t="s">
        <v>419</v>
      </c>
    </row>
    <row r="233" spans="1:1">
      <c r="A233" s="67" t="s">
        <v>363</v>
      </c>
    </row>
    <row r="234" spans="1:1">
      <c r="A234" s="67" t="s">
        <v>389</v>
      </c>
    </row>
    <row r="235" spans="1:1">
      <c r="A235" s="67" t="s">
        <v>407</v>
      </c>
    </row>
    <row r="236" spans="1:1">
      <c r="A236" s="67" t="s">
        <v>420</v>
      </c>
    </row>
    <row r="237" spans="1:1">
      <c r="A237" s="67" t="s">
        <v>370</v>
      </c>
    </row>
    <row r="238" spans="1:1">
      <c r="A238" s="67" t="s">
        <v>436</v>
      </c>
    </row>
    <row r="239" spans="1:1">
      <c r="A239" s="67" t="s">
        <v>437</v>
      </c>
    </row>
    <row r="240" spans="1:1">
      <c r="A240" s="67" t="s">
        <v>367</v>
      </c>
    </row>
    <row r="241" spans="1:1">
      <c r="A241" s="67" t="s">
        <v>438</v>
      </c>
    </row>
    <row r="242" spans="1:1">
      <c r="A242" s="67" t="s">
        <v>355</v>
      </c>
    </row>
    <row r="243" spans="1:1">
      <c r="A243" s="67" t="s">
        <v>309</v>
      </c>
    </row>
    <row r="244" spans="1:1">
      <c r="A244" s="67" t="s">
        <v>429</v>
      </c>
    </row>
    <row r="245" spans="1:1">
      <c r="A245" s="67" t="s">
        <v>359</v>
      </c>
    </row>
    <row r="246" spans="1:1">
      <c r="A246" s="67" t="s">
        <v>388</v>
      </c>
    </row>
    <row r="247" spans="1:1">
      <c r="A247" s="67" t="s">
        <v>439</v>
      </c>
    </row>
    <row r="248" spans="1:1">
      <c r="A248" s="67" t="s">
        <v>362</v>
      </c>
    </row>
    <row r="249" spans="1:1">
      <c r="A249" s="67" t="s">
        <v>363</v>
      </c>
    </row>
    <row r="250" spans="1:1">
      <c r="A250" s="67" t="s">
        <v>434</v>
      </c>
    </row>
    <row r="251" spans="1:1">
      <c r="A251" s="67" t="s">
        <v>440</v>
      </c>
    </row>
    <row r="252" spans="1:1">
      <c r="A252" s="67" t="s">
        <v>367</v>
      </c>
    </row>
    <row r="253" spans="1:1">
      <c r="A253" s="67" t="s">
        <v>441</v>
      </c>
    </row>
    <row r="254" spans="1:1">
      <c r="A254" s="67" t="s">
        <v>355</v>
      </c>
    </row>
    <row r="255" spans="1:1">
      <c r="A255" s="67" t="s">
        <v>310</v>
      </c>
    </row>
    <row r="256" spans="1:1">
      <c r="A256" s="67" t="s">
        <v>429</v>
      </c>
    </row>
    <row r="257" spans="1:1">
      <c r="A257" s="67" t="s">
        <v>359</v>
      </c>
    </row>
    <row r="258" spans="1:1">
      <c r="A258" s="67" t="s">
        <v>388</v>
      </c>
    </row>
    <row r="259" spans="1:1">
      <c r="A259" s="67" t="s">
        <v>442</v>
      </c>
    </row>
    <row r="260" spans="1:1">
      <c r="A260" s="67" t="s">
        <v>362</v>
      </c>
    </row>
    <row r="261" spans="1:1">
      <c r="A261" s="67" t="s">
        <v>363</v>
      </c>
    </row>
    <row r="262" spans="1:1">
      <c r="A262" s="67" t="s">
        <v>443</v>
      </c>
    </row>
    <row r="263" spans="1:1">
      <c r="A263" s="67" t="s">
        <v>398</v>
      </c>
    </row>
    <row r="264" spans="1:1">
      <c r="A264" s="67" t="s">
        <v>367</v>
      </c>
    </row>
    <row r="265" spans="1:1">
      <c r="A265" s="68"/>
    </row>
    <row r="266" spans="1:1">
      <c r="A266" s="67" t="s">
        <v>444</v>
      </c>
    </row>
    <row r="267" spans="1:1">
      <c r="A267" s="67" t="s">
        <v>355</v>
      </c>
    </row>
    <row r="268" spans="1:1">
      <c r="A268" s="67" t="s">
        <v>311</v>
      </c>
    </row>
    <row r="269" spans="1:1">
      <c r="A269" s="67" t="s">
        <v>429</v>
      </c>
    </row>
    <row r="270" spans="1:1">
      <c r="A270" s="67" t="s">
        <v>359</v>
      </c>
    </row>
    <row r="271" spans="1:1">
      <c r="A271" s="67" t="s">
        <v>360</v>
      </c>
    </row>
    <row r="272" spans="1:1">
      <c r="A272" s="67" t="s">
        <v>439</v>
      </c>
    </row>
    <row r="273" spans="1:1">
      <c r="A273" s="67" t="s">
        <v>419</v>
      </c>
    </row>
    <row r="274" spans="1:1">
      <c r="A274" s="67" t="s">
        <v>363</v>
      </c>
    </row>
    <row r="275" spans="1:1">
      <c r="A275" s="67" t="s">
        <v>445</v>
      </c>
    </row>
    <row r="276" spans="1:1">
      <c r="A276" s="67" t="s">
        <v>390</v>
      </c>
    </row>
    <row r="277" spans="1:1">
      <c r="A277" s="67" t="s">
        <v>443</v>
      </c>
    </row>
    <row r="278" spans="1:1">
      <c r="A278" s="67" t="s">
        <v>421</v>
      </c>
    </row>
    <row r="279" spans="1:1">
      <c r="A279" s="67" t="s">
        <v>446</v>
      </c>
    </row>
    <row r="280" spans="1:1">
      <c r="A280" s="67" t="s">
        <v>367</v>
      </c>
    </row>
    <row r="281" spans="1:1">
      <c r="A281" s="67" t="s">
        <v>447</v>
      </c>
    </row>
    <row r="282" spans="1:1">
      <c r="A282" s="67" t="s">
        <v>355</v>
      </c>
    </row>
    <row r="283" ht="30" spans="1:1">
      <c r="A283" s="67" t="s">
        <v>312</v>
      </c>
    </row>
    <row r="284" spans="1:1">
      <c r="A284" s="67" t="s">
        <v>374</v>
      </c>
    </row>
    <row r="285" spans="1:1">
      <c r="A285" s="67" t="s">
        <v>369</v>
      </c>
    </row>
    <row r="286" spans="1:1">
      <c r="A286" s="67" t="s">
        <v>360</v>
      </c>
    </row>
    <row r="287" spans="1:1">
      <c r="A287" s="67" t="s">
        <v>361</v>
      </c>
    </row>
    <row r="288" spans="1:1">
      <c r="A288" s="67" t="s">
        <v>419</v>
      </c>
    </row>
    <row r="289" spans="1:1">
      <c r="A289" s="67" t="s">
        <v>363</v>
      </c>
    </row>
    <row r="290" spans="1:1">
      <c r="A290" s="67" t="s">
        <v>443</v>
      </c>
    </row>
    <row r="291" spans="1:1">
      <c r="A291" s="67" t="s">
        <v>370</v>
      </c>
    </row>
    <row r="292" spans="1:1">
      <c r="A292" s="67" t="s">
        <v>398</v>
      </c>
    </row>
    <row r="293" spans="1:1">
      <c r="A293" s="67" t="s">
        <v>448</v>
      </c>
    </row>
    <row r="294" spans="1:1">
      <c r="A294" s="67" t="s">
        <v>367</v>
      </c>
    </row>
    <row r="295" spans="1:1">
      <c r="A295" s="67" t="s">
        <v>449</v>
      </c>
    </row>
    <row r="296" spans="1:1">
      <c r="A296" s="67" t="s">
        <v>355</v>
      </c>
    </row>
    <row r="297" ht="30" spans="1:1">
      <c r="A297" s="67" t="s">
        <v>313</v>
      </c>
    </row>
    <row r="298" spans="1:1">
      <c r="A298" s="67" t="s">
        <v>374</v>
      </c>
    </row>
    <row r="299" spans="1:1">
      <c r="A299" s="67" t="s">
        <v>359</v>
      </c>
    </row>
    <row r="300" spans="1:1">
      <c r="A300" s="67" t="s">
        <v>450</v>
      </c>
    </row>
    <row r="301" spans="1:1">
      <c r="A301" s="67" t="s">
        <v>361</v>
      </c>
    </row>
    <row r="302" spans="1:1">
      <c r="A302" s="67" t="s">
        <v>419</v>
      </c>
    </row>
    <row r="303" spans="1:1">
      <c r="A303" s="67" t="s">
        <v>363</v>
      </c>
    </row>
    <row r="304" spans="1:1">
      <c r="A304" s="67" t="s">
        <v>443</v>
      </c>
    </row>
    <row r="305" spans="1:1">
      <c r="A305" s="67" t="s">
        <v>370</v>
      </c>
    </row>
    <row r="306" spans="1:1">
      <c r="A306" s="67" t="s">
        <v>436</v>
      </c>
    </row>
    <row r="307" spans="1:1">
      <c r="A307" s="67" t="s">
        <v>367</v>
      </c>
    </row>
    <row r="308" spans="1:1">
      <c r="A308" s="68"/>
    </row>
    <row r="309" spans="1:1">
      <c r="A309" s="67" t="s">
        <v>451</v>
      </c>
    </row>
    <row r="310" spans="1:1">
      <c r="A310" s="67" t="s">
        <v>355</v>
      </c>
    </row>
    <row r="311" spans="1:1">
      <c r="A311" s="67" t="s">
        <v>314</v>
      </c>
    </row>
    <row r="312" spans="1:1">
      <c r="A312" s="67" t="s">
        <v>374</v>
      </c>
    </row>
    <row r="313" spans="1:1">
      <c r="A313" s="67" t="s">
        <v>369</v>
      </c>
    </row>
    <row r="314" spans="1:1">
      <c r="A314" s="67" t="s">
        <v>452</v>
      </c>
    </row>
    <row r="315" spans="1:1">
      <c r="A315" s="67" t="s">
        <v>453</v>
      </c>
    </row>
    <row r="316" spans="1:1">
      <c r="A316" s="67" t="s">
        <v>361</v>
      </c>
    </row>
    <row r="317" spans="1:1">
      <c r="A317" s="67" t="s">
        <v>419</v>
      </c>
    </row>
    <row r="318" spans="1:1">
      <c r="A318" s="67" t="s">
        <v>454</v>
      </c>
    </row>
    <row r="319" spans="1:1">
      <c r="A319" s="67" t="s">
        <v>443</v>
      </c>
    </row>
    <row r="320" spans="1:1">
      <c r="A320" s="67" t="s">
        <v>455</v>
      </c>
    </row>
    <row r="321" spans="1:1">
      <c r="A321" s="67" t="s">
        <v>456</v>
      </c>
    </row>
    <row r="322" spans="1:1">
      <c r="A322" s="67" t="s">
        <v>367</v>
      </c>
    </row>
    <row r="323" spans="1:1">
      <c r="A323" s="68"/>
    </row>
    <row r="324" spans="1:1">
      <c r="A324" s="67" t="s">
        <v>457</v>
      </c>
    </row>
    <row r="325" spans="1:1">
      <c r="A325" s="67" t="s">
        <v>355</v>
      </c>
    </row>
    <row r="326" ht="30" spans="1:1">
      <c r="A326" s="67" t="s">
        <v>316</v>
      </c>
    </row>
    <row r="327" spans="1:1">
      <c r="A327" s="67" t="s">
        <v>374</v>
      </c>
    </row>
    <row r="328" spans="1:1">
      <c r="A328" s="67" t="s">
        <v>359</v>
      </c>
    </row>
    <row r="329" spans="1:1">
      <c r="A329" s="67" t="s">
        <v>376</v>
      </c>
    </row>
    <row r="330" spans="1:1">
      <c r="A330" s="67" t="s">
        <v>458</v>
      </c>
    </row>
    <row r="331" spans="1:1">
      <c r="A331" s="67" t="s">
        <v>459</v>
      </c>
    </row>
    <row r="332" spans="1:1">
      <c r="A332" s="67" t="s">
        <v>460</v>
      </c>
    </row>
    <row r="333" spans="1:1">
      <c r="A333" s="67" t="s">
        <v>461</v>
      </c>
    </row>
    <row r="334" spans="1:1">
      <c r="A334" s="67" t="s">
        <v>421</v>
      </c>
    </row>
    <row r="335" spans="1:1">
      <c r="A335" s="67" t="s">
        <v>462</v>
      </c>
    </row>
    <row r="336" spans="1:1">
      <c r="A336" s="67" t="s">
        <v>385</v>
      </c>
    </row>
    <row r="337" spans="1:1">
      <c r="A337" s="67" t="s">
        <v>463</v>
      </c>
    </row>
    <row r="338" spans="1:1">
      <c r="A338" s="67" t="s">
        <v>367</v>
      </c>
    </row>
    <row r="339" spans="1:1">
      <c r="A339" s="68"/>
    </row>
    <row r="340" spans="1:1">
      <c r="A340" s="67" t="s">
        <v>464</v>
      </c>
    </row>
    <row r="341" spans="1:1">
      <c r="A341" s="67" t="s">
        <v>355</v>
      </c>
    </row>
    <row r="342" ht="30" spans="1:1">
      <c r="A342" s="67" t="s">
        <v>317</v>
      </c>
    </row>
    <row r="343" spans="1:1">
      <c r="A343" s="67" t="s">
        <v>465</v>
      </c>
    </row>
    <row r="344" spans="1:1">
      <c r="A344" s="67" t="s">
        <v>369</v>
      </c>
    </row>
    <row r="345" spans="1:1">
      <c r="A345" s="67" t="s">
        <v>360</v>
      </c>
    </row>
    <row r="346" spans="1:1">
      <c r="A346" s="67" t="s">
        <v>466</v>
      </c>
    </row>
    <row r="347" spans="1:1">
      <c r="A347" s="67" t="s">
        <v>384</v>
      </c>
    </row>
    <row r="348" spans="1:1">
      <c r="A348" s="67" t="s">
        <v>363</v>
      </c>
    </row>
    <row r="349" spans="1:1">
      <c r="A349" s="67" t="s">
        <v>461</v>
      </c>
    </row>
    <row r="350" spans="1:1">
      <c r="A350" s="67" t="s">
        <v>467</v>
      </c>
    </row>
    <row r="351" spans="1:1">
      <c r="A351" s="67" t="s">
        <v>367</v>
      </c>
    </row>
    <row r="352" spans="1:1">
      <c r="A352" s="68"/>
    </row>
    <row r="353" spans="1:1">
      <c r="A353" s="67" t="s">
        <v>468</v>
      </c>
    </row>
    <row r="354" spans="1:1">
      <c r="A354" s="67" t="s">
        <v>355</v>
      </c>
    </row>
    <row r="355" spans="1:1">
      <c r="A355" s="67" t="s">
        <v>318</v>
      </c>
    </row>
    <row r="356" spans="1:1">
      <c r="A356" s="67" t="s">
        <v>469</v>
      </c>
    </row>
    <row r="357" spans="1:1">
      <c r="A357" s="67" t="s">
        <v>470</v>
      </c>
    </row>
    <row r="358" spans="1:1">
      <c r="A358" s="67" t="s">
        <v>471</v>
      </c>
    </row>
    <row r="359" spans="1:1">
      <c r="A359" s="67" t="s">
        <v>419</v>
      </c>
    </row>
    <row r="360" spans="1:1">
      <c r="A360" s="67" t="s">
        <v>460</v>
      </c>
    </row>
    <row r="361" spans="1:1">
      <c r="A361" s="67" t="s">
        <v>472</v>
      </c>
    </row>
    <row r="362" spans="1:1">
      <c r="A362" s="67" t="s">
        <v>473</v>
      </c>
    </row>
    <row r="363" spans="1:1">
      <c r="A363" s="67" t="s">
        <v>398</v>
      </c>
    </row>
    <row r="364" spans="1:1">
      <c r="A364" s="67" t="s">
        <v>367</v>
      </c>
    </row>
    <row r="365" spans="1:1">
      <c r="A365" s="68"/>
    </row>
    <row r="366" spans="1:1">
      <c r="A366" s="67" t="s">
        <v>474</v>
      </c>
    </row>
    <row r="367" spans="1:1">
      <c r="A367" s="67" t="s">
        <v>355</v>
      </c>
    </row>
    <row r="368" ht="30" spans="1:1">
      <c r="A368" s="67" t="s">
        <v>319</v>
      </c>
    </row>
    <row r="369" spans="1:1">
      <c r="A369" s="67" t="s">
        <v>374</v>
      </c>
    </row>
    <row r="370" spans="1:1">
      <c r="A370" s="67" t="s">
        <v>359</v>
      </c>
    </row>
    <row r="371" spans="1:1">
      <c r="A371" s="67" t="s">
        <v>395</v>
      </c>
    </row>
    <row r="372" spans="1:1">
      <c r="A372" s="67" t="s">
        <v>475</v>
      </c>
    </row>
    <row r="373" spans="1:1">
      <c r="A373" s="67" t="s">
        <v>419</v>
      </c>
    </row>
    <row r="374" spans="1:1">
      <c r="A374" s="67" t="s">
        <v>363</v>
      </c>
    </row>
    <row r="375" spans="1:1">
      <c r="A375" s="67" t="s">
        <v>443</v>
      </c>
    </row>
    <row r="376" spans="1:1">
      <c r="A376" s="67" t="s">
        <v>421</v>
      </c>
    </row>
    <row r="377" spans="1:1">
      <c r="A377" s="67" t="s">
        <v>398</v>
      </c>
    </row>
    <row r="378" spans="1:1">
      <c r="A378" s="67" t="s">
        <v>367</v>
      </c>
    </row>
    <row r="379" spans="1:1">
      <c r="A379" s="68"/>
    </row>
    <row r="380" spans="1:1">
      <c r="A380" s="67" t="s">
        <v>476</v>
      </c>
    </row>
    <row r="381" spans="1:1">
      <c r="A381" s="67" t="s">
        <v>355</v>
      </c>
    </row>
    <row r="382" ht="30" spans="1:1">
      <c r="A382" s="67" t="s">
        <v>320</v>
      </c>
    </row>
    <row r="383" spans="1:1">
      <c r="A383" s="67" t="s">
        <v>374</v>
      </c>
    </row>
    <row r="384" spans="1:1">
      <c r="A384" s="67" t="s">
        <v>375</v>
      </c>
    </row>
    <row r="385" spans="1:1">
      <c r="A385" s="67" t="s">
        <v>383</v>
      </c>
    </row>
    <row r="386" spans="1:1">
      <c r="A386" s="67" t="s">
        <v>439</v>
      </c>
    </row>
    <row r="387" spans="1:1">
      <c r="A387" s="67" t="s">
        <v>477</v>
      </c>
    </row>
    <row r="388" spans="1:1">
      <c r="A388" s="67" t="s">
        <v>478</v>
      </c>
    </row>
    <row r="389" spans="1:1">
      <c r="A389" s="67" t="s">
        <v>445</v>
      </c>
    </row>
    <row r="390" spans="1:1">
      <c r="A390" s="67" t="s">
        <v>414</v>
      </c>
    </row>
    <row r="391" spans="1:1">
      <c r="A391" s="67" t="s">
        <v>443</v>
      </c>
    </row>
    <row r="392" spans="1:1">
      <c r="A392" s="67" t="s">
        <v>421</v>
      </c>
    </row>
    <row r="393" spans="1:1">
      <c r="A393" s="67" t="s">
        <v>398</v>
      </c>
    </row>
    <row r="394" spans="1:1">
      <c r="A394" s="67" t="s">
        <v>367</v>
      </c>
    </row>
    <row r="395" spans="1:1">
      <c r="A395" s="68"/>
    </row>
    <row r="396" spans="1:1">
      <c r="A396" s="67" t="s">
        <v>479</v>
      </c>
    </row>
    <row r="397" spans="1:1">
      <c r="A397" s="67" t="s">
        <v>355</v>
      </c>
    </row>
    <row r="398" spans="1:1">
      <c r="A398" s="67" t="s">
        <v>321</v>
      </c>
    </row>
    <row r="399" spans="1:1">
      <c r="A399" s="67" t="s">
        <v>374</v>
      </c>
    </row>
    <row r="400" spans="1:1">
      <c r="A400" s="67" t="s">
        <v>359</v>
      </c>
    </row>
    <row r="401" spans="1:1">
      <c r="A401" s="67" t="s">
        <v>388</v>
      </c>
    </row>
    <row r="402" spans="1:1">
      <c r="A402" s="67" t="s">
        <v>475</v>
      </c>
    </row>
    <row r="403" spans="1:1">
      <c r="A403" s="67" t="s">
        <v>477</v>
      </c>
    </row>
    <row r="404" spans="1:1">
      <c r="A404" s="67" t="s">
        <v>480</v>
      </c>
    </row>
    <row r="405" spans="1:1">
      <c r="A405" s="67" t="s">
        <v>445</v>
      </c>
    </row>
    <row r="406" spans="1:1">
      <c r="A406" s="67" t="s">
        <v>407</v>
      </c>
    </row>
    <row r="407" spans="1:1">
      <c r="A407" s="67" t="s">
        <v>443</v>
      </c>
    </row>
    <row r="408" spans="1:1">
      <c r="A408" s="67" t="s">
        <v>421</v>
      </c>
    </row>
    <row r="409" spans="1:1">
      <c r="A409" s="67" t="s">
        <v>481</v>
      </c>
    </row>
    <row r="410" spans="1:1">
      <c r="A410" s="67" t="s">
        <v>367</v>
      </c>
    </row>
    <row r="411" spans="1:1">
      <c r="A411" s="68"/>
    </row>
    <row r="412" spans="1:1">
      <c r="A412" s="67" t="s">
        <v>482</v>
      </c>
    </row>
    <row r="413" spans="1:1">
      <c r="A413" s="67" t="s">
        <v>355</v>
      </c>
    </row>
    <row r="414" ht="45" spans="1:1">
      <c r="A414" s="67" t="s">
        <v>322</v>
      </c>
    </row>
    <row r="415" spans="1:1">
      <c r="A415" s="67" t="s">
        <v>374</v>
      </c>
    </row>
    <row r="416" spans="1:1">
      <c r="A416" s="67" t="s">
        <v>359</v>
      </c>
    </row>
    <row r="417" spans="1:1">
      <c r="A417" s="67" t="s">
        <v>405</v>
      </c>
    </row>
    <row r="418" spans="1:1">
      <c r="A418" s="67" t="s">
        <v>475</v>
      </c>
    </row>
    <row r="419" spans="1:1">
      <c r="A419" s="67" t="s">
        <v>362</v>
      </c>
    </row>
    <row r="420" spans="1:1">
      <c r="A420" s="67" t="s">
        <v>363</v>
      </c>
    </row>
    <row r="421" spans="1:1">
      <c r="A421" s="67" t="s">
        <v>443</v>
      </c>
    </row>
    <row r="422" spans="1:1">
      <c r="A422" s="67" t="s">
        <v>483</v>
      </c>
    </row>
    <row r="423" spans="1:1">
      <c r="A423" s="67" t="s">
        <v>484</v>
      </c>
    </row>
    <row r="424" spans="1:1">
      <c r="A424" s="67" t="s">
        <v>367</v>
      </c>
    </row>
    <row r="425" spans="1:1">
      <c r="A425" s="68"/>
    </row>
    <row r="426" spans="1:1">
      <c r="A426" s="67" t="s">
        <v>485</v>
      </c>
    </row>
    <row r="427" spans="1:1">
      <c r="A427" s="67" t="s">
        <v>355</v>
      </c>
    </row>
    <row r="428" spans="1:1">
      <c r="A428" s="67" t="s">
        <v>323</v>
      </c>
    </row>
    <row r="429" spans="1:1">
      <c r="A429" s="67" t="s">
        <v>374</v>
      </c>
    </row>
    <row r="430" spans="1:1">
      <c r="A430" s="67" t="s">
        <v>369</v>
      </c>
    </row>
    <row r="431" spans="1:1">
      <c r="A431" s="67" t="s">
        <v>360</v>
      </c>
    </row>
    <row r="432" spans="1:1">
      <c r="A432" s="67" t="s">
        <v>361</v>
      </c>
    </row>
    <row r="433" spans="1:1">
      <c r="A433" s="67" t="s">
        <v>384</v>
      </c>
    </row>
    <row r="434" spans="1:1">
      <c r="A434" s="67" t="s">
        <v>460</v>
      </c>
    </row>
    <row r="435" spans="1:1">
      <c r="A435" s="67" t="s">
        <v>389</v>
      </c>
    </row>
    <row r="436" spans="1:1">
      <c r="A436" s="67" t="s">
        <v>414</v>
      </c>
    </row>
    <row r="437" spans="1:1">
      <c r="A437" s="67" t="s">
        <v>443</v>
      </c>
    </row>
    <row r="438" spans="1:1">
      <c r="A438" s="67" t="s">
        <v>421</v>
      </c>
    </row>
    <row r="439" spans="1:1">
      <c r="A439" s="67" t="s">
        <v>398</v>
      </c>
    </row>
    <row r="440" spans="1:1">
      <c r="A440" s="67" t="s">
        <v>486</v>
      </c>
    </row>
    <row r="441" spans="1:1">
      <c r="A441" s="67" t="s">
        <v>367</v>
      </c>
    </row>
    <row r="442" spans="1:1">
      <c r="A442" s="68"/>
    </row>
    <row r="443" spans="1:1">
      <c r="A443" s="67" t="s">
        <v>487</v>
      </c>
    </row>
    <row r="444" spans="1:1">
      <c r="A444" s="67" t="s">
        <v>355</v>
      </c>
    </row>
    <row r="445" spans="1:1">
      <c r="A445" s="67" t="s">
        <v>324</v>
      </c>
    </row>
    <row r="446" spans="1:1">
      <c r="A446" s="67" t="s">
        <v>374</v>
      </c>
    </row>
    <row r="447" spans="1:1">
      <c r="A447" s="67" t="s">
        <v>369</v>
      </c>
    </row>
    <row r="448" spans="1:1">
      <c r="A448" s="67" t="s">
        <v>360</v>
      </c>
    </row>
    <row r="449" spans="1:1">
      <c r="A449" s="67" t="s">
        <v>361</v>
      </c>
    </row>
    <row r="450" spans="1:1">
      <c r="A450" s="67" t="s">
        <v>384</v>
      </c>
    </row>
    <row r="451" spans="1:1">
      <c r="A451" s="67" t="s">
        <v>460</v>
      </c>
    </row>
    <row r="452" spans="1:1">
      <c r="A452" s="67" t="s">
        <v>443</v>
      </c>
    </row>
    <row r="453" spans="1:1">
      <c r="A453" s="67" t="s">
        <v>421</v>
      </c>
    </row>
    <row r="454" spans="1:1">
      <c r="A454" s="67" t="s">
        <v>488</v>
      </c>
    </row>
    <row r="455" spans="1:1">
      <c r="A455" s="67" t="s">
        <v>489</v>
      </c>
    </row>
    <row r="456" spans="1:1">
      <c r="A456" s="67" t="s">
        <v>367</v>
      </c>
    </row>
    <row r="457" spans="1:1">
      <c r="A457" s="68"/>
    </row>
    <row r="458" spans="1:1">
      <c r="A458" s="67" t="s">
        <v>490</v>
      </c>
    </row>
    <row r="459" spans="1:1">
      <c r="A459" s="67" t="s">
        <v>355</v>
      </c>
    </row>
    <row r="460" spans="1:1">
      <c r="A460" s="67" t="s">
        <v>325</v>
      </c>
    </row>
    <row r="461" spans="1:1">
      <c r="A461" s="67" t="s">
        <v>491</v>
      </c>
    </row>
    <row r="462" spans="1:1">
      <c r="A462" s="67" t="s">
        <v>375</v>
      </c>
    </row>
    <row r="463" spans="1:1">
      <c r="A463" s="67" t="s">
        <v>492</v>
      </c>
    </row>
    <row r="464" spans="1:1">
      <c r="A464" s="67" t="s">
        <v>458</v>
      </c>
    </row>
    <row r="465" spans="1:1">
      <c r="A465" s="67" t="s">
        <v>493</v>
      </c>
    </row>
    <row r="466" spans="1:1">
      <c r="A466" s="67" t="s">
        <v>363</v>
      </c>
    </row>
    <row r="467" spans="1:1">
      <c r="A467" s="67" t="s">
        <v>494</v>
      </c>
    </row>
    <row r="468" spans="1:1">
      <c r="A468" s="67" t="s">
        <v>421</v>
      </c>
    </row>
    <row r="469" spans="1:1">
      <c r="A469" s="67" t="s">
        <v>379</v>
      </c>
    </row>
    <row r="470" spans="1:1">
      <c r="A470" s="67" t="s">
        <v>495</v>
      </c>
    </row>
    <row r="471" spans="1:1">
      <c r="A471" s="67" t="s">
        <v>496</v>
      </c>
    </row>
    <row r="472" spans="1:1">
      <c r="A472" s="67" t="s">
        <v>497</v>
      </c>
    </row>
    <row r="473" spans="1:1">
      <c r="A473" s="67" t="s">
        <v>498</v>
      </c>
    </row>
    <row r="474" spans="1:1">
      <c r="A474" s="67" t="s">
        <v>499</v>
      </c>
    </row>
    <row r="475" spans="1:1">
      <c r="A475" s="67" t="s">
        <v>500</v>
      </c>
    </row>
    <row r="476" spans="1:1">
      <c r="A476" s="67" t="s">
        <v>488</v>
      </c>
    </row>
    <row r="477" spans="1:1">
      <c r="A477" s="67" t="s">
        <v>367</v>
      </c>
    </row>
    <row r="478" spans="1:1">
      <c r="A478" s="68"/>
    </row>
    <row r="479" spans="1:1">
      <c r="A479" s="67" t="s">
        <v>501</v>
      </c>
    </row>
    <row r="480" spans="1:1">
      <c r="A480" s="67" t="s">
        <v>502</v>
      </c>
    </row>
    <row r="481" spans="1:1">
      <c r="A481" s="67" t="s">
        <v>355</v>
      </c>
    </row>
    <row r="482" ht="30" spans="1:1">
      <c r="A482" s="67" t="s">
        <v>326</v>
      </c>
    </row>
    <row r="483" spans="1:1">
      <c r="A483" s="67" t="s">
        <v>374</v>
      </c>
    </row>
    <row r="484" spans="1:1">
      <c r="A484" s="67" t="s">
        <v>359</v>
      </c>
    </row>
    <row r="485" spans="1:1">
      <c r="A485" s="67" t="s">
        <v>388</v>
      </c>
    </row>
    <row r="486" spans="1:1">
      <c r="A486" s="67" t="s">
        <v>361</v>
      </c>
    </row>
    <row r="487" spans="1:1">
      <c r="A487" s="67" t="s">
        <v>384</v>
      </c>
    </row>
    <row r="488" spans="1:1">
      <c r="A488" s="67" t="s">
        <v>378</v>
      </c>
    </row>
    <row r="489" spans="1:1">
      <c r="A489" s="67" t="s">
        <v>427</v>
      </c>
    </row>
    <row r="490" spans="1:1">
      <c r="A490" s="67" t="s">
        <v>503</v>
      </c>
    </row>
    <row r="491" spans="1:1">
      <c r="A491" s="67" t="s">
        <v>367</v>
      </c>
    </row>
    <row r="492" spans="1:1">
      <c r="A492" s="68"/>
    </row>
    <row r="493" spans="1:1">
      <c r="A493" s="67" t="s">
        <v>504</v>
      </c>
    </row>
    <row r="494" spans="1:1">
      <c r="A494" s="67" t="s">
        <v>355</v>
      </c>
    </row>
    <row r="495" ht="30" spans="1:1">
      <c r="A495" s="67" t="s">
        <v>327</v>
      </c>
    </row>
    <row r="496" spans="1:1">
      <c r="A496" s="67" t="s">
        <v>465</v>
      </c>
    </row>
    <row r="497" spans="1:1">
      <c r="A497" s="67" t="s">
        <v>359</v>
      </c>
    </row>
    <row r="498" spans="1:1">
      <c r="A498" s="67" t="s">
        <v>360</v>
      </c>
    </row>
    <row r="499" spans="1:1">
      <c r="A499" s="67" t="s">
        <v>361</v>
      </c>
    </row>
    <row r="500" spans="1:1">
      <c r="A500" s="67" t="s">
        <v>362</v>
      </c>
    </row>
    <row r="501" spans="1:1">
      <c r="A501" s="67" t="s">
        <v>505</v>
      </c>
    </row>
    <row r="502" spans="1:1">
      <c r="A502" s="67" t="s">
        <v>434</v>
      </c>
    </row>
    <row r="503" spans="1:1">
      <c r="A503" s="67" t="s">
        <v>421</v>
      </c>
    </row>
    <row r="504" spans="1:1">
      <c r="A504" s="67" t="s">
        <v>506</v>
      </c>
    </row>
    <row r="505" spans="1:1">
      <c r="A505" s="67" t="s">
        <v>367</v>
      </c>
    </row>
    <row r="506" spans="1:1">
      <c r="A506" s="68"/>
    </row>
    <row r="507" spans="1:1">
      <c r="A507" s="67" t="s">
        <v>507</v>
      </c>
    </row>
    <row r="508" spans="1:1">
      <c r="A508" s="67" t="s">
        <v>355</v>
      </c>
    </row>
    <row r="509" ht="30" spans="1:1">
      <c r="A509" s="67" t="s">
        <v>328</v>
      </c>
    </row>
    <row r="510" spans="1:1">
      <c r="A510" s="67" t="s">
        <v>374</v>
      </c>
    </row>
    <row r="511" spans="1:1">
      <c r="A511" s="67" t="s">
        <v>359</v>
      </c>
    </row>
    <row r="512" spans="1:1">
      <c r="A512" s="67" t="s">
        <v>360</v>
      </c>
    </row>
    <row r="513" spans="1:1">
      <c r="A513" s="67" t="s">
        <v>466</v>
      </c>
    </row>
    <row r="514" spans="1:1">
      <c r="A514" s="67" t="s">
        <v>362</v>
      </c>
    </row>
    <row r="515" spans="1:1">
      <c r="A515" s="67" t="s">
        <v>363</v>
      </c>
    </row>
    <row r="516" spans="1:1">
      <c r="A516" s="67" t="s">
        <v>461</v>
      </c>
    </row>
    <row r="517" spans="1:1">
      <c r="A517" s="67" t="s">
        <v>421</v>
      </c>
    </row>
    <row r="518" spans="1:1">
      <c r="A518" s="67" t="s">
        <v>508</v>
      </c>
    </row>
    <row r="519" spans="1:1">
      <c r="A519" s="67" t="s">
        <v>509</v>
      </c>
    </row>
    <row r="520" spans="1:1">
      <c r="A520" s="67" t="s">
        <v>367</v>
      </c>
    </row>
    <row r="521" spans="1:1">
      <c r="A521" s="68"/>
    </row>
    <row r="522" spans="1:1">
      <c r="A522" s="67" t="s">
        <v>510</v>
      </c>
    </row>
    <row r="523" spans="1:1">
      <c r="A523" s="67" t="s">
        <v>355</v>
      </c>
    </row>
    <row r="524" ht="30" spans="1:1">
      <c r="A524" s="67" t="s">
        <v>329</v>
      </c>
    </row>
    <row r="525" spans="1:1">
      <c r="A525" s="67" t="s">
        <v>511</v>
      </c>
    </row>
    <row r="526" spans="1:1">
      <c r="A526" s="67" t="s">
        <v>359</v>
      </c>
    </row>
    <row r="527" spans="1:1">
      <c r="A527" s="67" t="s">
        <v>388</v>
      </c>
    </row>
    <row r="528" spans="1:1">
      <c r="A528" s="67" t="s">
        <v>439</v>
      </c>
    </row>
    <row r="529" spans="1:1">
      <c r="A529" s="67" t="s">
        <v>362</v>
      </c>
    </row>
    <row r="530" spans="1:1">
      <c r="A530" s="67" t="s">
        <v>505</v>
      </c>
    </row>
    <row r="531" spans="1:1">
      <c r="A531" s="67" t="s">
        <v>461</v>
      </c>
    </row>
    <row r="532" spans="1:1">
      <c r="A532" s="67" t="s">
        <v>421</v>
      </c>
    </row>
    <row r="533" spans="1:1">
      <c r="A533" s="67" t="s">
        <v>512</v>
      </c>
    </row>
    <row r="534" spans="1:1">
      <c r="A534" s="67" t="s">
        <v>367</v>
      </c>
    </row>
    <row r="535" spans="1:1">
      <c r="A535" s="68"/>
    </row>
    <row r="536" spans="1:1">
      <c r="A536" s="67" t="s">
        <v>513</v>
      </c>
    </row>
    <row r="537" spans="1:1">
      <c r="A537" s="67" t="s">
        <v>355</v>
      </c>
    </row>
    <row r="538" ht="30" spans="1:1">
      <c r="A538" s="67" t="s">
        <v>330</v>
      </c>
    </row>
    <row r="539" spans="1:1">
      <c r="A539" s="67" t="s">
        <v>465</v>
      </c>
    </row>
    <row r="540" spans="1:1">
      <c r="A540" s="67" t="s">
        <v>359</v>
      </c>
    </row>
    <row r="541" spans="1:1">
      <c r="A541" s="67" t="s">
        <v>360</v>
      </c>
    </row>
    <row r="542" spans="1:1">
      <c r="A542" s="67" t="s">
        <v>475</v>
      </c>
    </row>
    <row r="543" spans="1:1">
      <c r="A543" s="67" t="s">
        <v>477</v>
      </c>
    </row>
    <row r="544" spans="1:1">
      <c r="A544" s="67" t="s">
        <v>505</v>
      </c>
    </row>
    <row r="545" spans="1:1">
      <c r="A545" s="67" t="s">
        <v>445</v>
      </c>
    </row>
    <row r="546" spans="1:1">
      <c r="A546" s="67" t="s">
        <v>407</v>
      </c>
    </row>
    <row r="547" spans="1:1">
      <c r="A547" s="67" t="s">
        <v>461</v>
      </c>
    </row>
    <row r="548" spans="1:1">
      <c r="A548" s="67" t="s">
        <v>421</v>
      </c>
    </row>
    <row r="549" spans="1:1">
      <c r="A549" s="67" t="s">
        <v>514</v>
      </c>
    </row>
    <row r="550" spans="1:1">
      <c r="A550" s="67" t="s">
        <v>515</v>
      </c>
    </row>
    <row r="551" spans="1:1">
      <c r="A551" s="67" t="s">
        <v>367</v>
      </c>
    </row>
    <row r="552" spans="1:1">
      <c r="A552" s="68"/>
    </row>
    <row r="553" spans="1:1">
      <c r="A553" s="67" t="s">
        <v>516</v>
      </c>
    </row>
    <row r="554" spans="1:1">
      <c r="A554" s="67" t="s">
        <v>355</v>
      </c>
    </row>
    <row r="555" ht="30" spans="1:1">
      <c r="A555" s="67" t="s">
        <v>331</v>
      </c>
    </row>
    <row r="556" spans="1:1">
      <c r="A556" s="67" t="s">
        <v>401</v>
      </c>
    </row>
    <row r="557" spans="1:1">
      <c r="A557" s="67" t="s">
        <v>517</v>
      </c>
    </row>
    <row r="558" spans="1:1">
      <c r="A558" s="67" t="s">
        <v>375</v>
      </c>
    </row>
    <row r="559" spans="1:1">
      <c r="A559" s="67" t="s">
        <v>405</v>
      </c>
    </row>
    <row r="560" spans="1:1">
      <c r="A560" s="67" t="s">
        <v>466</v>
      </c>
    </row>
    <row r="561" spans="1:1">
      <c r="A561" s="67" t="s">
        <v>362</v>
      </c>
    </row>
    <row r="562" spans="1:1">
      <c r="A562" s="67" t="s">
        <v>378</v>
      </c>
    </row>
    <row r="563" spans="1:1">
      <c r="A563" s="67" t="s">
        <v>445</v>
      </c>
    </row>
    <row r="564" spans="1:1">
      <c r="A564" s="67" t="s">
        <v>414</v>
      </c>
    </row>
    <row r="565" spans="1:1">
      <c r="A565" s="67" t="s">
        <v>434</v>
      </c>
    </row>
    <row r="566" spans="1:1">
      <c r="A566" s="67" t="s">
        <v>365</v>
      </c>
    </row>
    <row r="567" spans="1:1">
      <c r="A567" s="67" t="s">
        <v>367</v>
      </c>
    </row>
    <row r="568" spans="1:1">
      <c r="A568" s="68"/>
    </row>
    <row r="569" spans="1:1">
      <c r="A569" s="67" t="s">
        <v>518</v>
      </c>
    </row>
    <row r="570" spans="1:1">
      <c r="A570" s="67" t="s">
        <v>355</v>
      </c>
    </row>
    <row r="571" ht="30" spans="1:1">
      <c r="A571" s="67" t="s">
        <v>332</v>
      </c>
    </row>
    <row r="572" spans="1:1">
      <c r="A572" s="67" t="s">
        <v>357</v>
      </c>
    </row>
    <row r="573" spans="1:1">
      <c r="A573" s="67" t="s">
        <v>519</v>
      </c>
    </row>
    <row r="574" spans="1:1">
      <c r="A574" s="67" t="s">
        <v>359</v>
      </c>
    </row>
    <row r="575" spans="1:1">
      <c r="A575" s="67" t="s">
        <v>520</v>
      </c>
    </row>
    <row r="576" spans="1:1">
      <c r="A576" s="67" t="s">
        <v>439</v>
      </c>
    </row>
    <row r="577" spans="1:1">
      <c r="A577" s="67" t="s">
        <v>362</v>
      </c>
    </row>
    <row r="578" spans="1:1">
      <c r="A578" s="67" t="s">
        <v>505</v>
      </c>
    </row>
    <row r="579" spans="1:1">
      <c r="A579" s="67" t="s">
        <v>461</v>
      </c>
    </row>
    <row r="580" spans="1:1">
      <c r="A580" s="67" t="s">
        <v>521</v>
      </c>
    </row>
    <row r="581" spans="1:1">
      <c r="A581" s="67" t="s">
        <v>367</v>
      </c>
    </row>
    <row r="582" spans="1:1">
      <c r="A582" s="68"/>
    </row>
    <row r="583" spans="1:1">
      <c r="A583" s="67" t="s">
        <v>522</v>
      </c>
    </row>
    <row r="584" spans="1:1">
      <c r="A584" s="67" t="s">
        <v>355</v>
      </c>
    </row>
    <row r="585" spans="1:1">
      <c r="A585" s="67" t="s">
        <v>333</v>
      </c>
    </row>
    <row r="586" spans="1:1">
      <c r="A586" s="67" t="s">
        <v>465</v>
      </c>
    </row>
    <row r="587" spans="1:1">
      <c r="A587" s="67" t="s">
        <v>369</v>
      </c>
    </row>
    <row r="588" spans="1:1">
      <c r="A588" s="67" t="s">
        <v>360</v>
      </c>
    </row>
    <row r="589" spans="1:1">
      <c r="A589" s="67" t="s">
        <v>439</v>
      </c>
    </row>
    <row r="590" spans="1:1">
      <c r="A590" s="67" t="s">
        <v>384</v>
      </c>
    </row>
    <row r="591" spans="1:1">
      <c r="A591" s="67" t="s">
        <v>363</v>
      </c>
    </row>
    <row r="592" spans="1:1">
      <c r="A592" s="67" t="s">
        <v>445</v>
      </c>
    </row>
    <row r="593" spans="1:1">
      <c r="A593" s="67" t="s">
        <v>407</v>
      </c>
    </row>
    <row r="594" spans="1:1">
      <c r="A594" s="67" t="s">
        <v>461</v>
      </c>
    </row>
    <row r="595" spans="1:1">
      <c r="A595" s="67" t="s">
        <v>523</v>
      </c>
    </row>
    <row r="596" spans="1:1">
      <c r="A596" s="67" t="s">
        <v>367</v>
      </c>
    </row>
    <row r="597" spans="1:1">
      <c r="A597" s="68"/>
    </row>
    <row r="598" spans="1:1">
      <c r="A598" s="67" t="s">
        <v>524</v>
      </c>
    </row>
    <row r="599" spans="1:1">
      <c r="A599" s="67" t="s">
        <v>355</v>
      </c>
    </row>
    <row r="600" ht="30" spans="1:1">
      <c r="A600" s="67" t="s">
        <v>334</v>
      </c>
    </row>
    <row r="601" spans="1:1">
      <c r="A601" s="67" t="s">
        <v>465</v>
      </c>
    </row>
    <row r="602" spans="1:1">
      <c r="A602" s="67" t="s">
        <v>359</v>
      </c>
    </row>
    <row r="603" spans="1:1">
      <c r="A603" s="67" t="s">
        <v>388</v>
      </c>
    </row>
    <row r="604" spans="1:1">
      <c r="A604" s="67" t="s">
        <v>439</v>
      </c>
    </row>
    <row r="605" spans="1:1">
      <c r="A605" s="67" t="s">
        <v>362</v>
      </c>
    </row>
    <row r="606" spans="1:1">
      <c r="A606" s="67" t="s">
        <v>505</v>
      </c>
    </row>
    <row r="607" spans="1:1">
      <c r="A607" s="67" t="s">
        <v>461</v>
      </c>
    </row>
    <row r="608" spans="1:1">
      <c r="A608" s="67" t="s">
        <v>421</v>
      </c>
    </row>
    <row r="609" spans="1:1">
      <c r="A609" s="67" t="s">
        <v>506</v>
      </c>
    </row>
    <row r="610" spans="1:1">
      <c r="A610" s="67" t="s">
        <v>367</v>
      </c>
    </row>
    <row r="611" spans="1:1">
      <c r="A611" s="68"/>
    </row>
    <row r="612" spans="1:1">
      <c r="A612" s="67" t="s">
        <v>525</v>
      </c>
    </row>
    <row r="613" spans="1:1">
      <c r="A613" s="67" t="s">
        <v>355</v>
      </c>
    </row>
    <row r="614" spans="1:1">
      <c r="A614" s="67" t="s">
        <v>335</v>
      </c>
    </row>
    <row r="615" spans="1:1">
      <c r="A615" s="67" t="s">
        <v>465</v>
      </c>
    </row>
    <row r="616" spans="1:1">
      <c r="A616" s="67" t="s">
        <v>369</v>
      </c>
    </row>
    <row r="617" spans="1:1">
      <c r="A617" s="67" t="s">
        <v>405</v>
      </c>
    </row>
    <row r="618" spans="1:1">
      <c r="A618" s="67" t="s">
        <v>439</v>
      </c>
    </row>
    <row r="619" spans="1:1">
      <c r="A619" s="67" t="s">
        <v>362</v>
      </c>
    </row>
    <row r="620" spans="1:1">
      <c r="A620" s="67" t="s">
        <v>526</v>
      </c>
    </row>
    <row r="621" spans="1:1">
      <c r="A621" s="67" t="s">
        <v>389</v>
      </c>
    </row>
    <row r="622" spans="1:1">
      <c r="A622" s="67" t="s">
        <v>414</v>
      </c>
    </row>
    <row r="623" spans="1:1">
      <c r="A623" s="67" t="s">
        <v>364</v>
      </c>
    </row>
    <row r="624" spans="1:1">
      <c r="A624" s="67" t="s">
        <v>527</v>
      </c>
    </row>
    <row r="625" spans="1:1">
      <c r="A625" s="67" t="s">
        <v>528</v>
      </c>
    </row>
    <row r="626" spans="1:1">
      <c r="A626" s="67" t="s">
        <v>367</v>
      </c>
    </row>
    <row r="627" spans="1:1">
      <c r="A627" s="68"/>
    </row>
    <row r="628" spans="1:1">
      <c r="A628" s="67" t="s">
        <v>529</v>
      </c>
    </row>
    <row r="629" spans="1:1">
      <c r="A629" s="67" t="s">
        <v>355</v>
      </c>
    </row>
    <row r="630" ht="30" spans="1:1">
      <c r="A630" s="67" t="s">
        <v>336</v>
      </c>
    </row>
    <row r="631" spans="1:1">
      <c r="A631" s="67" t="s">
        <v>465</v>
      </c>
    </row>
    <row r="632" spans="1:1">
      <c r="A632" s="67" t="s">
        <v>369</v>
      </c>
    </row>
    <row r="633" spans="1:1">
      <c r="A633" s="67" t="s">
        <v>360</v>
      </c>
    </row>
    <row r="634" spans="1:1">
      <c r="A634" s="67" t="s">
        <v>361</v>
      </c>
    </row>
    <row r="635" spans="1:1">
      <c r="A635" s="67" t="s">
        <v>384</v>
      </c>
    </row>
    <row r="636" spans="1:1">
      <c r="A636" s="67" t="s">
        <v>530</v>
      </c>
    </row>
    <row r="637" spans="1:1">
      <c r="A637" s="67" t="s">
        <v>443</v>
      </c>
    </row>
    <row r="638" spans="1:1">
      <c r="A638" s="67" t="s">
        <v>531</v>
      </c>
    </row>
    <row r="639" spans="1:1">
      <c r="A639" s="67" t="s">
        <v>370</v>
      </c>
    </row>
    <row r="640" spans="1:1">
      <c r="A640" s="67" t="s">
        <v>523</v>
      </c>
    </row>
    <row r="641" spans="1:1">
      <c r="A641" s="67" t="s">
        <v>532</v>
      </c>
    </row>
    <row r="642" spans="1:1">
      <c r="A642" s="67" t="s">
        <v>367</v>
      </c>
    </row>
    <row r="643" spans="1:1">
      <c r="A643" s="68"/>
    </row>
    <row r="644" spans="1:1">
      <c r="A644" s="67" t="s">
        <v>533</v>
      </c>
    </row>
    <row r="645" spans="1:1">
      <c r="A645" s="67" t="s">
        <v>355</v>
      </c>
    </row>
    <row r="646" spans="1:1">
      <c r="A646" s="67" t="s">
        <v>337</v>
      </c>
    </row>
    <row r="647" spans="1:1">
      <c r="A647" s="67" t="s">
        <v>374</v>
      </c>
    </row>
    <row r="648" spans="1:1">
      <c r="A648" s="67" t="s">
        <v>369</v>
      </c>
    </row>
    <row r="649" spans="1:1">
      <c r="A649" s="67" t="s">
        <v>395</v>
      </c>
    </row>
    <row r="650" spans="1:1">
      <c r="A650" s="67" t="s">
        <v>361</v>
      </c>
    </row>
    <row r="651" spans="1:1">
      <c r="A651" s="67" t="s">
        <v>384</v>
      </c>
    </row>
    <row r="652" spans="1:1">
      <c r="A652" s="67" t="s">
        <v>480</v>
      </c>
    </row>
    <row r="653" spans="1:1">
      <c r="A653" s="67" t="s">
        <v>434</v>
      </c>
    </row>
    <row r="654" spans="1:1">
      <c r="A654" s="67" t="s">
        <v>531</v>
      </c>
    </row>
    <row r="655" spans="1:1">
      <c r="A655" s="67" t="s">
        <v>523</v>
      </c>
    </row>
    <row r="656" spans="1:1">
      <c r="A656" s="67" t="s">
        <v>367</v>
      </c>
    </row>
    <row r="657" spans="1:1">
      <c r="A657" s="68"/>
    </row>
    <row r="658" spans="1:1">
      <c r="A658" s="67" t="s">
        <v>534</v>
      </c>
    </row>
    <row r="659" spans="1:1">
      <c r="A659" s="67" t="s">
        <v>355</v>
      </c>
    </row>
    <row r="660" spans="1:1">
      <c r="A660" s="67" t="s">
        <v>338</v>
      </c>
    </row>
    <row r="661" spans="1:1">
      <c r="A661" s="67" t="s">
        <v>535</v>
      </c>
    </row>
    <row r="662" spans="1:1">
      <c r="A662" s="67" t="s">
        <v>369</v>
      </c>
    </row>
    <row r="663" spans="1:1">
      <c r="A663" s="67" t="s">
        <v>450</v>
      </c>
    </row>
    <row r="664" spans="1:1">
      <c r="A664" s="67" t="s">
        <v>361</v>
      </c>
    </row>
    <row r="665" spans="1:1">
      <c r="A665" s="67" t="s">
        <v>384</v>
      </c>
    </row>
    <row r="666" spans="1:1">
      <c r="A666" s="67" t="s">
        <v>505</v>
      </c>
    </row>
    <row r="667" spans="1:1">
      <c r="A667" s="67" t="s">
        <v>434</v>
      </c>
    </row>
    <row r="668" spans="1:1">
      <c r="A668" s="67" t="s">
        <v>531</v>
      </c>
    </row>
    <row r="669" spans="1:1">
      <c r="A669" s="67" t="s">
        <v>370</v>
      </c>
    </row>
    <row r="670" spans="1:1">
      <c r="A670" s="67" t="s">
        <v>523</v>
      </c>
    </row>
    <row r="671" spans="1:1">
      <c r="A671" s="67" t="s">
        <v>367</v>
      </c>
    </row>
    <row r="672" spans="1:1">
      <c r="A672" s="68"/>
    </row>
    <row r="673" spans="1:1">
      <c r="A673" s="67" t="s">
        <v>536</v>
      </c>
    </row>
    <row r="674" spans="1:1">
      <c r="A674" s="67" t="s">
        <v>355</v>
      </c>
    </row>
    <row r="675" spans="1:1">
      <c r="A675" s="67" t="s">
        <v>339</v>
      </c>
    </row>
    <row r="676" spans="1:1">
      <c r="A676" s="67" t="s">
        <v>535</v>
      </c>
    </row>
    <row r="677" spans="1:1">
      <c r="A677" s="67" t="s">
        <v>369</v>
      </c>
    </row>
    <row r="678" spans="1:1">
      <c r="A678" s="67" t="s">
        <v>450</v>
      </c>
    </row>
    <row r="679" spans="1:1">
      <c r="A679" s="67" t="s">
        <v>439</v>
      </c>
    </row>
    <row r="680" spans="1:1">
      <c r="A680" s="67" t="s">
        <v>384</v>
      </c>
    </row>
    <row r="681" spans="1:1">
      <c r="A681" s="67" t="s">
        <v>530</v>
      </c>
    </row>
    <row r="682" spans="1:1">
      <c r="A682" s="67" t="s">
        <v>461</v>
      </c>
    </row>
    <row r="683" spans="1:1">
      <c r="A683" s="67" t="s">
        <v>537</v>
      </c>
    </row>
    <row r="684" spans="1:1">
      <c r="A684" s="67" t="s">
        <v>370</v>
      </c>
    </row>
    <row r="685" spans="1:1">
      <c r="A685" s="67" t="s">
        <v>523</v>
      </c>
    </row>
    <row r="686" spans="1:1">
      <c r="A686" s="67" t="s">
        <v>367</v>
      </c>
    </row>
    <row r="687" spans="1:1">
      <c r="A687" s="68"/>
    </row>
    <row r="688" spans="1:1">
      <c r="A688" s="67" t="s">
        <v>538</v>
      </c>
    </row>
    <row r="689" spans="1:1">
      <c r="A689" s="67" t="s">
        <v>355</v>
      </c>
    </row>
    <row r="690" spans="1:1">
      <c r="A690" s="67" t="s">
        <v>136</v>
      </c>
    </row>
    <row r="691" spans="1:1">
      <c r="A691" s="69" t="s">
        <v>636</v>
      </c>
    </row>
    <row r="692" spans="1:1">
      <c r="A692" s="69" t="s">
        <v>637</v>
      </c>
    </row>
    <row r="693" spans="1:1">
      <c r="A693" s="67" t="s">
        <v>500</v>
      </c>
    </row>
    <row r="694" spans="1:1">
      <c r="A694" s="67" t="s">
        <v>541</v>
      </c>
    </row>
    <row r="695" spans="1:1">
      <c r="A695" s="67" t="s">
        <v>369</v>
      </c>
    </row>
    <row r="696" spans="1:1">
      <c r="A696" s="67" t="s">
        <v>450</v>
      </c>
    </row>
    <row r="697" spans="1:1">
      <c r="A697" s="67" t="s">
        <v>361</v>
      </c>
    </row>
    <row r="698" spans="1:1">
      <c r="A698" s="67" t="s">
        <v>362</v>
      </c>
    </row>
    <row r="699" spans="1:1">
      <c r="A699" s="67" t="s">
        <v>478</v>
      </c>
    </row>
    <row r="700" spans="1:1">
      <c r="A700" s="67" t="s">
        <v>434</v>
      </c>
    </row>
    <row r="701" spans="1:1">
      <c r="A701" s="67" t="s">
        <v>537</v>
      </c>
    </row>
    <row r="702" spans="1:1">
      <c r="A702" s="67" t="s">
        <v>370</v>
      </c>
    </row>
    <row r="703" spans="1:1">
      <c r="A703" s="67" t="s">
        <v>523</v>
      </c>
    </row>
    <row r="704" spans="1:1">
      <c r="A704" s="67" t="s">
        <v>367</v>
      </c>
    </row>
    <row r="705" spans="1:1">
      <c r="A705" s="68"/>
    </row>
    <row r="706" spans="1:1">
      <c r="A706" s="67" t="s">
        <v>542</v>
      </c>
    </row>
    <row r="707" spans="1:1">
      <c r="A707" s="67" t="s">
        <v>355</v>
      </c>
    </row>
    <row r="708" spans="1:1">
      <c r="A708" s="67" t="s">
        <v>136</v>
      </c>
    </row>
    <row r="709" spans="1:1">
      <c r="A709" s="67" t="s">
        <v>543</v>
      </c>
    </row>
    <row r="710" spans="1:1">
      <c r="A710" s="67" t="s">
        <v>544</v>
      </c>
    </row>
    <row r="711" spans="1:1">
      <c r="A711" s="67" t="s">
        <v>500</v>
      </c>
    </row>
    <row r="712" spans="1:1">
      <c r="A712" s="67" t="s">
        <v>541</v>
      </c>
    </row>
    <row r="713" spans="1:1">
      <c r="A713" s="67" t="s">
        <v>369</v>
      </c>
    </row>
    <row r="714" spans="1:1">
      <c r="A714" s="67" t="s">
        <v>360</v>
      </c>
    </row>
    <row r="715" spans="1:1">
      <c r="A715" s="67" t="s">
        <v>361</v>
      </c>
    </row>
    <row r="716" spans="1:1">
      <c r="A716" s="67" t="s">
        <v>362</v>
      </c>
    </row>
    <row r="717" spans="1:1">
      <c r="A717" s="67" t="s">
        <v>363</v>
      </c>
    </row>
    <row r="718" spans="1:1">
      <c r="A718" s="67" t="s">
        <v>364</v>
      </c>
    </row>
    <row r="719" spans="1:1">
      <c r="A719" s="67" t="s">
        <v>545</v>
      </c>
    </row>
    <row r="720" spans="1:1">
      <c r="A720" s="67" t="s">
        <v>523</v>
      </c>
    </row>
    <row r="721" spans="1:1">
      <c r="A721" s="67" t="s">
        <v>367</v>
      </c>
    </row>
    <row r="722" spans="1:1">
      <c r="A722" s="68"/>
    </row>
    <row r="723" spans="1:1">
      <c r="A723" s="67" t="s">
        <v>546</v>
      </c>
    </row>
    <row r="724" spans="1:1">
      <c r="A724" s="67" t="s">
        <v>355</v>
      </c>
    </row>
    <row r="725" spans="1:1">
      <c r="A725" s="67" t="s">
        <v>136</v>
      </c>
    </row>
    <row r="726" spans="1:1">
      <c r="A726" s="67" t="s">
        <v>543</v>
      </c>
    </row>
    <row r="727" spans="1:1">
      <c r="A727" s="67" t="s">
        <v>547</v>
      </c>
    </row>
    <row r="728" spans="1:1">
      <c r="A728" s="67" t="s">
        <v>548</v>
      </c>
    </row>
    <row r="729" spans="1:1">
      <c r="A729" s="67" t="s">
        <v>500</v>
      </c>
    </row>
    <row r="730" spans="1:1">
      <c r="A730" s="67" t="s">
        <v>535</v>
      </c>
    </row>
    <row r="731" spans="1:1">
      <c r="A731" s="67" t="s">
        <v>369</v>
      </c>
    </row>
    <row r="732" spans="1:1">
      <c r="A732" s="67" t="s">
        <v>395</v>
      </c>
    </row>
    <row r="733" spans="1:1">
      <c r="A733" s="67" t="s">
        <v>361</v>
      </c>
    </row>
    <row r="734" spans="1:1">
      <c r="A734" s="67" t="s">
        <v>384</v>
      </c>
    </row>
    <row r="735" spans="1:1">
      <c r="A735" s="67" t="s">
        <v>363</v>
      </c>
    </row>
    <row r="736" spans="1:1">
      <c r="A736" s="67" t="s">
        <v>461</v>
      </c>
    </row>
    <row r="737" spans="1:1">
      <c r="A737" s="67" t="s">
        <v>545</v>
      </c>
    </row>
    <row r="738" spans="1:1">
      <c r="A738" s="67" t="s">
        <v>523</v>
      </c>
    </row>
    <row r="739" spans="1:1">
      <c r="A739" s="67" t="s">
        <v>549</v>
      </c>
    </row>
    <row r="740" spans="1:1">
      <c r="A740" s="67" t="s">
        <v>367</v>
      </c>
    </row>
    <row r="741" spans="1:1">
      <c r="A741" s="68"/>
    </row>
    <row r="742" spans="1:1">
      <c r="A742" s="67" t="s">
        <v>550</v>
      </c>
    </row>
    <row r="743" spans="1:1">
      <c r="A743" s="67" t="s">
        <v>355</v>
      </c>
    </row>
    <row r="744" spans="1:1">
      <c r="A744" s="67" t="s">
        <v>136</v>
      </c>
    </row>
    <row r="745" spans="1:1">
      <c r="A745" s="67" t="s">
        <v>551</v>
      </c>
    </row>
    <row r="746" spans="1:1">
      <c r="A746" s="67" t="s">
        <v>552</v>
      </c>
    </row>
    <row r="747" spans="1:1">
      <c r="A747" s="67" t="s">
        <v>500</v>
      </c>
    </row>
    <row r="748" spans="1:1">
      <c r="A748" s="67" t="s">
        <v>535</v>
      </c>
    </row>
    <row r="749" spans="1:1">
      <c r="A749" s="67" t="s">
        <v>369</v>
      </c>
    </row>
    <row r="750" spans="1:1">
      <c r="A750" s="67" t="s">
        <v>553</v>
      </c>
    </row>
    <row r="751" spans="1:1">
      <c r="A751" s="67" t="s">
        <v>554</v>
      </c>
    </row>
    <row r="752" spans="1:1">
      <c r="A752" s="67" t="s">
        <v>419</v>
      </c>
    </row>
    <row r="753" spans="1:1">
      <c r="A753" s="67" t="s">
        <v>555</v>
      </c>
    </row>
    <row r="754" spans="1:1">
      <c r="A754" s="67" t="s">
        <v>364</v>
      </c>
    </row>
    <row r="755" spans="1:1">
      <c r="A755" s="67" t="s">
        <v>545</v>
      </c>
    </row>
    <row r="756" spans="1:1">
      <c r="A756" s="67" t="s">
        <v>523</v>
      </c>
    </row>
    <row r="757" spans="1:1">
      <c r="A757" s="67" t="s">
        <v>367</v>
      </c>
    </row>
    <row r="758" spans="1:1">
      <c r="A758" s="68"/>
    </row>
    <row r="759" spans="1:1">
      <c r="A759" s="67" t="s">
        <v>556</v>
      </c>
    </row>
    <row r="760" spans="1:1">
      <c r="A760" s="67" t="s">
        <v>355</v>
      </c>
    </row>
    <row r="761" spans="1:1">
      <c r="A761" s="67" t="s">
        <v>136</v>
      </c>
    </row>
    <row r="762" spans="1:1">
      <c r="A762" s="67" t="s">
        <v>543</v>
      </c>
    </row>
    <row r="763" spans="1:1">
      <c r="A763" s="67" t="s">
        <v>557</v>
      </c>
    </row>
    <row r="764" spans="1:1">
      <c r="A764" s="67" t="s">
        <v>500</v>
      </c>
    </row>
    <row r="765" spans="1:1">
      <c r="A765" s="67" t="s">
        <v>558</v>
      </c>
    </row>
    <row r="766" spans="1:1">
      <c r="A766" s="67" t="s">
        <v>369</v>
      </c>
    </row>
    <row r="767" spans="1:1">
      <c r="A767" s="67" t="s">
        <v>360</v>
      </c>
    </row>
    <row r="768" spans="1:1">
      <c r="A768" s="67" t="s">
        <v>554</v>
      </c>
    </row>
    <row r="769" spans="1:1">
      <c r="A769" s="67" t="s">
        <v>477</v>
      </c>
    </row>
    <row r="770" spans="1:1">
      <c r="A770" s="67" t="s">
        <v>460</v>
      </c>
    </row>
    <row r="771" spans="1:1">
      <c r="A771" s="67" t="s">
        <v>364</v>
      </c>
    </row>
    <row r="772" spans="1:1">
      <c r="A772" s="67" t="s">
        <v>545</v>
      </c>
    </row>
    <row r="773" spans="1:1">
      <c r="A773" s="67" t="s">
        <v>523</v>
      </c>
    </row>
    <row r="774" spans="1:1">
      <c r="A774" s="67" t="s">
        <v>559</v>
      </c>
    </row>
    <row r="775" spans="1:1">
      <c r="A775" s="67" t="s">
        <v>367</v>
      </c>
    </row>
    <row r="776" spans="1:1">
      <c r="A776" s="68"/>
    </row>
    <row r="777" spans="1:1">
      <c r="A777" s="68"/>
    </row>
    <row r="778" spans="1:1">
      <c r="A778" s="67" t="s">
        <v>560</v>
      </c>
    </row>
    <row r="779" spans="1:1">
      <c r="A779" s="67" t="s">
        <v>355</v>
      </c>
    </row>
    <row r="780" spans="1:1">
      <c r="A780" s="67" t="s">
        <v>136</v>
      </c>
    </row>
    <row r="781" spans="1:1">
      <c r="A781" s="67" t="s">
        <v>561</v>
      </c>
    </row>
    <row r="782" spans="1:1">
      <c r="A782" s="67" t="s">
        <v>500</v>
      </c>
    </row>
    <row r="783" spans="1:1">
      <c r="A783" s="67" t="s">
        <v>541</v>
      </c>
    </row>
    <row r="784" spans="1:1">
      <c r="A784" s="67" t="s">
        <v>369</v>
      </c>
    </row>
    <row r="785" spans="1:1">
      <c r="A785" s="67" t="s">
        <v>520</v>
      </c>
    </row>
    <row r="786" spans="1:1">
      <c r="A786" s="67" t="s">
        <v>361</v>
      </c>
    </row>
    <row r="787" spans="1:1">
      <c r="A787" s="67" t="s">
        <v>423</v>
      </c>
    </row>
    <row r="788" spans="1:1">
      <c r="A788" s="67" t="s">
        <v>363</v>
      </c>
    </row>
    <row r="789" spans="1:1">
      <c r="A789" s="67" t="s">
        <v>364</v>
      </c>
    </row>
    <row r="790" spans="1:1">
      <c r="A790" s="67" t="s">
        <v>562</v>
      </c>
    </row>
    <row r="791" spans="1:1">
      <c r="A791" s="67" t="s">
        <v>523</v>
      </c>
    </row>
    <row r="792" spans="1:1">
      <c r="A792" s="67" t="s">
        <v>367</v>
      </c>
    </row>
    <row r="793" spans="1:1">
      <c r="A793" s="68"/>
    </row>
    <row r="794" spans="1:1">
      <c r="A794" s="69" t="s">
        <v>638</v>
      </c>
    </row>
    <row r="795" spans="1:1">
      <c r="A795" s="67" t="s">
        <v>355</v>
      </c>
    </row>
    <row r="796" spans="1:1">
      <c r="A796" s="67" t="s">
        <v>136</v>
      </c>
    </row>
    <row r="797" spans="1:1">
      <c r="A797" s="67" t="s">
        <v>564</v>
      </c>
    </row>
    <row r="798" spans="1:1">
      <c r="A798" s="67" t="s">
        <v>565</v>
      </c>
    </row>
    <row r="799" spans="1:1">
      <c r="A799" s="67" t="s">
        <v>552</v>
      </c>
    </row>
    <row r="800" spans="1:1">
      <c r="A800" s="67" t="s">
        <v>500</v>
      </c>
    </row>
    <row r="801" spans="1:1">
      <c r="A801" s="67" t="s">
        <v>558</v>
      </c>
    </row>
    <row r="802" spans="1:1">
      <c r="A802" s="67" t="s">
        <v>369</v>
      </c>
    </row>
    <row r="803" spans="1:1">
      <c r="A803" s="67" t="s">
        <v>405</v>
      </c>
    </row>
    <row r="804" spans="1:1">
      <c r="A804" s="67" t="s">
        <v>361</v>
      </c>
    </row>
    <row r="805" spans="1:1">
      <c r="A805" s="67" t="s">
        <v>419</v>
      </c>
    </row>
    <row r="806" spans="1:1">
      <c r="A806" s="67" t="s">
        <v>505</v>
      </c>
    </row>
    <row r="807" spans="1:1">
      <c r="A807" s="67" t="s">
        <v>364</v>
      </c>
    </row>
    <row r="808" spans="1:1">
      <c r="A808" s="67" t="s">
        <v>562</v>
      </c>
    </row>
    <row r="809" spans="1:1">
      <c r="A809" s="67" t="s">
        <v>523</v>
      </c>
    </row>
    <row r="810" spans="1:1">
      <c r="A810" s="67" t="s">
        <v>367</v>
      </c>
    </row>
    <row r="811" spans="1:1">
      <c r="A811" s="68"/>
    </row>
    <row r="812" spans="1:1">
      <c r="A812" s="67" t="s">
        <v>566</v>
      </c>
    </row>
    <row r="813" spans="1:1">
      <c r="A813" s="67" t="s">
        <v>355</v>
      </c>
    </row>
    <row r="814" spans="1:1">
      <c r="A814" s="67" t="s">
        <v>136</v>
      </c>
    </row>
    <row r="815" spans="1:1">
      <c r="A815" s="69" t="s">
        <v>639</v>
      </c>
    </row>
    <row r="816" spans="1:1">
      <c r="A816" s="69" t="s">
        <v>640</v>
      </c>
    </row>
    <row r="817" spans="1:1">
      <c r="A817" s="67" t="s">
        <v>500</v>
      </c>
    </row>
    <row r="818" spans="1:1">
      <c r="A818" s="67" t="s">
        <v>568</v>
      </c>
    </row>
    <row r="819" spans="1:1">
      <c r="A819" s="67" t="s">
        <v>369</v>
      </c>
    </row>
    <row r="820" spans="1:1">
      <c r="A820" s="67" t="s">
        <v>383</v>
      </c>
    </row>
    <row r="821" spans="1:1">
      <c r="A821" s="67" t="s">
        <v>361</v>
      </c>
    </row>
    <row r="822" spans="1:1">
      <c r="A822" s="67" t="s">
        <v>419</v>
      </c>
    </row>
    <row r="823" spans="1:1">
      <c r="A823" s="67" t="s">
        <v>478</v>
      </c>
    </row>
    <row r="824" spans="1:1">
      <c r="A824" s="67" t="s">
        <v>364</v>
      </c>
    </row>
    <row r="825" spans="1:1">
      <c r="A825" s="67" t="s">
        <v>562</v>
      </c>
    </row>
    <row r="826" spans="1:1">
      <c r="A826" s="67" t="s">
        <v>523</v>
      </c>
    </row>
    <row r="827" spans="1:1">
      <c r="A827" s="67" t="s">
        <v>367</v>
      </c>
    </row>
    <row r="828" spans="1:1">
      <c r="A828" s="68"/>
    </row>
    <row r="829" spans="1:1">
      <c r="A829" s="67" t="s">
        <v>569</v>
      </c>
    </row>
    <row r="830" spans="1:1">
      <c r="A830" s="67" t="s">
        <v>355</v>
      </c>
    </row>
    <row r="831" spans="1:1">
      <c r="A831" s="67" t="s">
        <v>136</v>
      </c>
    </row>
    <row r="832" spans="1:1">
      <c r="A832" s="67" t="s">
        <v>564</v>
      </c>
    </row>
    <row r="833" spans="1:1">
      <c r="A833" s="67" t="s">
        <v>570</v>
      </c>
    </row>
    <row r="834" spans="1:1">
      <c r="A834" s="67" t="s">
        <v>500</v>
      </c>
    </row>
    <row r="835" spans="1:1">
      <c r="A835" s="67" t="s">
        <v>541</v>
      </c>
    </row>
    <row r="836" spans="1:1">
      <c r="A836" s="67" t="s">
        <v>369</v>
      </c>
    </row>
    <row r="837" spans="1:1">
      <c r="A837" s="67" t="s">
        <v>395</v>
      </c>
    </row>
    <row r="838" spans="1:1">
      <c r="A838" s="67" t="s">
        <v>554</v>
      </c>
    </row>
    <row r="839" spans="1:1">
      <c r="A839" s="67" t="s">
        <v>419</v>
      </c>
    </row>
    <row r="840" spans="1:1">
      <c r="A840" s="67" t="s">
        <v>363</v>
      </c>
    </row>
    <row r="841" spans="1:1">
      <c r="A841" s="67" t="s">
        <v>364</v>
      </c>
    </row>
    <row r="842" spans="1:1">
      <c r="A842" s="67" t="s">
        <v>562</v>
      </c>
    </row>
    <row r="843" spans="1:1">
      <c r="A843" s="67" t="s">
        <v>523</v>
      </c>
    </row>
    <row r="844" spans="1:1">
      <c r="A844" s="67" t="s">
        <v>571</v>
      </c>
    </row>
    <row r="845" spans="1:1">
      <c r="A845" s="67" t="s">
        <v>367</v>
      </c>
    </row>
    <row r="846" spans="1:1">
      <c r="A846" s="68"/>
    </row>
    <row r="847" spans="1:1">
      <c r="A847" s="67" t="s">
        <v>572</v>
      </c>
    </row>
    <row r="848" spans="1:1">
      <c r="A848" s="67" t="s">
        <v>355</v>
      </c>
    </row>
    <row r="849" spans="1:1">
      <c r="A849" s="67" t="s">
        <v>136</v>
      </c>
    </row>
    <row r="850" spans="1:1">
      <c r="A850" s="67" t="s">
        <v>573</v>
      </c>
    </row>
    <row r="851" spans="1:1">
      <c r="A851" s="67" t="s">
        <v>500</v>
      </c>
    </row>
    <row r="852" spans="1:1">
      <c r="A852" s="67" t="s">
        <v>535</v>
      </c>
    </row>
    <row r="853" spans="1:1">
      <c r="A853" s="67" t="s">
        <v>375</v>
      </c>
    </row>
    <row r="854" spans="1:1">
      <c r="A854" s="67" t="s">
        <v>383</v>
      </c>
    </row>
    <row r="855" spans="1:1">
      <c r="A855" s="67" t="s">
        <v>439</v>
      </c>
    </row>
    <row r="856" spans="1:1">
      <c r="A856" s="67" t="s">
        <v>530</v>
      </c>
    </row>
    <row r="857" spans="1:1">
      <c r="A857" s="67" t="s">
        <v>362</v>
      </c>
    </row>
    <row r="858" spans="1:1">
      <c r="A858" s="67" t="s">
        <v>434</v>
      </c>
    </row>
    <row r="859" spans="1:1">
      <c r="A859" s="67" t="s">
        <v>574</v>
      </c>
    </row>
    <row r="860" spans="1:1">
      <c r="A860" s="67" t="s">
        <v>575</v>
      </c>
    </row>
    <row r="861" spans="1:1">
      <c r="A861" s="68"/>
    </row>
    <row r="862" spans="1:1">
      <c r="A862" s="67" t="s">
        <v>576</v>
      </c>
    </row>
    <row r="863" spans="1:1">
      <c r="A863" s="67" t="s">
        <v>577</v>
      </c>
    </row>
    <row r="864" spans="1:1">
      <c r="A864" s="67" t="s">
        <v>498</v>
      </c>
    </row>
    <row r="865" spans="1:1">
      <c r="A865" s="67" t="s">
        <v>578</v>
      </c>
    </row>
    <row r="866" spans="1:1">
      <c r="A866" s="67" t="s">
        <v>579</v>
      </c>
    </row>
    <row r="867" spans="1:1">
      <c r="A867" s="67" t="s">
        <v>580</v>
      </c>
    </row>
    <row r="868" spans="1:1">
      <c r="A868" s="67" t="s">
        <v>581</v>
      </c>
    </row>
    <row r="869" spans="1:1">
      <c r="A869" s="67" t="s">
        <v>582</v>
      </c>
    </row>
    <row r="870" spans="1:1">
      <c r="A870" s="68"/>
    </row>
    <row r="871" spans="1:1">
      <c r="A871" s="67" t="s">
        <v>583</v>
      </c>
    </row>
    <row r="872" spans="1:1">
      <c r="A872" s="67" t="s">
        <v>500</v>
      </c>
    </row>
    <row r="873" spans="1:1">
      <c r="A873" s="67" t="s">
        <v>367</v>
      </c>
    </row>
    <row r="874" spans="1:1">
      <c r="A874" s="68"/>
    </row>
    <row r="875" spans="1:1">
      <c r="A875" s="67" t="s">
        <v>584</v>
      </c>
    </row>
    <row r="876" spans="1:1">
      <c r="A876" s="67" t="s">
        <v>355</v>
      </c>
    </row>
    <row r="877" ht="30" spans="1:1">
      <c r="A877" s="67" t="s">
        <v>342</v>
      </c>
    </row>
    <row r="878" spans="1:1">
      <c r="A878" s="67" t="s">
        <v>357</v>
      </c>
    </row>
    <row r="879" spans="1:1">
      <c r="A879" s="67" t="s">
        <v>585</v>
      </c>
    </row>
    <row r="880" spans="1:1">
      <c r="A880" s="67" t="s">
        <v>586</v>
      </c>
    </row>
    <row r="881" spans="1:1">
      <c r="A881" s="67" t="s">
        <v>388</v>
      </c>
    </row>
    <row r="882" spans="1:1">
      <c r="A882" s="67" t="s">
        <v>458</v>
      </c>
    </row>
    <row r="883" spans="1:1">
      <c r="A883" s="67" t="s">
        <v>378</v>
      </c>
    </row>
    <row r="884" spans="1:1">
      <c r="A884" s="67" t="s">
        <v>477</v>
      </c>
    </row>
    <row r="885" spans="1:1">
      <c r="A885" s="67" t="s">
        <v>389</v>
      </c>
    </row>
    <row r="886" spans="1:1">
      <c r="A886" s="67" t="s">
        <v>390</v>
      </c>
    </row>
    <row r="887" spans="1:1">
      <c r="A887" s="67" t="s">
        <v>434</v>
      </c>
    </row>
    <row r="888" spans="1:1">
      <c r="A888" s="67" t="s">
        <v>421</v>
      </c>
    </row>
    <row r="889" spans="1:1">
      <c r="A889" s="67" t="s">
        <v>587</v>
      </c>
    </row>
    <row r="890" spans="1:1">
      <c r="A890" s="67" t="s">
        <v>588</v>
      </c>
    </row>
    <row r="891" spans="1:1">
      <c r="A891" s="67" t="s">
        <v>379</v>
      </c>
    </row>
    <row r="892" spans="1:1">
      <c r="A892" s="67" t="s">
        <v>589</v>
      </c>
    </row>
    <row r="893" spans="1:1">
      <c r="A893" s="67" t="s">
        <v>498</v>
      </c>
    </row>
    <row r="894" spans="1:1">
      <c r="A894" s="67" t="s">
        <v>590</v>
      </c>
    </row>
    <row r="895" spans="1:1">
      <c r="A895" s="67" t="s">
        <v>500</v>
      </c>
    </row>
    <row r="896" spans="1:1">
      <c r="A896" s="67" t="s">
        <v>591</v>
      </c>
    </row>
    <row r="897" spans="1:1">
      <c r="A897" s="67" t="s">
        <v>367</v>
      </c>
    </row>
    <row r="898" spans="1:1">
      <c r="A898" s="68"/>
    </row>
    <row r="899" spans="1:1">
      <c r="A899" s="67" t="s">
        <v>592</v>
      </c>
    </row>
    <row r="900" spans="1:1">
      <c r="A900" s="67" t="s">
        <v>355</v>
      </c>
    </row>
    <row r="901" spans="1:1">
      <c r="A901" s="67" t="s">
        <v>343</v>
      </c>
    </row>
    <row r="902" spans="1:1">
      <c r="A902" s="67" t="s">
        <v>593</v>
      </c>
    </row>
    <row r="903" spans="1:1">
      <c r="A903" s="67" t="s">
        <v>594</v>
      </c>
    </row>
    <row r="904" spans="1:1">
      <c r="A904" s="67" t="s">
        <v>369</v>
      </c>
    </row>
    <row r="905" spans="1:1">
      <c r="A905" s="67" t="s">
        <v>595</v>
      </c>
    </row>
    <row r="906" spans="1:1">
      <c r="A906" s="67" t="s">
        <v>596</v>
      </c>
    </row>
    <row r="907" spans="1:1">
      <c r="A907" s="67" t="s">
        <v>597</v>
      </c>
    </row>
    <row r="908" spans="1:1">
      <c r="A908" s="67" t="s">
        <v>384</v>
      </c>
    </row>
    <row r="909" spans="1:1">
      <c r="A909" s="67" t="s">
        <v>364</v>
      </c>
    </row>
    <row r="910" spans="1:1">
      <c r="A910" s="67" t="s">
        <v>370</v>
      </c>
    </row>
    <row r="911" spans="1:1">
      <c r="A911" s="67" t="s">
        <v>587</v>
      </c>
    </row>
    <row r="912" spans="1:1">
      <c r="A912" s="67" t="s">
        <v>367</v>
      </c>
    </row>
    <row r="913" spans="1:1">
      <c r="A913" s="68"/>
    </row>
    <row r="914" spans="1:1">
      <c r="A914" s="67" t="s">
        <v>598</v>
      </c>
    </row>
    <row r="915" spans="1:1">
      <c r="A915" s="67" t="s">
        <v>355</v>
      </c>
    </row>
    <row r="916" spans="1:1">
      <c r="A916" s="67" t="s">
        <v>344</v>
      </c>
    </row>
    <row r="917" spans="1:1">
      <c r="A917" s="67" t="s">
        <v>535</v>
      </c>
    </row>
    <row r="918" spans="1:1">
      <c r="A918" s="67" t="s">
        <v>594</v>
      </c>
    </row>
    <row r="919" spans="1:1">
      <c r="A919" s="67" t="s">
        <v>359</v>
      </c>
    </row>
    <row r="920" spans="1:1">
      <c r="A920" s="67" t="s">
        <v>405</v>
      </c>
    </row>
    <row r="921" spans="1:1">
      <c r="A921" s="67" t="s">
        <v>599</v>
      </c>
    </row>
    <row r="922" spans="1:1">
      <c r="A922" s="67" t="s">
        <v>419</v>
      </c>
    </row>
    <row r="923" spans="1:1">
      <c r="A923" s="67" t="s">
        <v>378</v>
      </c>
    </row>
    <row r="924" spans="1:1">
      <c r="A924" s="67" t="s">
        <v>364</v>
      </c>
    </row>
    <row r="925" spans="1:1">
      <c r="A925" s="67" t="s">
        <v>370</v>
      </c>
    </row>
    <row r="926" spans="1:1">
      <c r="A926" s="67" t="s">
        <v>587</v>
      </c>
    </row>
    <row r="927" spans="1:1">
      <c r="A927" s="67" t="s">
        <v>367</v>
      </c>
    </row>
    <row r="928" spans="1:1">
      <c r="A928" s="68"/>
    </row>
    <row r="929" spans="1:1">
      <c r="A929" s="67" t="s">
        <v>600</v>
      </c>
    </row>
    <row r="930" spans="1:1">
      <c r="A930" s="67" t="s">
        <v>355</v>
      </c>
    </row>
    <row r="931" ht="30" spans="1:1">
      <c r="A931" s="67" t="s">
        <v>345</v>
      </c>
    </row>
    <row r="932" spans="1:1">
      <c r="A932" s="67" t="s">
        <v>535</v>
      </c>
    </row>
    <row r="933" spans="1:1">
      <c r="A933" s="67" t="s">
        <v>594</v>
      </c>
    </row>
    <row r="934" spans="1:1">
      <c r="A934" s="67" t="s">
        <v>369</v>
      </c>
    </row>
    <row r="935" spans="1:1">
      <c r="A935" s="67" t="s">
        <v>360</v>
      </c>
    </row>
    <row r="936" spans="1:1">
      <c r="A936" s="67" t="s">
        <v>439</v>
      </c>
    </row>
    <row r="937" spans="1:1">
      <c r="A937" s="67" t="s">
        <v>362</v>
      </c>
    </row>
    <row r="938" spans="1:1">
      <c r="A938" s="67" t="s">
        <v>378</v>
      </c>
    </row>
    <row r="939" spans="1:1">
      <c r="A939" s="67" t="s">
        <v>389</v>
      </c>
    </row>
    <row r="940" spans="1:1">
      <c r="A940" s="67" t="s">
        <v>414</v>
      </c>
    </row>
    <row r="941" spans="1:1">
      <c r="A941" s="67" t="s">
        <v>434</v>
      </c>
    </row>
    <row r="942" spans="1:1">
      <c r="A942" s="67" t="s">
        <v>370</v>
      </c>
    </row>
    <row r="943" spans="1:1">
      <c r="A943" s="67" t="s">
        <v>371</v>
      </c>
    </row>
    <row r="944" spans="1:1">
      <c r="A944" s="67" t="s">
        <v>601</v>
      </c>
    </row>
    <row r="945" spans="1:1">
      <c r="A945" s="67" t="s">
        <v>367</v>
      </c>
    </row>
    <row r="946" spans="1:1">
      <c r="A946" s="68"/>
    </row>
    <row r="947" spans="1:1">
      <c r="A947" s="67" t="s">
        <v>602</v>
      </c>
    </row>
    <row r="948" spans="1:1">
      <c r="A948" s="67" t="s">
        <v>355</v>
      </c>
    </row>
    <row r="949" spans="1:1">
      <c r="A949" s="67" t="s">
        <v>346</v>
      </c>
    </row>
    <row r="950" spans="1:1">
      <c r="A950" s="67" t="s">
        <v>357</v>
      </c>
    </row>
    <row r="951" spans="1:1">
      <c r="A951" s="67" t="s">
        <v>594</v>
      </c>
    </row>
    <row r="952" spans="1:1">
      <c r="A952" s="67" t="s">
        <v>369</v>
      </c>
    </row>
    <row r="953" spans="1:1">
      <c r="A953" s="67" t="s">
        <v>520</v>
      </c>
    </row>
    <row r="954" spans="1:1">
      <c r="A954" s="67" t="s">
        <v>466</v>
      </c>
    </row>
    <row r="955" spans="1:1">
      <c r="A955" s="67" t="s">
        <v>362</v>
      </c>
    </row>
    <row r="956" spans="1:1">
      <c r="A956" s="67" t="s">
        <v>530</v>
      </c>
    </row>
    <row r="957" spans="1:1">
      <c r="A957" s="67" t="s">
        <v>389</v>
      </c>
    </row>
    <row r="958" spans="1:1">
      <c r="A958" s="67" t="s">
        <v>414</v>
      </c>
    </row>
    <row r="959" spans="1:1">
      <c r="A959" s="67" t="s">
        <v>434</v>
      </c>
    </row>
    <row r="960" spans="1:1">
      <c r="A960" s="67" t="s">
        <v>370</v>
      </c>
    </row>
    <row r="961" spans="1:1">
      <c r="A961" s="67" t="s">
        <v>371</v>
      </c>
    </row>
    <row r="962" spans="1:1">
      <c r="A962" s="67" t="s">
        <v>367</v>
      </c>
    </row>
    <row r="963" spans="1:1">
      <c r="A963" s="68"/>
    </row>
    <row r="964" spans="1:1">
      <c r="A964" s="67" t="s">
        <v>603</v>
      </c>
    </row>
    <row r="965" spans="1:1">
      <c r="A965" s="67" t="s">
        <v>355</v>
      </c>
    </row>
    <row r="966" spans="1:1">
      <c r="A966" s="67" t="s">
        <v>136</v>
      </c>
    </row>
    <row r="967" spans="1:1">
      <c r="A967" s="67" t="s">
        <v>604</v>
      </c>
    </row>
    <row r="968" spans="1:1">
      <c r="A968" s="67" t="s">
        <v>605</v>
      </c>
    </row>
    <row r="969" spans="1:1">
      <c r="A969" s="67" t="s">
        <v>606</v>
      </c>
    </row>
    <row r="970" spans="1:1">
      <c r="A970" s="67" t="s">
        <v>500</v>
      </c>
    </row>
    <row r="971" spans="1:1">
      <c r="A971" s="67" t="s">
        <v>357</v>
      </c>
    </row>
    <row r="972" spans="1:1">
      <c r="A972" s="67" t="s">
        <v>517</v>
      </c>
    </row>
    <row r="973" spans="1:1">
      <c r="A973" s="67" t="s">
        <v>369</v>
      </c>
    </row>
    <row r="974" spans="1:1">
      <c r="A974" s="67" t="s">
        <v>360</v>
      </c>
    </row>
    <row r="975" spans="1:1">
      <c r="A975" s="67" t="s">
        <v>361</v>
      </c>
    </row>
    <row r="976" spans="1:1">
      <c r="A976" s="67" t="s">
        <v>384</v>
      </c>
    </row>
    <row r="977" spans="1:1">
      <c r="A977" s="67" t="s">
        <v>363</v>
      </c>
    </row>
    <row r="978" spans="1:1">
      <c r="A978" s="67" t="s">
        <v>389</v>
      </c>
    </row>
    <row r="979" spans="1:1">
      <c r="A979" s="67" t="s">
        <v>390</v>
      </c>
    </row>
    <row r="980" spans="1:1">
      <c r="A980" s="67" t="s">
        <v>461</v>
      </c>
    </row>
    <row r="981" spans="1:1">
      <c r="A981" s="67" t="s">
        <v>521</v>
      </c>
    </row>
    <row r="982" spans="1:1">
      <c r="A982" s="67" t="s">
        <v>607</v>
      </c>
    </row>
    <row r="983" spans="1:1">
      <c r="A983" s="67" t="s">
        <v>367</v>
      </c>
    </row>
    <row r="984" spans="1:1">
      <c r="A984" s="68"/>
    </row>
    <row r="985" spans="1:1">
      <c r="A985" s="67" t="s">
        <v>608</v>
      </c>
    </row>
    <row r="986" spans="1:1">
      <c r="A986" s="67" t="s">
        <v>355</v>
      </c>
    </row>
    <row r="987" spans="1:1">
      <c r="A987" s="67" t="s">
        <v>347</v>
      </c>
    </row>
    <row r="988" spans="1:1">
      <c r="A988" s="67" t="s">
        <v>429</v>
      </c>
    </row>
    <row r="989" spans="1:1">
      <c r="A989" s="67" t="s">
        <v>609</v>
      </c>
    </row>
    <row r="990" spans="1:1">
      <c r="A990" s="67" t="s">
        <v>369</v>
      </c>
    </row>
    <row r="991" spans="1:1">
      <c r="A991" s="67" t="s">
        <v>388</v>
      </c>
    </row>
    <row r="992" spans="1:1">
      <c r="A992" s="67" t="s">
        <v>610</v>
      </c>
    </row>
    <row r="993" spans="1:1">
      <c r="A993" s="67" t="s">
        <v>384</v>
      </c>
    </row>
    <row r="994" spans="1:1">
      <c r="A994" s="67" t="s">
        <v>363</v>
      </c>
    </row>
    <row r="995" spans="1:1">
      <c r="A995" s="67" t="s">
        <v>461</v>
      </c>
    </row>
    <row r="996" spans="1:1">
      <c r="A996" s="67" t="s">
        <v>370</v>
      </c>
    </row>
    <row r="997" spans="1:1">
      <c r="A997" s="67" t="s">
        <v>611</v>
      </c>
    </row>
    <row r="998" spans="1:1">
      <c r="A998" s="67" t="s">
        <v>367</v>
      </c>
    </row>
    <row r="999" spans="1:1">
      <c r="A999" s="68"/>
    </row>
    <row r="1000" spans="1:1">
      <c r="A1000" s="67" t="s">
        <v>612</v>
      </c>
    </row>
    <row r="1001" spans="1:1">
      <c r="A1001" s="67" t="s">
        <v>355</v>
      </c>
    </row>
    <row r="1002" spans="1:1">
      <c r="A1002" s="67" t="s">
        <v>348</v>
      </c>
    </row>
    <row r="1003" spans="1:1">
      <c r="A1003" s="67" t="s">
        <v>357</v>
      </c>
    </row>
    <row r="1004" spans="1:1">
      <c r="A1004" s="67" t="s">
        <v>609</v>
      </c>
    </row>
    <row r="1005" spans="1:1">
      <c r="A1005" s="67" t="s">
        <v>369</v>
      </c>
    </row>
    <row r="1006" spans="1:1">
      <c r="A1006" s="67" t="s">
        <v>360</v>
      </c>
    </row>
    <row r="1007" spans="1:1">
      <c r="A1007" s="67" t="s">
        <v>361</v>
      </c>
    </row>
    <row r="1008" spans="1:1">
      <c r="A1008" s="67" t="s">
        <v>423</v>
      </c>
    </row>
    <row r="1009" spans="1:1">
      <c r="A1009" s="67" t="s">
        <v>363</v>
      </c>
    </row>
    <row r="1010" spans="1:1">
      <c r="A1010" s="67" t="s">
        <v>434</v>
      </c>
    </row>
    <row r="1011" spans="1:1">
      <c r="A1011" s="67" t="s">
        <v>370</v>
      </c>
    </row>
    <row r="1012" spans="1:1">
      <c r="A1012" s="67" t="s">
        <v>402</v>
      </c>
    </row>
    <row r="1013" spans="1:1">
      <c r="A1013" s="67" t="s">
        <v>367</v>
      </c>
    </row>
    <row r="1014" spans="1:1">
      <c r="A1014" s="68"/>
    </row>
    <row r="1015" spans="1:1">
      <c r="A1015" s="67" t="s">
        <v>613</v>
      </c>
    </row>
    <row r="1016" spans="1:1">
      <c r="A1016" s="67" t="s">
        <v>355</v>
      </c>
    </row>
    <row r="1017" spans="1:1">
      <c r="A1017" s="67" t="s">
        <v>349</v>
      </c>
    </row>
    <row r="1018" spans="1:1">
      <c r="A1018" s="67" t="s">
        <v>374</v>
      </c>
    </row>
    <row r="1019" spans="1:1">
      <c r="A1019" s="67" t="s">
        <v>609</v>
      </c>
    </row>
    <row r="1020" spans="1:1">
      <c r="A1020" s="67" t="s">
        <v>369</v>
      </c>
    </row>
    <row r="1021" spans="1:1">
      <c r="A1021" s="67" t="s">
        <v>450</v>
      </c>
    </row>
    <row r="1022" spans="1:1">
      <c r="A1022" s="67" t="s">
        <v>418</v>
      </c>
    </row>
    <row r="1023" spans="1:1">
      <c r="A1023" s="67" t="s">
        <v>362</v>
      </c>
    </row>
    <row r="1024" spans="1:1">
      <c r="A1024" s="67" t="s">
        <v>363</v>
      </c>
    </row>
    <row r="1025" spans="1:1">
      <c r="A1025" s="67" t="s">
        <v>364</v>
      </c>
    </row>
    <row r="1026" spans="1:1">
      <c r="A1026" s="67" t="s">
        <v>385</v>
      </c>
    </row>
    <row r="1027" spans="1:1">
      <c r="A1027" s="67" t="s">
        <v>367</v>
      </c>
    </row>
    <row r="1028" spans="1:1">
      <c r="A1028" s="68"/>
    </row>
    <row r="1029" spans="1:1">
      <c r="A1029" s="67" t="s">
        <v>614</v>
      </c>
    </row>
    <row r="1030" spans="1:1">
      <c r="A1030" s="67" t="s">
        <v>355</v>
      </c>
    </row>
    <row r="1031" spans="1:1">
      <c r="A1031" s="67" t="s">
        <v>615</v>
      </c>
    </row>
    <row r="1032" ht="30" spans="1:1">
      <c r="A1032" s="67" t="s">
        <v>350</v>
      </c>
    </row>
    <row r="1033" spans="1:1">
      <c r="A1033" s="67" t="s">
        <v>616</v>
      </c>
    </row>
    <row r="1034" spans="1:1">
      <c r="A1034" s="67" t="s">
        <v>609</v>
      </c>
    </row>
    <row r="1035" spans="1:1">
      <c r="A1035" s="67" t="s">
        <v>617</v>
      </c>
    </row>
    <row r="1036" spans="1:1">
      <c r="A1036" s="67" t="s">
        <v>618</v>
      </c>
    </row>
    <row r="1037" spans="1:1">
      <c r="A1037" s="67" t="s">
        <v>619</v>
      </c>
    </row>
    <row r="1038" spans="1:1">
      <c r="A1038" s="67" t="s">
        <v>620</v>
      </c>
    </row>
    <row r="1039" spans="1:1">
      <c r="A1039" s="67" t="s">
        <v>423</v>
      </c>
    </row>
    <row r="1040" spans="1:1">
      <c r="A1040" s="67" t="s">
        <v>460</v>
      </c>
    </row>
    <row r="1041" spans="1:1">
      <c r="A1041" s="67" t="s">
        <v>461</v>
      </c>
    </row>
    <row r="1042" spans="1:1">
      <c r="A1042" s="67" t="s">
        <v>621</v>
      </c>
    </row>
    <row r="1043" ht="30" spans="1:1">
      <c r="A1043" s="67" t="s">
        <v>622</v>
      </c>
    </row>
    <row r="1044" spans="1:1">
      <c r="A1044" s="67" t="s">
        <v>623</v>
      </c>
    </row>
    <row r="1045" spans="1:1">
      <c r="A1045" s="67" t="s">
        <v>367</v>
      </c>
    </row>
    <row r="1046" spans="1:1">
      <c r="A1046" s="68"/>
    </row>
    <row r="1047" spans="1:1">
      <c r="A1047" s="67" t="s">
        <v>624</v>
      </c>
    </row>
    <row r="1048" spans="1:1">
      <c r="A1048" s="67" t="s">
        <v>355</v>
      </c>
    </row>
    <row r="1049" spans="1:1">
      <c r="A1049" s="67" t="s">
        <v>625</v>
      </c>
    </row>
    <row r="1050" ht="30" spans="1:1">
      <c r="A1050" s="67" t="s">
        <v>351</v>
      </c>
    </row>
    <row r="1051" spans="1:1">
      <c r="A1051" s="67" t="s">
        <v>626</v>
      </c>
    </row>
    <row r="1052" spans="1:1">
      <c r="A1052" s="67" t="s">
        <v>617</v>
      </c>
    </row>
    <row r="1053" spans="1:1">
      <c r="A1053" s="67" t="s">
        <v>609</v>
      </c>
    </row>
    <row r="1054" spans="1:1">
      <c r="A1054" s="67" t="s">
        <v>627</v>
      </c>
    </row>
    <row r="1055" spans="1:1">
      <c r="A1055" s="67" t="s">
        <v>439</v>
      </c>
    </row>
    <row r="1056" spans="1:1">
      <c r="A1056" s="67" t="s">
        <v>423</v>
      </c>
    </row>
    <row r="1057" spans="1:1">
      <c r="A1057" s="67" t="s">
        <v>460</v>
      </c>
    </row>
    <row r="1058" spans="1:1">
      <c r="A1058" s="67" t="s">
        <v>364</v>
      </c>
    </row>
    <row r="1059" spans="1:1">
      <c r="A1059" s="67" t="s">
        <v>370</v>
      </c>
    </row>
    <row r="1060" spans="1:1">
      <c r="A1060" s="67" t="s">
        <v>611</v>
      </c>
    </row>
    <row r="1061" spans="1:1">
      <c r="A1061" s="67" t="s">
        <v>621</v>
      </c>
    </row>
    <row r="1062" ht="30" spans="1:1">
      <c r="A1062" s="67" t="s">
        <v>622</v>
      </c>
    </row>
    <row r="1063" spans="1:1">
      <c r="A1063" s="67" t="s">
        <v>367</v>
      </c>
    </row>
    <row r="1064" spans="1:1">
      <c r="A1064" s="67" t="s">
        <v>628</v>
      </c>
    </row>
    <row r="1065" spans="1:1">
      <c r="A1065" s="68"/>
    </row>
    <row r="1066" spans="1:1">
      <c r="A1066" s="66" t="s">
        <v>629</v>
      </c>
    </row>
    <row r="1067" spans="1:1">
      <c r="A1067" s="67" t="s">
        <v>630</v>
      </c>
    </row>
    <row r="1068" spans="1:1">
      <c r="A1068" s="67" t="s">
        <v>631</v>
      </c>
    </row>
    <row r="1069" spans="1:1">
      <c r="A1069" s="67" t="s">
        <v>632</v>
      </c>
    </row>
    <row r="1070" spans="1:1">
      <c r="A1070" s="68"/>
    </row>
    <row r="1071" spans="1:1">
      <c r="A1071" s="67" t="s">
        <v>633</v>
      </c>
    </row>
    <row r="1072" spans="1:1">
      <c r="A1072" s="66" t="s">
        <v>634</v>
      </c>
    </row>
    <row r="1073" spans="1:1">
      <c r="A1073" s="68"/>
    </row>
    <row r="1074" spans="1:1">
      <c r="A1074" s="66" t="s">
        <v>635</v>
      </c>
    </row>
  </sheetData>
  <autoFilter ref="A1:A107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074"/>
  <sheetViews>
    <sheetView workbookViewId="0">
      <selection activeCell="A60" sqref="A60"/>
    </sheetView>
  </sheetViews>
  <sheetFormatPr defaultColWidth="8.8" defaultRowHeight="22.5" outlineLevelCol="2"/>
  <cols>
    <col min="1" max="1" width="72.5" customWidth="1"/>
    <col min="2" max="2" width="82" customWidth="1"/>
    <col min="3" max="3" width="102.9" customWidth="1"/>
  </cols>
  <sheetData>
    <row r="1" spans="1:1">
      <c r="A1">
        <v>-1</v>
      </c>
    </row>
    <row r="2" hidden="1" spans="1:1">
      <c r="A2" s="66" t="s">
        <v>641</v>
      </c>
    </row>
    <row r="3" hidden="1" spans="1:1">
      <c r="A3" s="67" t="s">
        <v>353</v>
      </c>
    </row>
    <row r="4" spans="1:1">
      <c r="A4" s="67" t="s">
        <v>642</v>
      </c>
    </row>
    <row r="5" hidden="1" spans="1:1">
      <c r="A5" s="67" t="s">
        <v>355</v>
      </c>
    </row>
    <row r="6" hidden="1" spans="1:2">
      <c r="A6" s="67" t="s">
        <v>643</v>
      </c>
      <c r="B6">
        <v>1</v>
      </c>
    </row>
    <row r="7" hidden="1" spans="1:2">
      <c r="A7" s="67" t="s">
        <v>644</v>
      </c>
      <c r="B7">
        <v>1</v>
      </c>
    </row>
    <row r="8" spans="1:2">
      <c r="A8" s="67" t="s">
        <v>645</v>
      </c>
      <c r="B8" t="s">
        <v>646</v>
      </c>
    </row>
    <row r="9" spans="1:2">
      <c r="A9" s="67" t="s">
        <v>647</v>
      </c>
      <c r="B9" t="s">
        <v>648</v>
      </c>
    </row>
    <row r="10" spans="1:2">
      <c r="A10" s="67" t="s">
        <v>649</v>
      </c>
      <c r="B10" t="s">
        <v>650</v>
      </c>
    </row>
    <row r="11" spans="1:2">
      <c r="A11" s="67" t="s">
        <v>651</v>
      </c>
      <c r="B11" t="s">
        <v>652</v>
      </c>
    </row>
    <row r="12" spans="1:2">
      <c r="A12" s="67" t="s">
        <v>653</v>
      </c>
      <c r="B12" t="s">
        <v>654</v>
      </c>
    </row>
    <row r="13" hidden="1" spans="1:2">
      <c r="A13" s="67" t="s">
        <v>655</v>
      </c>
      <c r="B13">
        <v>2</v>
      </c>
    </row>
    <row r="14" hidden="1" spans="1:2">
      <c r="A14" s="67" t="s">
        <v>656</v>
      </c>
      <c r="B14" t="s">
        <v>657</v>
      </c>
    </row>
    <row r="15" hidden="1" spans="1:3">
      <c r="A15" s="67" t="s">
        <v>658</v>
      </c>
      <c r="B15" t="s">
        <v>659</v>
      </c>
      <c r="C15" t="s">
        <v>660</v>
      </c>
    </row>
    <row r="16" hidden="1" spans="1:1">
      <c r="A16" s="67" t="s">
        <v>661</v>
      </c>
    </row>
    <row r="17" hidden="1" spans="1:1">
      <c r="A17" s="68"/>
    </row>
    <row r="18" spans="1:1">
      <c r="A18" s="67" t="s">
        <v>662</v>
      </c>
    </row>
    <row r="19" hidden="1" spans="1:1">
      <c r="A19" s="67" t="s">
        <v>355</v>
      </c>
    </row>
    <row r="20" hidden="1" spans="1:2">
      <c r="A20" s="67" t="s">
        <v>643</v>
      </c>
      <c r="B20">
        <v>1</v>
      </c>
    </row>
    <row r="21" spans="1:2">
      <c r="A21" s="67" t="s">
        <v>645</v>
      </c>
      <c r="B21" t="s">
        <v>663</v>
      </c>
    </row>
    <row r="22" spans="1:2">
      <c r="A22" s="67" t="s">
        <v>647</v>
      </c>
      <c r="B22" t="s">
        <v>648</v>
      </c>
    </row>
    <row r="23" spans="1:2">
      <c r="A23" s="67" t="s">
        <v>649</v>
      </c>
      <c r="B23" t="s">
        <v>650</v>
      </c>
    </row>
    <row r="24" spans="1:2">
      <c r="A24" s="67" t="s">
        <v>651</v>
      </c>
      <c r="B24" t="s">
        <v>652</v>
      </c>
    </row>
    <row r="25" spans="1:2">
      <c r="A25" s="67" t="s">
        <v>653</v>
      </c>
      <c r="B25" t="s">
        <v>654</v>
      </c>
    </row>
    <row r="26" hidden="1" spans="1:2">
      <c r="A26" s="67" t="s">
        <v>655</v>
      </c>
      <c r="B26">
        <v>2</v>
      </c>
    </row>
    <row r="27" hidden="1" spans="1:2">
      <c r="A27" s="67" t="s">
        <v>664</v>
      </c>
      <c r="B27" t="s">
        <v>665</v>
      </c>
    </row>
    <row r="28" hidden="1" spans="1:2">
      <c r="A28" s="67" t="s">
        <v>656</v>
      </c>
      <c r="B28" t="s">
        <v>666</v>
      </c>
    </row>
    <row r="29" hidden="1" spans="1:3">
      <c r="A29" s="67" t="s">
        <v>658</v>
      </c>
      <c r="B29" t="s">
        <v>659</v>
      </c>
      <c r="C29" t="s">
        <v>667</v>
      </c>
    </row>
    <row r="30" hidden="1" spans="1:1">
      <c r="A30" s="67" t="s">
        <v>661</v>
      </c>
    </row>
    <row r="31" hidden="1" spans="1:1">
      <c r="A31" s="68"/>
    </row>
    <row r="32" spans="1:1">
      <c r="A32" s="67" t="s">
        <v>668</v>
      </c>
    </row>
    <row r="33" hidden="1" spans="1:1">
      <c r="A33" s="67" t="s">
        <v>355</v>
      </c>
    </row>
    <row r="34" hidden="1" spans="1:2">
      <c r="A34" s="67" t="s">
        <v>643</v>
      </c>
      <c r="B34">
        <v>10</v>
      </c>
    </row>
    <row r="35" spans="1:2">
      <c r="A35" s="67" t="s">
        <v>645</v>
      </c>
      <c r="B35" t="s">
        <v>669</v>
      </c>
    </row>
    <row r="36" spans="1:2">
      <c r="A36" s="67" t="s">
        <v>647</v>
      </c>
      <c r="B36" t="s">
        <v>670</v>
      </c>
    </row>
    <row r="37" spans="1:2">
      <c r="A37" s="67" t="s">
        <v>649</v>
      </c>
      <c r="B37" t="s">
        <v>671</v>
      </c>
    </row>
    <row r="38" spans="1:2">
      <c r="A38" s="67" t="s">
        <v>651</v>
      </c>
      <c r="B38" t="s">
        <v>652</v>
      </c>
    </row>
    <row r="39" spans="1:2">
      <c r="A39" s="67" t="s">
        <v>653</v>
      </c>
      <c r="B39" t="s">
        <v>672</v>
      </c>
    </row>
    <row r="40" hidden="1" spans="1:2">
      <c r="A40" s="67" t="s">
        <v>655</v>
      </c>
      <c r="B40">
        <v>2</v>
      </c>
    </row>
    <row r="41" hidden="1" spans="1:2">
      <c r="A41" s="67" t="s">
        <v>673</v>
      </c>
      <c r="B41" t="s">
        <v>674</v>
      </c>
    </row>
    <row r="42" hidden="1" spans="1:2">
      <c r="A42" s="67" t="s">
        <v>656</v>
      </c>
      <c r="B42" t="s">
        <v>675</v>
      </c>
    </row>
    <row r="43" hidden="1" spans="1:3">
      <c r="A43" s="67" t="s">
        <v>658</v>
      </c>
      <c r="B43" t="s">
        <v>659</v>
      </c>
      <c r="C43" t="s">
        <v>676</v>
      </c>
    </row>
    <row r="44" hidden="1" spans="1:1">
      <c r="A44" s="67" t="s">
        <v>661</v>
      </c>
    </row>
    <row r="45" hidden="1" spans="1:1">
      <c r="A45" s="68"/>
    </row>
    <row r="46" spans="1:1">
      <c r="A46" s="67" t="s">
        <v>677</v>
      </c>
    </row>
    <row r="47" hidden="1" spans="1:1">
      <c r="A47" s="67" t="s">
        <v>355</v>
      </c>
    </row>
    <row r="48" hidden="1" spans="1:2">
      <c r="A48" s="67" t="s">
        <v>643</v>
      </c>
      <c r="B48">
        <v>10</v>
      </c>
    </row>
    <row r="49" spans="1:2">
      <c r="A49" s="67" t="s">
        <v>645</v>
      </c>
      <c r="B49" t="s">
        <v>646</v>
      </c>
    </row>
    <row r="50" spans="1:2">
      <c r="A50" s="67" t="s">
        <v>647</v>
      </c>
      <c r="B50">
        <v>0</v>
      </c>
    </row>
    <row r="51" spans="1:2">
      <c r="A51" s="67" t="s">
        <v>649</v>
      </c>
      <c r="B51" t="s">
        <v>650</v>
      </c>
    </row>
    <row r="52" spans="1:2">
      <c r="A52" s="67" t="s">
        <v>651</v>
      </c>
      <c r="B52" t="s">
        <v>678</v>
      </c>
    </row>
    <row r="53" spans="1:2">
      <c r="A53" s="67" t="s">
        <v>653</v>
      </c>
      <c r="B53" t="s">
        <v>672</v>
      </c>
    </row>
    <row r="54" hidden="1" spans="1:2">
      <c r="A54" s="67" t="s">
        <v>655</v>
      </c>
      <c r="B54">
        <v>2</v>
      </c>
    </row>
    <row r="55" hidden="1" spans="1:2">
      <c r="A55" s="67" t="s">
        <v>673</v>
      </c>
      <c r="B55" t="s">
        <v>674</v>
      </c>
    </row>
    <row r="56" hidden="1" spans="1:2">
      <c r="A56" s="67" t="s">
        <v>656</v>
      </c>
      <c r="B56" t="s">
        <v>679</v>
      </c>
    </row>
    <row r="57" hidden="1" spans="1:3">
      <c r="A57" s="67" t="s">
        <v>658</v>
      </c>
      <c r="B57" t="s">
        <v>659</v>
      </c>
      <c r="C57" t="s">
        <v>680</v>
      </c>
    </row>
    <row r="58" hidden="1" spans="1:1">
      <c r="A58" s="67" t="s">
        <v>661</v>
      </c>
    </row>
    <row r="59" hidden="1" spans="1:1">
      <c r="A59" s="68"/>
    </row>
    <row r="60" spans="1:1">
      <c r="A60" s="67" t="s">
        <v>681</v>
      </c>
    </row>
    <row r="61" hidden="1" spans="1:1">
      <c r="A61" s="67" t="s">
        <v>355</v>
      </c>
    </row>
    <row r="62" hidden="1" spans="1:2">
      <c r="A62" s="67" t="s">
        <v>643</v>
      </c>
      <c r="B62">
        <v>1</v>
      </c>
    </row>
    <row r="63" spans="1:2">
      <c r="A63" s="67" t="s">
        <v>645</v>
      </c>
      <c r="B63" t="s">
        <v>646</v>
      </c>
    </row>
    <row r="64" spans="1:2">
      <c r="A64" s="67" t="s">
        <v>647</v>
      </c>
      <c r="B64" t="s">
        <v>682</v>
      </c>
    </row>
    <row r="65" spans="1:2">
      <c r="A65" s="67" t="s">
        <v>649</v>
      </c>
      <c r="B65" t="s">
        <v>650</v>
      </c>
    </row>
    <row r="66" spans="1:2">
      <c r="A66" s="67" t="s">
        <v>651</v>
      </c>
      <c r="B66" t="s">
        <v>652</v>
      </c>
    </row>
    <row r="67" spans="1:2">
      <c r="A67" s="67" t="s">
        <v>653</v>
      </c>
      <c r="B67" t="s">
        <v>654</v>
      </c>
    </row>
    <row r="68" hidden="1" spans="1:2">
      <c r="A68" s="67" t="s">
        <v>683</v>
      </c>
      <c r="B68" t="s">
        <v>684</v>
      </c>
    </row>
    <row r="69" hidden="1" spans="1:2">
      <c r="A69" s="67" t="s">
        <v>685</v>
      </c>
      <c r="B69" t="s">
        <v>686</v>
      </c>
    </row>
    <row r="70" hidden="1" spans="1:2">
      <c r="A70" s="67" t="s">
        <v>655</v>
      </c>
      <c r="B70">
        <v>2</v>
      </c>
    </row>
    <row r="71" hidden="1" spans="1:2">
      <c r="A71" s="67" t="s">
        <v>656</v>
      </c>
      <c r="B71" t="s">
        <v>687</v>
      </c>
    </row>
    <row r="72" hidden="1" spans="1:3">
      <c r="A72" s="67" t="s">
        <v>658</v>
      </c>
      <c r="B72" t="s">
        <v>659</v>
      </c>
      <c r="C72" t="s">
        <v>688</v>
      </c>
    </row>
    <row r="73" hidden="1" spans="1:1">
      <c r="A73" s="67" t="s">
        <v>661</v>
      </c>
    </row>
    <row r="74" hidden="1" spans="1:1">
      <c r="A74" s="68"/>
    </row>
    <row r="75" spans="1:1">
      <c r="A75" s="67" t="s">
        <v>689</v>
      </c>
    </row>
    <row r="76" hidden="1" spans="1:1">
      <c r="A76" s="67" t="s">
        <v>355</v>
      </c>
    </row>
    <row r="77" hidden="1" spans="1:2">
      <c r="A77" s="67" t="s">
        <v>643</v>
      </c>
      <c r="B77">
        <v>10</v>
      </c>
    </row>
    <row r="78" spans="1:2">
      <c r="A78" s="67" t="s">
        <v>645</v>
      </c>
      <c r="B78" t="s">
        <v>663</v>
      </c>
    </row>
    <row r="79" spans="1:2">
      <c r="A79" s="67" t="s">
        <v>647</v>
      </c>
      <c r="B79" t="s">
        <v>690</v>
      </c>
    </row>
    <row r="80" spans="1:2">
      <c r="A80" s="67" t="s">
        <v>649</v>
      </c>
      <c r="B80" t="s">
        <v>650</v>
      </c>
    </row>
    <row r="81" spans="1:2">
      <c r="A81" s="67" t="s">
        <v>651</v>
      </c>
      <c r="B81" t="s">
        <v>678</v>
      </c>
    </row>
    <row r="82" spans="1:2">
      <c r="A82" s="67" t="s">
        <v>653</v>
      </c>
      <c r="B82" t="s">
        <v>654</v>
      </c>
    </row>
    <row r="83" hidden="1" spans="1:2">
      <c r="A83" s="67" t="s">
        <v>655</v>
      </c>
      <c r="B83">
        <v>2</v>
      </c>
    </row>
    <row r="84" hidden="1" spans="1:2">
      <c r="A84" s="67" t="s">
        <v>664</v>
      </c>
      <c r="B84" t="s">
        <v>691</v>
      </c>
    </row>
    <row r="85" hidden="1" spans="1:2">
      <c r="A85" s="67" t="s">
        <v>673</v>
      </c>
      <c r="B85" t="s">
        <v>692</v>
      </c>
    </row>
    <row r="86" hidden="1" spans="1:2">
      <c r="A86" s="67" t="s">
        <v>656</v>
      </c>
      <c r="B86" t="s">
        <v>693</v>
      </c>
    </row>
    <row r="87" hidden="1" spans="1:3">
      <c r="A87" s="67" t="s">
        <v>658</v>
      </c>
      <c r="B87" t="s">
        <v>659</v>
      </c>
      <c r="C87" t="s">
        <v>694</v>
      </c>
    </row>
    <row r="88" hidden="1" spans="1:1">
      <c r="A88" s="67" t="s">
        <v>661</v>
      </c>
    </row>
    <row r="89" hidden="1" spans="1:1">
      <c r="A89" s="68"/>
    </row>
    <row r="90" spans="1:1">
      <c r="A90" s="67" t="s">
        <v>695</v>
      </c>
    </row>
    <row r="91" hidden="1" spans="1:1">
      <c r="A91" s="67" t="s">
        <v>355</v>
      </c>
    </row>
    <row r="92" hidden="1" spans="1:2">
      <c r="A92" s="67" t="s">
        <v>643</v>
      </c>
      <c r="B92">
        <v>2</v>
      </c>
    </row>
    <row r="93" spans="1:2">
      <c r="A93" s="67" t="s">
        <v>645</v>
      </c>
      <c r="B93" t="s">
        <v>663</v>
      </c>
    </row>
    <row r="94" spans="1:2">
      <c r="A94" s="67" t="s">
        <v>647</v>
      </c>
      <c r="B94" t="s">
        <v>648</v>
      </c>
    </row>
    <row r="95" spans="1:2">
      <c r="A95" s="67" t="s">
        <v>649</v>
      </c>
      <c r="B95" t="s">
        <v>650</v>
      </c>
    </row>
    <row r="96" spans="1:2">
      <c r="A96" s="67" t="s">
        <v>651</v>
      </c>
      <c r="B96" t="s">
        <v>652</v>
      </c>
    </row>
    <row r="97" spans="1:2">
      <c r="A97" s="67" t="s">
        <v>653</v>
      </c>
      <c r="B97" t="s">
        <v>654</v>
      </c>
    </row>
    <row r="98" hidden="1" spans="1:2">
      <c r="A98" s="67" t="s">
        <v>655</v>
      </c>
      <c r="B98">
        <v>2</v>
      </c>
    </row>
    <row r="99" hidden="1" spans="1:2">
      <c r="A99" s="67" t="s">
        <v>664</v>
      </c>
      <c r="B99" t="s">
        <v>665</v>
      </c>
    </row>
    <row r="100" hidden="1" spans="1:2">
      <c r="A100" s="67" t="s">
        <v>673</v>
      </c>
      <c r="B100" t="s">
        <v>674</v>
      </c>
    </row>
    <row r="101" hidden="1" spans="1:2">
      <c r="A101" s="67" t="s">
        <v>656</v>
      </c>
      <c r="B101" t="s">
        <v>696</v>
      </c>
    </row>
    <row r="102" hidden="1" spans="1:3">
      <c r="A102" s="67" t="s">
        <v>658</v>
      </c>
      <c r="B102" t="s">
        <v>659</v>
      </c>
      <c r="C102" t="s">
        <v>697</v>
      </c>
    </row>
    <row r="103" hidden="1" spans="1:1">
      <c r="A103" s="67" t="s">
        <v>661</v>
      </c>
    </row>
    <row r="104" hidden="1" spans="1:1">
      <c r="A104" s="68"/>
    </row>
    <row r="105" spans="1:1">
      <c r="A105" s="67" t="s">
        <v>698</v>
      </c>
    </row>
    <row r="106" hidden="1" spans="1:1">
      <c r="A106" s="67" t="s">
        <v>355</v>
      </c>
    </row>
    <row r="107" hidden="1" spans="1:2">
      <c r="A107" s="67" t="s">
        <v>643</v>
      </c>
      <c r="B107">
        <v>2</v>
      </c>
    </row>
    <row r="108" spans="1:2">
      <c r="A108" s="67" t="s">
        <v>645</v>
      </c>
      <c r="B108" t="s">
        <v>663</v>
      </c>
    </row>
    <row r="109" spans="1:2">
      <c r="A109" s="67" t="s">
        <v>647</v>
      </c>
      <c r="B109" t="s">
        <v>699</v>
      </c>
    </row>
    <row r="110" spans="1:2">
      <c r="A110" s="67" t="s">
        <v>649</v>
      </c>
      <c r="B110" t="s">
        <v>700</v>
      </c>
    </row>
    <row r="111" spans="1:2">
      <c r="A111" s="67" t="s">
        <v>651</v>
      </c>
      <c r="B111" t="s">
        <v>652</v>
      </c>
    </row>
    <row r="112" spans="1:2">
      <c r="A112" s="67" t="s">
        <v>653</v>
      </c>
      <c r="B112" t="s">
        <v>654</v>
      </c>
    </row>
    <row r="113" hidden="1" spans="1:2">
      <c r="A113" s="67" t="s">
        <v>683</v>
      </c>
      <c r="B113" t="s">
        <v>684</v>
      </c>
    </row>
    <row r="114" hidden="1" spans="1:2">
      <c r="A114" s="67" t="s">
        <v>685</v>
      </c>
      <c r="B114" t="s">
        <v>701</v>
      </c>
    </row>
    <row r="115" hidden="1" spans="1:2">
      <c r="A115" s="67" t="s">
        <v>655</v>
      </c>
      <c r="B115">
        <v>2</v>
      </c>
    </row>
    <row r="116" hidden="1" spans="1:2">
      <c r="A116" s="67" t="s">
        <v>673</v>
      </c>
      <c r="B116" t="s">
        <v>674</v>
      </c>
    </row>
    <row r="117" hidden="1" spans="1:2">
      <c r="A117" s="67" t="s">
        <v>656</v>
      </c>
      <c r="B117" t="s">
        <v>693</v>
      </c>
    </row>
    <row r="118" hidden="1" spans="1:3">
      <c r="A118" s="67" t="s">
        <v>658</v>
      </c>
      <c r="B118" t="s">
        <v>659</v>
      </c>
      <c r="C118" t="s">
        <v>702</v>
      </c>
    </row>
    <row r="119" hidden="1" spans="1:1">
      <c r="A119" s="67" t="s">
        <v>661</v>
      </c>
    </row>
    <row r="120" hidden="1" spans="1:1">
      <c r="A120" s="68"/>
    </row>
    <row r="121" spans="1:1">
      <c r="A121" s="67" t="s">
        <v>703</v>
      </c>
    </row>
    <row r="122" hidden="1" spans="1:1">
      <c r="A122" s="67" t="s">
        <v>355</v>
      </c>
    </row>
    <row r="123" hidden="1" spans="1:2">
      <c r="A123" s="67" t="s">
        <v>643</v>
      </c>
      <c r="B123">
        <v>1</v>
      </c>
    </row>
    <row r="124" spans="1:2">
      <c r="A124" s="67" t="s">
        <v>645</v>
      </c>
      <c r="B124" t="s">
        <v>646</v>
      </c>
    </row>
    <row r="125" spans="1:2">
      <c r="A125" s="67" t="s">
        <v>647</v>
      </c>
      <c r="B125" t="s">
        <v>690</v>
      </c>
    </row>
    <row r="126" spans="1:2">
      <c r="A126" s="67" t="s">
        <v>649</v>
      </c>
      <c r="B126" t="s">
        <v>700</v>
      </c>
    </row>
    <row r="127" spans="1:2">
      <c r="A127" s="67" t="s">
        <v>651</v>
      </c>
      <c r="B127" t="s">
        <v>652</v>
      </c>
    </row>
    <row r="128" spans="1:2">
      <c r="A128" s="67" t="s">
        <v>653</v>
      </c>
      <c r="B128" t="s">
        <v>654</v>
      </c>
    </row>
    <row r="129" hidden="1" spans="1:2">
      <c r="A129" s="67" t="s">
        <v>683</v>
      </c>
      <c r="B129" t="s">
        <v>684</v>
      </c>
    </row>
    <row r="130" hidden="1" spans="1:2">
      <c r="A130" s="67" t="s">
        <v>685</v>
      </c>
      <c r="B130" t="s">
        <v>701</v>
      </c>
    </row>
    <row r="131" hidden="1" spans="1:2">
      <c r="A131" s="67" t="s">
        <v>655</v>
      </c>
      <c r="B131">
        <v>2</v>
      </c>
    </row>
    <row r="132" hidden="1" spans="1:2">
      <c r="A132" s="67" t="s">
        <v>656</v>
      </c>
      <c r="B132" t="s">
        <v>704</v>
      </c>
    </row>
    <row r="133" hidden="1" spans="1:3">
      <c r="A133" s="67" t="s">
        <v>658</v>
      </c>
      <c r="B133" t="s">
        <v>659</v>
      </c>
      <c r="C133" t="s">
        <v>705</v>
      </c>
    </row>
    <row r="134" hidden="1" spans="1:1">
      <c r="A134" s="67" t="s">
        <v>661</v>
      </c>
    </row>
    <row r="135" spans="1:1">
      <c r="A135" s="67" t="s">
        <v>706</v>
      </c>
    </row>
    <row r="136" hidden="1" spans="1:1">
      <c r="A136" s="67" t="s">
        <v>355</v>
      </c>
    </row>
    <row r="137" hidden="1" spans="1:2">
      <c r="A137" s="67" t="s">
        <v>643</v>
      </c>
      <c r="B137">
        <v>5</v>
      </c>
    </row>
    <row r="138" spans="1:2">
      <c r="A138" s="67" t="s">
        <v>645</v>
      </c>
      <c r="B138" t="s">
        <v>663</v>
      </c>
    </row>
    <row r="139" spans="1:2">
      <c r="A139" s="67" t="s">
        <v>647</v>
      </c>
      <c r="B139" t="s">
        <v>682</v>
      </c>
    </row>
    <row r="140" spans="1:2">
      <c r="A140" s="67" t="s">
        <v>649</v>
      </c>
      <c r="B140" t="s">
        <v>650</v>
      </c>
    </row>
    <row r="141" spans="1:2">
      <c r="A141" s="67" t="s">
        <v>651</v>
      </c>
      <c r="B141" t="s">
        <v>652</v>
      </c>
    </row>
    <row r="142" spans="1:2">
      <c r="A142" s="67" t="s">
        <v>653</v>
      </c>
      <c r="B142" t="s">
        <v>654</v>
      </c>
    </row>
    <row r="143" hidden="1" spans="1:2">
      <c r="A143" s="67" t="s">
        <v>683</v>
      </c>
      <c r="B143" t="s">
        <v>684</v>
      </c>
    </row>
    <row r="144" hidden="1" spans="1:2">
      <c r="A144" s="67" t="s">
        <v>685</v>
      </c>
      <c r="B144" t="s">
        <v>707</v>
      </c>
    </row>
    <row r="145" hidden="1" spans="1:2">
      <c r="A145" s="67" t="s">
        <v>655</v>
      </c>
      <c r="B145">
        <v>2</v>
      </c>
    </row>
    <row r="146" hidden="1" spans="1:2">
      <c r="A146" s="67" t="s">
        <v>664</v>
      </c>
      <c r="B146" t="s">
        <v>665</v>
      </c>
    </row>
    <row r="147" hidden="1" spans="1:2">
      <c r="A147" s="67" t="s">
        <v>656</v>
      </c>
      <c r="B147" t="s">
        <v>666</v>
      </c>
    </row>
    <row r="148" hidden="1" spans="1:3">
      <c r="A148" s="67" t="s">
        <v>658</v>
      </c>
      <c r="B148" t="s">
        <v>659</v>
      </c>
      <c r="C148" t="s">
        <v>708</v>
      </c>
    </row>
    <row r="149" hidden="1" spans="1:1">
      <c r="A149" s="67" t="s">
        <v>661</v>
      </c>
    </row>
    <row r="150" spans="1:1">
      <c r="A150" s="67" t="s">
        <v>709</v>
      </c>
    </row>
    <row r="151" hidden="1" spans="1:1">
      <c r="A151" s="67" t="s">
        <v>355</v>
      </c>
    </row>
    <row r="152" hidden="1" spans="1:2">
      <c r="A152" s="67" t="s">
        <v>643</v>
      </c>
      <c r="B152">
        <v>10</v>
      </c>
    </row>
    <row r="153" spans="1:2">
      <c r="A153" s="67" t="s">
        <v>645</v>
      </c>
      <c r="B153" t="s">
        <v>646</v>
      </c>
    </row>
    <row r="154" spans="1:2">
      <c r="A154" s="67" t="s">
        <v>647</v>
      </c>
      <c r="B154" t="s">
        <v>710</v>
      </c>
    </row>
    <row r="155" spans="1:2">
      <c r="A155" s="67" t="s">
        <v>649</v>
      </c>
      <c r="B155" t="s">
        <v>711</v>
      </c>
    </row>
    <row r="156" spans="1:2">
      <c r="A156" s="67" t="s">
        <v>651</v>
      </c>
      <c r="B156" t="s">
        <v>712</v>
      </c>
    </row>
    <row r="157" spans="1:2">
      <c r="A157" s="67" t="s">
        <v>653</v>
      </c>
      <c r="B157" t="s">
        <v>654</v>
      </c>
    </row>
    <row r="158" hidden="1" spans="1:2">
      <c r="A158" s="67" t="s">
        <v>655</v>
      </c>
      <c r="B158">
        <v>3</v>
      </c>
    </row>
    <row r="159" hidden="1" spans="1:2">
      <c r="A159" s="67" t="s">
        <v>664</v>
      </c>
      <c r="B159" t="s">
        <v>713</v>
      </c>
    </row>
    <row r="160" hidden="1" spans="1:2">
      <c r="A160" s="67" t="s">
        <v>656</v>
      </c>
      <c r="B160" t="s">
        <v>693</v>
      </c>
    </row>
    <row r="161" hidden="1" spans="1:1">
      <c r="A161" s="67" t="s">
        <v>661</v>
      </c>
    </row>
    <row r="162" spans="1:1">
      <c r="A162" s="67" t="s">
        <v>714</v>
      </c>
    </row>
    <row r="163" hidden="1" spans="1:1">
      <c r="A163" s="67" t="s">
        <v>355</v>
      </c>
    </row>
    <row r="164" hidden="1" spans="1:2">
      <c r="A164" s="67" t="s">
        <v>643</v>
      </c>
      <c r="B164">
        <v>10</v>
      </c>
    </row>
    <row r="165" spans="1:2">
      <c r="A165" s="67" t="s">
        <v>645</v>
      </c>
      <c r="B165" t="s">
        <v>663</v>
      </c>
    </row>
    <row r="166" spans="1:2">
      <c r="A166" s="67" t="s">
        <v>647</v>
      </c>
      <c r="B166" t="s">
        <v>648</v>
      </c>
    </row>
    <row r="167" spans="1:2">
      <c r="A167" s="67" t="s">
        <v>649</v>
      </c>
      <c r="B167" t="s">
        <v>700</v>
      </c>
    </row>
    <row r="168" spans="1:2">
      <c r="A168" s="67" t="s">
        <v>651</v>
      </c>
      <c r="B168" t="s">
        <v>715</v>
      </c>
    </row>
    <row r="169" spans="1:2">
      <c r="A169" s="67" t="s">
        <v>653</v>
      </c>
      <c r="B169" t="s">
        <v>654</v>
      </c>
    </row>
    <row r="170" hidden="1" spans="1:2">
      <c r="A170" s="67" t="s">
        <v>655</v>
      </c>
      <c r="B170">
        <v>2</v>
      </c>
    </row>
    <row r="171" hidden="1" spans="1:2">
      <c r="A171" s="67" t="s">
        <v>664</v>
      </c>
      <c r="B171" t="s">
        <v>665</v>
      </c>
    </row>
    <row r="172" hidden="1" spans="1:2">
      <c r="A172" s="67" t="s">
        <v>656</v>
      </c>
      <c r="B172" t="s">
        <v>675</v>
      </c>
    </row>
    <row r="173" hidden="1" spans="1:1">
      <c r="A173" s="67" t="s">
        <v>661</v>
      </c>
    </row>
    <row r="174" spans="1:1">
      <c r="A174" s="67" t="s">
        <v>716</v>
      </c>
    </row>
    <row r="175" hidden="1" spans="1:1">
      <c r="A175" s="67" t="s">
        <v>355</v>
      </c>
    </row>
    <row r="176" hidden="1" spans="1:2">
      <c r="A176" s="67" t="s">
        <v>643</v>
      </c>
      <c r="B176">
        <v>-1</v>
      </c>
    </row>
    <row r="177" spans="1:2">
      <c r="A177" s="67" t="s">
        <v>645</v>
      </c>
      <c r="B177" t="s">
        <v>663</v>
      </c>
    </row>
    <row r="178" spans="1:2">
      <c r="A178" s="67" t="s">
        <v>647</v>
      </c>
      <c r="B178" t="s">
        <v>682</v>
      </c>
    </row>
    <row r="179" spans="1:2">
      <c r="A179" s="67" t="s">
        <v>649</v>
      </c>
      <c r="B179" t="s">
        <v>717</v>
      </c>
    </row>
    <row r="180" spans="1:2">
      <c r="A180" s="67" t="s">
        <v>651</v>
      </c>
      <c r="B180" t="s">
        <v>678</v>
      </c>
    </row>
    <row r="181" spans="1:2">
      <c r="A181" s="67" t="s">
        <v>653</v>
      </c>
      <c r="B181" t="s">
        <v>654</v>
      </c>
    </row>
    <row r="182" hidden="1" spans="1:2">
      <c r="A182" s="67" t="s">
        <v>655</v>
      </c>
      <c r="B182">
        <v>0.75</v>
      </c>
    </row>
    <row r="183" hidden="1" spans="1:2">
      <c r="A183" s="67" t="s">
        <v>664</v>
      </c>
      <c r="B183" t="s">
        <v>665</v>
      </c>
    </row>
    <row r="184" hidden="1" spans="1:2">
      <c r="A184" s="67" t="s">
        <v>656</v>
      </c>
      <c r="B184" t="s">
        <v>693</v>
      </c>
    </row>
    <row r="185" hidden="1" spans="1:1">
      <c r="A185" s="67" t="s">
        <v>661</v>
      </c>
    </row>
    <row r="186" spans="1:1">
      <c r="A186" s="67" t="s">
        <v>718</v>
      </c>
    </row>
    <row r="187" hidden="1" spans="1:1">
      <c r="A187" s="67" t="s">
        <v>355</v>
      </c>
    </row>
    <row r="188" hidden="1" spans="1:2">
      <c r="A188" s="67" t="s">
        <v>643</v>
      </c>
      <c r="B188">
        <v>0</v>
      </c>
    </row>
    <row r="189" spans="1:2">
      <c r="A189" s="67" t="s">
        <v>645</v>
      </c>
      <c r="B189" t="s">
        <v>663</v>
      </c>
    </row>
    <row r="190" spans="1:2">
      <c r="A190" s="67" t="s">
        <v>647</v>
      </c>
      <c r="B190" t="s">
        <v>719</v>
      </c>
    </row>
    <row r="191" spans="1:2">
      <c r="A191" s="67" t="s">
        <v>649</v>
      </c>
      <c r="B191" t="s">
        <v>720</v>
      </c>
    </row>
    <row r="192" spans="1:2">
      <c r="A192" s="67" t="s">
        <v>651</v>
      </c>
      <c r="B192" t="s">
        <v>678</v>
      </c>
    </row>
    <row r="193" spans="1:2">
      <c r="A193" s="67" t="s">
        <v>653</v>
      </c>
      <c r="B193" t="s">
        <v>654</v>
      </c>
    </row>
    <row r="194" hidden="1" spans="1:2">
      <c r="A194" s="67" t="s">
        <v>655</v>
      </c>
      <c r="B194">
        <v>0.75</v>
      </c>
    </row>
    <row r="195" hidden="1" spans="1:2">
      <c r="A195" s="67" t="s">
        <v>664</v>
      </c>
      <c r="B195" t="s">
        <v>713</v>
      </c>
    </row>
    <row r="196" hidden="1" spans="1:2">
      <c r="A196" s="67" t="s">
        <v>656</v>
      </c>
      <c r="B196" t="s">
        <v>721</v>
      </c>
    </row>
    <row r="197" hidden="1" spans="1:1">
      <c r="A197" s="67" t="s">
        <v>661</v>
      </c>
    </row>
    <row r="198" spans="1:1">
      <c r="A198" s="67" t="s">
        <v>722</v>
      </c>
    </row>
    <row r="199" hidden="1" spans="1:1">
      <c r="A199" s="67" t="s">
        <v>355</v>
      </c>
    </row>
    <row r="200" hidden="1" spans="1:2">
      <c r="A200" s="67" t="s">
        <v>643</v>
      </c>
      <c r="B200">
        <v>5</v>
      </c>
    </row>
    <row r="201" spans="1:2">
      <c r="A201" s="67" t="s">
        <v>645</v>
      </c>
      <c r="B201" t="s">
        <v>663</v>
      </c>
    </row>
    <row r="202" spans="1:2">
      <c r="A202" s="67" t="s">
        <v>647</v>
      </c>
      <c r="B202" t="s">
        <v>690</v>
      </c>
    </row>
    <row r="203" spans="1:2">
      <c r="A203" s="67" t="s">
        <v>649</v>
      </c>
      <c r="B203" t="s">
        <v>650</v>
      </c>
    </row>
    <row r="204" spans="1:2">
      <c r="A204" s="67" t="s">
        <v>651</v>
      </c>
      <c r="B204" t="s">
        <v>715</v>
      </c>
    </row>
    <row r="205" spans="1:2">
      <c r="A205" s="67" t="s">
        <v>653</v>
      </c>
      <c r="B205" t="s">
        <v>654</v>
      </c>
    </row>
    <row r="206" hidden="1" spans="1:2">
      <c r="A206" s="67" t="s">
        <v>655</v>
      </c>
      <c r="B206">
        <v>1</v>
      </c>
    </row>
    <row r="207" hidden="1" spans="1:2">
      <c r="A207" s="67" t="s">
        <v>664</v>
      </c>
      <c r="B207" t="s">
        <v>665</v>
      </c>
    </row>
    <row r="208" hidden="1" spans="1:2">
      <c r="A208" s="67" t="s">
        <v>656</v>
      </c>
      <c r="B208" t="s">
        <v>679</v>
      </c>
    </row>
    <row r="209" hidden="1" spans="1:1">
      <c r="A209" s="67" t="s">
        <v>661</v>
      </c>
    </row>
    <row r="210" spans="1:1">
      <c r="A210" s="67" t="s">
        <v>723</v>
      </c>
    </row>
    <row r="211" hidden="1" spans="1:1">
      <c r="A211" s="67" t="s">
        <v>355</v>
      </c>
    </row>
    <row r="212" hidden="1" spans="1:2">
      <c r="A212" s="67" t="s">
        <v>643</v>
      </c>
      <c r="B212">
        <v>10</v>
      </c>
    </row>
    <row r="213" spans="1:2">
      <c r="A213" s="67" t="s">
        <v>645</v>
      </c>
      <c r="B213" t="s">
        <v>663</v>
      </c>
    </row>
    <row r="214" spans="1:2">
      <c r="A214" s="67" t="s">
        <v>647</v>
      </c>
      <c r="B214" t="s">
        <v>648</v>
      </c>
    </row>
    <row r="215" spans="1:2">
      <c r="A215" s="67" t="s">
        <v>649</v>
      </c>
      <c r="B215" t="s">
        <v>700</v>
      </c>
    </row>
    <row r="216" spans="1:2">
      <c r="A216" s="67" t="s">
        <v>651</v>
      </c>
      <c r="B216" t="s">
        <v>712</v>
      </c>
    </row>
    <row r="217" spans="1:2">
      <c r="A217" s="67" t="s">
        <v>653</v>
      </c>
      <c r="B217" t="s">
        <v>654</v>
      </c>
    </row>
    <row r="218" hidden="1" spans="1:2">
      <c r="A218" s="67" t="s">
        <v>683</v>
      </c>
      <c r="B218" t="s">
        <v>684</v>
      </c>
    </row>
    <row r="219" hidden="1" spans="1:2">
      <c r="A219" s="67" t="s">
        <v>685</v>
      </c>
      <c r="B219" t="s">
        <v>701</v>
      </c>
    </row>
    <row r="220" hidden="1" spans="1:2">
      <c r="A220" s="67" t="s">
        <v>655</v>
      </c>
      <c r="B220">
        <v>3</v>
      </c>
    </row>
    <row r="221" hidden="1" spans="1:2">
      <c r="A221" s="67" t="s">
        <v>664</v>
      </c>
      <c r="B221" t="s">
        <v>665</v>
      </c>
    </row>
    <row r="222" hidden="1" spans="1:2">
      <c r="A222" s="67" t="s">
        <v>656</v>
      </c>
      <c r="B222" t="s">
        <v>724</v>
      </c>
    </row>
    <row r="223" hidden="1" spans="1:3">
      <c r="A223" s="67" t="s">
        <v>658</v>
      </c>
      <c r="B223" t="s">
        <v>659</v>
      </c>
      <c r="C223" t="s">
        <v>725</v>
      </c>
    </row>
    <row r="224" hidden="1" spans="1:1">
      <c r="A224" s="67" t="s">
        <v>661</v>
      </c>
    </row>
    <row r="225" spans="1:1">
      <c r="A225" s="67" t="s">
        <v>726</v>
      </c>
    </row>
    <row r="226" hidden="1" spans="1:1">
      <c r="A226" s="67" t="s">
        <v>355</v>
      </c>
    </row>
    <row r="227" hidden="1" spans="1:2">
      <c r="A227" s="67" t="s">
        <v>643</v>
      </c>
      <c r="B227">
        <v>0</v>
      </c>
    </row>
    <row r="228" spans="1:2">
      <c r="A228" s="67" t="s">
        <v>645</v>
      </c>
      <c r="B228" t="s">
        <v>646</v>
      </c>
    </row>
    <row r="229" spans="1:2">
      <c r="A229" s="67" t="s">
        <v>647</v>
      </c>
      <c r="B229" t="s">
        <v>682</v>
      </c>
    </row>
    <row r="230" spans="1:2">
      <c r="A230" s="67" t="s">
        <v>649</v>
      </c>
      <c r="B230" t="s">
        <v>727</v>
      </c>
    </row>
    <row r="231" spans="1:2">
      <c r="A231" s="67" t="s">
        <v>651</v>
      </c>
      <c r="B231" t="s">
        <v>652</v>
      </c>
    </row>
    <row r="232" spans="1:2">
      <c r="A232" s="67" t="s">
        <v>653</v>
      </c>
      <c r="B232" t="s">
        <v>654</v>
      </c>
    </row>
    <row r="233" hidden="1" spans="1:2">
      <c r="A233" s="67" t="s">
        <v>655</v>
      </c>
      <c r="B233">
        <v>1</v>
      </c>
    </row>
    <row r="234" hidden="1" spans="1:2">
      <c r="A234" s="67" t="s">
        <v>656</v>
      </c>
      <c r="B234" t="s">
        <v>728</v>
      </c>
    </row>
    <row r="235" hidden="1" spans="1:1">
      <c r="A235" s="67" t="s">
        <v>661</v>
      </c>
    </row>
    <row r="236" spans="1:1">
      <c r="A236" s="67" t="s">
        <v>729</v>
      </c>
    </row>
    <row r="237" hidden="1" spans="1:1">
      <c r="A237" s="67" t="s">
        <v>355</v>
      </c>
    </row>
    <row r="238" hidden="1" spans="1:2">
      <c r="A238" s="67" t="s">
        <v>643</v>
      </c>
      <c r="B238">
        <v>0</v>
      </c>
    </row>
    <row r="239" spans="1:2">
      <c r="A239" s="67" t="s">
        <v>645</v>
      </c>
      <c r="B239" t="s">
        <v>646</v>
      </c>
    </row>
    <row r="240" spans="1:2">
      <c r="A240" s="67" t="s">
        <v>647</v>
      </c>
      <c r="B240" t="s">
        <v>682</v>
      </c>
    </row>
    <row r="241" spans="1:2">
      <c r="A241" s="67" t="s">
        <v>649</v>
      </c>
      <c r="B241" t="s">
        <v>730</v>
      </c>
    </row>
    <row r="242" spans="1:2">
      <c r="A242" s="67" t="s">
        <v>651</v>
      </c>
      <c r="B242" t="s">
        <v>652</v>
      </c>
    </row>
    <row r="243" spans="1:2">
      <c r="A243" s="67" t="s">
        <v>653</v>
      </c>
      <c r="B243" t="s">
        <v>654</v>
      </c>
    </row>
    <row r="244" hidden="1" spans="1:2">
      <c r="A244" s="67" t="s">
        <v>655</v>
      </c>
      <c r="B244">
        <v>0.5</v>
      </c>
    </row>
    <row r="245" hidden="1" spans="1:2">
      <c r="A245" s="67" t="s">
        <v>656</v>
      </c>
      <c r="B245" t="s">
        <v>693</v>
      </c>
    </row>
    <row r="246" hidden="1" spans="1:1">
      <c r="A246" s="67" t="s">
        <v>661</v>
      </c>
    </row>
    <row r="247" hidden="1" spans="1:1">
      <c r="A247" s="68"/>
    </row>
    <row r="248" spans="1:1">
      <c r="A248" s="67" t="s">
        <v>731</v>
      </c>
    </row>
    <row r="249" hidden="1" spans="1:1">
      <c r="A249" s="67" t="s">
        <v>355</v>
      </c>
    </row>
    <row r="250" hidden="1" spans="1:2">
      <c r="A250" s="67" t="s">
        <v>643</v>
      </c>
      <c r="B250">
        <v>0</v>
      </c>
    </row>
    <row r="251" spans="1:2">
      <c r="A251" s="67" t="s">
        <v>645</v>
      </c>
      <c r="B251" t="s">
        <v>646</v>
      </c>
    </row>
    <row r="252" spans="1:2">
      <c r="A252" s="67" t="s">
        <v>647</v>
      </c>
      <c r="B252" t="s">
        <v>648</v>
      </c>
    </row>
    <row r="253" spans="1:2">
      <c r="A253" s="67" t="s">
        <v>649</v>
      </c>
      <c r="B253" t="s">
        <v>727</v>
      </c>
    </row>
    <row r="254" spans="1:2">
      <c r="A254" s="67" t="s">
        <v>651</v>
      </c>
      <c r="B254" t="s">
        <v>712</v>
      </c>
    </row>
    <row r="255" spans="1:2">
      <c r="A255" s="67" t="s">
        <v>653</v>
      </c>
      <c r="B255" t="s">
        <v>654</v>
      </c>
    </row>
    <row r="256" hidden="1" spans="1:2">
      <c r="A256" s="67" t="s">
        <v>683</v>
      </c>
      <c r="B256" t="s">
        <v>732</v>
      </c>
    </row>
    <row r="257" hidden="1" spans="1:2">
      <c r="A257" s="67" t="s">
        <v>685</v>
      </c>
      <c r="B257" t="s">
        <v>686</v>
      </c>
    </row>
    <row r="258" hidden="1" spans="1:2">
      <c r="A258" s="67" t="s">
        <v>655</v>
      </c>
      <c r="B258">
        <v>0.5</v>
      </c>
    </row>
    <row r="259" hidden="1" spans="1:2">
      <c r="A259" s="67" t="s">
        <v>664</v>
      </c>
      <c r="B259" t="s">
        <v>713</v>
      </c>
    </row>
    <row r="260" hidden="1" spans="1:2">
      <c r="A260" s="67" t="s">
        <v>656</v>
      </c>
      <c r="B260" t="s">
        <v>733</v>
      </c>
    </row>
    <row r="261" hidden="1" spans="1:1">
      <c r="A261" s="67" t="s">
        <v>661</v>
      </c>
    </row>
    <row r="262" spans="1:1">
      <c r="A262" s="67" t="s">
        <v>734</v>
      </c>
    </row>
    <row r="263" hidden="1" spans="1:1">
      <c r="A263" s="67" t="s">
        <v>355</v>
      </c>
    </row>
    <row r="264" hidden="1" spans="1:2">
      <c r="A264" s="67" t="s">
        <v>643</v>
      </c>
      <c r="B264">
        <v>10</v>
      </c>
    </row>
    <row r="265" spans="1:2">
      <c r="A265" s="67" t="s">
        <v>645</v>
      </c>
      <c r="B265" t="s">
        <v>663</v>
      </c>
    </row>
    <row r="266" spans="1:2">
      <c r="A266" s="67" t="s">
        <v>647</v>
      </c>
      <c r="B266" t="s">
        <v>648</v>
      </c>
    </row>
    <row r="267" spans="1:2">
      <c r="A267" s="67" t="s">
        <v>649</v>
      </c>
      <c r="B267" t="s">
        <v>650</v>
      </c>
    </row>
    <row r="268" spans="1:2">
      <c r="A268" s="67" t="s">
        <v>651</v>
      </c>
      <c r="B268" t="s">
        <v>712</v>
      </c>
    </row>
    <row r="269" spans="1:2">
      <c r="A269" s="67" t="s">
        <v>653</v>
      </c>
      <c r="B269" t="s">
        <v>654</v>
      </c>
    </row>
    <row r="270" hidden="1" spans="1:2">
      <c r="A270" s="67" t="s">
        <v>655</v>
      </c>
      <c r="B270">
        <v>0.5</v>
      </c>
    </row>
    <row r="271" hidden="1" spans="1:2">
      <c r="A271" s="67" t="s">
        <v>664</v>
      </c>
      <c r="B271" t="s">
        <v>665</v>
      </c>
    </row>
    <row r="272" hidden="1" spans="1:2">
      <c r="A272" s="67" t="s">
        <v>656</v>
      </c>
      <c r="B272" t="s">
        <v>693</v>
      </c>
    </row>
    <row r="273" hidden="1" spans="1:3">
      <c r="A273" s="67" t="s">
        <v>658</v>
      </c>
      <c r="B273" t="s">
        <v>659</v>
      </c>
      <c r="C273" t="s">
        <v>735</v>
      </c>
    </row>
    <row r="274" hidden="1" spans="1:1">
      <c r="A274" s="67" t="s">
        <v>661</v>
      </c>
    </row>
    <row r="275" spans="1:1">
      <c r="A275" s="67" t="s">
        <v>736</v>
      </c>
    </row>
    <row r="276" hidden="1" spans="1:1">
      <c r="A276" s="67" t="s">
        <v>355</v>
      </c>
    </row>
    <row r="277" hidden="1" spans="1:2">
      <c r="A277" s="67" t="s">
        <v>643</v>
      </c>
      <c r="B277">
        <v>10</v>
      </c>
    </row>
    <row r="278" spans="1:2">
      <c r="A278" s="67" t="s">
        <v>645</v>
      </c>
      <c r="B278" t="s">
        <v>646</v>
      </c>
    </row>
    <row r="279" spans="1:2">
      <c r="A279" s="67" t="s">
        <v>647</v>
      </c>
      <c r="B279" t="s">
        <v>737</v>
      </c>
    </row>
    <row r="280" spans="1:2">
      <c r="A280" s="67" t="s">
        <v>649</v>
      </c>
      <c r="B280" t="s">
        <v>650</v>
      </c>
    </row>
    <row r="281" spans="1:2">
      <c r="A281" s="67" t="s">
        <v>651</v>
      </c>
      <c r="B281" t="s">
        <v>712</v>
      </c>
    </row>
    <row r="282" spans="1:2">
      <c r="A282" s="67" t="s">
        <v>653</v>
      </c>
      <c r="B282" t="s">
        <v>654</v>
      </c>
    </row>
    <row r="283" hidden="1" spans="1:2">
      <c r="A283" s="67" t="s">
        <v>655</v>
      </c>
      <c r="B283">
        <v>0.5</v>
      </c>
    </row>
    <row r="284" hidden="1" spans="1:2">
      <c r="A284" s="67" t="s">
        <v>664</v>
      </c>
      <c r="B284" t="s">
        <v>665</v>
      </c>
    </row>
    <row r="285" hidden="1" spans="1:2">
      <c r="A285" s="67" t="s">
        <v>656</v>
      </c>
      <c r="B285" t="s">
        <v>724</v>
      </c>
    </row>
    <row r="286" hidden="1" spans="1:1">
      <c r="A286" s="67" t="s">
        <v>661</v>
      </c>
    </row>
    <row r="287" hidden="1" spans="1:1">
      <c r="A287" s="68"/>
    </row>
    <row r="288" spans="1:1">
      <c r="A288" s="67" t="s">
        <v>738</v>
      </c>
    </row>
    <row r="289" hidden="1" spans="1:1">
      <c r="A289" s="67" t="s">
        <v>355</v>
      </c>
    </row>
    <row r="290" hidden="1" spans="1:2">
      <c r="A290" s="67" t="s">
        <v>643</v>
      </c>
      <c r="B290">
        <v>10</v>
      </c>
    </row>
    <row r="291" spans="1:2">
      <c r="A291" s="67" t="s">
        <v>645</v>
      </c>
      <c r="B291" t="s">
        <v>663</v>
      </c>
    </row>
    <row r="292" spans="1:2">
      <c r="A292" s="67" t="s">
        <v>739</v>
      </c>
      <c r="B292" t="s">
        <v>740</v>
      </c>
    </row>
    <row r="293" spans="1:2">
      <c r="A293" s="67" t="s">
        <v>647</v>
      </c>
      <c r="B293" t="s">
        <v>741</v>
      </c>
    </row>
    <row r="294" spans="1:2">
      <c r="A294" s="67" t="s">
        <v>649</v>
      </c>
      <c r="B294" t="s">
        <v>650</v>
      </c>
    </row>
    <row r="295" spans="1:2">
      <c r="A295" s="67" t="s">
        <v>651</v>
      </c>
      <c r="B295" t="s">
        <v>712</v>
      </c>
    </row>
    <row r="296" spans="1:2">
      <c r="A296" s="67" t="s">
        <v>653</v>
      </c>
      <c r="B296" t="s">
        <v>742</v>
      </c>
    </row>
    <row r="297" hidden="1" spans="1:2">
      <c r="A297" s="67" t="s">
        <v>655</v>
      </c>
      <c r="B297">
        <v>0.5</v>
      </c>
    </row>
    <row r="298" hidden="1" spans="1:2">
      <c r="A298" s="67" t="s">
        <v>673</v>
      </c>
      <c r="B298" t="s">
        <v>743</v>
      </c>
    </row>
    <row r="299" hidden="1" spans="1:2">
      <c r="A299" s="67" t="s">
        <v>656</v>
      </c>
      <c r="B299" t="s">
        <v>744</v>
      </c>
    </row>
    <row r="300" hidden="1" spans="1:1">
      <c r="A300" s="67" t="s">
        <v>661</v>
      </c>
    </row>
    <row r="301" hidden="1" spans="1:1">
      <c r="A301" s="68"/>
    </row>
    <row r="302" spans="1:1">
      <c r="A302" s="67" t="s">
        <v>745</v>
      </c>
    </row>
    <row r="303" hidden="1" spans="1:1">
      <c r="A303" s="67" t="s">
        <v>355</v>
      </c>
    </row>
    <row r="304" hidden="1" spans="1:2">
      <c r="A304" s="67" t="s">
        <v>643</v>
      </c>
      <c r="B304">
        <v>10</v>
      </c>
    </row>
    <row r="305" spans="1:2">
      <c r="A305" s="67" t="s">
        <v>645</v>
      </c>
      <c r="B305" t="s">
        <v>646</v>
      </c>
    </row>
    <row r="306" spans="1:2">
      <c r="A306" s="67" t="s">
        <v>647</v>
      </c>
      <c r="B306" t="s">
        <v>670</v>
      </c>
    </row>
    <row r="307" spans="1:2">
      <c r="A307" s="67" t="s">
        <v>649</v>
      </c>
      <c r="B307">
        <v>0</v>
      </c>
    </row>
    <row r="308" spans="1:2">
      <c r="A308" s="67" t="s">
        <v>651</v>
      </c>
      <c r="B308">
        <v>9000000</v>
      </c>
    </row>
    <row r="309" spans="1:2">
      <c r="A309" s="67" t="s">
        <v>653</v>
      </c>
      <c r="B309">
        <v>0</v>
      </c>
    </row>
    <row r="310" hidden="1" spans="1:2">
      <c r="A310" s="67" t="s">
        <v>655</v>
      </c>
      <c r="B310">
        <v>0.5</v>
      </c>
    </row>
    <row r="311" hidden="1" spans="1:2">
      <c r="A311" s="67" t="s">
        <v>664</v>
      </c>
      <c r="B311" t="s">
        <v>713</v>
      </c>
    </row>
    <row r="312" hidden="1" spans="1:2">
      <c r="A312" s="67" t="s">
        <v>673</v>
      </c>
      <c r="B312" t="s">
        <v>746</v>
      </c>
    </row>
    <row r="313" hidden="1" spans="1:2">
      <c r="A313" s="67" t="s">
        <v>656</v>
      </c>
      <c r="B313" t="s">
        <v>679</v>
      </c>
    </row>
    <row r="314" hidden="1" spans="1:3">
      <c r="A314" s="67" t="s">
        <v>658</v>
      </c>
      <c r="B314" t="s">
        <v>659</v>
      </c>
      <c r="C314" t="s">
        <v>747</v>
      </c>
    </row>
    <row r="315" hidden="1" spans="1:1">
      <c r="A315" s="67" t="s">
        <v>661</v>
      </c>
    </row>
    <row r="316" hidden="1" spans="1:1">
      <c r="A316" s="68"/>
    </row>
    <row r="317" spans="1:1">
      <c r="A317" s="67" t="s">
        <v>748</v>
      </c>
    </row>
    <row r="318" hidden="1" spans="1:1">
      <c r="A318" s="67" t="s">
        <v>355</v>
      </c>
    </row>
    <row r="319" hidden="1" spans="1:2">
      <c r="A319" s="67" t="s">
        <v>643</v>
      </c>
      <c r="B319">
        <v>20</v>
      </c>
    </row>
    <row r="320" spans="1:2">
      <c r="A320" s="67" t="s">
        <v>645</v>
      </c>
      <c r="B320" t="s">
        <v>663</v>
      </c>
    </row>
    <row r="321" spans="1:2">
      <c r="A321" s="67" t="s">
        <v>647</v>
      </c>
      <c r="B321" t="s">
        <v>648</v>
      </c>
    </row>
    <row r="322" spans="1:2">
      <c r="A322" s="67" t="s">
        <v>649</v>
      </c>
      <c r="B322" t="s">
        <v>749</v>
      </c>
    </row>
    <row r="323" spans="1:2">
      <c r="A323" s="67" t="s">
        <v>651</v>
      </c>
      <c r="B323" t="s">
        <v>678</v>
      </c>
    </row>
    <row r="324" spans="1:2">
      <c r="A324" s="67" t="s">
        <v>653</v>
      </c>
      <c r="B324" t="s">
        <v>654</v>
      </c>
    </row>
    <row r="325" hidden="1" spans="1:2">
      <c r="A325" s="67" t="s">
        <v>655</v>
      </c>
      <c r="B325">
        <v>0.5</v>
      </c>
    </row>
    <row r="326" hidden="1" spans="1:2">
      <c r="A326" s="67" t="s">
        <v>656</v>
      </c>
      <c r="B326" t="s">
        <v>750</v>
      </c>
    </row>
    <row r="327" hidden="1" spans="1:1">
      <c r="A327" s="67" t="s">
        <v>661</v>
      </c>
    </row>
    <row r="328" hidden="1" spans="1:1">
      <c r="A328" s="68"/>
    </row>
    <row r="329" spans="1:1">
      <c r="A329" s="67" t="s">
        <v>751</v>
      </c>
    </row>
    <row r="330" hidden="1" spans="1:1">
      <c r="A330" s="67" t="s">
        <v>355</v>
      </c>
    </row>
    <row r="331" hidden="1" spans="1:2">
      <c r="A331" s="67" t="s">
        <v>643</v>
      </c>
      <c r="B331">
        <v>-10</v>
      </c>
    </row>
    <row r="332" spans="1:2">
      <c r="A332" s="67" t="s">
        <v>752</v>
      </c>
      <c r="B332">
        <v>0</v>
      </c>
    </row>
    <row r="333" spans="1:2">
      <c r="A333" s="67" t="s">
        <v>753</v>
      </c>
      <c r="B333">
        <v>0</v>
      </c>
    </row>
    <row r="334" spans="1:2">
      <c r="A334" s="67" t="s">
        <v>651</v>
      </c>
      <c r="B334" t="s">
        <v>712</v>
      </c>
    </row>
    <row r="335" spans="1:2">
      <c r="A335" s="67" t="s">
        <v>653</v>
      </c>
      <c r="B335">
        <v>0</v>
      </c>
    </row>
    <row r="336" hidden="1" spans="1:2">
      <c r="A336" s="67" t="s">
        <v>655</v>
      </c>
      <c r="B336">
        <v>0.25</v>
      </c>
    </row>
    <row r="337" hidden="1" spans="1:2">
      <c r="A337" s="67" t="s">
        <v>754</v>
      </c>
      <c r="B337" t="s">
        <v>755</v>
      </c>
    </row>
    <row r="338" hidden="1" spans="1:2">
      <c r="A338" s="67" t="s">
        <v>656</v>
      </c>
      <c r="B338" t="s">
        <v>693</v>
      </c>
    </row>
    <row r="339" hidden="1" spans="1:1">
      <c r="A339" s="67" t="s">
        <v>661</v>
      </c>
    </row>
    <row r="340" hidden="1" spans="1:1">
      <c r="A340" s="68"/>
    </row>
    <row r="341" spans="1:1">
      <c r="A341" s="67" t="s">
        <v>756</v>
      </c>
    </row>
    <row r="342" hidden="1" spans="1:1">
      <c r="A342" s="67" t="s">
        <v>355</v>
      </c>
    </row>
    <row r="343" hidden="1" spans="1:2">
      <c r="A343" s="67" t="s">
        <v>643</v>
      </c>
      <c r="B343">
        <v>10</v>
      </c>
    </row>
    <row r="344" spans="1:2">
      <c r="A344" s="67" t="s">
        <v>645</v>
      </c>
      <c r="B344" t="s">
        <v>646</v>
      </c>
    </row>
    <row r="345" spans="1:2">
      <c r="A345" s="67" t="s">
        <v>647</v>
      </c>
      <c r="B345" t="s">
        <v>690</v>
      </c>
    </row>
    <row r="346" spans="1:2">
      <c r="A346" s="67" t="s">
        <v>649</v>
      </c>
      <c r="B346" t="s">
        <v>757</v>
      </c>
    </row>
    <row r="347" spans="1:2">
      <c r="A347" s="67" t="s">
        <v>651</v>
      </c>
      <c r="B347" t="s">
        <v>712</v>
      </c>
    </row>
    <row r="348" spans="1:2">
      <c r="A348" s="67" t="s">
        <v>653</v>
      </c>
      <c r="B348" t="s">
        <v>654</v>
      </c>
    </row>
    <row r="349" hidden="1" spans="1:2">
      <c r="A349" s="67" t="s">
        <v>655</v>
      </c>
      <c r="B349">
        <v>0.5</v>
      </c>
    </row>
    <row r="350" hidden="1" spans="1:2">
      <c r="A350" s="67" t="s">
        <v>664</v>
      </c>
      <c r="B350" t="s">
        <v>713</v>
      </c>
    </row>
    <row r="351" hidden="1" spans="1:2">
      <c r="A351" s="67" t="s">
        <v>656</v>
      </c>
      <c r="B351" t="s">
        <v>693</v>
      </c>
    </row>
    <row r="352" hidden="1" spans="1:1">
      <c r="A352" s="67" t="s">
        <v>661</v>
      </c>
    </row>
    <row r="353" hidden="1" spans="1:1">
      <c r="A353" s="68"/>
    </row>
    <row r="354" spans="1:1">
      <c r="A354" s="67" t="s">
        <v>758</v>
      </c>
    </row>
    <row r="355" hidden="1" spans="1:1">
      <c r="A355" s="67" t="s">
        <v>355</v>
      </c>
    </row>
    <row r="356" hidden="1" spans="1:2">
      <c r="A356" s="67" t="s">
        <v>643</v>
      </c>
      <c r="B356">
        <v>10</v>
      </c>
    </row>
    <row r="357" spans="1:2">
      <c r="A357" s="67" t="s">
        <v>645</v>
      </c>
      <c r="B357" t="s">
        <v>669</v>
      </c>
    </row>
    <row r="358" spans="1:2">
      <c r="A358" s="67" t="s">
        <v>647</v>
      </c>
      <c r="B358">
        <v>0</v>
      </c>
    </row>
    <row r="359" spans="1:2">
      <c r="A359" s="67" t="s">
        <v>649</v>
      </c>
      <c r="B359" t="s">
        <v>727</v>
      </c>
    </row>
    <row r="360" spans="1:2">
      <c r="A360" s="67" t="s">
        <v>651</v>
      </c>
      <c r="B360" t="s">
        <v>759</v>
      </c>
    </row>
    <row r="361" spans="1:2">
      <c r="A361" s="67" t="s">
        <v>653</v>
      </c>
      <c r="B361" t="s">
        <v>760</v>
      </c>
    </row>
    <row r="362" hidden="1" spans="1:2">
      <c r="A362" s="67" t="s">
        <v>683</v>
      </c>
      <c r="B362" t="s">
        <v>732</v>
      </c>
    </row>
    <row r="363" hidden="1" spans="1:2">
      <c r="A363" s="67" t="s">
        <v>685</v>
      </c>
      <c r="B363" t="s">
        <v>707</v>
      </c>
    </row>
    <row r="364" hidden="1" spans="1:2">
      <c r="A364" s="67" t="s">
        <v>655</v>
      </c>
      <c r="B364">
        <v>0.5</v>
      </c>
    </row>
    <row r="365" hidden="1" spans="1:2">
      <c r="A365" s="67" t="s">
        <v>664</v>
      </c>
      <c r="B365" t="s">
        <v>713</v>
      </c>
    </row>
    <row r="366" hidden="1" spans="1:2">
      <c r="A366" s="67" t="s">
        <v>656</v>
      </c>
      <c r="B366" t="s">
        <v>693</v>
      </c>
    </row>
    <row r="367" hidden="1" spans="1:1">
      <c r="A367" s="67" t="s">
        <v>661</v>
      </c>
    </row>
    <row r="368" hidden="1" spans="1:1">
      <c r="A368" s="68"/>
    </row>
    <row r="369" spans="1:1">
      <c r="A369" s="67" t="s">
        <v>761</v>
      </c>
    </row>
    <row r="370" hidden="1" spans="1:1">
      <c r="A370" s="67" t="s">
        <v>355</v>
      </c>
    </row>
    <row r="371" hidden="1" spans="1:2">
      <c r="A371" s="67" t="s">
        <v>643</v>
      </c>
      <c r="B371">
        <v>10</v>
      </c>
    </row>
    <row r="372" spans="1:2">
      <c r="A372" s="67" t="s">
        <v>645</v>
      </c>
      <c r="B372" t="s">
        <v>646</v>
      </c>
    </row>
    <row r="373" spans="1:2">
      <c r="A373" s="67" t="s">
        <v>647</v>
      </c>
      <c r="B373" t="s">
        <v>682</v>
      </c>
    </row>
    <row r="374" spans="1:2">
      <c r="A374" s="67" t="s">
        <v>649</v>
      </c>
      <c r="B374" t="s">
        <v>757</v>
      </c>
    </row>
    <row r="375" spans="1:2">
      <c r="A375" s="67" t="s">
        <v>651</v>
      </c>
      <c r="B375" t="s">
        <v>759</v>
      </c>
    </row>
    <row r="376" spans="1:2">
      <c r="A376" s="67" t="s">
        <v>653</v>
      </c>
      <c r="B376" t="s">
        <v>762</v>
      </c>
    </row>
    <row r="377" hidden="1" spans="1:2">
      <c r="A377" s="67" t="s">
        <v>683</v>
      </c>
      <c r="B377" t="s">
        <v>732</v>
      </c>
    </row>
    <row r="378" hidden="1" spans="1:2">
      <c r="A378" s="67" t="s">
        <v>685</v>
      </c>
      <c r="B378" t="s">
        <v>701</v>
      </c>
    </row>
    <row r="379" hidden="1" spans="1:2">
      <c r="A379" s="67" t="s">
        <v>655</v>
      </c>
      <c r="B379">
        <v>0.5</v>
      </c>
    </row>
    <row r="380" hidden="1" spans="1:2">
      <c r="A380" s="67" t="s">
        <v>664</v>
      </c>
      <c r="B380" t="s">
        <v>713</v>
      </c>
    </row>
    <row r="381" hidden="1" spans="1:2">
      <c r="A381" s="67" t="s">
        <v>656</v>
      </c>
      <c r="B381" t="s">
        <v>763</v>
      </c>
    </row>
    <row r="382" hidden="1" spans="1:1">
      <c r="A382" s="67" t="s">
        <v>661</v>
      </c>
    </row>
    <row r="383" hidden="1" spans="1:1">
      <c r="A383" s="68"/>
    </row>
    <row r="384" spans="1:1">
      <c r="A384" s="67" t="s">
        <v>764</v>
      </c>
    </row>
    <row r="385" hidden="1" spans="1:1">
      <c r="A385" s="67" t="s">
        <v>355</v>
      </c>
    </row>
    <row r="386" hidden="1" spans="1:2">
      <c r="A386" s="67" t="s">
        <v>643</v>
      </c>
      <c r="B386">
        <v>10</v>
      </c>
    </row>
    <row r="387" spans="1:2">
      <c r="A387" s="67" t="s">
        <v>645</v>
      </c>
      <c r="B387" t="s">
        <v>646</v>
      </c>
    </row>
    <row r="388" spans="1:2">
      <c r="A388" s="67" t="s">
        <v>647</v>
      </c>
      <c r="B388" t="s">
        <v>699</v>
      </c>
    </row>
    <row r="389" spans="1:2">
      <c r="A389" s="67" t="s">
        <v>649</v>
      </c>
      <c r="B389" t="s">
        <v>757</v>
      </c>
    </row>
    <row r="390" spans="1:2">
      <c r="A390" s="67" t="s">
        <v>651</v>
      </c>
      <c r="B390" t="s">
        <v>652</v>
      </c>
    </row>
    <row r="391" spans="1:2">
      <c r="A391" s="67" t="s">
        <v>653</v>
      </c>
      <c r="B391" t="s">
        <v>654</v>
      </c>
    </row>
    <row r="392" hidden="1" spans="1:2">
      <c r="A392" s="67" t="s">
        <v>655</v>
      </c>
      <c r="B392">
        <v>0.5</v>
      </c>
    </row>
    <row r="393" hidden="1" spans="1:2">
      <c r="A393" s="67" t="s">
        <v>656</v>
      </c>
      <c r="B393" t="s">
        <v>765</v>
      </c>
    </row>
    <row r="394" hidden="1" spans="1:3">
      <c r="A394" s="67" t="s">
        <v>658</v>
      </c>
      <c r="B394" t="s">
        <v>659</v>
      </c>
      <c r="C394" t="s">
        <v>766</v>
      </c>
    </row>
    <row r="395" hidden="1" spans="1:1">
      <c r="A395" s="67" t="s">
        <v>661</v>
      </c>
    </row>
    <row r="396" hidden="1" spans="1:1">
      <c r="A396" s="68"/>
    </row>
    <row r="397" spans="1:1">
      <c r="A397" s="67" t="s">
        <v>767</v>
      </c>
    </row>
    <row r="398" hidden="1" spans="1:1">
      <c r="A398" s="67" t="s">
        <v>355</v>
      </c>
    </row>
    <row r="399" hidden="1" spans="1:2">
      <c r="A399" s="67" t="s">
        <v>643</v>
      </c>
      <c r="B399">
        <v>10</v>
      </c>
    </row>
    <row r="400" spans="1:2">
      <c r="A400" s="67" t="s">
        <v>645</v>
      </c>
      <c r="B400" t="s">
        <v>663</v>
      </c>
    </row>
    <row r="401" spans="1:2">
      <c r="A401" s="67" t="s">
        <v>647</v>
      </c>
      <c r="B401" t="s">
        <v>648</v>
      </c>
    </row>
    <row r="402" spans="1:2">
      <c r="A402" s="67" t="s">
        <v>649</v>
      </c>
      <c r="B402" t="s">
        <v>650</v>
      </c>
    </row>
    <row r="403" spans="1:2">
      <c r="A403" s="67" t="s">
        <v>651</v>
      </c>
      <c r="B403" t="s">
        <v>678</v>
      </c>
    </row>
    <row r="404" spans="1:2">
      <c r="A404" s="67" t="s">
        <v>653</v>
      </c>
      <c r="B404">
        <v>0</v>
      </c>
    </row>
    <row r="405" hidden="1" spans="1:2">
      <c r="A405" s="67" t="s">
        <v>683</v>
      </c>
      <c r="B405" t="s">
        <v>684</v>
      </c>
    </row>
    <row r="406" hidden="1" spans="1:2">
      <c r="A406" s="67" t="s">
        <v>685</v>
      </c>
      <c r="B406" t="s">
        <v>707</v>
      </c>
    </row>
    <row r="407" hidden="1" spans="1:2">
      <c r="A407" s="67" t="s">
        <v>655</v>
      </c>
      <c r="B407">
        <v>0.5</v>
      </c>
    </row>
    <row r="408" hidden="1" spans="1:2">
      <c r="A408" s="67" t="s">
        <v>664</v>
      </c>
      <c r="B408" t="s">
        <v>713</v>
      </c>
    </row>
    <row r="409" hidden="1" spans="1:2">
      <c r="A409" s="67" t="s">
        <v>656</v>
      </c>
      <c r="B409" t="s">
        <v>693</v>
      </c>
    </row>
    <row r="410" hidden="1" spans="1:3">
      <c r="A410" s="67" t="s">
        <v>658</v>
      </c>
      <c r="B410" t="s">
        <v>659</v>
      </c>
      <c r="C410" t="s">
        <v>768</v>
      </c>
    </row>
    <row r="411" hidden="1" spans="1:1">
      <c r="A411" s="67" t="s">
        <v>661</v>
      </c>
    </row>
    <row r="412" hidden="1" spans="1:1">
      <c r="A412" s="68"/>
    </row>
    <row r="413" spans="1:1">
      <c r="A413" s="67" t="s">
        <v>769</v>
      </c>
    </row>
    <row r="414" hidden="1" spans="1:1">
      <c r="A414" s="67" t="s">
        <v>355</v>
      </c>
    </row>
    <row r="415" hidden="1" spans="1:2">
      <c r="A415" s="67" t="s">
        <v>643</v>
      </c>
      <c r="B415">
        <v>10</v>
      </c>
    </row>
    <row r="416" spans="1:2">
      <c r="A416" s="67" t="s">
        <v>645</v>
      </c>
      <c r="B416" t="s">
        <v>663</v>
      </c>
    </row>
    <row r="417" spans="1:2">
      <c r="A417" s="67" t="s">
        <v>647</v>
      </c>
      <c r="B417" t="s">
        <v>648</v>
      </c>
    </row>
    <row r="418" spans="1:2">
      <c r="A418" s="67" t="s">
        <v>649</v>
      </c>
      <c r="B418" t="s">
        <v>650</v>
      </c>
    </row>
    <row r="419" spans="1:2">
      <c r="A419" s="67" t="s">
        <v>651</v>
      </c>
      <c r="B419" t="s">
        <v>678</v>
      </c>
    </row>
    <row r="420" spans="1:2">
      <c r="A420" s="67" t="s">
        <v>653</v>
      </c>
      <c r="B420">
        <v>0</v>
      </c>
    </row>
    <row r="421" hidden="1" spans="1:2">
      <c r="A421" s="67" t="s">
        <v>655</v>
      </c>
      <c r="B421">
        <v>0.5</v>
      </c>
    </row>
    <row r="422" hidden="1" spans="1:2">
      <c r="A422" s="67" t="s">
        <v>664</v>
      </c>
      <c r="B422" t="s">
        <v>713</v>
      </c>
    </row>
    <row r="423" hidden="1" spans="1:2">
      <c r="A423" s="67" t="s">
        <v>656</v>
      </c>
      <c r="B423" t="s">
        <v>770</v>
      </c>
    </row>
    <row r="424" hidden="1" spans="1:3">
      <c r="A424" s="67" t="s">
        <v>658</v>
      </c>
      <c r="B424" t="s">
        <v>659</v>
      </c>
      <c r="C424" t="s">
        <v>771</v>
      </c>
    </row>
    <row r="425" hidden="1" spans="1:1">
      <c r="A425" s="67" t="s">
        <v>661</v>
      </c>
    </row>
    <row r="426" hidden="1" spans="1:1">
      <c r="A426" s="68"/>
    </row>
    <row r="427" spans="1:1">
      <c r="A427" s="67" t="s">
        <v>772</v>
      </c>
    </row>
    <row r="428" hidden="1" spans="1:1">
      <c r="A428" s="67" t="s">
        <v>355</v>
      </c>
    </row>
    <row r="429" hidden="1" spans="1:2">
      <c r="A429" s="67" t="s">
        <v>643</v>
      </c>
      <c r="B429">
        <v>12</v>
      </c>
    </row>
    <row r="430" spans="1:2">
      <c r="A430" s="67" t="s">
        <v>645</v>
      </c>
      <c r="B430" t="s">
        <v>669</v>
      </c>
    </row>
    <row r="431" spans="1:2">
      <c r="A431" s="67" t="s">
        <v>647</v>
      </c>
      <c r="B431" t="s">
        <v>773</v>
      </c>
    </row>
    <row r="432" spans="1:2">
      <c r="A432" s="67" t="s">
        <v>649</v>
      </c>
      <c r="B432">
        <v>0</v>
      </c>
    </row>
    <row r="433" spans="1:2">
      <c r="A433" s="67" t="s">
        <v>651</v>
      </c>
      <c r="B433" t="s">
        <v>774</v>
      </c>
    </row>
    <row r="434" spans="1:2">
      <c r="A434" s="67" t="s">
        <v>653</v>
      </c>
      <c r="B434" t="s">
        <v>654</v>
      </c>
    </row>
    <row r="435" hidden="1" spans="1:2">
      <c r="A435" s="67" t="s">
        <v>655</v>
      </c>
      <c r="B435">
        <v>2.5</v>
      </c>
    </row>
    <row r="436" hidden="1" spans="1:2">
      <c r="A436" s="67" t="s">
        <v>664</v>
      </c>
      <c r="B436" t="s">
        <v>713</v>
      </c>
    </row>
    <row r="437" hidden="1" spans="1:2">
      <c r="A437" s="67" t="s">
        <v>673</v>
      </c>
      <c r="B437" t="s">
        <v>674</v>
      </c>
    </row>
    <row r="438" hidden="1" spans="1:2">
      <c r="A438" s="67" t="s">
        <v>775</v>
      </c>
      <c r="B438">
        <v>3</v>
      </c>
    </row>
    <row r="439" hidden="1" spans="1:2">
      <c r="A439" s="67" t="s">
        <v>776</v>
      </c>
      <c r="B439" t="s">
        <v>777</v>
      </c>
    </row>
    <row r="440" hidden="1" spans="1:2">
      <c r="A440" s="67" t="s">
        <v>778</v>
      </c>
      <c r="B440" t="s">
        <v>779</v>
      </c>
    </row>
    <row r="441" hidden="1" spans="1:2">
      <c r="A441" s="67" t="s">
        <v>780</v>
      </c>
      <c r="B441" t="s">
        <v>781</v>
      </c>
    </row>
    <row r="442" hidden="1" spans="1:1">
      <c r="A442" s="67" t="s">
        <v>782</v>
      </c>
    </row>
    <row r="443" hidden="1" spans="1:1">
      <c r="A443" s="67" t="s">
        <v>783</v>
      </c>
    </row>
    <row r="444" hidden="1" spans="1:2">
      <c r="A444" s="67" t="s">
        <v>656</v>
      </c>
      <c r="B444" t="s">
        <v>770</v>
      </c>
    </row>
    <row r="445" hidden="1" spans="1:1">
      <c r="A445" s="67" t="s">
        <v>661</v>
      </c>
    </row>
    <row r="446" hidden="1" spans="1:1">
      <c r="A446" s="68"/>
    </row>
    <row r="447" hidden="1" spans="1:1">
      <c r="A447" s="67" t="s">
        <v>784</v>
      </c>
    </row>
    <row r="448" spans="1:1">
      <c r="A448" s="67" t="s">
        <v>785</v>
      </c>
    </row>
    <row r="449" hidden="1" spans="1:1">
      <c r="A449" s="67" t="s">
        <v>355</v>
      </c>
    </row>
    <row r="450" hidden="1" spans="1:2">
      <c r="A450" s="67" t="s">
        <v>643</v>
      </c>
      <c r="B450">
        <v>10</v>
      </c>
    </row>
    <row r="451" spans="1:2">
      <c r="A451" s="67" t="s">
        <v>645</v>
      </c>
      <c r="B451" t="s">
        <v>646</v>
      </c>
    </row>
    <row r="452" spans="1:2">
      <c r="A452" s="67" t="s">
        <v>647</v>
      </c>
      <c r="B452" t="s">
        <v>682</v>
      </c>
    </row>
    <row r="453" spans="1:2">
      <c r="A453" s="67" t="s">
        <v>649</v>
      </c>
      <c r="B453" t="s">
        <v>650</v>
      </c>
    </row>
    <row r="454" spans="1:2">
      <c r="A454" s="67" t="s">
        <v>651</v>
      </c>
      <c r="B454" t="s">
        <v>678</v>
      </c>
    </row>
    <row r="455" spans="1:2">
      <c r="A455" s="67" t="s">
        <v>653</v>
      </c>
      <c r="B455" t="s">
        <v>672</v>
      </c>
    </row>
    <row r="456" hidden="1" spans="1:2">
      <c r="A456" s="67" t="s">
        <v>655</v>
      </c>
      <c r="B456">
        <v>0.75</v>
      </c>
    </row>
    <row r="457" hidden="1" spans="1:2">
      <c r="A457" s="67" t="s">
        <v>656</v>
      </c>
      <c r="B457" t="s">
        <v>786</v>
      </c>
    </row>
    <row r="458" hidden="1" spans="1:1">
      <c r="A458" s="67" t="s">
        <v>661</v>
      </c>
    </row>
    <row r="459" hidden="1" spans="1:1">
      <c r="A459" s="68"/>
    </row>
    <row r="460" spans="1:1">
      <c r="A460" s="67" t="s">
        <v>787</v>
      </c>
    </row>
    <row r="461" hidden="1" spans="1:1">
      <c r="A461" s="67" t="s">
        <v>355</v>
      </c>
    </row>
    <row r="462" hidden="1" spans="1:2">
      <c r="A462" s="67" t="s">
        <v>643</v>
      </c>
      <c r="B462">
        <v>20</v>
      </c>
    </row>
    <row r="463" spans="1:2">
      <c r="A463" s="67" t="s">
        <v>645</v>
      </c>
      <c r="B463" t="s">
        <v>646</v>
      </c>
    </row>
    <row r="464" spans="1:2">
      <c r="A464" s="67" t="s">
        <v>647</v>
      </c>
      <c r="B464" t="s">
        <v>648</v>
      </c>
    </row>
    <row r="465" spans="1:2">
      <c r="A465" s="67" t="s">
        <v>649</v>
      </c>
      <c r="B465" t="s">
        <v>650</v>
      </c>
    </row>
    <row r="466" spans="1:2">
      <c r="A466" s="67" t="s">
        <v>651</v>
      </c>
      <c r="B466" t="s">
        <v>652</v>
      </c>
    </row>
    <row r="467" spans="1:2">
      <c r="A467" s="67" t="s">
        <v>653</v>
      </c>
      <c r="B467" t="s">
        <v>788</v>
      </c>
    </row>
    <row r="468" hidden="1" spans="1:2">
      <c r="A468" s="67" t="s">
        <v>655</v>
      </c>
      <c r="B468">
        <v>1</v>
      </c>
    </row>
    <row r="469" hidden="1" spans="1:2">
      <c r="A469" s="67" t="s">
        <v>664</v>
      </c>
      <c r="B469" t="s">
        <v>713</v>
      </c>
    </row>
    <row r="470" hidden="1" spans="1:2">
      <c r="A470" s="67" t="s">
        <v>656</v>
      </c>
      <c r="B470" t="s">
        <v>789</v>
      </c>
    </row>
    <row r="471" hidden="1" spans="1:1">
      <c r="A471" s="67" t="s">
        <v>661</v>
      </c>
    </row>
    <row r="472" hidden="1" spans="1:1">
      <c r="A472" s="68"/>
    </row>
    <row r="473" spans="1:1">
      <c r="A473" s="67" t="s">
        <v>790</v>
      </c>
    </row>
    <row r="474" hidden="1" spans="1:1">
      <c r="A474" s="67" t="s">
        <v>355</v>
      </c>
    </row>
    <row r="475" hidden="1" spans="1:2">
      <c r="A475" s="67" t="s">
        <v>643</v>
      </c>
      <c r="B475">
        <v>10</v>
      </c>
    </row>
    <row r="476" spans="1:2">
      <c r="A476" s="67" t="s">
        <v>645</v>
      </c>
      <c r="B476" t="s">
        <v>646</v>
      </c>
    </row>
    <row r="477" spans="1:2">
      <c r="A477" s="67" t="s">
        <v>647</v>
      </c>
      <c r="B477" t="s">
        <v>648</v>
      </c>
    </row>
    <row r="478" spans="1:2">
      <c r="A478" s="67" t="s">
        <v>649</v>
      </c>
      <c r="B478" t="s">
        <v>749</v>
      </c>
    </row>
    <row r="479" spans="1:2">
      <c r="A479" s="67" t="s">
        <v>651</v>
      </c>
      <c r="B479" t="s">
        <v>652</v>
      </c>
    </row>
    <row r="480" spans="1:2">
      <c r="A480" s="67" t="s">
        <v>653</v>
      </c>
      <c r="B480" t="s">
        <v>654</v>
      </c>
    </row>
    <row r="481" hidden="1" spans="1:2">
      <c r="A481" s="67" t="s">
        <v>655</v>
      </c>
      <c r="B481">
        <v>0.5</v>
      </c>
    </row>
    <row r="482" hidden="1" spans="1:2">
      <c r="A482" s="67" t="s">
        <v>664</v>
      </c>
      <c r="B482" t="s">
        <v>713</v>
      </c>
    </row>
    <row r="483" hidden="1" spans="1:2">
      <c r="A483" s="67" t="s">
        <v>656</v>
      </c>
      <c r="B483" t="s">
        <v>791</v>
      </c>
    </row>
    <row r="484" hidden="1" spans="1:3">
      <c r="A484" s="67" t="s">
        <v>658</v>
      </c>
      <c r="B484" t="s">
        <v>659</v>
      </c>
      <c r="C484" t="s">
        <v>792</v>
      </c>
    </row>
    <row r="485" hidden="1" spans="1:1">
      <c r="A485" s="67" t="s">
        <v>661</v>
      </c>
    </row>
    <row r="486" hidden="1" spans="1:1">
      <c r="A486" s="68"/>
    </row>
    <row r="487" spans="1:1">
      <c r="A487" s="67" t="s">
        <v>793</v>
      </c>
    </row>
    <row r="488" hidden="1" spans="1:1">
      <c r="A488" s="67" t="s">
        <v>355</v>
      </c>
    </row>
    <row r="489" hidden="1" spans="1:2">
      <c r="A489" s="67" t="s">
        <v>643</v>
      </c>
      <c r="B489">
        <v>15</v>
      </c>
    </row>
    <row r="490" spans="1:2">
      <c r="A490" s="67" t="s">
        <v>645</v>
      </c>
      <c r="B490" t="s">
        <v>646</v>
      </c>
    </row>
    <row r="491" spans="1:2">
      <c r="A491" s="67" t="s">
        <v>647</v>
      </c>
      <c r="B491" t="s">
        <v>682</v>
      </c>
    </row>
    <row r="492" spans="1:2">
      <c r="A492" s="67" t="s">
        <v>649</v>
      </c>
      <c r="B492" t="s">
        <v>727</v>
      </c>
    </row>
    <row r="493" spans="1:2">
      <c r="A493" s="67" t="s">
        <v>651</v>
      </c>
      <c r="B493" t="s">
        <v>652</v>
      </c>
    </row>
    <row r="494" spans="1:2">
      <c r="A494" s="67" t="s">
        <v>653</v>
      </c>
      <c r="B494" t="s">
        <v>788</v>
      </c>
    </row>
    <row r="495" hidden="1" spans="1:2">
      <c r="A495" s="67" t="s">
        <v>655</v>
      </c>
      <c r="B495">
        <v>0.5</v>
      </c>
    </row>
    <row r="496" hidden="1" spans="1:2">
      <c r="A496" s="67" t="s">
        <v>664</v>
      </c>
      <c r="B496" t="s">
        <v>713</v>
      </c>
    </row>
    <row r="497" hidden="1" spans="1:2">
      <c r="A497" s="67" t="s">
        <v>656</v>
      </c>
      <c r="B497" t="s">
        <v>794</v>
      </c>
    </row>
    <row r="498" hidden="1" spans="1:1">
      <c r="A498" s="67" t="s">
        <v>661</v>
      </c>
    </row>
    <row r="499" hidden="1" spans="1:1">
      <c r="A499" s="68"/>
    </row>
    <row r="500" spans="1:1">
      <c r="A500" s="67" t="s">
        <v>795</v>
      </c>
    </row>
    <row r="501" hidden="1" spans="1:1">
      <c r="A501" s="67" t="s">
        <v>355</v>
      </c>
    </row>
    <row r="502" hidden="1" spans="1:2">
      <c r="A502" s="67" t="s">
        <v>643</v>
      </c>
      <c r="B502">
        <v>20</v>
      </c>
    </row>
    <row r="503" spans="1:2">
      <c r="A503" s="67" t="s">
        <v>645</v>
      </c>
      <c r="B503" t="s">
        <v>646</v>
      </c>
    </row>
    <row r="504" spans="1:2">
      <c r="A504" s="67" t="s">
        <v>647</v>
      </c>
      <c r="B504" t="s">
        <v>648</v>
      </c>
    </row>
    <row r="505" spans="1:2">
      <c r="A505" s="67" t="s">
        <v>649</v>
      </c>
      <c r="B505" t="s">
        <v>757</v>
      </c>
    </row>
    <row r="506" spans="1:2">
      <c r="A506" s="67" t="s">
        <v>651</v>
      </c>
      <c r="B506" t="s">
        <v>759</v>
      </c>
    </row>
    <row r="507" spans="1:2">
      <c r="A507" s="67" t="s">
        <v>653</v>
      </c>
      <c r="B507" t="s">
        <v>788</v>
      </c>
    </row>
    <row r="508" hidden="1" spans="1:2">
      <c r="A508" s="67" t="s">
        <v>683</v>
      </c>
      <c r="B508" t="s">
        <v>732</v>
      </c>
    </row>
    <row r="509" hidden="1" spans="1:2">
      <c r="A509" s="67" t="s">
        <v>685</v>
      </c>
      <c r="B509" t="s">
        <v>701</v>
      </c>
    </row>
    <row r="510" hidden="1" spans="1:2">
      <c r="A510" s="67" t="s">
        <v>655</v>
      </c>
      <c r="B510">
        <v>0.5</v>
      </c>
    </row>
    <row r="511" hidden="1" spans="1:2">
      <c r="A511" s="67" t="s">
        <v>664</v>
      </c>
      <c r="B511" t="s">
        <v>713</v>
      </c>
    </row>
    <row r="512" hidden="1" spans="1:2">
      <c r="A512" s="67" t="s">
        <v>656</v>
      </c>
      <c r="B512" t="s">
        <v>796</v>
      </c>
    </row>
    <row r="513" hidden="1" spans="1:3">
      <c r="A513" s="67" t="s">
        <v>658</v>
      </c>
      <c r="B513" t="s">
        <v>659</v>
      </c>
      <c r="C513" t="s">
        <v>797</v>
      </c>
    </row>
    <row r="514" hidden="1" spans="1:1">
      <c r="A514" s="67" t="s">
        <v>661</v>
      </c>
    </row>
    <row r="515" hidden="1" spans="1:1">
      <c r="A515" s="68"/>
    </row>
    <row r="516" spans="1:1">
      <c r="A516" s="67" t="s">
        <v>798</v>
      </c>
    </row>
    <row r="517" hidden="1" spans="1:1">
      <c r="A517" s="67" t="s">
        <v>355</v>
      </c>
    </row>
    <row r="518" hidden="1" spans="1:2">
      <c r="A518" s="67" t="s">
        <v>643</v>
      </c>
      <c r="B518">
        <v>2</v>
      </c>
    </row>
    <row r="519" hidden="1" spans="1:2">
      <c r="A519" s="67" t="s">
        <v>799</v>
      </c>
      <c r="B519" t="s">
        <v>800</v>
      </c>
    </row>
    <row r="520" spans="1:2">
      <c r="A520" s="67" t="s">
        <v>645</v>
      </c>
      <c r="B520" t="s">
        <v>669</v>
      </c>
    </row>
    <row r="521" spans="1:2">
      <c r="A521" s="67" t="s">
        <v>647</v>
      </c>
      <c r="B521" t="s">
        <v>699</v>
      </c>
    </row>
    <row r="522" spans="1:2">
      <c r="A522" s="67" t="s">
        <v>649</v>
      </c>
      <c r="B522" t="s">
        <v>749</v>
      </c>
    </row>
    <row r="523" spans="1:2">
      <c r="A523" s="67" t="s">
        <v>651</v>
      </c>
      <c r="B523" t="s">
        <v>652</v>
      </c>
    </row>
    <row r="524" spans="1:2">
      <c r="A524" s="67" t="s">
        <v>653</v>
      </c>
      <c r="B524" t="s">
        <v>672</v>
      </c>
    </row>
    <row r="525" hidden="1" spans="1:2">
      <c r="A525" s="67" t="s">
        <v>683</v>
      </c>
      <c r="B525" t="s">
        <v>732</v>
      </c>
    </row>
    <row r="526" hidden="1" spans="1:2">
      <c r="A526" s="67" t="s">
        <v>685</v>
      </c>
      <c r="B526" t="s">
        <v>707</v>
      </c>
    </row>
    <row r="527" hidden="1" spans="1:2">
      <c r="A527" s="67" t="s">
        <v>655</v>
      </c>
      <c r="B527">
        <v>1</v>
      </c>
    </row>
    <row r="528" hidden="1" spans="1:2">
      <c r="A528" s="67" t="s">
        <v>656</v>
      </c>
      <c r="B528" t="s">
        <v>657</v>
      </c>
    </row>
    <row r="529" hidden="1" spans="1:1">
      <c r="A529" s="67" t="s">
        <v>661</v>
      </c>
    </row>
    <row r="530" hidden="1" spans="1:1">
      <c r="A530" s="68"/>
    </row>
    <row r="531" spans="1:1">
      <c r="A531" s="67" t="s">
        <v>801</v>
      </c>
    </row>
    <row r="532" hidden="1" spans="1:1">
      <c r="A532" s="67" t="s">
        <v>355</v>
      </c>
    </row>
    <row r="533" hidden="1" spans="1:2">
      <c r="A533" s="67" t="s">
        <v>643</v>
      </c>
      <c r="B533">
        <v>1</v>
      </c>
    </row>
    <row r="534" hidden="1" spans="1:2">
      <c r="A534" s="67" t="s">
        <v>799</v>
      </c>
      <c r="B534" t="s">
        <v>802</v>
      </c>
    </row>
    <row r="535" spans="1:2">
      <c r="A535" s="67" t="s">
        <v>645</v>
      </c>
      <c r="B535" t="s">
        <v>646</v>
      </c>
    </row>
    <row r="536" spans="1:2">
      <c r="A536" s="67" t="s">
        <v>647</v>
      </c>
      <c r="B536" t="s">
        <v>803</v>
      </c>
    </row>
    <row r="537" spans="1:2">
      <c r="A537" s="67" t="s">
        <v>649</v>
      </c>
      <c r="B537" t="s">
        <v>727</v>
      </c>
    </row>
    <row r="538" spans="1:2">
      <c r="A538" s="67" t="s">
        <v>651</v>
      </c>
      <c r="B538" t="s">
        <v>652</v>
      </c>
    </row>
    <row r="539" spans="1:2">
      <c r="A539" s="67" t="s">
        <v>653</v>
      </c>
      <c r="B539" t="s">
        <v>788</v>
      </c>
    </row>
    <row r="540" hidden="1" spans="1:2">
      <c r="A540" s="67" t="s">
        <v>655</v>
      </c>
      <c r="B540">
        <v>0.5</v>
      </c>
    </row>
    <row r="541" hidden="1" spans="1:2">
      <c r="A541" s="67" t="s">
        <v>656</v>
      </c>
      <c r="B541" t="s">
        <v>804</v>
      </c>
    </row>
    <row r="542" hidden="1" spans="1:1">
      <c r="A542" s="67" t="s">
        <v>661</v>
      </c>
    </row>
    <row r="543" hidden="1" spans="1:1">
      <c r="A543" s="68"/>
    </row>
    <row r="544" spans="1:1">
      <c r="A544" s="67" t="s">
        <v>805</v>
      </c>
    </row>
    <row r="545" hidden="1" spans="1:1">
      <c r="A545" s="67" t="s">
        <v>355</v>
      </c>
    </row>
    <row r="546" hidden="1" spans="1:2">
      <c r="A546" s="67" t="s">
        <v>643</v>
      </c>
      <c r="B546">
        <v>20</v>
      </c>
    </row>
    <row r="547" spans="1:2">
      <c r="A547" s="67" t="s">
        <v>645</v>
      </c>
      <c r="B547" t="s">
        <v>663</v>
      </c>
    </row>
    <row r="548" spans="1:2">
      <c r="A548" s="67" t="s">
        <v>647</v>
      </c>
      <c r="B548" t="s">
        <v>648</v>
      </c>
    </row>
    <row r="549" spans="1:2">
      <c r="A549" s="67" t="s">
        <v>649</v>
      </c>
      <c r="B549" t="s">
        <v>727</v>
      </c>
    </row>
    <row r="550" spans="1:2">
      <c r="A550" s="67" t="s">
        <v>651</v>
      </c>
      <c r="B550" t="s">
        <v>678</v>
      </c>
    </row>
    <row r="551" spans="1:2">
      <c r="A551" s="67" t="s">
        <v>653</v>
      </c>
      <c r="B551" t="s">
        <v>654</v>
      </c>
    </row>
    <row r="552" hidden="1" spans="1:2">
      <c r="A552" s="67" t="s">
        <v>683</v>
      </c>
      <c r="B552" t="s">
        <v>732</v>
      </c>
    </row>
    <row r="553" hidden="1" spans="1:2">
      <c r="A553" s="67" t="s">
        <v>685</v>
      </c>
      <c r="B553" t="s">
        <v>701</v>
      </c>
    </row>
    <row r="554" hidden="1" spans="1:2">
      <c r="A554" s="67" t="s">
        <v>655</v>
      </c>
      <c r="B554">
        <v>0.5</v>
      </c>
    </row>
    <row r="555" hidden="1" spans="1:2">
      <c r="A555" s="67" t="s">
        <v>656</v>
      </c>
      <c r="B555" t="s">
        <v>806</v>
      </c>
    </row>
    <row r="556" hidden="1" spans="1:1">
      <c r="A556" s="67" t="s">
        <v>661</v>
      </c>
    </row>
    <row r="557" hidden="1" spans="1:1">
      <c r="A557" s="68"/>
    </row>
    <row r="558" spans="1:1">
      <c r="A558" s="67" t="s">
        <v>807</v>
      </c>
    </row>
    <row r="559" hidden="1" spans="1:1">
      <c r="A559" s="67" t="s">
        <v>355</v>
      </c>
    </row>
    <row r="560" hidden="1" spans="1:2">
      <c r="A560" s="67" t="s">
        <v>643</v>
      </c>
      <c r="B560">
        <v>20</v>
      </c>
    </row>
    <row r="561" spans="1:2">
      <c r="A561" s="67" t="s">
        <v>645</v>
      </c>
      <c r="B561" t="s">
        <v>646</v>
      </c>
    </row>
    <row r="562" spans="1:2">
      <c r="A562" s="67" t="s">
        <v>647</v>
      </c>
      <c r="B562" t="s">
        <v>682</v>
      </c>
    </row>
    <row r="563" spans="1:2">
      <c r="A563" s="67" t="s">
        <v>649</v>
      </c>
      <c r="B563" t="s">
        <v>727</v>
      </c>
    </row>
    <row r="564" spans="1:2">
      <c r="A564" s="67" t="s">
        <v>651</v>
      </c>
      <c r="B564" t="s">
        <v>652</v>
      </c>
    </row>
    <row r="565" spans="1:2">
      <c r="A565" s="67" t="s">
        <v>653</v>
      </c>
      <c r="B565" t="s">
        <v>788</v>
      </c>
    </row>
    <row r="566" hidden="1" spans="1:2">
      <c r="A566" s="67" t="s">
        <v>655</v>
      </c>
      <c r="B566">
        <v>0.5</v>
      </c>
    </row>
    <row r="567" hidden="1" spans="1:2">
      <c r="A567" s="67" t="s">
        <v>664</v>
      </c>
      <c r="B567" t="s">
        <v>713</v>
      </c>
    </row>
    <row r="568" hidden="1" spans="1:2">
      <c r="A568" s="67" t="s">
        <v>656</v>
      </c>
      <c r="B568" t="s">
        <v>789</v>
      </c>
    </row>
    <row r="569" hidden="1" spans="1:1">
      <c r="A569" s="67" t="s">
        <v>661</v>
      </c>
    </row>
    <row r="570" hidden="1" spans="1:1">
      <c r="A570" s="68"/>
    </row>
    <row r="571" spans="1:1">
      <c r="A571" s="67" t="s">
        <v>808</v>
      </c>
    </row>
    <row r="572" hidden="1" spans="1:1">
      <c r="A572" s="67" t="s">
        <v>355</v>
      </c>
    </row>
    <row r="573" hidden="1" spans="1:2">
      <c r="A573" s="67" t="s">
        <v>643</v>
      </c>
      <c r="B573">
        <v>20</v>
      </c>
    </row>
    <row r="574" spans="1:2">
      <c r="A574" s="67" t="s">
        <v>645</v>
      </c>
      <c r="B574" t="s">
        <v>663</v>
      </c>
    </row>
    <row r="575" spans="1:2">
      <c r="A575" s="67" t="s">
        <v>647</v>
      </c>
      <c r="B575" t="s">
        <v>699</v>
      </c>
    </row>
    <row r="576" spans="1:2">
      <c r="A576" s="67" t="s">
        <v>649</v>
      </c>
      <c r="B576" t="s">
        <v>727</v>
      </c>
    </row>
    <row r="577" spans="1:2">
      <c r="A577" s="67" t="s">
        <v>651</v>
      </c>
      <c r="B577" t="s">
        <v>652</v>
      </c>
    </row>
    <row r="578" spans="1:2">
      <c r="A578" s="67" t="s">
        <v>653</v>
      </c>
      <c r="B578" t="s">
        <v>809</v>
      </c>
    </row>
    <row r="579" hidden="1" spans="1:2">
      <c r="A579" s="67" t="s">
        <v>683</v>
      </c>
      <c r="B579" t="s">
        <v>684</v>
      </c>
    </row>
    <row r="580" hidden="1" spans="1:2">
      <c r="A580" s="67" t="s">
        <v>685</v>
      </c>
      <c r="B580" t="s">
        <v>707</v>
      </c>
    </row>
    <row r="581" hidden="1" spans="1:2">
      <c r="A581" s="67" t="s">
        <v>655</v>
      </c>
      <c r="B581">
        <v>2</v>
      </c>
    </row>
    <row r="582" hidden="1" spans="1:2">
      <c r="A582" s="67" t="s">
        <v>810</v>
      </c>
      <c r="B582" t="s">
        <v>811</v>
      </c>
    </row>
    <row r="583" hidden="1" spans="1:3">
      <c r="A583" s="67" t="s">
        <v>658</v>
      </c>
      <c r="B583" t="s">
        <v>659</v>
      </c>
      <c r="C583" t="s">
        <v>812</v>
      </c>
    </row>
    <row r="584" hidden="1" spans="1:1">
      <c r="A584" s="67" t="s">
        <v>661</v>
      </c>
    </row>
    <row r="585" hidden="1" spans="1:1">
      <c r="A585" s="68"/>
    </row>
    <row r="586" spans="1:1">
      <c r="A586" s="67" t="s">
        <v>813</v>
      </c>
    </row>
    <row r="587" hidden="1" spans="1:1">
      <c r="A587" s="67" t="s">
        <v>355</v>
      </c>
    </row>
    <row r="588" hidden="1" spans="1:2">
      <c r="A588" s="67" t="s">
        <v>643</v>
      </c>
      <c r="B588">
        <v>20</v>
      </c>
    </row>
    <row r="589" spans="1:2">
      <c r="A589" s="67" t="s">
        <v>645</v>
      </c>
      <c r="B589" t="s">
        <v>663</v>
      </c>
    </row>
    <row r="590" spans="1:2">
      <c r="A590" s="67" t="s">
        <v>647</v>
      </c>
      <c r="B590" t="s">
        <v>648</v>
      </c>
    </row>
    <row r="591" spans="1:2">
      <c r="A591" s="67" t="s">
        <v>649</v>
      </c>
      <c r="B591" t="s">
        <v>650</v>
      </c>
    </row>
    <row r="592" spans="1:2">
      <c r="A592" s="67" t="s">
        <v>651</v>
      </c>
      <c r="B592" t="s">
        <v>678</v>
      </c>
    </row>
    <row r="593" spans="1:2">
      <c r="A593" s="67" t="s">
        <v>653</v>
      </c>
      <c r="B593" t="s">
        <v>814</v>
      </c>
    </row>
    <row r="594" hidden="1" spans="1:2">
      <c r="A594" s="67" t="s">
        <v>655</v>
      </c>
      <c r="B594">
        <v>0.5</v>
      </c>
    </row>
    <row r="595" hidden="1" spans="1:2">
      <c r="A595" s="67" t="s">
        <v>799</v>
      </c>
      <c r="B595" t="s">
        <v>815</v>
      </c>
    </row>
    <row r="596" hidden="1" spans="1:2">
      <c r="A596" s="67" t="s">
        <v>664</v>
      </c>
      <c r="B596" t="s">
        <v>665</v>
      </c>
    </row>
    <row r="597" hidden="1" spans="1:2">
      <c r="A597" s="67" t="s">
        <v>656</v>
      </c>
      <c r="B597" t="s">
        <v>806</v>
      </c>
    </row>
    <row r="598" hidden="1" spans="1:3">
      <c r="A598" s="67" t="s">
        <v>658</v>
      </c>
      <c r="B598" t="s">
        <v>659</v>
      </c>
      <c r="C598" t="s">
        <v>816</v>
      </c>
    </row>
    <row r="599" hidden="1" spans="1:1">
      <c r="A599" s="67" t="s">
        <v>661</v>
      </c>
    </row>
    <row r="600" hidden="1" spans="1:1">
      <c r="A600" s="68"/>
    </row>
    <row r="601" spans="1:1">
      <c r="A601" s="67" t="s">
        <v>817</v>
      </c>
    </row>
    <row r="602" hidden="1" spans="1:1">
      <c r="A602" s="67" t="s">
        <v>355</v>
      </c>
    </row>
    <row r="603" hidden="1" spans="1:2">
      <c r="A603" s="67" t="s">
        <v>643</v>
      </c>
      <c r="B603">
        <v>10</v>
      </c>
    </row>
    <row r="604" spans="1:2">
      <c r="A604" s="67" t="s">
        <v>645</v>
      </c>
      <c r="B604" t="s">
        <v>663</v>
      </c>
    </row>
    <row r="605" spans="1:2">
      <c r="A605" s="67" t="s">
        <v>647</v>
      </c>
      <c r="B605" t="s">
        <v>690</v>
      </c>
    </row>
    <row r="606" spans="1:2">
      <c r="A606" s="67" t="s">
        <v>649</v>
      </c>
      <c r="B606" t="s">
        <v>650</v>
      </c>
    </row>
    <row r="607" spans="1:2">
      <c r="A607" s="67" t="s">
        <v>651</v>
      </c>
      <c r="B607" t="s">
        <v>678</v>
      </c>
    </row>
    <row r="608" spans="1:2">
      <c r="A608" s="67" t="s">
        <v>653</v>
      </c>
      <c r="B608" t="s">
        <v>762</v>
      </c>
    </row>
    <row r="609" hidden="1" spans="1:2">
      <c r="A609" s="67" t="s">
        <v>655</v>
      </c>
      <c r="B609">
        <v>1</v>
      </c>
    </row>
    <row r="610" hidden="1" spans="1:2">
      <c r="A610" s="67" t="s">
        <v>799</v>
      </c>
      <c r="B610" t="s">
        <v>815</v>
      </c>
    </row>
    <row r="611" hidden="1" spans="1:2">
      <c r="A611" s="67" t="s">
        <v>656</v>
      </c>
      <c r="B611" t="s">
        <v>806</v>
      </c>
    </row>
    <row r="612" hidden="1" spans="1:1">
      <c r="A612" s="67" t="s">
        <v>661</v>
      </c>
    </row>
    <row r="613" hidden="1" spans="1:1">
      <c r="A613" s="68"/>
    </row>
    <row r="614" spans="1:1">
      <c r="A614" s="67" t="s">
        <v>818</v>
      </c>
    </row>
    <row r="615" hidden="1" spans="1:1">
      <c r="A615" s="67" t="s">
        <v>355</v>
      </c>
    </row>
    <row r="616" hidden="1" spans="1:2">
      <c r="A616" s="67" t="s">
        <v>643</v>
      </c>
      <c r="B616">
        <v>30</v>
      </c>
    </row>
    <row r="617" spans="1:2">
      <c r="A617" s="67" t="s">
        <v>645</v>
      </c>
      <c r="B617" t="s">
        <v>663</v>
      </c>
    </row>
    <row r="618" spans="1:2">
      <c r="A618" s="67" t="s">
        <v>647</v>
      </c>
      <c r="B618" t="s">
        <v>737</v>
      </c>
    </row>
    <row r="619" spans="1:2">
      <c r="A619" s="67" t="s">
        <v>649</v>
      </c>
      <c r="B619" t="s">
        <v>650</v>
      </c>
    </row>
    <row r="620" spans="1:2">
      <c r="A620" s="67" t="s">
        <v>651</v>
      </c>
      <c r="B620" t="s">
        <v>678</v>
      </c>
    </row>
    <row r="621" spans="1:2">
      <c r="A621" s="67" t="s">
        <v>653</v>
      </c>
      <c r="B621" t="s">
        <v>788</v>
      </c>
    </row>
    <row r="622" hidden="1" spans="1:2">
      <c r="A622" s="67" t="s">
        <v>655</v>
      </c>
      <c r="B622">
        <v>1</v>
      </c>
    </row>
    <row r="623" hidden="1" spans="1:2">
      <c r="A623" s="67" t="s">
        <v>799</v>
      </c>
      <c r="B623" t="s">
        <v>815</v>
      </c>
    </row>
    <row r="624" hidden="1" spans="1:2">
      <c r="A624" s="67" t="s">
        <v>664</v>
      </c>
      <c r="B624" t="s">
        <v>665</v>
      </c>
    </row>
    <row r="625" hidden="1" spans="1:2">
      <c r="A625" s="67" t="s">
        <v>656</v>
      </c>
      <c r="B625" t="s">
        <v>806</v>
      </c>
    </row>
    <row r="626" hidden="1" spans="1:1">
      <c r="A626" s="67" t="s">
        <v>661</v>
      </c>
    </row>
    <row r="627" hidden="1" spans="1:1">
      <c r="A627" s="68"/>
    </row>
    <row r="628" spans="1:1">
      <c r="A628" s="67" t="s">
        <v>819</v>
      </c>
    </row>
    <row r="629" hidden="1" spans="1:1">
      <c r="A629" s="67" t="s">
        <v>355</v>
      </c>
    </row>
    <row r="630" hidden="1" spans="1:2">
      <c r="A630" s="67" t="s">
        <v>643</v>
      </c>
      <c r="B630">
        <v>30</v>
      </c>
    </row>
    <row r="631" spans="1:2">
      <c r="A631" s="67" t="s">
        <v>645</v>
      </c>
      <c r="B631" t="s">
        <v>663</v>
      </c>
    </row>
    <row r="632" spans="1:2">
      <c r="A632" s="67" t="s">
        <v>647</v>
      </c>
      <c r="B632" t="s">
        <v>737</v>
      </c>
    </row>
    <row r="633" spans="1:2">
      <c r="A633" s="67" t="s">
        <v>649</v>
      </c>
      <c r="B633" t="s">
        <v>727</v>
      </c>
    </row>
    <row r="634" spans="1:2">
      <c r="A634" s="67" t="s">
        <v>651</v>
      </c>
      <c r="B634" t="s">
        <v>678</v>
      </c>
    </row>
    <row r="635" spans="1:2">
      <c r="A635" s="67" t="s">
        <v>653</v>
      </c>
      <c r="B635" t="s">
        <v>814</v>
      </c>
    </row>
    <row r="636" hidden="1" spans="1:2">
      <c r="A636" s="67" t="s">
        <v>655</v>
      </c>
      <c r="B636">
        <v>0.5</v>
      </c>
    </row>
    <row r="637" hidden="1" spans="1:2">
      <c r="A637" s="67" t="s">
        <v>799</v>
      </c>
      <c r="B637" t="s">
        <v>820</v>
      </c>
    </row>
    <row r="638" hidden="1" spans="1:2">
      <c r="A638" s="67" t="s">
        <v>664</v>
      </c>
      <c r="B638" t="s">
        <v>665</v>
      </c>
    </row>
    <row r="639" hidden="1" spans="1:2">
      <c r="A639" s="67" t="s">
        <v>656</v>
      </c>
      <c r="B639" t="s">
        <v>806</v>
      </c>
    </row>
    <row r="640" hidden="1" spans="1:1">
      <c r="A640" s="67" t="s">
        <v>661</v>
      </c>
    </row>
    <row r="641" hidden="1" spans="1:1">
      <c r="A641" s="68"/>
    </row>
    <row r="642" spans="1:1">
      <c r="A642" s="67" t="s">
        <v>821</v>
      </c>
    </row>
    <row r="643" hidden="1" spans="1:1">
      <c r="A643" s="67" t="s">
        <v>355</v>
      </c>
    </row>
    <row r="644" hidden="1" spans="1:1">
      <c r="A644" s="67" t="s">
        <v>822</v>
      </c>
    </row>
    <row r="645" hidden="1" spans="1:3">
      <c r="A645" s="67" t="s">
        <v>823</v>
      </c>
      <c r="B645" t="s">
        <v>824</v>
      </c>
      <c r="C645" t="s">
        <v>825</v>
      </c>
    </row>
    <row r="646" hidden="1" spans="1:1">
      <c r="A646" s="67" t="s">
        <v>783</v>
      </c>
    </row>
    <row r="647" hidden="1" spans="1:2">
      <c r="A647" s="67" t="s">
        <v>643</v>
      </c>
      <c r="B647">
        <v>25</v>
      </c>
    </row>
    <row r="648" spans="1:2">
      <c r="A648" s="67" t="s">
        <v>645</v>
      </c>
      <c r="B648" t="s">
        <v>663</v>
      </c>
    </row>
    <row r="649" spans="1:2">
      <c r="A649" s="67" t="s">
        <v>647</v>
      </c>
      <c r="B649" t="s">
        <v>737</v>
      </c>
    </row>
    <row r="650" spans="1:2">
      <c r="A650" s="67" t="s">
        <v>649</v>
      </c>
      <c r="B650" t="s">
        <v>650</v>
      </c>
    </row>
    <row r="651" spans="1:2">
      <c r="A651" s="67" t="s">
        <v>651</v>
      </c>
      <c r="B651" t="s">
        <v>652</v>
      </c>
    </row>
    <row r="652" spans="1:2">
      <c r="A652" s="67" t="s">
        <v>653</v>
      </c>
      <c r="B652" t="s">
        <v>760</v>
      </c>
    </row>
    <row r="653" hidden="1" spans="1:2">
      <c r="A653" s="67" t="s">
        <v>655</v>
      </c>
      <c r="B653">
        <v>1</v>
      </c>
    </row>
    <row r="654" hidden="1" spans="1:2">
      <c r="A654" s="67" t="s">
        <v>799</v>
      </c>
      <c r="B654" t="s">
        <v>820</v>
      </c>
    </row>
    <row r="655" hidden="1" spans="1:2">
      <c r="A655" s="67" t="s">
        <v>664</v>
      </c>
      <c r="B655" t="s">
        <v>665</v>
      </c>
    </row>
    <row r="656" hidden="1" spans="1:2">
      <c r="A656" s="67" t="s">
        <v>656</v>
      </c>
      <c r="B656" t="s">
        <v>806</v>
      </c>
    </row>
    <row r="657" hidden="1" spans="1:1">
      <c r="A657" s="67" t="s">
        <v>661</v>
      </c>
    </row>
    <row r="658" hidden="1" spans="1:1">
      <c r="A658" s="68"/>
    </row>
    <row r="659" spans="1:1">
      <c r="A659" s="67" t="s">
        <v>826</v>
      </c>
    </row>
    <row r="660" hidden="1" spans="1:1">
      <c r="A660" s="67" t="s">
        <v>355</v>
      </c>
    </row>
    <row r="661" hidden="1" spans="1:1">
      <c r="A661" s="67" t="s">
        <v>827</v>
      </c>
    </row>
    <row r="662" hidden="1" spans="1:2">
      <c r="A662" s="67" t="s">
        <v>828</v>
      </c>
      <c r="B662">
        <v>0.5</v>
      </c>
    </row>
    <row r="663" hidden="1" spans="1:1">
      <c r="A663" s="67" t="s">
        <v>783</v>
      </c>
    </row>
    <row r="664" hidden="1" spans="1:2">
      <c r="A664" s="67" t="s">
        <v>643</v>
      </c>
      <c r="B664">
        <v>25</v>
      </c>
    </row>
    <row r="665" spans="1:2">
      <c r="A665" s="67" t="s">
        <v>645</v>
      </c>
      <c r="B665" t="s">
        <v>663</v>
      </c>
    </row>
    <row r="666" spans="1:2">
      <c r="A666" s="67" t="s">
        <v>647</v>
      </c>
      <c r="B666" t="s">
        <v>648</v>
      </c>
    </row>
    <row r="667" spans="1:2">
      <c r="A667" s="67" t="s">
        <v>649</v>
      </c>
      <c r="B667" t="s">
        <v>650</v>
      </c>
    </row>
    <row r="668" spans="1:2">
      <c r="A668" s="67" t="s">
        <v>651</v>
      </c>
      <c r="B668" t="s">
        <v>652</v>
      </c>
    </row>
    <row r="669" spans="1:2">
      <c r="A669" s="67" t="s">
        <v>653</v>
      </c>
      <c r="B669" t="s">
        <v>654</v>
      </c>
    </row>
    <row r="670" hidden="1" spans="1:2">
      <c r="A670" s="67" t="s">
        <v>655</v>
      </c>
      <c r="B670">
        <v>2</v>
      </c>
    </row>
    <row r="671" hidden="1" spans="1:2">
      <c r="A671" s="67" t="s">
        <v>799</v>
      </c>
      <c r="B671" t="s">
        <v>829</v>
      </c>
    </row>
    <row r="672" hidden="1" spans="1:2">
      <c r="A672" s="67" t="s">
        <v>656</v>
      </c>
      <c r="B672" t="s">
        <v>806</v>
      </c>
    </row>
    <row r="673" hidden="1" spans="1:1">
      <c r="A673" s="67" t="s">
        <v>661</v>
      </c>
    </row>
    <row r="674" hidden="1" spans="1:1">
      <c r="A674" s="68"/>
    </row>
    <row r="675" spans="1:1">
      <c r="A675" s="67" t="s">
        <v>830</v>
      </c>
    </row>
    <row r="676" hidden="1" spans="1:1">
      <c r="A676" s="67" t="s">
        <v>355</v>
      </c>
    </row>
    <row r="677" hidden="1" spans="1:1">
      <c r="A677" s="67" t="s">
        <v>827</v>
      </c>
    </row>
    <row r="678" hidden="1" spans="1:1">
      <c r="A678" s="67" t="s">
        <v>831</v>
      </c>
    </row>
    <row r="679" hidden="1" spans="1:2">
      <c r="A679" s="67" t="s">
        <v>832</v>
      </c>
      <c r="B679">
        <v>1</v>
      </c>
    </row>
    <row r="680" hidden="1" spans="1:1">
      <c r="A680" s="67" t="s">
        <v>783</v>
      </c>
    </row>
    <row r="681" hidden="1" spans="1:2">
      <c r="A681" s="67" t="s">
        <v>643</v>
      </c>
      <c r="B681">
        <v>30</v>
      </c>
    </row>
    <row r="682" spans="1:2">
      <c r="A682" s="67" t="s">
        <v>645</v>
      </c>
      <c r="B682" t="s">
        <v>663</v>
      </c>
    </row>
    <row r="683" spans="1:2">
      <c r="A683" s="67" t="s">
        <v>647</v>
      </c>
      <c r="B683" t="s">
        <v>690</v>
      </c>
    </row>
    <row r="684" spans="1:2">
      <c r="A684" s="67" t="s">
        <v>649</v>
      </c>
      <c r="B684" t="s">
        <v>650</v>
      </c>
    </row>
    <row r="685" spans="1:2">
      <c r="A685" s="67" t="s">
        <v>651</v>
      </c>
      <c r="B685" t="s">
        <v>678</v>
      </c>
    </row>
    <row r="686" spans="1:2">
      <c r="A686" s="67" t="s">
        <v>653</v>
      </c>
      <c r="B686" t="s">
        <v>654</v>
      </c>
    </row>
    <row r="687" hidden="1" spans="1:2">
      <c r="A687" s="67" t="s">
        <v>655</v>
      </c>
      <c r="B687">
        <v>0.5</v>
      </c>
    </row>
    <row r="688" hidden="1" spans="1:2">
      <c r="A688" s="67" t="s">
        <v>799</v>
      </c>
      <c r="B688" t="s">
        <v>829</v>
      </c>
    </row>
    <row r="689" hidden="1" spans="1:2">
      <c r="A689" s="67" t="s">
        <v>656</v>
      </c>
      <c r="B689" t="s">
        <v>806</v>
      </c>
    </row>
    <row r="690" hidden="1" spans="1:3">
      <c r="A690" s="67" t="s">
        <v>658</v>
      </c>
      <c r="B690" t="s">
        <v>659</v>
      </c>
      <c r="C690" t="s">
        <v>833</v>
      </c>
    </row>
    <row r="691" hidden="1" spans="1:1">
      <c r="A691" s="67" t="s">
        <v>661</v>
      </c>
    </row>
    <row r="692" hidden="1" spans="1:1">
      <c r="A692" s="68"/>
    </row>
    <row r="693" spans="1:1">
      <c r="A693" s="67" t="s">
        <v>834</v>
      </c>
    </row>
    <row r="694" hidden="1" spans="1:1">
      <c r="A694" s="67" t="s">
        <v>355</v>
      </c>
    </row>
    <row r="695" hidden="1" spans="1:2">
      <c r="A695" s="67" t="s">
        <v>835</v>
      </c>
      <c r="B695" t="s">
        <v>836</v>
      </c>
    </row>
    <row r="696" hidden="1" spans="1:2">
      <c r="A696" s="67" t="s">
        <v>828</v>
      </c>
      <c r="B696">
        <v>2</v>
      </c>
    </row>
    <row r="697" hidden="1" spans="1:1">
      <c r="A697" s="67" t="s">
        <v>783</v>
      </c>
    </row>
    <row r="698" hidden="1" spans="1:2">
      <c r="A698" s="67" t="s">
        <v>643</v>
      </c>
      <c r="B698">
        <v>30</v>
      </c>
    </row>
    <row r="699" spans="1:2">
      <c r="A699" s="67" t="s">
        <v>645</v>
      </c>
      <c r="B699" t="s">
        <v>663</v>
      </c>
    </row>
    <row r="700" spans="1:2">
      <c r="A700" s="67" t="s">
        <v>647</v>
      </c>
      <c r="B700" t="s">
        <v>837</v>
      </c>
    </row>
    <row r="701" spans="1:2">
      <c r="A701" s="67" t="s">
        <v>649</v>
      </c>
      <c r="B701" t="s">
        <v>838</v>
      </c>
    </row>
    <row r="702" spans="1:2">
      <c r="A702" s="67" t="s">
        <v>651</v>
      </c>
      <c r="B702" t="s">
        <v>712</v>
      </c>
    </row>
    <row r="703" spans="1:2">
      <c r="A703" s="67" t="s">
        <v>653</v>
      </c>
      <c r="B703" t="s">
        <v>648</v>
      </c>
    </row>
    <row r="704" hidden="1" spans="1:2">
      <c r="A704" s="67" t="s">
        <v>655</v>
      </c>
      <c r="B704">
        <v>2</v>
      </c>
    </row>
    <row r="705" hidden="1" spans="1:2">
      <c r="A705" s="67" t="s">
        <v>799</v>
      </c>
      <c r="B705" t="s">
        <v>829</v>
      </c>
    </row>
    <row r="706" hidden="1" spans="1:2">
      <c r="A706" s="67" t="s">
        <v>656</v>
      </c>
      <c r="B706" t="s">
        <v>806</v>
      </c>
    </row>
    <row r="707" hidden="1" spans="1:1">
      <c r="A707" s="67" t="s">
        <v>661</v>
      </c>
    </row>
    <row r="708" hidden="1" spans="1:1">
      <c r="A708" s="68"/>
    </row>
    <row r="709" spans="1:1">
      <c r="A709" s="67" t="s">
        <v>839</v>
      </c>
    </row>
    <row r="710" hidden="1" spans="1:1">
      <c r="A710" s="67" t="s">
        <v>355</v>
      </c>
    </row>
    <row r="711" hidden="1" spans="1:1">
      <c r="A711" s="67" t="s">
        <v>827</v>
      </c>
    </row>
    <row r="712" hidden="1" spans="1:2">
      <c r="A712" s="67" t="s">
        <v>840</v>
      </c>
      <c r="B712">
        <v>1.25</v>
      </c>
    </row>
    <row r="713" hidden="1" spans="1:1">
      <c r="A713" s="67" t="s">
        <v>783</v>
      </c>
    </row>
    <row r="714" hidden="1" spans="1:2">
      <c r="A714" s="67" t="s">
        <v>643</v>
      </c>
      <c r="B714">
        <v>26</v>
      </c>
    </row>
    <row r="715" spans="1:2">
      <c r="A715" s="67" t="s">
        <v>645</v>
      </c>
      <c r="B715" t="s">
        <v>663</v>
      </c>
    </row>
    <row r="716" spans="1:2">
      <c r="A716" s="67" t="s">
        <v>647</v>
      </c>
      <c r="B716" t="s">
        <v>648</v>
      </c>
    </row>
    <row r="717" spans="1:2">
      <c r="A717" s="67" t="s">
        <v>649</v>
      </c>
      <c r="B717" t="s">
        <v>838</v>
      </c>
    </row>
    <row r="718" spans="1:2">
      <c r="A718" s="67" t="s">
        <v>651</v>
      </c>
      <c r="B718" t="s">
        <v>759</v>
      </c>
    </row>
    <row r="719" spans="1:2">
      <c r="A719" s="67" t="s">
        <v>653</v>
      </c>
      <c r="B719">
        <v>0</v>
      </c>
    </row>
    <row r="720" hidden="1" spans="1:2">
      <c r="A720" s="67" t="s">
        <v>655</v>
      </c>
      <c r="B720">
        <v>2</v>
      </c>
    </row>
    <row r="721" hidden="1" spans="1:2">
      <c r="A721" s="67" t="s">
        <v>799</v>
      </c>
      <c r="B721" t="s">
        <v>829</v>
      </c>
    </row>
    <row r="722" hidden="1" spans="1:2">
      <c r="A722" s="67" t="s">
        <v>656</v>
      </c>
      <c r="B722" t="s">
        <v>806</v>
      </c>
    </row>
    <row r="723" hidden="1" spans="1:3">
      <c r="A723" s="67" t="s">
        <v>658</v>
      </c>
      <c r="B723" t="s">
        <v>659</v>
      </c>
      <c r="C723" t="s">
        <v>841</v>
      </c>
    </row>
    <row r="724" hidden="1" spans="1:1">
      <c r="A724" s="67" t="s">
        <v>661</v>
      </c>
    </row>
    <row r="725" hidden="1" spans="1:1">
      <c r="A725" s="68"/>
    </row>
    <row r="726" hidden="1" spans="1:1">
      <c r="A726" s="68"/>
    </row>
    <row r="727" spans="1:1">
      <c r="A727" s="67" t="s">
        <v>842</v>
      </c>
    </row>
    <row r="728" hidden="1" spans="1:1">
      <c r="A728" s="67" t="s">
        <v>355</v>
      </c>
    </row>
    <row r="729" hidden="1" spans="1:2">
      <c r="A729" s="67" t="s">
        <v>843</v>
      </c>
      <c r="B729" t="s">
        <v>836</v>
      </c>
    </row>
    <row r="730" hidden="1" spans="1:1">
      <c r="A730" s="67" t="s">
        <v>783</v>
      </c>
    </row>
    <row r="731" hidden="1" spans="1:2">
      <c r="A731" s="67" t="s">
        <v>643</v>
      </c>
      <c r="B731">
        <v>25</v>
      </c>
    </row>
    <row r="732" spans="1:2">
      <c r="A732" s="67" t="s">
        <v>645</v>
      </c>
      <c r="B732" t="s">
        <v>663</v>
      </c>
    </row>
    <row r="733" spans="1:2">
      <c r="A733" s="67" t="s">
        <v>647</v>
      </c>
      <c r="B733" t="s">
        <v>803</v>
      </c>
    </row>
    <row r="734" spans="1:2">
      <c r="A734" s="67" t="s">
        <v>649</v>
      </c>
      <c r="B734" t="s">
        <v>650</v>
      </c>
    </row>
    <row r="735" spans="1:2">
      <c r="A735" s="67" t="s">
        <v>651</v>
      </c>
      <c r="B735" t="s">
        <v>715</v>
      </c>
    </row>
    <row r="736" spans="1:2">
      <c r="A736" s="67" t="s">
        <v>653</v>
      </c>
      <c r="B736" t="s">
        <v>654</v>
      </c>
    </row>
    <row r="737" hidden="1" spans="1:2">
      <c r="A737" s="67" t="s">
        <v>655</v>
      </c>
      <c r="B737">
        <v>2</v>
      </c>
    </row>
    <row r="738" hidden="1" spans="1:2">
      <c r="A738" s="67" t="s">
        <v>799</v>
      </c>
      <c r="B738" t="s">
        <v>844</v>
      </c>
    </row>
    <row r="739" hidden="1" spans="1:2">
      <c r="A739" s="67" t="s">
        <v>656</v>
      </c>
      <c r="B739" t="s">
        <v>806</v>
      </c>
    </row>
    <row r="740" hidden="1" spans="1:1">
      <c r="A740" s="67" t="s">
        <v>661</v>
      </c>
    </row>
    <row r="741" hidden="1" spans="1:1">
      <c r="A741" s="68"/>
    </row>
    <row r="742" spans="1:1">
      <c r="A742" s="67" t="s">
        <v>845</v>
      </c>
    </row>
    <row r="743" hidden="1" spans="1:1">
      <c r="A743" s="67" t="s">
        <v>355</v>
      </c>
    </row>
    <row r="744" hidden="1" spans="1:1">
      <c r="A744" s="67" t="s">
        <v>846</v>
      </c>
    </row>
    <row r="745" hidden="1" spans="1:1">
      <c r="A745" s="67" t="s">
        <v>847</v>
      </c>
    </row>
    <row r="746" hidden="1" spans="1:2">
      <c r="A746" s="67" t="s">
        <v>828</v>
      </c>
      <c r="B746">
        <v>2</v>
      </c>
    </row>
    <row r="747" hidden="1" spans="1:1">
      <c r="A747" s="67" t="s">
        <v>783</v>
      </c>
    </row>
    <row r="748" hidden="1" spans="1:2">
      <c r="A748" s="67" t="s">
        <v>643</v>
      </c>
      <c r="B748">
        <v>26</v>
      </c>
    </row>
    <row r="749" spans="1:2">
      <c r="A749" s="67" t="s">
        <v>645</v>
      </c>
      <c r="B749" t="s">
        <v>663</v>
      </c>
    </row>
    <row r="750" spans="1:2">
      <c r="A750" s="67" t="s">
        <v>647</v>
      </c>
      <c r="B750" t="s">
        <v>699</v>
      </c>
    </row>
    <row r="751" spans="1:2">
      <c r="A751" s="67" t="s">
        <v>649</v>
      </c>
      <c r="B751" t="s">
        <v>650</v>
      </c>
    </row>
    <row r="752" spans="1:2">
      <c r="A752" s="67" t="s">
        <v>651</v>
      </c>
      <c r="B752" t="s">
        <v>712</v>
      </c>
    </row>
    <row r="753" spans="1:2">
      <c r="A753" s="67" t="s">
        <v>653</v>
      </c>
      <c r="B753" t="s">
        <v>788</v>
      </c>
    </row>
    <row r="754" hidden="1" spans="1:2">
      <c r="A754" s="67" t="s">
        <v>655</v>
      </c>
      <c r="B754">
        <v>2</v>
      </c>
    </row>
    <row r="755" hidden="1" spans="1:2">
      <c r="A755" s="67" t="s">
        <v>799</v>
      </c>
      <c r="B755" t="s">
        <v>844</v>
      </c>
    </row>
    <row r="756" hidden="1" spans="1:2">
      <c r="A756" s="67" t="s">
        <v>656</v>
      </c>
      <c r="B756" t="s">
        <v>806</v>
      </c>
    </row>
    <row r="757" hidden="1" spans="1:1">
      <c r="A757" s="67" t="s">
        <v>661</v>
      </c>
    </row>
    <row r="758" hidden="1" spans="1:1">
      <c r="A758" s="68"/>
    </row>
    <row r="759" spans="1:1">
      <c r="A759" s="67" t="s">
        <v>848</v>
      </c>
    </row>
    <row r="760" hidden="1" spans="1:1">
      <c r="A760" s="67" t="s">
        <v>355</v>
      </c>
    </row>
    <row r="761" hidden="1" spans="1:2">
      <c r="A761" s="67" t="s">
        <v>843</v>
      </c>
      <c r="B761" t="s">
        <v>836</v>
      </c>
    </row>
    <row r="762" hidden="1" spans="1:2">
      <c r="A762" s="67" t="s">
        <v>849</v>
      </c>
      <c r="B762">
        <v>2</v>
      </c>
    </row>
    <row r="763" hidden="1" spans="1:1">
      <c r="A763" s="67" t="s">
        <v>783</v>
      </c>
    </row>
    <row r="764" hidden="1" spans="1:2">
      <c r="A764" s="67" t="s">
        <v>643</v>
      </c>
      <c r="B764">
        <v>50</v>
      </c>
    </row>
    <row r="765" spans="1:2">
      <c r="A765" s="67" t="s">
        <v>645</v>
      </c>
      <c r="B765" t="s">
        <v>663</v>
      </c>
    </row>
    <row r="766" spans="1:2">
      <c r="A766" s="67" t="s">
        <v>647</v>
      </c>
      <c r="B766">
        <v>0</v>
      </c>
    </row>
    <row r="767" spans="1:2">
      <c r="A767" s="67" t="s">
        <v>649</v>
      </c>
      <c r="B767" t="s">
        <v>650</v>
      </c>
    </row>
    <row r="768" spans="1:2">
      <c r="A768" s="67" t="s">
        <v>651</v>
      </c>
      <c r="B768" t="s">
        <v>712</v>
      </c>
    </row>
    <row r="769" spans="1:2">
      <c r="A769" s="67" t="s">
        <v>653</v>
      </c>
      <c r="B769" t="s">
        <v>760</v>
      </c>
    </row>
    <row r="770" hidden="1" spans="1:2">
      <c r="A770" s="67" t="s">
        <v>655</v>
      </c>
      <c r="B770">
        <v>2</v>
      </c>
    </row>
    <row r="771" hidden="1" spans="1:2">
      <c r="A771" s="67" t="s">
        <v>799</v>
      </c>
      <c r="B771" t="s">
        <v>844</v>
      </c>
    </row>
    <row r="772" hidden="1" spans="1:2">
      <c r="A772" s="67" t="s">
        <v>656</v>
      </c>
      <c r="B772" t="s">
        <v>806</v>
      </c>
    </row>
    <row r="773" hidden="1" spans="1:1">
      <c r="A773" s="67" t="s">
        <v>661</v>
      </c>
    </row>
    <row r="774" hidden="1" spans="1:1">
      <c r="A774" s="68"/>
    </row>
    <row r="775" spans="1:1">
      <c r="A775" s="67" t="s">
        <v>850</v>
      </c>
    </row>
    <row r="776" hidden="1" spans="1:1">
      <c r="A776" s="67" t="s">
        <v>355</v>
      </c>
    </row>
    <row r="777" hidden="1" spans="1:1">
      <c r="A777" s="67" t="s">
        <v>846</v>
      </c>
    </row>
    <row r="778" hidden="1" spans="1:2">
      <c r="A778" s="67" t="s">
        <v>828</v>
      </c>
      <c r="B778">
        <v>3</v>
      </c>
    </row>
    <row r="779" hidden="1" spans="1:1">
      <c r="A779" s="67" t="s">
        <v>783</v>
      </c>
    </row>
    <row r="780" hidden="1" spans="1:2">
      <c r="A780" s="67" t="s">
        <v>643</v>
      </c>
      <c r="B780">
        <v>25</v>
      </c>
    </row>
    <row r="781" spans="1:2">
      <c r="A781" s="67" t="s">
        <v>645</v>
      </c>
      <c r="B781" t="s">
        <v>663</v>
      </c>
    </row>
    <row r="782" spans="1:2">
      <c r="A782" s="67" t="s">
        <v>647</v>
      </c>
      <c r="B782" t="s">
        <v>690</v>
      </c>
    </row>
    <row r="783" spans="1:2">
      <c r="A783" s="67" t="s">
        <v>649</v>
      </c>
      <c r="B783" t="s">
        <v>838</v>
      </c>
    </row>
    <row r="784" spans="1:2">
      <c r="A784" s="67" t="s">
        <v>651</v>
      </c>
      <c r="B784" t="s">
        <v>712</v>
      </c>
    </row>
    <row r="785" spans="1:2">
      <c r="A785" s="67" t="s">
        <v>653</v>
      </c>
      <c r="B785" t="s">
        <v>654</v>
      </c>
    </row>
    <row r="786" hidden="1" spans="1:2">
      <c r="A786" s="67" t="s">
        <v>655</v>
      </c>
      <c r="B786">
        <v>2</v>
      </c>
    </row>
    <row r="787" hidden="1" spans="1:2">
      <c r="A787" s="67" t="s">
        <v>799</v>
      </c>
      <c r="B787" t="s">
        <v>844</v>
      </c>
    </row>
    <row r="788" hidden="1" spans="1:2">
      <c r="A788" s="67" t="s">
        <v>656</v>
      </c>
      <c r="B788" t="s">
        <v>806</v>
      </c>
    </row>
    <row r="789" hidden="1" spans="1:3">
      <c r="A789" s="67" t="s">
        <v>658</v>
      </c>
      <c r="B789" t="s">
        <v>659</v>
      </c>
      <c r="C789" t="s">
        <v>851</v>
      </c>
    </row>
    <row r="790" hidden="1" spans="1:1">
      <c r="A790" s="67" t="s">
        <v>661</v>
      </c>
    </row>
    <row r="791" hidden="1" spans="1:1">
      <c r="A791" s="68"/>
    </row>
    <row r="792" spans="1:1">
      <c r="A792" s="67" t="s">
        <v>852</v>
      </c>
    </row>
    <row r="793" hidden="1" spans="1:1">
      <c r="A793" s="67" t="s">
        <v>355</v>
      </c>
    </row>
    <row r="794" ht="30" hidden="1" spans="1:1">
      <c r="A794" s="67" t="s">
        <v>853</v>
      </c>
    </row>
    <row r="795" hidden="1" spans="1:1">
      <c r="A795" s="67" t="s">
        <v>783</v>
      </c>
    </row>
    <row r="796" hidden="1" spans="1:2">
      <c r="A796" s="67" t="s">
        <v>643</v>
      </c>
      <c r="B796">
        <v>30</v>
      </c>
    </row>
    <row r="797" spans="1:2">
      <c r="A797" s="67" t="s">
        <v>645</v>
      </c>
      <c r="B797" t="s">
        <v>669</v>
      </c>
    </row>
    <row r="798" spans="1:2">
      <c r="A798" s="67" t="s">
        <v>647</v>
      </c>
      <c r="B798">
        <v>0</v>
      </c>
    </row>
    <row r="799" spans="1:2">
      <c r="A799" s="67" t="s">
        <v>649</v>
      </c>
      <c r="B799" t="s">
        <v>727</v>
      </c>
    </row>
    <row r="800" spans="1:2">
      <c r="A800" s="67" t="s">
        <v>653</v>
      </c>
      <c r="B800" t="s">
        <v>814</v>
      </c>
    </row>
    <row r="801" spans="1:2">
      <c r="A801" s="67" t="s">
        <v>651</v>
      </c>
      <c r="B801" t="s">
        <v>652</v>
      </c>
    </row>
    <row r="802" hidden="1" spans="1:2">
      <c r="A802" s="67" t="s">
        <v>655</v>
      </c>
      <c r="B802">
        <v>1</v>
      </c>
    </row>
    <row r="803" hidden="1" spans="1:2">
      <c r="A803" s="67" t="s">
        <v>799</v>
      </c>
      <c r="B803" t="s">
        <v>854</v>
      </c>
    </row>
    <row r="804" hidden="1" spans="1:2">
      <c r="A804" s="67" t="s">
        <v>656</v>
      </c>
      <c r="B804" t="s">
        <v>855</v>
      </c>
    </row>
    <row r="805" hidden="1" spans="1:1">
      <c r="A805" s="68"/>
    </row>
    <row r="806" hidden="1" spans="1:2">
      <c r="A806" s="67" t="s">
        <v>776</v>
      </c>
      <c r="B806" t="s">
        <v>856</v>
      </c>
    </row>
    <row r="807" hidden="1" spans="1:2">
      <c r="A807" s="67" t="s">
        <v>778</v>
      </c>
      <c r="B807" t="s">
        <v>857</v>
      </c>
    </row>
    <row r="808" hidden="1" spans="1:2">
      <c r="A808" s="67" t="s">
        <v>780</v>
      </c>
      <c r="B808" t="s">
        <v>781</v>
      </c>
    </row>
    <row r="809" hidden="1" spans="1:2">
      <c r="A809" s="67" t="s">
        <v>858</v>
      </c>
      <c r="B809" t="s">
        <v>859</v>
      </c>
    </row>
    <row r="810" hidden="1" spans="1:2">
      <c r="A810" s="67" t="s">
        <v>860</v>
      </c>
      <c r="B810" t="s">
        <v>861</v>
      </c>
    </row>
    <row r="811" hidden="1" spans="1:1">
      <c r="A811" s="67" t="s">
        <v>862</v>
      </c>
    </row>
    <row r="812" hidden="1" spans="1:1">
      <c r="A812" s="67" t="s">
        <v>863</v>
      </c>
    </row>
    <row r="813" hidden="1" spans="1:1">
      <c r="A813" s="67" t="s">
        <v>864</v>
      </c>
    </row>
    <row r="814" hidden="1" spans="1:1">
      <c r="A814" s="68"/>
    </row>
    <row r="815" hidden="1" spans="1:1">
      <c r="A815" s="67" t="s">
        <v>865</v>
      </c>
    </row>
    <row r="816" hidden="1" spans="1:1">
      <c r="A816" s="67" t="s">
        <v>783</v>
      </c>
    </row>
    <row r="817" hidden="1" spans="1:1">
      <c r="A817" s="67" t="s">
        <v>661</v>
      </c>
    </row>
    <row r="818" hidden="1" spans="1:1">
      <c r="A818" s="68"/>
    </row>
    <row r="819" spans="1:1">
      <c r="A819" s="67" t="s">
        <v>866</v>
      </c>
    </row>
    <row r="820" hidden="1" spans="1:1">
      <c r="A820" s="67" t="s">
        <v>355</v>
      </c>
    </row>
    <row r="821" hidden="1" spans="1:2">
      <c r="A821" s="67" t="s">
        <v>643</v>
      </c>
      <c r="B821">
        <v>1</v>
      </c>
    </row>
    <row r="822" hidden="1" spans="1:2">
      <c r="A822" s="67" t="s">
        <v>799</v>
      </c>
      <c r="B822" t="s">
        <v>867</v>
      </c>
    </row>
    <row r="823" hidden="1" spans="1:2">
      <c r="A823" s="67" t="s">
        <v>868</v>
      </c>
      <c r="B823" t="s">
        <v>669</v>
      </c>
    </row>
    <row r="824" spans="1:2">
      <c r="A824" s="67" t="s">
        <v>647</v>
      </c>
      <c r="B824" t="s">
        <v>682</v>
      </c>
    </row>
    <row r="825" spans="1:2">
      <c r="A825" s="67" t="s">
        <v>649</v>
      </c>
      <c r="B825">
        <v>0</v>
      </c>
    </row>
    <row r="826" spans="1:2">
      <c r="A826" s="67" t="s">
        <v>653</v>
      </c>
      <c r="B826" t="s">
        <v>672</v>
      </c>
    </row>
    <row r="827" spans="1:2">
      <c r="A827" s="67" t="s">
        <v>651</v>
      </c>
      <c r="B827" t="s">
        <v>759</v>
      </c>
    </row>
    <row r="828" hidden="1" spans="1:2">
      <c r="A828" s="67" t="s">
        <v>683</v>
      </c>
      <c r="B828" t="s">
        <v>684</v>
      </c>
    </row>
    <row r="829" hidden="1" spans="1:2">
      <c r="A829" s="67" t="s">
        <v>685</v>
      </c>
      <c r="B829" t="s">
        <v>686</v>
      </c>
    </row>
    <row r="830" hidden="1" spans="1:2">
      <c r="A830" s="67" t="s">
        <v>655</v>
      </c>
      <c r="B830">
        <v>1</v>
      </c>
    </row>
    <row r="831" hidden="1" spans="1:2">
      <c r="A831" s="67" t="s">
        <v>664</v>
      </c>
      <c r="B831" t="s">
        <v>713</v>
      </c>
    </row>
    <row r="832" hidden="1" spans="1:2">
      <c r="A832" s="67" t="s">
        <v>656</v>
      </c>
      <c r="B832" t="s">
        <v>869</v>
      </c>
    </row>
    <row r="833" hidden="1" spans="1:2">
      <c r="A833" s="67" t="s">
        <v>776</v>
      </c>
      <c r="B833" t="s">
        <v>870</v>
      </c>
    </row>
    <row r="834" hidden="1" spans="1:2">
      <c r="A834" s="67" t="s">
        <v>673</v>
      </c>
      <c r="B834" t="s">
        <v>674</v>
      </c>
    </row>
    <row r="835" hidden="1" spans="1:2">
      <c r="A835" s="67" t="s">
        <v>778</v>
      </c>
      <c r="B835" t="s">
        <v>871</v>
      </c>
    </row>
    <row r="836" hidden="1" spans="1:2">
      <c r="A836" s="67" t="s">
        <v>780</v>
      </c>
      <c r="B836" t="s">
        <v>781</v>
      </c>
    </row>
    <row r="837" hidden="1" spans="1:1">
      <c r="A837" s="67" t="s">
        <v>872</v>
      </c>
    </row>
    <row r="838" hidden="1" spans="1:1">
      <c r="A838" s="67" t="s">
        <v>783</v>
      </c>
    </row>
    <row r="839" hidden="1" spans="1:3">
      <c r="A839" s="67" t="s">
        <v>658</v>
      </c>
      <c r="B839" t="s">
        <v>659</v>
      </c>
      <c r="C839" t="s">
        <v>873</v>
      </c>
    </row>
    <row r="840" hidden="1" spans="1:1">
      <c r="A840" s="67" t="s">
        <v>661</v>
      </c>
    </row>
    <row r="841" hidden="1" spans="1:1">
      <c r="A841" s="68"/>
    </row>
    <row r="842" spans="1:1">
      <c r="A842" s="67" t="s">
        <v>874</v>
      </c>
    </row>
    <row r="843" hidden="1" spans="1:1">
      <c r="A843" s="67" t="s">
        <v>355</v>
      </c>
    </row>
    <row r="844" hidden="1" spans="1:2">
      <c r="A844" s="67" t="s">
        <v>643</v>
      </c>
      <c r="B844">
        <v>40</v>
      </c>
    </row>
    <row r="845" hidden="1" spans="1:2">
      <c r="A845" s="67" t="s">
        <v>799</v>
      </c>
      <c r="B845" t="s">
        <v>875</v>
      </c>
    </row>
    <row r="846" spans="1:2">
      <c r="A846" s="67" t="s">
        <v>645</v>
      </c>
      <c r="B846" t="s">
        <v>663</v>
      </c>
    </row>
    <row r="847" spans="1:3">
      <c r="A847" s="67" t="s">
        <v>647</v>
      </c>
      <c r="B847" t="s">
        <v>876</v>
      </c>
      <c r="C847">
        <v>60</v>
      </c>
    </row>
    <row r="848" spans="1:3">
      <c r="A848" s="67" t="s">
        <v>649</v>
      </c>
      <c r="B848" t="s">
        <v>877</v>
      </c>
      <c r="C848">
        <v>56</v>
      </c>
    </row>
    <row r="849" spans="1:2">
      <c r="A849" s="67" t="s">
        <v>653</v>
      </c>
      <c r="B849" t="s">
        <v>878</v>
      </c>
    </row>
    <row r="850" spans="1:2">
      <c r="A850" s="67" t="s">
        <v>651</v>
      </c>
      <c r="B850" t="s">
        <v>678</v>
      </c>
    </row>
    <row r="851" hidden="1" spans="1:2">
      <c r="A851" s="67" t="s">
        <v>655</v>
      </c>
      <c r="B851">
        <v>2</v>
      </c>
    </row>
    <row r="852" hidden="1" spans="1:2">
      <c r="A852" s="67" t="s">
        <v>664</v>
      </c>
      <c r="B852" t="s">
        <v>665</v>
      </c>
    </row>
    <row r="853" hidden="1" spans="1:2">
      <c r="A853" s="67" t="s">
        <v>656</v>
      </c>
      <c r="B853" t="s">
        <v>869</v>
      </c>
    </row>
    <row r="854" hidden="1" spans="1:1">
      <c r="A854" s="67" t="s">
        <v>661</v>
      </c>
    </row>
    <row r="855" hidden="1" spans="1:1">
      <c r="A855" s="68"/>
    </row>
    <row r="856" spans="1:1">
      <c r="A856" s="67" t="s">
        <v>879</v>
      </c>
    </row>
    <row r="857" hidden="1" spans="1:1">
      <c r="A857" s="67" t="s">
        <v>355</v>
      </c>
    </row>
    <row r="858" hidden="1" spans="1:2">
      <c r="A858" s="67" t="s">
        <v>643</v>
      </c>
      <c r="B858">
        <v>30</v>
      </c>
    </row>
    <row r="859" hidden="1" spans="1:2">
      <c r="A859" s="67" t="s">
        <v>799</v>
      </c>
      <c r="B859" t="s">
        <v>875</v>
      </c>
    </row>
    <row r="860" spans="1:2">
      <c r="A860" s="67" t="s">
        <v>645</v>
      </c>
      <c r="B860" t="s">
        <v>646</v>
      </c>
    </row>
    <row r="861" spans="1:2">
      <c r="A861" s="67" t="s">
        <v>647</v>
      </c>
      <c r="B861" t="s">
        <v>699</v>
      </c>
    </row>
    <row r="862" spans="1:2">
      <c r="A862" s="67" t="s">
        <v>649</v>
      </c>
      <c r="B862" t="s">
        <v>880</v>
      </c>
    </row>
    <row r="863" spans="1:2">
      <c r="A863" s="67" t="s">
        <v>651</v>
      </c>
      <c r="B863" t="s">
        <v>712</v>
      </c>
    </row>
    <row r="864" spans="1:2">
      <c r="A864" s="67" t="s">
        <v>653</v>
      </c>
      <c r="B864" t="s">
        <v>672</v>
      </c>
    </row>
    <row r="865" hidden="1" spans="1:2">
      <c r="A865" s="67" t="s">
        <v>655</v>
      </c>
      <c r="B865">
        <v>2</v>
      </c>
    </row>
    <row r="866" hidden="1" spans="1:2">
      <c r="A866" s="67" t="s">
        <v>664</v>
      </c>
      <c r="B866" t="s">
        <v>665</v>
      </c>
    </row>
    <row r="867" hidden="1" spans="1:2">
      <c r="A867" s="67" t="s">
        <v>656</v>
      </c>
      <c r="B867" t="s">
        <v>869</v>
      </c>
    </row>
    <row r="868" hidden="1" spans="1:1">
      <c r="A868" s="67" t="s">
        <v>661</v>
      </c>
    </row>
    <row r="869" hidden="1" spans="1:1">
      <c r="A869" s="68"/>
    </row>
    <row r="870" spans="1:1">
      <c r="A870" s="67" t="s">
        <v>881</v>
      </c>
    </row>
    <row r="871" hidden="1" spans="1:1">
      <c r="A871" s="67" t="s">
        <v>355</v>
      </c>
    </row>
    <row r="872" hidden="1" spans="1:2">
      <c r="A872" s="67" t="s">
        <v>643</v>
      </c>
      <c r="B872">
        <v>30</v>
      </c>
    </row>
    <row r="873" hidden="1" spans="1:2">
      <c r="A873" s="67" t="s">
        <v>799</v>
      </c>
      <c r="B873" t="s">
        <v>875</v>
      </c>
    </row>
    <row r="874" spans="1:2">
      <c r="A874" s="67" t="s">
        <v>645</v>
      </c>
      <c r="B874" t="s">
        <v>663</v>
      </c>
    </row>
    <row r="875" spans="1:2">
      <c r="A875" s="67" t="s">
        <v>647</v>
      </c>
      <c r="B875" t="s">
        <v>648</v>
      </c>
    </row>
    <row r="876" spans="1:2">
      <c r="A876" s="67" t="s">
        <v>649</v>
      </c>
      <c r="B876" t="s">
        <v>727</v>
      </c>
    </row>
    <row r="877" spans="1:2">
      <c r="A877" s="67" t="s">
        <v>651</v>
      </c>
      <c r="B877" t="s">
        <v>652</v>
      </c>
    </row>
    <row r="878" spans="1:2">
      <c r="A878" s="67" t="s">
        <v>653</v>
      </c>
      <c r="B878" t="s">
        <v>672</v>
      </c>
    </row>
    <row r="879" hidden="1" spans="1:2">
      <c r="A879" s="67" t="s">
        <v>683</v>
      </c>
      <c r="B879" t="s">
        <v>684</v>
      </c>
    </row>
    <row r="880" hidden="1" spans="1:2">
      <c r="A880" s="67" t="s">
        <v>685</v>
      </c>
      <c r="B880" t="s">
        <v>707</v>
      </c>
    </row>
    <row r="881" hidden="1" spans="1:2">
      <c r="A881" s="67" t="s">
        <v>655</v>
      </c>
      <c r="B881">
        <v>1</v>
      </c>
    </row>
    <row r="882" hidden="1" spans="1:2">
      <c r="A882" s="67" t="s">
        <v>664</v>
      </c>
      <c r="B882" t="s">
        <v>665</v>
      </c>
    </row>
    <row r="883" hidden="1" spans="1:2">
      <c r="A883" s="67" t="s">
        <v>656</v>
      </c>
      <c r="B883" t="s">
        <v>666</v>
      </c>
    </row>
    <row r="884" hidden="1" spans="1:3">
      <c r="A884" s="67" t="s">
        <v>658</v>
      </c>
      <c r="B884" t="s">
        <v>659</v>
      </c>
      <c r="C884" t="s">
        <v>882</v>
      </c>
    </row>
    <row r="885" hidden="1" spans="1:1">
      <c r="A885" s="67" t="s">
        <v>661</v>
      </c>
    </row>
    <row r="886" hidden="1" spans="1:1">
      <c r="A886" s="68"/>
    </row>
    <row r="887" spans="1:1">
      <c r="A887" s="67" t="s">
        <v>883</v>
      </c>
    </row>
    <row r="888" hidden="1" spans="1:1">
      <c r="A888" s="67" t="s">
        <v>355</v>
      </c>
    </row>
    <row r="889" hidden="1" spans="1:2">
      <c r="A889" s="67" t="s">
        <v>643</v>
      </c>
      <c r="B889">
        <v>1</v>
      </c>
    </row>
    <row r="890" hidden="1" spans="1:2">
      <c r="A890" s="67" t="s">
        <v>799</v>
      </c>
      <c r="B890" t="s">
        <v>875</v>
      </c>
    </row>
    <row r="891" spans="1:2">
      <c r="A891" s="67" t="s">
        <v>645</v>
      </c>
      <c r="B891" t="s">
        <v>663</v>
      </c>
    </row>
    <row r="892" spans="1:2">
      <c r="A892" s="67" t="s">
        <v>647</v>
      </c>
      <c r="B892" t="s">
        <v>803</v>
      </c>
    </row>
    <row r="893" spans="1:2">
      <c r="A893" s="67" t="s">
        <v>649</v>
      </c>
      <c r="B893" t="s">
        <v>749</v>
      </c>
    </row>
    <row r="894" spans="1:2">
      <c r="A894" s="67" t="s">
        <v>651</v>
      </c>
      <c r="B894" t="s">
        <v>652</v>
      </c>
    </row>
    <row r="895" spans="1:2">
      <c r="A895" s="67" t="s">
        <v>653</v>
      </c>
      <c r="B895" t="s">
        <v>814</v>
      </c>
    </row>
    <row r="896" hidden="1" spans="1:2">
      <c r="A896" s="67" t="s">
        <v>683</v>
      </c>
      <c r="B896" t="s">
        <v>684</v>
      </c>
    </row>
    <row r="897" hidden="1" spans="1:2">
      <c r="A897" s="67" t="s">
        <v>685</v>
      </c>
      <c r="B897" t="s">
        <v>707</v>
      </c>
    </row>
    <row r="898" hidden="1" spans="1:2">
      <c r="A898" s="67" t="s">
        <v>655</v>
      </c>
      <c r="B898">
        <v>1</v>
      </c>
    </row>
    <row r="899" hidden="1" spans="1:2">
      <c r="A899" s="67" t="s">
        <v>664</v>
      </c>
      <c r="B899" t="s">
        <v>665</v>
      </c>
    </row>
    <row r="900" hidden="1" spans="1:2">
      <c r="A900" s="67" t="s">
        <v>656</v>
      </c>
      <c r="B900" t="s">
        <v>666</v>
      </c>
    </row>
    <row r="901" hidden="1" spans="1:1">
      <c r="A901" s="67" t="s">
        <v>661</v>
      </c>
    </row>
    <row r="902" hidden="1" spans="1:1">
      <c r="A902" s="68"/>
    </row>
    <row r="903" spans="1:1">
      <c r="A903" s="67" t="s">
        <v>884</v>
      </c>
    </row>
    <row r="904" hidden="1" spans="1:1">
      <c r="A904" s="67" t="s">
        <v>355</v>
      </c>
    </row>
    <row r="905" hidden="1" spans="1:1">
      <c r="A905" s="67" t="s">
        <v>885</v>
      </c>
    </row>
    <row r="906" hidden="1" spans="1:2">
      <c r="A906" s="67" t="s">
        <v>886</v>
      </c>
      <c r="B906" t="s">
        <v>887</v>
      </c>
    </row>
    <row r="907" hidden="1" spans="1:1">
      <c r="A907" s="67" t="s">
        <v>888</v>
      </c>
    </row>
    <row r="908" hidden="1" spans="1:1">
      <c r="A908" s="67" t="s">
        <v>783</v>
      </c>
    </row>
    <row r="909" hidden="1" spans="1:2">
      <c r="A909" s="67" t="s">
        <v>643</v>
      </c>
      <c r="B909">
        <v>1</v>
      </c>
    </row>
    <row r="910" hidden="1" spans="1:2">
      <c r="A910" s="67" t="s">
        <v>799</v>
      </c>
      <c r="B910" t="s">
        <v>800</v>
      </c>
    </row>
    <row r="911" spans="1:2">
      <c r="A911" s="67" t="s">
        <v>645</v>
      </c>
      <c r="B911" t="s">
        <v>663</v>
      </c>
    </row>
    <row r="912" spans="1:2">
      <c r="A912" s="67" t="s">
        <v>647</v>
      </c>
      <c r="B912" t="s">
        <v>648</v>
      </c>
    </row>
    <row r="913" spans="1:2">
      <c r="A913" s="67" t="s">
        <v>649</v>
      </c>
      <c r="B913" t="s">
        <v>650</v>
      </c>
    </row>
    <row r="914" spans="1:2">
      <c r="A914" s="67" t="s">
        <v>651</v>
      </c>
      <c r="B914" t="s">
        <v>678</v>
      </c>
    </row>
    <row r="915" spans="1:2">
      <c r="A915" s="67" t="s">
        <v>653</v>
      </c>
      <c r="B915" t="s">
        <v>654</v>
      </c>
    </row>
    <row r="916" hidden="1" spans="1:2">
      <c r="A916" s="67" t="s">
        <v>683</v>
      </c>
      <c r="B916" t="s">
        <v>684</v>
      </c>
    </row>
    <row r="917" hidden="1" spans="1:2">
      <c r="A917" s="67" t="s">
        <v>685</v>
      </c>
      <c r="B917" t="s">
        <v>686</v>
      </c>
    </row>
    <row r="918" hidden="1" spans="1:2">
      <c r="A918" s="67" t="s">
        <v>655</v>
      </c>
      <c r="B918">
        <v>0.5</v>
      </c>
    </row>
    <row r="919" hidden="1" spans="1:2">
      <c r="A919" s="67" t="s">
        <v>656</v>
      </c>
      <c r="B919" t="s">
        <v>804</v>
      </c>
    </row>
    <row r="920" hidden="1" spans="1:3">
      <c r="A920" s="67" t="s">
        <v>658</v>
      </c>
      <c r="B920" t="s">
        <v>659</v>
      </c>
      <c r="C920" t="s">
        <v>889</v>
      </c>
    </row>
    <row r="921" hidden="1" spans="1:1">
      <c r="A921" s="67" t="s">
        <v>661</v>
      </c>
    </row>
    <row r="922" hidden="1" spans="1:1">
      <c r="A922" s="68"/>
    </row>
    <row r="923" spans="1:1">
      <c r="A923" s="67" t="s">
        <v>890</v>
      </c>
    </row>
    <row r="924" hidden="1" spans="1:1">
      <c r="A924" s="67" t="s">
        <v>355</v>
      </c>
    </row>
    <row r="925" hidden="1" spans="1:2">
      <c r="A925" s="67" t="s">
        <v>643</v>
      </c>
      <c r="B925">
        <v>0</v>
      </c>
    </row>
    <row r="926" hidden="1" spans="1:2">
      <c r="A926" s="67" t="s">
        <v>799</v>
      </c>
      <c r="B926" t="s">
        <v>891</v>
      </c>
    </row>
    <row r="927" spans="1:2">
      <c r="A927" s="67" t="s">
        <v>645</v>
      </c>
      <c r="B927" t="s">
        <v>663</v>
      </c>
    </row>
    <row r="928" spans="1:2">
      <c r="A928" s="67" t="s">
        <v>647</v>
      </c>
      <c r="B928" t="s">
        <v>682</v>
      </c>
    </row>
    <row r="929" spans="1:2">
      <c r="A929" s="67" t="s">
        <v>649</v>
      </c>
      <c r="B929" t="s">
        <v>892</v>
      </c>
    </row>
    <row r="930" spans="1:2">
      <c r="A930" s="67" t="s">
        <v>651</v>
      </c>
      <c r="B930" t="s">
        <v>678</v>
      </c>
    </row>
    <row r="931" spans="1:2">
      <c r="A931" s="67" t="s">
        <v>653</v>
      </c>
      <c r="B931" t="s">
        <v>654</v>
      </c>
    </row>
    <row r="932" hidden="1" spans="1:2">
      <c r="A932" s="67" t="s">
        <v>655</v>
      </c>
      <c r="B932">
        <v>0.5</v>
      </c>
    </row>
    <row r="933" hidden="1" spans="1:2">
      <c r="A933" s="67" t="s">
        <v>664</v>
      </c>
      <c r="B933" t="s">
        <v>665</v>
      </c>
    </row>
    <row r="934" hidden="1" spans="1:2">
      <c r="A934" s="67" t="s">
        <v>656</v>
      </c>
      <c r="B934" t="s">
        <v>893</v>
      </c>
    </row>
    <row r="935" hidden="1" spans="1:1">
      <c r="A935" s="67" t="s">
        <v>661</v>
      </c>
    </row>
    <row r="936" hidden="1" spans="1:1">
      <c r="A936" s="68"/>
    </row>
    <row r="937" spans="1:1">
      <c r="A937" s="67" t="s">
        <v>894</v>
      </c>
    </row>
    <row r="938" hidden="1" spans="1:1">
      <c r="A938" s="67" t="s">
        <v>355</v>
      </c>
    </row>
    <row r="939" hidden="1" spans="1:2">
      <c r="A939" s="67" t="s">
        <v>643</v>
      </c>
      <c r="B939">
        <v>1</v>
      </c>
    </row>
    <row r="940" hidden="1" spans="1:2">
      <c r="A940" s="67" t="s">
        <v>799</v>
      </c>
      <c r="B940" t="s">
        <v>891</v>
      </c>
    </row>
    <row r="941" spans="1:2">
      <c r="A941" s="67" t="s">
        <v>645</v>
      </c>
      <c r="B941" t="s">
        <v>663</v>
      </c>
    </row>
    <row r="942" spans="1:2">
      <c r="A942" s="67" t="s">
        <v>647</v>
      </c>
      <c r="B942" t="s">
        <v>648</v>
      </c>
    </row>
    <row r="943" spans="1:2">
      <c r="A943" s="67" t="s">
        <v>649</v>
      </c>
      <c r="B943" t="s">
        <v>650</v>
      </c>
    </row>
    <row r="944" spans="1:2">
      <c r="A944" s="67" t="s">
        <v>651</v>
      </c>
      <c r="B944" t="s">
        <v>715</v>
      </c>
    </row>
    <row r="945" spans="1:2">
      <c r="A945" s="67" t="s">
        <v>653</v>
      </c>
      <c r="B945" t="s">
        <v>654</v>
      </c>
    </row>
    <row r="946" hidden="1" spans="1:2">
      <c r="A946" s="67" t="s">
        <v>655</v>
      </c>
      <c r="B946">
        <v>1</v>
      </c>
    </row>
    <row r="947" hidden="1" spans="1:2">
      <c r="A947" s="67" t="s">
        <v>664</v>
      </c>
      <c r="B947" t="s">
        <v>665</v>
      </c>
    </row>
    <row r="948" hidden="1" spans="1:2">
      <c r="A948" s="67" t="s">
        <v>656</v>
      </c>
      <c r="B948" t="s">
        <v>696</v>
      </c>
    </row>
    <row r="949" hidden="1" spans="1:1">
      <c r="A949" s="67" t="s">
        <v>661</v>
      </c>
    </row>
    <row r="950" hidden="1" spans="1:1">
      <c r="A950" s="68"/>
    </row>
    <row r="951" spans="1:1">
      <c r="A951" s="67" t="s">
        <v>895</v>
      </c>
    </row>
    <row r="952" hidden="1" spans="1:1">
      <c r="A952" s="67" t="s">
        <v>355</v>
      </c>
    </row>
    <row r="953" hidden="1" spans="1:2">
      <c r="A953" s="67" t="s">
        <v>643</v>
      </c>
      <c r="B953">
        <v>10</v>
      </c>
    </row>
    <row r="954" hidden="1" spans="1:2">
      <c r="A954" s="67" t="s">
        <v>799</v>
      </c>
      <c r="B954" t="s">
        <v>891</v>
      </c>
    </row>
    <row r="955" spans="1:2">
      <c r="A955" s="67" t="s">
        <v>645</v>
      </c>
      <c r="B955" t="s">
        <v>663</v>
      </c>
    </row>
    <row r="956" spans="1:2">
      <c r="A956" s="67" t="s">
        <v>647</v>
      </c>
      <c r="B956" t="s">
        <v>737</v>
      </c>
    </row>
    <row r="957" spans="1:2">
      <c r="A957" s="67" t="s">
        <v>649</v>
      </c>
      <c r="B957" t="s">
        <v>711</v>
      </c>
    </row>
    <row r="958" spans="1:2">
      <c r="A958" s="67" t="s">
        <v>651</v>
      </c>
      <c r="B958" t="s">
        <v>652</v>
      </c>
    </row>
    <row r="959" spans="1:2">
      <c r="A959" s="67" t="s">
        <v>653</v>
      </c>
      <c r="B959" t="s">
        <v>654</v>
      </c>
    </row>
    <row r="960" hidden="1" spans="1:2">
      <c r="A960" s="67" t="s">
        <v>655</v>
      </c>
      <c r="B960">
        <v>2</v>
      </c>
    </row>
    <row r="961" hidden="1" spans="1:2">
      <c r="A961" s="67" t="s">
        <v>656</v>
      </c>
      <c r="B961" t="s">
        <v>679</v>
      </c>
    </row>
    <row r="962" hidden="1" spans="1:1">
      <c r="A962" s="67" t="s">
        <v>661</v>
      </c>
    </row>
    <row r="963" hidden="1" spans="1:1">
      <c r="A963" s="68"/>
    </row>
    <row r="964" spans="1:1">
      <c r="A964" s="67" t="s">
        <v>896</v>
      </c>
    </row>
    <row r="965" hidden="1" spans="1:1">
      <c r="A965" s="67" t="s">
        <v>355</v>
      </c>
    </row>
    <row r="966" hidden="1" spans="1:1">
      <c r="A966" s="67" t="s">
        <v>897</v>
      </c>
    </row>
    <row r="967" hidden="1" spans="1:2">
      <c r="A967" s="67" t="s">
        <v>643</v>
      </c>
      <c r="B967">
        <v>-5</v>
      </c>
    </row>
    <row r="968" hidden="1" spans="1:2">
      <c r="A968" s="67" t="s">
        <v>799</v>
      </c>
      <c r="B968" t="s">
        <v>891</v>
      </c>
    </row>
    <row r="969" spans="1:2">
      <c r="A969" s="67" t="s">
        <v>645</v>
      </c>
      <c r="B969" t="s">
        <v>898</v>
      </c>
    </row>
    <row r="970" spans="1:2">
      <c r="A970" s="67" t="s">
        <v>739</v>
      </c>
      <c r="B970" t="s">
        <v>899</v>
      </c>
    </row>
    <row r="971" spans="1:2">
      <c r="A971" s="67" t="s">
        <v>647</v>
      </c>
      <c r="B971" t="s">
        <v>900</v>
      </c>
    </row>
    <row r="972" spans="1:2">
      <c r="A972" s="67" t="s">
        <v>649</v>
      </c>
      <c r="B972" t="s">
        <v>901</v>
      </c>
    </row>
    <row r="973" spans="1:2">
      <c r="A973" s="67" t="s">
        <v>651</v>
      </c>
      <c r="B973" t="s">
        <v>715</v>
      </c>
    </row>
    <row r="974" spans="1:2">
      <c r="A974" s="67" t="s">
        <v>653</v>
      </c>
      <c r="B974">
        <v>0</v>
      </c>
    </row>
    <row r="975" hidden="1" spans="1:2">
      <c r="A975" s="67" t="s">
        <v>655</v>
      </c>
      <c r="B975">
        <v>0.5</v>
      </c>
    </row>
    <row r="976" hidden="1" spans="1:2">
      <c r="A976" s="67" t="s">
        <v>778</v>
      </c>
      <c r="B976" t="s">
        <v>902</v>
      </c>
    </row>
    <row r="977" hidden="1" spans="1:3">
      <c r="A977" s="67" t="s">
        <v>903</v>
      </c>
      <c r="B977" t="s">
        <v>904</v>
      </c>
      <c r="C977" t="s">
        <v>905</v>
      </c>
    </row>
    <row r="978" hidden="1" spans="1:3">
      <c r="A978" s="67" t="s">
        <v>658</v>
      </c>
      <c r="B978" t="s">
        <v>659</v>
      </c>
      <c r="C978" t="s">
        <v>906</v>
      </c>
    </row>
    <row r="979" hidden="1" spans="1:1">
      <c r="A979" s="67" t="s">
        <v>661</v>
      </c>
    </row>
    <row r="980" hidden="1" spans="1:1">
      <c r="A980" s="68"/>
    </row>
    <row r="981" spans="1:1">
      <c r="A981" s="67" t="s">
        <v>907</v>
      </c>
    </row>
    <row r="982" hidden="1" spans="1:1">
      <c r="A982" s="67" t="s">
        <v>355</v>
      </c>
    </row>
    <row r="983" hidden="1" spans="1:1">
      <c r="A983" s="67" t="s">
        <v>908</v>
      </c>
    </row>
    <row r="984" hidden="1" spans="1:2">
      <c r="A984" s="67" t="s">
        <v>643</v>
      </c>
      <c r="B984">
        <v>-4</v>
      </c>
    </row>
    <row r="985" spans="1:2">
      <c r="A985" s="67" t="s">
        <v>645</v>
      </c>
      <c r="B985" t="s">
        <v>898</v>
      </c>
    </row>
    <row r="986" hidden="1" spans="1:2">
      <c r="A986" s="67" t="s">
        <v>799</v>
      </c>
      <c r="B986" t="s">
        <v>891</v>
      </c>
    </row>
    <row r="987" spans="1:2">
      <c r="A987" s="67" t="s">
        <v>647</v>
      </c>
      <c r="B987" t="s">
        <v>909</v>
      </c>
    </row>
    <row r="988" spans="1:2">
      <c r="A988" s="67" t="s">
        <v>649</v>
      </c>
      <c r="B988" t="s">
        <v>727</v>
      </c>
    </row>
    <row r="989" spans="1:2">
      <c r="A989" s="67" t="s">
        <v>651</v>
      </c>
      <c r="B989" t="s">
        <v>715</v>
      </c>
    </row>
    <row r="990" spans="1:2">
      <c r="A990" s="67" t="s">
        <v>653</v>
      </c>
      <c r="B990">
        <v>0</v>
      </c>
    </row>
    <row r="991" hidden="1" spans="1:2">
      <c r="A991" s="67" t="s">
        <v>655</v>
      </c>
      <c r="B991">
        <v>2</v>
      </c>
    </row>
    <row r="992" hidden="1" spans="1:2">
      <c r="A992" s="67" t="s">
        <v>664</v>
      </c>
      <c r="B992" t="s">
        <v>665</v>
      </c>
    </row>
    <row r="993" hidden="1" spans="1:2">
      <c r="A993" s="67" t="s">
        <v>656</v>
      </c>
      <c r="B993" t="s">
        <v>893</v>
      </c>
    </row>
    <row r="994" hidden="1" spans="1:2">
      <c r="A994" s="67" t="s">
        <v>778</v>
      </c>
      <c r="B994" t="s">
        <v>902</v>
      </c>
    </row>
    <row r="995" hidden="1" spans="1:3">
      <c r="A995" s="67" t="s">
        <v>903</v>
      </c>
      <c r="B995" t="s">
        <v>904</v>
      </c>
      <c r="C995" t="s">
        <v>905</v>
      </c>
    </row>
    <row r="996" hidden="1" spans="1:1">
      <c r="A996" s="67" t="s">
        <v>661</v>
      </c>
    </row>
    <row r="997" hidden="1" spans="1:1">
      <c r="A997" s="67" t="s">
        <v>628</v>
      </c>
    </row>
    <row r="998" hidden="1" spans="1:1">
      <c r="A998" s="68"/>
    </row>
    <row r="999" hidden="1" spans="1:1">
      <c r="A999" s="66" t="s">
        <v>910</v>
      </c>
    </row>
    <row r="1000" spans="1:2">
      <c r="A1000" s="67" t="s">
        <v>911</v>
      </c>
      <c r="B1000" t="s">
        <v>912</v>
      </c>
    </row>
    <row r="1001" spans="1:2">
      <c r="A1001" s="67" t="s">
        <v>913</v>
      </c>
      <c r="B1001" t="s">
        <v>914</v>
      </c>
    </row>
    <row r="1002" spans="1:2">
      <c r="A1002" s="67" t="s">
        <v>915</v>
      </c>
      <c r="B1002" t="s">
        <v>916</v>
      </c>
    </row>
    <row r="1003" hidden="1" spans="1:1">
      <c r="A1003" s="68"/>
    </row>
    <row r="1004" spans="1:2">
      <c r="A1004" s="67" t="s">
        <v>917</v>
      </c>
      <c r="B1004" t="s">
        <v>918</v>
      </c>
    </row>
    <row r="1005" hidden="1" spans="1:1">
      <c r="A1005" s="66" t="s">
        <v>634</v>
      </c>
    </row>
    <row r="1006" hidden="1" spans="1:1">
      <c r="A1006" s="68"/>
    </row>
    <row r="1007" hidden="1" spans="1:1">
      <c r="A1007" s="66" t="s">
        <v>919</v>
      </c>
    </row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</sheetData>
  <autoFilter ref="A1:C1074">
    <filterColumn colId="0">
      <filters>
        <filter val="    fishtacos"/>
        <filter val="    wetgoop"/>
        <filter val="    sweettea"/>
        <filter val="    meatysalad"/>
        <filter val="    dragonpie"/>
        <filter val="    taffy"/>
        <filter val="    unagi"/>
        <filter val="    jellybean"/>
        <filter val="    pepperpopper"/>
        <filter val="    turkeydinner"/>
        <filter val="    meatballs"/>
        <filter val="    frognewton"/>
        <filter val="    justeggs"/>
        <filter val="    baconeggs"/>
        <filter val="    jammypreserves"/>
        <filter val="    v.name"/>
        <filter val="    guacamole"/>
        <filter val="    watermelonicle"/>
        <filter val="    frozenbananadaiquiri"/>
        <filter val="    bananapop"/>
        <filter val="    vegstinger"/>
        <filter val="    flowersalad"/>
        <filter val="    v.weight"/>
        <filter val="    barnaclinguine"/>
        <filter val="    pumpkincookie"/>
        <filter val="    seafoodgumbo"/>
        <filter val="    lobsterdinner"/>
        <filter val="    talleggs"/>
        <filter val="    kabobs"/>
        <filter val="    fishsticks"/>
        <filter val="        perishtime"/>
        <filter val="    leafloaf"/>
        <filter val="    frogglebunwich"/>
        <filter val="    lobsterbisque"/>
        <filter val="    surfnturf"/>
        <filter val="    monsterlasagna"/>
        <filter val="    bananajuice"/>
        <filter val="    trailmix"/>
        <filter val="    ceviche"/>
        <filter val="        health"/>
        <filter val="    barnaclesushi"/>
        <filter val="    figatoni"/>
        <filter val="    honeyham"/>
        <filter val="    icecream"/>
        <filter val="    honeynuggets"/>
        <filter val="    stuffedeggplant"/>
        <filter val="    beefalofeed"/>
        <filter val="        sanity"/>
        <filter val="    potatotornado"/>
        <filter val="        hunger"/>
        <filter val="    powcake"/>
        <filter val="    shroomcake"/>
        <filter val="    asparagussoup"/>
        <filter val="    veggieomlet"/>
        <filter val="        secondaryfoodtype"/>
        <filter val="    v.cookbook_category"/>
        <filter val="    mashedpotatoes"/>
        <filter val="    ratatouille"/>
        <filter val="    butterflymuffin"/>
        <filter val="    salsa"/>
        <filter val="        foodtype"/>
        <filter val="    bonestew"/>
        <filter val="    hotchili"/>
        <filter val="    mandrakesoup"/>
        <filter val="    perogies"/>
        <filter val="    barnaclestuffedfishhead"/>
        <filter val="    beefalotreat"/>
        <filter val="    leafymeatsouffle"/>
        <filter val="    bunnystew"/>
        <filter val="    fruitmedley"/>
        <filter val="    v.priority"/>
        <filter val="    barnaclepita"/>
        <filter val="    figkabab"/>
        <filter val="    leafymeatburger"/>
        <filter val="    waffles"/>
        <filter val="    koalefig_trunk"/>
        <filter val="    californiaroll"/>
      </filters>
    </filterColumn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1" workbookViewId="0">
      <selection activeCell="B40" sqref="B40"/>
    </sheetView>
  </sheetViews>
  <sheetFormatPr defaultColWidth="8.8" defaultRowHeight="18" outlineLevelCol="1"/>
  <cols>
    <col min="1" max="1" width="66.3" style="62" customWidth="1"/>
    <col min="2" max="2" width="54.8" style="63" customWidth="1"/>
    <col min="3" max="16384" width="8.8" style="64"/>
  </cols>
  <sheetData>
    <row r="1" spans="1:2">
      <c r="A1" s="62" t="s">
        <v>920</v>
      </c>
      <c r="B1" s="63">
        <v>480</v>
      </c>
    </row>
    <row r="2" spans="1:2">
      <c r="A2" s="62" t="s">
        <v>921</v>
      </c>
      <c r="B2" s="63">
        <v>1</v>
      </c>
    </row>
    <row r="4" spans="1:2">
      <c r="A4" s="65" t="s">
        <v>922</v>
      </c>
      <c r="B4" s="63">
        <v>1</v>
      </c>
    </row>
    <row r="5" spans="1:2">
      <c r="A5" s="65" t="s">
        <v>923</v>
      </c>
      <c r="B5" s="63">
        <v>3</v>
      </c>
    </row>
    <row r="6" spans="1:2">
      <c r="A6" s="65" t="s">
        <v>924</v>
      </c>
      <c r="B6" s="63">
        <v>8</v>
      </c>
    </row>
    <row r="7" spans="1:2">
      <c r="A7" s="65" t="s">
        <v>925</v>
      </c>
      <c r="B7" s="63">
        <v>20</v>
      </c>
    </row>
    <row r="8" spans="1:2">
      <c r="A8" s="65" t="s">
        <v>926</v>
      </c>
      <c r="B8" s="63">
        <v>30</v>
      </c>
    </row>
    <row r="9" spans="1:2">
      <c r="A9" s="65" t="s">
        <v>927</v>
      </c>
      <c r="B9" s="63">
        <v>40</v>
      </c>
    </row>
    <row r="10" spans="1:2">
      <c r="A10" s="65" t="s">
        <v>928</v>
      </c>
      <c r="B10" s="63">
        <v>60</v>
      </c>
    </row>
    <row r="11" spans="1:2">
      <c r="A11" s="65" t="s">
        <v>929</v>
      </c>
      <c r="B11" s="63">
        <v>75</v>
      </c>
    </row>
    <row r="12" spans="1:2">
      <c r="A12" s="65" t="s">
        <v>930</v>
      </c>
      <c r="B12" s="63">
        <v>100</v>
      </c>
    </row>
    <row r="14" spans="1:2">
      <c r="A14" s="65" t="s">
        <v>931</v>
      </c>
      <c r="B14" s="63">
        <v>1</v>
      </c>
    </row>
    <row r="15" spans="1:2">
      <c r="A15" s="65" t="s">
        <v>932</v>
      </c>
      <c r="B15" s="63">
        <v>5</v>
      </c>
    </row>
    <row r="16" spans="1:2">
      <c r="A16" s="65" t="s">
        <v>933</v>
      </c>
      <c r="B16" s="63">
        <v>10</v>
      </c>
    </row>
    <row r="17" spans="1:2">
      <c r="A17" s="65" t="s">
        <v>934</v>
      </c>
      <c r="B17" s="63">
        <v>15</v>
      </c>
    </row>
    <row r="18" spans="1:2">
      <c r="A18" s="65" t="s">
        <v>935</v>
      </c>
      <c r="B18" s="63">
        <v>20</v>
      </c>
    </row>
    <row r="19" spans="1:2">
      <c r="A19" s="65" t="s">
        <v>936</v>
      </c>
      <c r="B19" s="63">
        <v>33</v>
      </c>
    </row>
    <row r="20" spans="1:2">
      <c r="A20" s="65" t="s">
        <v>937</v>
      </c>
      <c r="B20" s="63">
        <v>50</v>
      </c>
    </row>
    <row r="22" spans="1:2">
      <c r="A22" s="65" t="s">
        <v>938</v>
      </c>
      <c r="B22" s="63" t="s">
        <v>939</v>
      </c>
    </row>
    <row r="23" spans="1:2">
      <c r="A23" s="65" t="s">
        <v>940</v>
      </c>
      <c r="B23" s="63" t="s">
        <v>941</v>
      </c>
    </row>
    <row r="24" spans="1:2">
      <c r="A24" s="65" t="s">
        <v>942</v>
      </c>
      <c r="B24" s="63" t="s">
        <v>943</v>
      </c>
    </row>
    <row r="25" spans="1:2">
      <c r="A25" s="65" t="s">
        <v>944</v>
      </c>
      <c r="B25" s="63" t="s">
        <v>945</v>
      </c>
    </row>
    <row r="26" spans="1:2">
      <c r="A26" s="65" t="s">
        <v>946</v>
      </c>
      <c r="B26" s="63" t="s">
        <v>947</v>
      </c>
    </row>
    <row r="27" spans="1:2">
      <c r="A27" s="65" t="s">
        <v>948</v>
      </c>
      <c r="B27" s="63" t="s">
        <v>949</v>
      </c>
    </row>
    <row r="28" spans="1:2">
      <c r="A28" s="65" t="s">
        <v>950</v>
      </c>
      <c r="B28" s="63" t="s">
        <v>951</v>
      </c>
    </row>
    <row r="29" spans="1:2">
      <c r="A29" s="65" t="s">
        <v>952</v>
      </c>
      <c r="B29" s="63" t="s">
        <v>953</v>
      </c>
    </row>
    <row r="30" spans="1:2">
      <c r="A30" s="65" t="s">
        <v>954</v>
      </c>
      <c r="B30" s="63" t="s">
        <v>955</v>
      </c>
    </row>
    <row r="32" spans="1:2">
      <c r="A32" s="65" t="s">
        <v>956</v>
      </c>
      <c r="B32" s="63" t="s">
        <v>957</v>
      </c>
    </row>
    <row r="33" spans="1:2">
      <c r="A33" s="65" t="s">
        <v>958</v>
      </c>
      <c r="B33" s="63" t="s">
        <v>959</v>
      </c>
    </row>
    <row r="34" spans="1:2">
      <c r="A34" s="65" t="s">
        <v>960</v>
      </c>
      <c r="B34" s="63" t="s">
        <v>961</v>
      </c>
    </row>
    <row r="35" spans="1:2">
      <c r="A35" s="65" t="s">
        <v>962</v>
      </c>
      <c r="B35" s="63" t="s">
        <v>963</v>
      </c>
    </row>
    <row r="36" spans="1:2">
      <c r="A36" s="65" t="s">
        <v>964</v>
      </c>
      <c r="B36" s="63" t="s">
        <v>965</v>
      </c>
    </row>
    <row r="37" spans="1:2">
      <c r="A37" s="65" t="s">
        <v>966</v>
      </c>
      <c r="B37" s="63" t="s">
        <v>967</v>
      </c>
    </row>
    <row r="38" spans="1:2">
      <c r="A38" s="65" t="s">
        <v>968</v>
      </c>
      <c r="B38" s="63" t="s">
        <v>969</v>
      </c>
    </row>
    <row r="39" spans="1:2">
      <c r="A39" s="65" t="s">
        <v>970</v>
      </c>
      <c r="B39" s="63" t="s">
        <v>971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8"/>
  </sheetPr>
  <dimension ref="A1:P41"/>
  <sheetViews>
    <sheetView workbookViewId="0">
      <selection activeCell="A1" sqref="$A1:$XFD1048576"/>
    </sheetView>
  </sheetViews>
  <sheetFormatPr defaultColWidth="8.8" defaultRowHeight="15.5"/>
  <cols>
    <col min="1" max="1" width="21.8" style="59" customWidth="1"/>
    <col min="2" max="2" width="4.7" style="14" customWidth="1"/>
    <col min="3" max="3" width="13.6" style="59" customWidth="1"/>
    <col min="4" max="7" width="7.5" style="9" customWidth="1"/>
    <col min="8" max="8" width="8.3" style="14" customWidth="1"/>
    <col min="9" max="16384" width="8.8" style="14"/>
  </cols>
  <sheetData>
    <row r="1" ht="36" customHeight="1" spans="4:11">
      <c r="D1" s="60" t="s">
        <v>972</v>
      </c>
      <c r="E1" s="60"/>
      <c r="F1" s="60"/>
      <c r="G1" s="60"/>
      <c r="H1" s="61" t="s">
        <v>973</v>
      </c>
      <c r="I1" s="61"/>
      <c r="J1" s="61"/>
      <c r="K1" s="61"/>
    </row>
    <row r="2" spans="1:11">
      <c r="A2" s="59" t="s">
        <v>974</v>
      </c>
      <c r="B2" s="14">
        <v>1</v>
      </c>
      <c r="C2" s="59" t="s">
        <v>206</v>
      </c>
      <c r="D2" s="9">
        <v>12.5</v>
      </c>
      <c r="E2" s="9">
        <v>1</v>
      </c>
      <c r="F2" s="9">
        <v>0</v>
      </c>
      <c r="G2" s="103" t="s">
        <v>975</v>
      </c>
      <c r="H2" s="14">
        <v>12.5</v>
      </c>
      <c r="I2" s="14">
        <v>3</v>
      </c>
      <c r="J2" s="14">
        <v>0</v>
      </c>
      <c r="K2" s="104" t="s">
        <v>976</v>
      </c>
    </row>
    <row r="3" spans="1:11">
      <c r="A3" s="59" t="s">
        <v>977</v>
      </c>
      <c r="B3" s="14">
        <v>2</v>
      </c>
      <c r="C3" s="59" t="s">
        <v>208</v>
      </c>
      <c r="D3" s="9">
        <v>12.5</v>
      </c>
      <c r="E3" s="9">
        <v>1</v>
      </c>
      <c r="F3" s="9">
        <v>0</v>
      </c>
      <c r="G3" s="103" t="s">
        <v>975</v>
      </c>
      <c r="H3" s="14">
        <v>12.5</v>
      </c>
      <c r="I3" s="14">
        <v>3</v>
      </c>
      <c r="J3" s="14">
        <v>0</v>
      </c>
      <c r="K3" s="104" t="s">
        <v>976</v>
      </c>
    </row>
    <row r="4" spans="1:11">
      <c r="A4" s="59" t="s">
        <v>977</v>
      </c>
      <c r="B4" s="14">
        <v>3</v>
      </c>
      <c r="C4" s="59" t="s">
        <v>187</v>
      </c>
      <c r="D4" s="9">
        <v>25</v>
      </c>
      <c r="E4" s="9">
        <v>3</v>
      </c>
      <c r="F4" s="9">
        <v>0</v>
      </c>
      <c r="G4" s="103" t="s">
        <v>975</v>
      </c>
      <c r="H4" s="14">
        <v>12.5</v>
      </c>
      <c r="I4" s="14">
        <v>3</v>
      </c>
      <c r="J4" s="14">
        <v>0</v>
      </c>
      <c r="K4" s="104" t="s">
        <v>978</v>
      </c>
    </row>
    <row r="5" spans="1:11">
      <c r="A5" s="59" t="s">
        <v>979</v>
      </c>
      <c r="B5" s="14">
        <v>4</v>
      </c>
      <c r="C5" s="59" t="s">
        <v>182</v>
      </c>
      <c r="D5" s="9">
        <v>37.5</v>
      </c>
      <c r="E5" s="9">
        <v>3</v>
      </c>
      <c r="F5" s="9">
        <v>0</v>
      </c>
      <c r="G5" s="9" t="s">
        <v>980</v>
      </c>
      <c r="H5" s="14">
        <v>37.5</v>
      </c>
      <c r="I5" s="14">
        <v>8</v>
      </c>
      <c r="J5" s="14">
        <v>0</v>
      </c>
      <c r="K5" s="104" t="s">
        <v>976</v>
      </c>
    </row>
    <row r="6" spans="1:11">
      <c r="A6" s="59" t="s">
        <v>979</v>
      </c>
      <c r="B6" s="14">
        <v>5</v>
      </c>
      <c r="C6" s="59" t="s">
        <v>190</v>
      </c>
      <c r="D6" s="9">
        <v>25</v>
      </c>
      <c r="E6" s="9">
        <v>8</v>
      </c>
      <c r="F6" s="9">
        <v>0</v>
      </c>
      <c r="G6" s="103" t="s">
        <v>975</v>
      </c>
      <c r="H6" s="14">
        <v>25</v>
      </c>
      <c r="I6" s="14">
        <v>20</v>
      </c>
      <c r="J6" s="14">
        <v>0</v>
      </c>
      <c r="K6" s="104" t="s">
        <v>976</v>
      </c>
    </row>
    <row r="7" spans="1:11">
      <c r="A7" s="59" t="s">
        <v>981</v>
      </c>
      <c r="B7" s="14">
        <v>6</v>
      </c>
      <c r="C7" s="59" t="s">
        <v>185</v>
      </c>
      <c r="D7" s="9">
        <v>25</v>
      </c>
      <c r="E7" s="9">
        <v>3</v>
      </c>
      <c r="F7" s="9">
        <v>-5</v>
      </c>
      <c r="G7" s="103" t="s">
        <v>975</v>
      </c>
      <c r="H7" s="14">
        <v>25</v>
      </c>
      <c r="I7" s="14">
        <v>0</v>
      </c>
      <c r="J7" s="14">
        <v>-5</v>
      </c>
      <c r="K7" s="104" t="s">
        <v>976</v>
      </c>
    </row>
    <row r="8" spans="1:11">
      <c r="A8" s="59" t="s">
        <v>981</v>
      </c>
      <c r="B8" s="14">
        <v>7</v>
      </c>
      <c r="C8" s="59" t="s">
        <v>265</v>
      </c>
      <c r="D8" s="9">
        <v>9.375</v>
      </c>
      <c r="E8" s="9">
        <v>3</v>
      </c>
      <c r="F8" s="9">
        <v>0</v>
      </c>
      <c r="G8" s="103" t="s">
        <v>976</v>
      </c>
      <c r="H8" s="14">
        <v>12.5</v>
      </c>
      <c r="I8" s="14">
        <v>20</v>
      </c>
      <c r="J8" s="14">
        <v>0</v>
      </c>
      <c r="K8" s="104" t="s">
        <v>982</v>
      </c>
    </row>
    <row r="9" spans="1:11">
      <c r="A9" s="59" t="s">
        <v>981</v>
      </c>
      <c r="B9" s="14">
        <v>8</v>
      </c>
      <c r="C9" s="59" t="s">
        <v>266</v>
      </c>
      <c r="D9" s="9">
        <v>9.375</v>
      </c>
      <c r="E9" s="9">
        <v>3</v>
      </c>
      <c r="F9" s="9">
        <v>0</v>
      </c>
      <c r="G9" s="103" t="s">
        <v>976</v>
      </c>
      <c r="H9" s="14">
        <v>12.5</v>
      </c>
      <c r="I9" s="14">
        <v>20</v>
      </c>
      <c r="J9" s="14">
        <v>0</v>
      </c>
      <c r="K9" s="104" t="s">
        <v>982</v>
      </c>
    </row>
    <row r="10" spans="1:11">
      <c r="A10" s="59" t="s">
        <v>974</v>
      </c>
      <c r="B10" s="14">
        <v>9</v>
      </c>
      <c r="C10" s="59" t="s">
        <v>196</v>
      </c>
      <c r="D10" s="9">
        <v>12.5</v>
      </c>
      <c r="E10" s="9">
        <v>-3</v>
      </c>
      <c r="F10" s="9">
        <v>-5</v>
      </c>
      <c r="G10" s="103" t="s">
        <v>975</v>
      </c>
      <c r="H10" s="14">
        <v>12.5</v>
      </c>
      <c r="I10" s="14">
        <v>1</v>
      </c>
      <c r="J10" s="14">
        <v>15</v>
      </c>
      <c r="K10" s="104" t="s">
        <v>975</v>
      </c>
    </row>
    <row r="11" spans="1:11">
      <c r="A11" s="59" t="s">
        <v>979</v>
      </c>
      <c r="B11" s="14">
        <v>10</v>
      </c>
      <c r="C11" s="59" t="s">
        <v>219</v>
      </c>
      <c r="D11" s="9">
        <v>12.5</v>
      </c>
      <c r="E11" s="9">
        <v>3</v>
      </c>
      <c r="F11" s="9">
        <v>5</v>
      </c>
      <c r="G11" s="103" t="s">
        <v>976</v>
      </c>
      <c r="H11" s="14">
        <v>12.5</v>
      </c>
      <c r="I11" s="14">
        <v>1</v>
      </c>
      <c r="J11" s="14">
        <v>7.5</v>
      </c>
      <c r="K11" s="104" t="s">
        <v>982</v>
      </c>
    </row>
    <row r="12" spans="1:11">
      <c r="A12" s="59" t="s">
        <v>977</v>
      </c>
      <c r="B12" s="14">
        <v>11</v>
      </c>
      <c r="C12" s="59" t="s">
        <v>213</v>
      </c>
      <c r="D12" s="9">
        <v>12.5</v>
      </c>
      <c r="E12" s="9">
        <v>3</v>
      </c>
      <c r="F12" s="9">
        <v>0</v>
      </c>
      <c r="G12" s="103" t="s">
        <v>976</v>
      </c>
      <c r="H12" s="14">
        <v>12.5</v>
      </c>
      <c r="I12" s="14">
        <v>20</v>
      </c>
      <c r="J12" s="14">
        <v>0</v>
      </c>
      <c r="K12" s="104" t="s">
        <v>975</v>
      </c>
    </row>
    <row r="13" spans="1:11">
      <c r="A13" s="59" t="s">
        <v>977</v>
      </c>
      <c r="B13" s="14">
        <v>12</v>
      </c>
      <c r="C13" s="59" t="s">
        <v>204</v>
      </c>
      <c r="D13" s="9">
        <v>12.5</v>
      </c>
      <c r="E13" s="9">
        <v>-3</v>
      </c>
      <c r="F13" s="9">
        <v>-5</v>
      </c>
      <c r="G13" s="103" t="s">
        <v>975</v>
      </c>
      <c r="H13" s="14">
        <v>25</v>
      </c>
      <c r="I13" s="14">
        <v>20</v>
      </c>
      <c r="J13" s="14">
        <v>0</v>
      </c>
      <c r="K13" s="104" t="s">
        <v>976</v>
      </c>
    </row>
    <row r="14" spans="1:11">
      <c r="A14" s="59" t="s">
        <v>979</v>
      </c>
      <c r="B14" s="14">
        <v>13</v>
      </c>
      <c r="C14" s="59" t="s">
        <v>215</v>
      </c>
      <c r="D14" s="9">
        <v>12.5</v>
      </c>
      <c r="E14" s="9">
        <v>3</v>
      </c>
      <c r="F14" s="9">
        <v>0</v>
      </c>
      <c r="G14" s="103" t="s">
        <v>976</v>
      </c>
      <c r="H14" s="14">
        <v>25</v>
      </c>
      <c r="I14" s="14">
        <v>3</v>
      </c>
      <c r="J14" s="14">
        <v>0</v>
      </c>
      <c r="K14" s="104" t="s">
        <v>982</v>
      </c>
    </row>
    <row r="15" spans="1:11">
      <c r="A15" s="59" t="s">
        <v>981</v>
      </c>
      <c r="B15" s="14">
        <v>14</v>
      </c>
      <c r="C15" s="59" t="s">
        <v>223</v>
      </c>
      <c r="D15" s="9">
        <v>9.375</v>
      </c>
      <c r="E15" s="9">
        <v>0</v>
      </c>
      <c r="F15" s="9">
        <v>-10</v>
      </c>
      <c r="G15" s="103" t="s">
        <v>978</v>
      </c>
      <c r="H15" s="14">
        <v>9.375</v>
      </c>
      <c r="I15" s="14">
        <v>1</v>
      </c>
      <c r="J15" s="14">
        <v>-5</v>
      </c>
      <c r="K15" s="104" t="s">
        <v>975</v>
      </c>
    </row>
    <row r="16" spans="1:11">
      <c r="A16" s="59" t="s">
        <v>981</v>
      </c>
      <c r="B16" s="14">
        <v>15</v>
      </c>
      <c r="C16" s="59" t="s">
        <v>224</v>
      </c>
      <c r="D16" s="9">
        <v>9.375</v>
      </c>
      <c r="E16" s="9">
        <v>0</v>
      </c>
      <c r="F16" s="9">
        <v>-10</v>
      </c>
      <c r="G16" s="103" t="s">
        <v>978</v>
      </c>
      <c r="H16" s="14">
        <v>9.375</v>
      </c>
      <c r="I16" s="14">
        <v>1</v>
      </c>
      <c r="J16" s="14">
        <v>-5</v>
      </c>
      <c r="K16" s="104" t="s">
        <v>975</v>
      </c>
    </row>
    <row r="17" spans="1:11">
      <c r="A17" s="59" t="s">
        <v>981</v>
      </c>
      <c r="B17" s="14">
        <v>16</v>
      </c>
      <c r="C17" s="59" t="s">
        <v>222</v>
      </c>
      <c r="D17" s="9">
        <v>9.375</v>
      </c>
      <c r="E17" s="9">
        <v>-20</v>
      </c>
      <c r="F17" s="9">
        <v>-15</v>
      </c>
      <c r="G17" s="103" t="s">
        <v>978</v>
      </c>
      <c r="H17" s="14">
        <v>9.375</v>
      </c>
      <c r="I17" s="14">
        <v>-3</v>
      </c>
      <c r="J17" s="14">
        <v>-10</v>
      </c>
      <c r="K17" s="104" t="s">
        <v>978</v>
      </c>
    </row>
    <row r="18" spans="1:15">
      <c r="A18" s="59" t="s">
        <v>974</v>
      </c>
      <c r="B18" s="14">
        <v>17</v>
      </c>
      <c r="C18" s="59" t="s">
        <v>278</v>
      </c>
      <c r="D18" s="9">
        <v>9.375</v>
      </c>
      <c r="E18" s="9">
        <v>0</v>
      </c>
      <c r="F18" s="9">
        <v>0</v>
      </c>
      <c r="G18" s="103" t="s">
        <v>976</v>
      </c>
      <c r="H18" s="14">
        <v>12.5</v>
      </c>
      <c r="I18" s="14">
        <v>1</v>
      </c>
      <c r="J18" s="14">
        <v>0</v>
      </c>
      <c r="K18" s="104" t="s">
        <v>982</v>
      </c>
      <c r="L18" s="14" t="s">
        <v>983</v>
      </c>
      <c r="M18" s="14" t="s">
        <v>984</v>
      </c>
      <c r="N18" s="14" t="s">
        <v>985</v>
      </c>
      <c r="O18" s="14">
        <v>0</v>
      </c>
    </row>
    <row r="19" spans="1:15">
      <c r="A19" s="59" t="s">
        <v>974</v>
      </c>
      <c r="B19" s="14">
        <v>18</v>
      </c>
      <c r="C19" s="59" t="s">
        <v>217</v>
      </c>
      <c r="D19" s="9">
        <v>12.5</v>
      </c>
      <c r="E19" s="9">
        <v>1</v>
      </c>
      <c r="F19" s="9">
        <v>0</v>
      </c>
      <c r="G19" s="103" t="s">
        <v>986</v>
      </c>
      <c r="H19" s="14">
        <v>18.75</v>
      </c>
      <c r="I19" s="14">
        <v>3</v>
      </c>
      <c r="J19" s="14">
        <v>0</v>
      </c>
      <c r="K19" s="104" t="s">
        <v>987</v>
      </c>
      <c r="L19" s="14" t="s">
        <v>983</v>
      </c>
      <c r="M19" s="14" t="s">
        <v>988</v>
      </c>
      <c r="N19" s="14" t="s">
        <v>989</v>
      </c>
      <c r="O19" s="14">
        <v>0</v>
      </c>
    </row>
    <row r="20" spans="1:15">
      <c r="A20" s="59" t="s">
        <v>974</v>
      </c>
      <c r="B20" s="14">
        <v>19</v>
      </c>
      <c r="C20" s="59" t="s">
        <v>218</v>
      </c>
      <c r="D20" s="9">
        <v>12.5</v>
      </c>
      <c r="E20" s="9">
        <v>0</v>
      </c>
      <c r="F20" s="9">
        <v>0</v>
      </c>
      <c r="G20" s="103" t="s">
        <v>976</v>
      </c>
      <c r="H20" s="14">
        <v>18.75</v>
      </c>
      <c r="I20" s="14">
        <v>1</v>
      </c>
      <c r="J20" s="14">
        <v>0</v>
      </c>
      <c r="K20" s="104" t="s">
        <v>982</v>
      </c>
      <c r="L20" s="14" t="s">
        <v>983</v>
      </c>
      <c r="M20" s="14" t="s">
        <v>990</v>
      </c>
      <c r="N20" s="14" t="s">
        <v>991</v>
      </c>
      <c r="O20" s="14">
        <v>0</v>
      </c>
    </row>
    <row r="21" spans="1:16">
      <c r="A21" s="59" t="s">
        <v>974</v>
      </c>
      <c r="B21" s="14">
        <v>20</v>
      </c>
      <c r="C21" s="59" t="s">
        <v>226</v>
      </c>
      <c r="D21" s="9">
        <v>9.375</v>
      </c>
      <c r="E21" s="9">
        <v>-1</v>
      </c>
      <c r="F21" s="9">
        <v>-10</v>
      </c>
      <c r="G21" s="103" t="s">
        <v>975</v>
      </c>
      <c r="H21" s="14">
        <v>9.375</v>
      </c>
      <c r="I21" s="14">
        <v>0</v>
      </c>
      <c r="J21" s="14">
        <v>-5</v>
      </c>
      <c r="K21" s="104" t="s">
        <v>975</v>
      </c>
      <c r="L21" s="9">
        <v>9.375</v>
      </c>
      <c r="M21" s="9">
        <v>1</v>
      </c>
      <c r="N21" s="9">
        <v>10</v>
      </c>
      <c r="O21" s="103" t="s">
        <v>992</v>
      </c>
      <c r="P21" s="14" t="s">
        <v>993</v>
      </c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6">
      <c r="D32" s="12"/>
      <c r="F32" s="14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7" spans="4:4">
      <c r="D37" s="12"/>
    </row>
    <row r="38" spans="4:4">
      <c r="D38" s="12"/>
    </row>
    <row r="39" spans="4:4">
      <c r="D39" s="12"/>
    </row>
    <row r="40" spans="4:4">
      <c r="D40" s="12"/>
    </row>
    <row r="41" spans="4:15">
      <c r="D41" s="12"/>
      <c r="L41" s="9"/>
      <c r="M41" s="9"/>
      <c r="N41" s="9"/>
      <c r="O41" s="9"/>
    </row>
  </sheetData>
  <autoFilter ref="A1:P4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属性表</vt:lpstr>
      <vt:lpstr>属性表 (2)</vt:lpstr>
      <vt:lpstr>preparedfood</vt:lpstr>
      <vt:lpstr>属性表2</vt:lpstr>
      <vt:lpstr>食谱表</vt:lpstr>
      <vt:lpstr>原始数据</vt:lpstr>
      <vt:lpstr>Sheet1</vt:lpstr>
      <vt:lpstr>原始参数</vt:lpstr>
      <vt:lpstr>veggies6</vt:lpstr>
      <vt:lpstr>veggies (4)</vt:lpstr>
      <vt:lpstr>veggies</vt:lpstr>
      <vt:lpstr>veggies (2)</vt:lpstr>
      <vt:lpstr>veggies (3)</vt:lpstr>
      <vt:lpstr>参数</vt:lpstr>
      <vt:lpstr>Sheet3</vt:lpstr>
      <vt:lpstr>Sheet4</vt:lpstr>
      <vt:lpstr>Sheet5</vt:lpstr>
      <vt:lpstr>Sheet2</vt:lpstr>
      <vt:lpstr>Sheet7</vt:lpstr>
      <vt:lpstr>veggies.V</vt:lpstr>
      <vt:lpstr>meat_ori</vt:lpstr>
      <vt:lpstr>meat_ori (2)</vt:lpstr>
      <vt:lpstr>meat_ori (4)</vt:lpstr>
      <vt:lpstr>meat_ori (3)</vt:lpstr>
      <vt:lpstr>Sheet6</vt:lpstr>
      <vt:lpstr>Sheet9</vt:lpstr>
      <vt:lpstr>Sheet10</vt:lpstr>
      <vt:lpstr>列表属性表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qazse</dc:creator>
  <cp:lastModifiedBy>www</cp:lastModifiedBy>
  <dcterms:created xsi:type="dcterms:W3CDTF">2022-12-05T22:52:00Z</dcterms:created>
  <dcterms:modified xsi:type="dcterms:W3CDTF">2023-05-20T00:35:52Z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206D96B11B874427A31C2F18FE84CB23</vt:lpwstr>
  </property>
  <property fmtid="{D5CDD505-2E9C-101B-9397-08002B2CF9AE}" pid="3" name="KSOProductBuildVer">
    <vt:lpwstr>2052-11.1.0.14309</vt:lpwstr>
  </property>
</Properties>
</file>