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UBC_MSc\Thesis_UBC-forWater-MSc_HMc\R_UBC_MSc_thesis\R-inputs_UBC-forWater-MSc_HMc\tables\Workbooks\"/>
    </mc:Choice>
  </mc:AlternateContent>
  <xr:revisionPtr revIDLastSave="0" documentId="13_ncr:9_{0C7A3843-E647-4E43-80D7-264BF2797021}" xr6:coauthVersionLast="45" xr6:coauthVersionMax="45" xr10:uidLastSave="{00000000-0000-0000-0000-000000000000}"/>
  <bookViews>
    <workbookView xWindow="-120" yWindow="-120" windowWidth="29040" windowHeight="15840" xr2:uid="{7680C772-8F90-439C-BDD5-995D84FBCB52}"/>
  </bookViews>
  <sheets>
    <sheet name="weather_anomaly_PCIC" sheetId="1" r:id="rId1"/>
    <sheet name="Appendix_PCIC-stations" sheetId="3" r:id="rId2"/>
    <sheet name="Appendix_PCIC-anomalies" sheetId="2" r:id="rId3"/>
    <sheet name="Appendix_PCIC-depar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5" i="1" l="1"/>
  <c r="R24" i="1"/>
  <c r="R19" i="1"/>
  <c r="R15" i="1"/>
  <c r="R7" i="1"/>
  <c r="Q7" i="1"/>
  <c r="P7" i="1"/>
  <c r="Q25" i="1" l="1"/>
  <c r="P25" i="1"/>
  <c r="P24" i="1"/>
  <c r="Q24" i="1" l="1"/>
  <c r="Q19" i="1"/>
  <c r="Q1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P19" i="1" l="1"/>
  <c r="P15" i="1"/>
</calcChain>
</file>

<file path=xl/sharedStrings.xml><?xml version="1.0" encoding="utf-8"?>
<sst xmlns="http://schemas.openxmlformats.org/spreadsheetml/2006/main" count="134" uniqueCount="73">
  <si>
    <t>year</t>
  </si>
  <si>
    <t>month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</si>
  <si>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</si>
  <si>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</si>
  <si>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</si>
  <si>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</si>
  <si>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</si>
  <si>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</si>
  <si>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</si>
  <si>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</si>
  <si>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</si>
  <si>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</si>
  <si>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</si>
  <si>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</si>
  <si>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Bear Ck Res.</t>
  </si>
  <si>
    <t>Shawnigan lake</t>
  </si>
  <si>
    <t>NA</t>
  </si>
  <si>
    <t>average</t>
  </si>
  <si>
    <t xml:space="preserve"> </t>
  </si>
  <si>
    <t>monthly weather anomolies, departure from normal (PCIC)</t>
  </si>
  <si>
    <t>warmer?</t>
  </si>
  <si>
    <t>sampling season</t>
  </si>
  <si>
    <t>note:</t>
  </si>
  <si>
    <t>elevation (m a.s.l)</t>
  </si>
  <si>
    <t>longitude (°N)</t>
  </si>
  <si>
    <t>latitude (°E)</t>
  </si>
  <si>
    <t>-123.9138889</t>
  </si>
  <si>
    <t>-123.6767</t>
  </si>
  <si>
    <t>2019/2020        wet season</t>
  </si>
  <si>
    <t>2019          dry season</t>
  </si>
  <si>
    <t>2018/2019                                               wet season</t>
  </si>
  <si>
    <t>antecedent (before start)</t>
  </si>
  <si>
    <t xml:space="preserve">average </t>
  </si>
  <si>
    <r>
      <t>temp min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 anomaly</t>
    </r>
  </si>
  <si>
    <r>
      <t>temp max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 anomaly</t>
    </r>
  </si>
  <si>
    <t>precip (%) anomaly</t>
  </si>
  <si>
    <t>precip (mm/month) anomaly</t>
  </si>
  <si>
    <t>average anomaly</t>
  </si>
  <si>
    <t>Station name</t>
  </si>
  <si>
    <t>https://services.pacificclimate.org/weather-anomaly-viewer</t>
  </si>
  <si>
    <t>Elevation (m a.s.l)</t>
  </si>
  <si>
    <t>Longitude (°N)</t>
  </si>
  <si>
    <t>overall, the study period was 0.6 degrees warmer and 10% drier than normal</t>
  </si>
  <si>
    <t>Latitude (°W)</t>
  </si>
  <si>
    <t>2019/2020 wet season</t>
  </si>
  <si>
    <t>2019 dry season</t>
  </si>
  <si>
    <t>2018/2019 wet season</t>
  </si>
  <si>
    <t>Oct. 2018 - May 2019</t>
  </si>
  <si>
    <t>Oct. 2019 - Feb. 2020</t>
  </si>
  <si>
    <t>Sampling season</t>
  </si>
  <si>
    <t>Date range</t>
  </si>
  <si>
    <r>
      <t>Temperature departure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</si>
  <si>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Precipitation departure (%)</t>
  </si>
  <si>
    <t>Study period</t>
  </si>
  <si>
    <t>Oct. 2018 - Feb. 2020</t>
  </si>
  <si>
    <t xml:space="preserve">Average weather departures from normal (relative to 1970 onward) from Bear Creek Reservoir and Shawnigan Lake weather stations </t>
  </si>
  <si>
    <t>Year</t>
  </si>
  <si>
    <t>Month</t>
  </si>
  <si>
    <r>
      <t>Temperature, min.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</t>
    </r>
  </si>
  <si>
    <r>
      <t>Temperature, max.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</t>
    </r>
  </si>
  <si>
    <t xml:space="preserve">Precipitation (%) </t>
  </si>
  <si>
    <t xml:space="preserve">Average monthly weather anomalies from 1970 onward from Bear Creek Reservoir and Shawnigan Lake weather stations </t>
  </si>
  <si>
    <t>June 2019 - Sept. 2019</t>
  </si>
  <si>
    <t>June 2018 - Sept. 2018</t>
  </si>
  <si>
    <t>Dry period before project start</t>
  </si>
  <si>
    <t>wetter? (%)</t>
  </si>
  <si>
    <t>wetter? (mm/month)</t>
  </si>
  <si>
    <t xml:space="preserve">2018 wet season (October 2018 - April 2019) was slightly warmer and 26 % drier (25.5 mm/month) than normal </t>
  </si>
  <si>
    <t>2019 dry season (May - Oct) was warmer and 1 % wetter (6.4 mm/month) than normal</t>
  </si>
  <si>
    <t>2019 wet season was warmer and 5 % drier (10.2 mm/month) than normal, with one extreme wet anomaly</t>
  </si>
  <si>
    <t>the 4.5 months prior to the start of the project, it was warmer and 38 % drier (14.8 mm/month) than normal</t>
  </si>
  <si>
    <t xml:space="preserve">Precip. (mm/month) </t>
  </si>
  <si>
    <t>Precipitation departure (mm/month)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</si>
</sst>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0" fontId="0" fillId="0" borderId="2" xfId="0" applyBorder="1"/>
    <xf numFmtId="2" fontId="0" fillId="0" borderId="2" xfId="0" applyNumberFormat="1" applyBorder="1"/>
    <xf numFmtId="2" fontId="1" fillId="0" borderId="2" xfId="0" applyNumberFormat="1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0" fontId="0" fillId="0" borderId="0" xfId="0" applyBorder="1"/>
    <xf numFmtId="2" fontId="0" fillId="0" borderId="0" xfId="0" applyNumberFormat="1" applyBorder="1"/>
    <xf numFmtId="2" fontId="1" fillId="0" borderId="0" xfId="0" applyNumberFormat="1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0" fontId="0" fillId="0" borderId="3" xfId="0" applyBorder="1"/>
    <xf numFmtId="2" fontId="0" fillId="0" borderId="3" xfId="0" applyNumberFormat="1" applyBorder="1"/>
    <xf numFmtId="2" fontId="1" fillId="0" borderId="3" xfId="0" applyNumberFormat="1" applyFont="1" applyBorder="1"/>
    <xf numFmtId="164" fontId="0" fillId="0" borderId="3" xfId="0" applyNumberFormat="1" applyBorder="1"/>
    <xf numFmtId="164" fontId="1" fillId="0" borderId="3" xfId="0" applyNumberFormat="1" applyFont="1" applyBorder="1"/>
    <xf numFmtId="0" fontId="1" fillId="0" borderId="3" xfId="0" applyFont="1" applyBorder="1"/>
    <xf numFmtId="0" fontId="0" fillId="2" borderId="3" xfId="0" applyFill="1" applyBorder="1"/>
    <xf numFmtId="0" fontId="1" fillId="2" borderId="3" xfId="0" applyFont="1" applyFill="1" applyBorder="1"/>
    <xf numFmtId="2" fontId="0" fillId="2" borderId="0" xfId="0" applyNumberFormat="1" applyFill="1"/>
    <xf numFmtId="2" fontId="1" fillId="2" borderId="0" xfId="0" applyNumberFormat="1" applyFont="1" applyFill="1"/>
    <xf numFmtId="2" fontId="0" fillId="2" borderId="2" xfId="0" applyNumberFormat="1" applyFill="1" applyBorder="1"/>
    <xf numFmtId="2" fontId="1" fillId="2" borderId="2" xfId="0" applyNumberFormat="1" applyFont="1" applyFill="1" applyBorder="1"/>
    <xf numFmtId="2" fontId="0" fillId="2" borderId="0" xfId="0" applyNumberFormat="1" applyFill="1" applyBorder="1"/>
    <xf numFmtId="2" fontId="1" fillId="2" borderId="0" xfId="0" applyNumberFormat="1" applyFont="1" applyFill="1" applyBorder="1"/>
    <xf numFmtId="2" fontId="0" fillId="2" borderId="3" xfId="0" applyNumberFormat="1" applyFill="1" applyBorder="1"/>
    <xf numFmtId="2" fontId="1" fillId="2" borderId="3" xfId="0" applyNumberFormat="1" applyFont="1" applyFill="1" applyBorder="1"/>
    <xf numFmtId="1" fontId="0" fillId="2" borderId="0" xfId="0" applyNumberFormat="1" applyFill="1"/>
    <xf numFmtId="1" fontId="1" fillId="2" borderId="0" xfId="0" applyNumberFormat="1" applyFont="1" applyFill="1"/>
    <xf numFmtId="1" fontId="0" fillId="2" borderId="2" xfId="0" applyNumberFormat="1" applyFill="1" applyBorder="1"/>
    <xf numFmtId="1" fontId="1" fillId="2" borderId="2" xfId="0" applyNumberFormat="1" applyFont="1" applyFill="1" applyBorder="1"/>
    <xf numFmtId="1" fontId="0" fillId="2" borderId="0" xfId="0" applyNumberFormat="1" applyFill="1" applyBorder="1"/>
    <xf numFmtId="1" fontId="1" fillId="2" borderId="0" xfId="0" applyNumberFormat="1" applyFont="1" applyFill="1" applyBorder="1"/>
    <xf numFmtId="1" fontId="0" fillId="2" borderId="3" xfId="0" applyNumberFormat="1" applyFill="1" applyBorder="1"/>
    <xf numFmtId="1" fontId="1" fillId="2" borderId="3" xfId="0" applyNumberFormat="1" applyFont="1" applyFill="1" applyBorder="1"/>
    <xf numFmtId="0" fontId="0" fillId="2" borderId="1" xfId="0" applyFill="1" applyBorder="1"/>
    <xf numFmtId="0" fontId="0" fillId="2" borderId="0" xfId="0" applyFill="1"/>
    <xf numFmtId="164" fontId="0" fillId="2" borderId="3" xfId="0" applyNumberFormat="1" applyFill="1" applyBorder="1"/>
    <xf numFmtId="0" fontId="4" fillId="0" borderId="0" xfId="1"/>
    <xf numFmtId="2" fontId="0" fillId="2" borderId="0" xfId="0" applyNumberFormat="1" applyFont="1" applyFill="1"/>
    <xf numFmtId="2" fontId="0" fillId="0" borderId="0" xfId="0" applyNumberFormat="1" applyFont="1"/>
    <xf numFmtId="1" fontId="0" fillId="2" borderId="0" xfId="0" applyNumberFormat="1" applyFont="1" applyFill="1"/>
    <xf numFmtId="2" fontId="0" fillId="2" borderId="2" xfId="0" applyNumberFormat="1" applyFont="1" applyFill="1" applyBorder="1"/>
    <xf numFmtId="2" fontId="0" fillId="0" borderId="2" xfId="0" applyNumberFormat="1" applyFont="1" applyBorder="1"/>
    <xf numFmtId="1" fontId="0" fillId="2" borderId="2" xfId="0" applyNumberFormat="1" applyFont="1" applyFill="1" applyBorder="1"/>
    <xf numFmtId="2" fontId="0" fillId="2" borderId="0" xfId="0" applyNumberFormat="1" applyFont="1" applyFill="1" applyBorder="1"/>
    <xf numFmtId="2" fontId="0" fillId="0" borderId="0" xfId="0" applyNumberFormat="1" applyFont="1" applyBorder="1"/>
    <xf numFmtId="1" fontId="0" fillId="2" borderId="0" xfId="0" applyNumberFormat="1" applyFont="1" applyFill="1" applyBorder="1"/>
    <xf numFmtId="2" fontId="0" fillId="2" borderId="3" xfId="0" applyNumberFormat="1" applyFont="1" applyFill="1" applyBorder="1"/>
    <xf numFmtId="2" fontId="0" fillId="0" borderId="3" xfId="0" applyNumberFormat="1" applyFont="1" applyBorder="1"/>
    <xf numFmtId="1" fontId="0" fillId="2" borderId="3" xfId="0" applyNumberFormat="1" applyFont="1" applyFill="1" applyBorder="1"/>
    <xf numFmtId="0" fontId="0" fillId="0" borderId="3" xfId="0" applyFont="1" applyBorder="1" applyAlignment="1"/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/>
    <xf numFmtId="0" fontId="0" fillId="0" borderId="1" xfId="0" applyFont="1" applyBorder="1" applyAlignment="1"/>
    <xf numFmtId="0" fontId="0" fillId="0" borderId="2" xfId="0" applyFont="1" applyBorder="1"/>
    <xf numFmtId="0" fontId="0" fillId="0" borderId="0" xfId="0" applyFont="1" applyBorder="1"/>
    <xf numFmtId="0" fontId="0" fillId="0" borderId="3" xfId="0" applyFont="1" applyBorder="1"/>
    <xf numFmtId="0" fontId="4" fillId="0" borderId="0" xfId="1" applyFont="1"/>
    <xf numFmtId="0" fontId="0" fillId="0" borderId="0" xfId="0" applyFont="1" applyBorder="1" applyAlignmen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0" fillId="0" borderId="3" xfId="0" applyFont="1" applyBorder="1" applyAlignment="1">
      <alignment horizontal="left" vertical="center"/>
    </xf>
    <xf numFmtId="2" fontId="0" fillId="0" borderId="3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left" vertical="center" wrapText="1"/>
    </xf>
    <xf numFmtId="164" fontId="0" fillId="0" borderId="3" xfId="0" applyNumberFormat="1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Font="1" applyFill="1" applyBorder="1" applyAlignment="1"/>
    <xf numFmtId="164" fontId="0" fillId="0" borderId="0" xfId="0" applyNumberFormat="1" applyFont="1" applyBorder="1" applyAlignment="1">
      <alignment horizontal="left"/>
    </xf>
    <xf numFmtId="164" fontId="0" fillId="0" borderId="3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rvices.pacificclimate.org/weather-anomaly-view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E020-9CD4-43B3-BE85-0A2C7A07B9BC}">
  <dimension ref="A1:S28"/>
  <sheetViews>
    <sheetView tabSelected="1" zoomScale="109" workbookViewId="0">
      <selection activeCell="G27" sqref="G27"/>
    </sheetView>
  </sheetViews>
  <sheetFormatPr defaultRowHeight="15" x14ac:dyDescent="0.25"/>
  <cols>
    <col min="3" max="3" width="10.85546875" bestFit="1" customWidth="1"/>
    <col min="4" max="6" width="9.5703125" customWidth="1"/>
    <col min="7" max="9" width="9.85546875" customWidth="1"/>
    <col min="18" max="18" width="19" customWidth="1"/>
    <col min="19" max="19" width="61.42578125" customWidth="1"/>
  </cols>
  <sheetData>
    <row r="1" spans="1:19" x14ac:dyDescent="0.25">
      <c r="A1" s="84" t="s">
        <v>19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19" x14ac:dyDescent="0.25">
      <c r="A2" s="80" t="s">
        <v>21</v>
      </c>
      <c r="B2" s="82" t="s">
        <v>0</v>
      </c>
      <c r="C2" s="82" t="s">
        <v>1</v>
      </c>
      <c r="D2" s="85" t="s">
        <v>33</v>
      </c>
      <c r="E2" s="85"/>
      <c r="F2" s="85"/>
      <c r="G2" s="86" t="s">
        <v>34</v>
      </c>
      <c r="H2" s="86"/>
      <c r="I2" s="86"/>
      <c r="J2" s="85" t="s">
        <v>35</v>
      </c>
      <c r="K2" s="85"/>
      <c r="L2" s="85"/>
      <c r="M2" s="86" t="s">
        <v>36</v>
      </c>
      <c r="N2" s="86"/>
      <c r="O2" s="86"/>
      <c r="P2" s="87" t="s">
        <v>37</v>
      </c>
      <c r="Q2" s="87"/>
      <c r="R2" s="87"/>
    </row>
    <row r="3" spans="1:19" x14ac:dyDescent="0.25">
      <c r="A3" s="81"/>
      <c r="B3" s="83"/>
      <c r="C3" s="83"/>
      <c r="D3" s="22" t="s">
        <v>14</v>
      </c>
      <c r="E3" s="22" t="s">
        <v>15</v>
      </c>
      <c r="F3" s="23" t="s">
        <v>32</v>
      </c>
      <c r="G3" s="16" t="s">
        <v>14</v>
      </c>
      <c r="H3" s="16" t="s">
        <v>15</v>
      </c>
      <c r="I3" s="21" t="s">
        <v>17</v>
      </c>
      <c r="J3" s="22" t="s">
        <v>14</v>
      </c>
      <c r="K3" s="22" t="s">
        <v>15</v>
      </c>
      <c r="L3" s="23" t="s">
        <v>17</v>
      </c>
      <c r="M3" s="16" t="s">
        <v>14</v>
      </c>
      <c r="N3" s="16" t="s">
        <v>15</v>
      </c>
      <c r="O3" s="21" t="s">
        <v>17</v>
      </c>
      <c r="P3" s="40" t="s">
        <v>20</v>
      </c>
      <c r="Q3" s="40" t="s">
        <v>65</v>
      </c>
      <c r="R3" s="40" t="s">
        <v>66</v>
      </c>
      <c r="S3" t="s">
        <v>22</v>
      </c>
    </row>
    <row r="4" spans="1:19" x14ac:dyDescent="0.25">
      <c r="A4" s="77" t="s">
        <v>31</v>
      </c>
      <c r="B4">
        <v>2018</v>
      </c>
      <c r="C4" t="s">
        <v>2</v>
      </c>
      <c r="D4" s="24">
        <v>0.5</v>
      </c>
      <c r="E4" s="24">
        <v>0.55000000000000004</v>
      </c>
      <c r="F4" s="25">
        <f>AVERAGE(D4:E4)</f>
        <v>0.52500000000000002</v>
      </c>
      <c r="G4" s="2">
        <v>1.86</v>
      </c>
      <c r="H4" s="2">
        <v>1.07</v>
      </c>
      <c r="I4" s="4">
        <f>AVERAGE(G4:H4)</f>
        <v>1.4650000000000001</v>
      </c>
      <c r="J4" s="32">
        <v>-47</v>
      </c>
      <c r="K4" s="32">
        <v>-16.2</v>
      </c>
      <c r="L4" s="33">
        <f>AVERAGE(J4:K4)</f>
        <v>-31.6</v>
      </c>
      <c r="M4" s="3">
        <v>-32</v>
      </c>
      <c r="N4" s="3">
        <v>-41</v>
      </c>
      <c r="O4" s="5">
        <f>AVERAGE(M4:N4)</f>
        <v>-36.5</v>
      </c>
      <c r="P4" s="41"/>
      <c r="Q4" s="41"/>
    </row>
    <row r="5" spans="1:19" x14ac:dyDescent="0.25">
      <c r="A5" s="78"/>
      <c r="B5">
        <v>2018</v>
      </c>
      <c r="C5" t="s">
        <v>3</v>
      </c>
      <c r="D5" s="24">
        <v>1.03</v>
      </c>
      <c r="E5" s="24">
        <v>1.37</v>
      </c>
      <c r="F5" s="25">
        <f t="shared" ref="F5:F24" si="0">AVERAGE(D5:E5)</f>
        <v>1.2000000000000002</v>
      </c>
      <c r="G5" s="2">
        <v>6.28</v>
      </c>
      <c r="H5" s="2">
        <v>2.98</v>
      </c>
      <c r="I5" s="4">
        <f t="shared" ref="I5:I24" si="1">AVERAGE(G5:H5)</f>
        <v>4.63</v>
      </c>
      <c r="J5" s="32">
        <v>-96</v>
      </c>
      <c r="K5" s="32">
        <v>-93</v>
      </c>
      <c r="L5" s="33">
        <f t="shared" ref="L5:L24" si="2">AVERAGE(J5:K5)</f>
        <v>-94.5</v>
      </c>
      <c r="M5" s="3">
        <v>-44</v>
      </c>
      <c r="N5" s="3">
        <v>-22.2</v>
      </c>
      <c r="O5" s="5">
        <f t="shared" ref="O5:O24" si="3">AVERAGE(M5:N5)</f>
        <v>-33.1</v>
      </c>
      <c r="P5" s="41"/>
      <c r="Q5" s="41"/>
    </row>
    <row r="6" spans="1:19" x14ac:dyDescent="0.25">
      <c r="A6" s="78"/>
      <c r="B6">
        <v>2018</v>
      </c>
      <c r="C6" t="s">
        <v>4</v>
      </c>
      <c r="D6" s="24">
        <v>0.87</v>
      </c>
      <c r="E6" s="24">
        <v>1.23</v>
      </c>
      <c r="F6" s="25">
        <f t="shared" si="0"/>
        <v>1.05</v>
      </c>
      <c r="G6" s="2">
        <v>4.8600000000000003</v>
      </c>
      <c r="H6" s="2">
        <v>3.34</v>
      </c>
      <c r="I6" s="4">
        <f t="shared" si="1"/>
        <v>4.0999999999999996</v>
      </c>
      <c r="J6" s="32">
        <v>-97</v>
      </c>
      <c r="K6" s="32">
        <v>-81</v>
      </c>
      <c r="L6" s="33">
        <f t="shared" si="2"/>
        <v>-89</v>
      </c>
      <c r="M6" s="3">
        <v>-56</v>
      </c>
      <c r="N6" s="3">
        <v>-24.4</v>
      </c>
      <c r="O6" s="5">
        <f t="shared" si="3"/>
        <v>-40.200000000000003</v>
      </c>
      <c r="P6" s="41"/>
      <c r="Q6" s="41"/>
    </row>
    <row r="7" spans="1:19" ht="30" x14ac:dyDescent="0.25">
      <c r="A7" s="79"/>
      <c r="B7">
        <v>2018</v>
      </c>
      <c r="C7" t="s">
        <v>5</v>
      </c>
      <c r="D7" s="24">
        <v>0.39</v>
      </c>
      <c r="E7" s="24">
        <v>0.52</v>
      </c>
      <c r="F7" s="25">
        <f t="shared" si="0"/>
        <v>0.45500000000000002</v>
      </c>
      <c r="G7" s="2">
        <v>-0.56000000000000005</v>
      </c>
      <c r="H7" s="2">
        <v>-1</v>
      </c>
      <c r="I7" s="4">
        <f t="shared" si="1"/>
        <v>-0.78</v>
      </c>
      <c r="J7" s="32">
        <v>89</v>
      </c>
      <c r="K7" s="32">
        <v>38</v>
      </c>
      <c r="L7" s="33">
        <f t="shared" si="2"/>
        <v>63.5</v>
      </c>
      <c r="M7" s="3">
        <v>87</v>
      </c>
      <c r="N7" s="3">
        <v>14.5</v>
      </c>
      <c r="O7" s="5">
        <f t="shared" si="3"/>
        <v>50.75</v>
      </c>
      <c r="P7" s="30">
        <f>AVERAGE(F4:F7,I4:I7)</f>
        <v>1.5806249999999999</v>
      </c>
      <c r="Q7" s="42">
        <f>AVERAGE(L4:L7)</f>
        <v>-37.9</v>
      </c>
      <c r="R7" s="42">
        <f>AVERAGE(O4:O7)</f>
        <v>-14.762499999999999</v>
      </c>
      <c r="S7" s="88" t="s">
        <v>70</v>
      </c>
    </row>
    <row r="8" spans="1:19" x14ac:dyDescent="0.25">
      <c r="A8" s="77" t="s">
        <v>30</v>
      </c>
      <c r="B8" s="6">
        <v>2018</v>
      </c>
      <c r="C8" s="6" t="s">
        <v>6</v>
      </c>
      <c r="D8" s="26">
        <v>0.69</v>
      </c>
      <c r="E8" s="26">
        <v>-0.25</v>
      </c>
      <c r="F8" s="27">
        <f t="shared" si="0"/>
        <v>0.21999999999999997</v>
      </c>
      <c r="G8" s="7">
        <v>-0.25</v>
      </c>
      <c r="H8" s="7">
        <v>1.52</v>
      </c>
      <c r="I8" s="8">
        <f t="shared" si="1"/>
        <v>0.63500000000000001</v>
      </c>
      <c r="J8" s="34">
        <v>-21</v>
      </c>
      <c r="K8" s="34">
        <v>-69</v>
      </c>
      <c r="L8" s="35">
        <f t="shared" si="2"/>
        <v>-45</v>
      </c>
      <c r="M8" s="9">
        <v>-48</v>
      </c>
      <c r="N8" s="9">
        <v>-72.400000000000006</v>
      </c>
      <c r="O8" s="10">
        <f t="shared" si="3"/>
        <v>-60.2</v>
      </c>
      <c r="P8" s="41"/>
      <c r="Q8" s="41"/>
      <c r="S8" s="88"/>
    </row>
    <row r="9" spans="1:19" x14ac:dyDescent="0.25">
      <c r="A9" s="78"/>
      <c r="B9" s="11">
        <v>2018</v>
      </c>
      <c r="C9" s="11" t="s">
        <v>7</v>
      </c>
      <c r="D9" s="28">
        <v>2.97</v>
      </c>
      <c r="E9" s="28">
        <v>1.45</v>
      </c>
      <c r="F9" s="29">
        <f t="shared" si="0"/>
        <v>2.21</v>
      </c>
      <c r="G9" s="12">
        <v>1.25</v>
      </c>
      <c r="H9" s="12">
        <v>1.58</v>
      </c>
      <c r="I9" s="13">
        <f t="shared" si="1"/>
        <v>1.415</v>
      </c>
      <c r="J9" s="36">
        <v>14</v>
      </c>
      <c r="K9" s="36">
        <v>-45</v>
      </c>
      <c r="L9" s="37">
        <f t="shared" si="2"/>
        <v>-15.5</v>
      </c>
      <c r="M9" s="14">
        <v>68</v>
      </c>
      <c r="N9" s="14">
        <v>-98.9</v>
      </c>
      <c r="O9" s="15">
        <f t="shared" si="3"/>
        <v>-15.450000000000003</v>
      </c>
      <c r="P9" s="41"/>
      <c r="Q9" s="41"/>
      <c r="S9" s="88"/>
    </row>
    <row r="10" spans="1:19" x14ac:dyDescent="0.25">
      <c r="A10" s="78"/>
      <c r="B10" s="11">
        <v>2018</v>
      </c>
      <c r="C10" s="11" t="s">
        <v>8</v>
      </c>
      <c r="D10" s="28">
        <v>1.81</v>
      </c>
      <c r="E10" s="28">
        <v>0.91</v>
      </c>
      <c r="F10" s="29">
        <f t="shared" si="0"/>
        <v>1.36</v>
      </c>
      <c r="G10" s="12">
        <v>0.7</v>
      </c>
      <c r="H10" s="12">
        <v>1</v>
      </c>
      <c r="I10" s="13">
        <f t="shared" si="1"/>
        <v>0.85</v>
      </c>
      <c r="J10" s="36">
        <v>54</v>
      </c>
      <c r="K10" s="36">
        <v>10</v>
      </c>
      <c r="L10" s="37">
        <f t="shared" si="2"/>
        <v>32</v>
      </c>
      <c r="M10" s="14">
        <v>217</v>
      </c>
      <c r="N10" s="14">
        <v>21.2</v>
      </c>
      <c r="O10" s="15">
        <f t="shared" si="3"/>
        <v>119.1</v>
      </c>
      <c r="P10" s="41"/>
      <c r="Q10" s="41"/>
      <c r="S10" s="88"/>
    </row>
    <row r="11" spans="1:19" x14ac:dyDescent="0.25">
      <c r="A11" s="78"/>
      <c r="B11" s="11">
        <v>2019</v>
      </c>
      <c r="C11" s="11" t="s">
        <v>9</v>
      </c>
      <c r="D11" s="28">
        <v>1.96</v>
      </c>
      <c r="E11" s="28">
        <v>1.75</v>
      </c>
      <c r="F11" s="29">
        <f t="shared" si="0"/>
        <v>1.855</v>
      </c>
      <c r="G11" s="12">
        <v>1.26</v>
      </c>
      <c r="H11" s="12">
        <v>1.88</v>
      </c>
      <c r="I11" s="13">
        <f t="shared" si="1"/>
        <v>1.5699999999999998</v>
      </c>
      <c r="J11" s="36">
        <v>28</v>
      </c>
      <c r="K11" s="36">
        <v>10</v>
      </c>
      <c r="L11" s="37">
        <f t="shared" si="2"/>
        <v>19</v>
      </c>
      <c r="M11" s="14">
        <v>110.9</v>
      </c>
      <c r="N11" s="14">
        <v>19.2</v>
      </c>
      <c r="O11" s="15">
        <f t="shared" si="3"/>
        <v>65.05</v>
      </c>
      <c r="P11" s="41"/>
      <c r="Q11" s="41"/>
      <c r="S11" s="88"/>
    </row>
    <row r="12" spans="1:19" x14ac:dyDescent="0.25">
      <c r="A12" s="78"/>
      <c r="B12" s="11">
        <v>2019</v>
      </c>
      <c r="C12" s="11" t="s">
        <v>10</v>
      </c>
      <c r="D12" s="28">
        <v>-4.38</v>
      </c>
      <c r="E12" s="28">
        <v>-3.1</v>
      </c>
      <c r="F12" s="29">
        <f t="shared" si="0"/>
        <v>-3.74</v>
      </c>
      <c r="G12" s="12">
        <v>-5.39</v>
      </c>
      <c r="H12" s="12">
        <v>-4.3499999999999996</v>
      </c>
      <c r="I12" s="13">
        <f t="shared" si="1"/>
        <v>-4.8699999999999992</v>
      </c>
      <c r="J12" s="36">
        <v>-57</v>
      </c>
      <c r="K12" s="36">
        <v>-44</v>
      </c>
      <c r="L12" s="37">
        <f t="shared" si="2"/>
        <v>-50.5</v>
      </c>
      <c r="M12" s="14">
        <v>-178</v>
      </c>
      <c r="N12" s="14">
        <v>-68.400000000000006</v>
      </c>
      <c r="O12" s="15">
        <f t="shared" si="3"/>
        <v>-123.2</v>
      </c>
      <c r="P12" s="41"/>
      <c r="Q12" s="41"/>
      <c r="S12" s="88"/>
    </row>
    <row r="13" spans="1:19" x14ac:dyDescent="0.25">
      <c r="A13" s="78"/>
      <c r="B13" s="11">
        <v>2019</v>
      </c>
      <c r="C13" s="11" t="s">
        <v>11</v>
      </c>
      <c r="D13" s="28">
        <v>-3.22</v>
      </c>
      <c r="E13" s="28">
        <v>-1.96</v>
      </c>
      <c r="F13" s="29">
        <f t="shared" si="0"/>
        <v>-2.59</v>
      </c>
      <c r="G13" s="12">
        <v>0.63</v>
      </c>
      <c r="H13" s="12">
        <v>1.63</v>
      </c>
      <c r="I13" s="13">
        <f t="shared" si="1"/>
        <v>1.1299999999999999</v>
      </c>
      <c r="J13" s="36">
        <v>-80</v>
      </c>
      <c r="K13" s="36">
        <v>-91</v>
      </c>
      <c r="L13" s="37">
        <f t="shared" si="2"/>
        <v>-85.5</v>
      </c>
      <c r="M13" s="14">
        <v>-193</v>
      </c>
      <c r="N13" s="14">
        <v>-109</v>
      </c>
      <c r="O13" s="15">
        <f t="shared" si="3"/>
        <v>-151</v>
      </c>
      <c r="P13" s="41"/>
      <c r="Q13" s="41"/>
      <c r="S13" s="88"/>
    </row>
    <row r="14" spans="1:19" x14ac:dyDescent="0.25">
      <c r="A14" s="78"/>
      <c r="B14" s="11">
        <v>2019</v>
      </c>
      <c r="C14" s="11" t="s">
        <v>12</v>
      </c>
      <c r="D14" s="28">
        <v>0.74</v>
      </c>
      <c r="E14" s="28">
        <v>1.37</v>
      </c>
      <c r="F14" s="29">
        <f t="shared" si="0"/>
        <v>1.0550000000000002</v>
      </c>
      <c r="G14" s="12">
        <v>0.46</v>
      </c>
      <c r="H14" s="12">
        <v>0.53</v>
      </c>
      <c r="I14" s="13">
        <f t="shared" si="1"/>
        <v>0.495</v>
      </c>
      <c r="J14" s="36">
        <v>23</v>
      </c>
      <c r="K14" s="36">
        <v>-14</v>
      </c>
      <c r="L14" s="37">
        <f t="shared" si="2"/>
        <v>4.5</v>
      </c>
      <c r="M14" s="14">
        <v>36</v>
      </c>
      <c r="N14" s="14">
        <v>-9.1999999999999993</v>
      </c>
      <c r="O14" s="15">
        <f t="shared" si="3"/>
        <v>13.4</v>
      </c>
      <c r="P14" s="41"/>
      <c r="Q14" s="41"/>
      <c r="S14" s="88"/>
    </row>
    <row r="15" spans="1:19" ht="30" x14ac:dyDescent="0.25">
      <c r="A15" s="79"/>
      <c r="B15" s="16">
        <v>2019</v>
      </c>
      <c r="C15" s="16" t="s">
        <v>13</v>
      </c>
      <c r="D15" s="30">
        <v>1.86</v>
      </c>
      <c r="E15" s="30">
        <v>2.37</v>
      </c>
      <c r="F15" s="31">
        <f t="shared" si="0"/>
        <v>2.1150000000000002</v>
      </c>
      <c r="G15" s="17">
        <v>4.5599999999999996</v>
      </c>
      <c r="H15" s="17">
        <v>3.23</v>
      </c>
      <c r="I15" s="18">
        <f t="shared" si="1"/>
        <v>3.8949999999999996</v>
      </c>
      <c r="J15" s="38">
        <v>-79</v>
      </c>
      <c r="K15" s="38">
        <v>-58</v>
      </c>
      <c r="L15" s="39">
        <f t="shared" si="2"/>
        <v>-68.5</v>
      </c>
      <c r="M15" s="19">
        <v>-74</v>
      </c>
      <c r="N15" s="19">
        <v>-28.6</v>
      </c>
      <c r="O15" s="20">
        <f t="shared" si="3"/>
        <v>-51.3</v>
      </c>
      <c r="P15" s="30">
        <f>AVERAGE(F8:F15,I8:I15)</f>
        <v>0.47531250000000003</v>
      </c>
      <c r="Q15" s="42">
        <f>AVERAGE(L8:L15)</f>
        <v>-26.1875</v>
      </c>
      <c r="R15" s="42">
        <f>AVERAGE(O8:O15)</f>
        <v>-25.450000000000003</v>
      </c>
      <c r="S15" s="88" t="s">
        <v>67</v>
      </c>
    </row>
    <row r="16" spans="1:19" x14ac:dyDescent="0.25">
      <c r="A16" s="77" t="s">
        <v>29</v>
      </c>
      <c r="B16" s="11">
        <v>2019</v>
      </c>
      <c r="C16" s="11" t="s">
        <v>2</v>
      </c>
      <c r="D16" s="28" t="s">
        <v>16</v>
      </c>
      <c r="E16" s="28">
        <v>0.87</v>
      </c>
      <c r="F16" s="29">
        <f t="shared" si="0"/>
        <v>0.87</v>
      </c>
      <c r="G16" s="12" t="s">
        <v>16</v>
      </c>
      <c r="H16" s="12">
        <v>1.92</v>
      </c>
      <c r="I16" s="13">
        <f t="shared" si="1"/>
        <v>1.92</v>
      </c>
      <c r="J16" s="36" t="s">
        <v>16</v>
      </c>
      <c r="K16" s="36">
        <v>-75</v>
      </c>
      <c r="L16" s="37">
        <f t="shared" si="2"/>
        <v>-75</v>
      </c>
      <c r="M16" s="14" t="s">
        <v>16</v>
      </c>
      <c r="N16" s="14">
        <v>-29.9</v>
      </c>
      <c r="O16" s="15">
        <f t="shared" si="3"/>
        <v>-29.9</v>
      </c>
      <c r="P16" s="41"/>
      <c r="Q16" s="41"/>
      <c r="S16" s="88"/>
    </row>
    <row r="17" spans="1:19" x14ac:dyDescent="0.25">
      <c r="A17" s="78"/>
      <c r="B17" s="11">
        <v>2019</v>
      </c>
      <c r="C17" s="11" t="s">
        <v>3</v>
      </c>
      <c r="D17" s="28">
        <v>0.92</v>
      </c>
      <c r="E17" s="28">
        <v>1.08</v>
      </c>
      <c r="F17" s="29">
        <f t="shared" si="0"/>
        <v>1</v>
      </c>
      <c r="G17" s="12">
        <v>0.47</v>
      </c>
      <c r="H17" s="12">
        <v>-0.36</v>
      </c>
      <c r="I17" s="13">
        <f t="shared" si="1"/>
        <v>5.4999999999999993E-2</v>
      </c>
      <c r="J17" s="36">
        <v>17</v>
      </c>
      <c r="K17" s="36">
        <v>7</v>
      </c>
      <c r="L17" s="37">
        <f t="shared" si="2"/>
        <v>12</v>
      </c>
      <c r="M17" s="14">
        <v>8</v>
      </c>
      <c r="N17" s="14">
        <v>1.8</v>
      </c>
      <c r="O17" s="15">
        <f t="shared" si="3"/>
        <v>4.9000000000000004</v>
      </c>
      <c r="P17" s="41"/>
      <c r="Q17" s="41"/>
      <c r="S17" s="88"/>
    </row>
    <row r="18" spans="1:19" x14ac:dyDescent="0.25">
      <c r="A18" s="78"/>
      <c r="B18" s="11">
        <v>2019</v>
      </c>
      <c r="C18" s="11" t="s">
        <v>4</v>
      </c>
      <c r="D18" s="28">
        <v>1.55</v>
      </c>
      <c r="E18" s="28">
        <v>1.55</v>
      </c>
      <c r="F18" s="29">
        <f t="shared" si="0"/>
        <v>1.55</v>
      </c>
      <c r="G18" s="12">
        <v>1.57</v>
      </c>
      <c r="H18" s="12">
        <v>1.1299999999999999</v>
      </c>
      <c r="I18" s="13">
        <f t="shared" si="1"/>
        <v>1.35</v>
      </c>
      <c r="J18" s="36">
        <v>-26</v>
      </c>
      <c r="K18" s="36">
        <v>-53</v>
      </c>
      <c r="L18" s="37">
        <f t="shared" si="2"/>
        <v>-39.5</v>
      </c>
      <c r="M18" s="14">
        <v>-15</v>
      </c>
      <c r="N18" s="14">
        <v>-15.9</v>
      </c>
      <c r="O18" s="15">
        <f t="shared" si="3"/>
        <v>-15.45</v>
      </c>
      <c r="P18" s="41"/>
      <c r="Q18" s="41"/>
      <c r="S18" s="88"/>
    </row>
    <row r="19" spans="1:19" ht="30" x14ac:dyDescent="0.25">
      <c r="A19" s="79"/>
      <c r="B19" s="11">
        <v>2019</v>
      </c>
      <c r="C19" s="11" t="s">
        <v>5</v>
      </c>
      <c r="D19" s="28">
        <v>1.99</v>
      </c>
      <c r="E19" s="28">
        <v>2.02</v>
      </c>
      <c r="F19" s="29">
        <f t="shared" si="0"/>
        <v>2.0049999999999999</v>
      </c>
      <c r="G19" s="12">
        <v>-1.54</v>
      </c>
      <c r="H19" s="12">
        <v>-0.96</v>
      </c>
      <c r="I19" s="13">
        <f t="shared" si="1"/>
        <v>-1.25</v>
      </c>
      <c r="J19" s="36">
        <v>84</v>
      </c>
      <c r="K19" s="36">
        <v>132</v>
      </c>
      <c r="L19" s="37">
        <f t="shared" si="2"/>
        <v>108</v>
      </c>
      <c r="M19" s="14">
        <v>82</v>
      </c>
      <c r="N19" s="14">
        <v>50.2</v>
      </c>
      <c r="O19" s="15">
        <f t="shared" si="3"/>
        <v>66.099999999999994</v>
      </c>
      <c r="P19" s="30">
        <f>AVERAGE(F16:F19,I16:I19)</f>
        <v>0.9375</v>
      </c>
      <c r="Q19" s="42">
        <f>AVERAGE(L16:L19)</f>
        <v>1.375</v>
      </c>
      <c r="R19" s="42">
        <f>AVERAGE(O16:O19)</f>
        <v>6.4124999999999979</v>
      </c>
      <c r="S19" s="88" t="s">
        <v>68</v>
      </c>
    </row>
    <row r="20" spans="1:19" x14ac:dyDescent="0.25">
      <c r="A20" s="77" t="s">
        <v>28</v>
      </c>
      <c r="B20" s="6">
        <v>2019</v>
      </c>
      <c r="C20" s="6" t="s">
        <v>6</v>
      </c>
      <c r="D20" s="26" t="s">
        <v>16</v>
      </c>
      <c r="E20" s="26">
        <v>-1.17</v>
      </c>
      <c r="F20" s="27">
        <f t="shared" si="0"/>
        <v>-1.17</v>
      </c>
      <c r="G20" s="7" t="s">
        <v>16</v>
      </c>
      <c r="H20" s="7">
        <v>-0.91</v>
      </c>
      <c r="I20" s="8">
        <f t="shared" si="1"/>
        <v>-0.91</v>
      </c>
      <c r="J20" s="34" t="s">
        <v>16</v>
      </c>
      <c r="K20" s="34">
        <v>-18</v>
      </c>
      <c r="L20" s="35">
        <f t="shared" si="2"/>
        <v>-18</v>
      </c>
      <c r="M20" s="9" t="s">
        <v>16</v>
      </c>
      <c r="N20" s="9">
        <v>-18.399999999999999</v>
      </c>
      <c r="O20" s="10">
        <f t="shared" si="3"/>
        <v>-18.399999999999999</v>
      </c>
      <c r="P20" s="41"/>
      <c r="Q20" s="41"/>
      <c r="S20" s="88"/>
    </row>
    <row r="21" spans="1:19" x14ac:dyDescent="0.25">
      <c r="A21" s="78"/>
      <c r="B21">
        <v>2019</v>
      </c>
      <c r="C21" t="s">
        <v>7</v>
      </c>
      <c r="D21" s="24">
        <v>-0.19</v>
      </c>
      <c r="E21" s="24">
        <v>0.28000000000000003</v>
      </c>
      <c r="F21" s="25">
        <f t="shared" si="0"/>
        <v>4.5000000000000012E-2</v>
      </c>
      <c r="G21" s="2">
        <v>0.27</v>
      </c>
      <c r="H21" s="2">
        <v>2.5099999999999998</v>
      </c>
      <c r="I21" s="4">
        <f t="shared" si="1"/>
        <v>1.39</v>
      </c>
      <c r="J21" s="32">
        <v>-55</v>
      </c>
      <c r="K21" s="32">
        <v>-74</v>
      </c>
      <c r="L21" s="33">
        <f t="shared" si="2"/>
        <v>-64.5</v>
      </c>
      <c r="M21" s="3">
        <v>-264</v>
      </c>
      <c r="N21" s="3">
        <v>-161.6</v>
      </c>
      <c r="O21" s="5">
        <f t="shared" si="3"/>
        <v>-212.8</v>
      </c>
      <c r="P21" s="41"/>
      <c r="Q21" s="41"/>
      <c r="S21" s="88"/>
    </row>
    <row r="22" spans="1:19" x14ac:dyDescent="0.25">
      <c r="A22" s="78"/>
      <c r="B22">
        <v>2019</v>
      </c>
      <c r="C22" t="s">
        <v>8</v>
      </c>
      <c r="D22" s="24">
        <v>2.19</v>
      </c>
      <c r="E22" s="24">
        <v>2.2200000000000002</v>
      </c>
      <c r="F22" s="25">
        <f t="shared" si="0"/>
        <v>2.2050000000000001</v>
      </c>
      <c r="G22" s="2">
        <v>0.56999999999999995</v>
      </c>
      <c r="H22" s="2">
        <v>1.03</v>
      </c>
      <c r="I22" s="4">
        <f t="shared" si="1"/>
        <v>0.8</v>
      </c>
      <c r="J22" s="32">
        <v>3</v>
      </c>
      <c r="K22" s="32">
        <v>-36</v>
      </c>
      <c r="L22" s="33">
        <f t="shared" si="2"/>
        <v>-16.5</v>
      </c>
      <c r="M22" s="3">
        <v>11</v>
      </c>
      <c r="N22" s="3">
        <v>-76</v>
      </c>
      <c r="O22" s="5">
        <f t="shared" si="3"/>
        <v>-32.5</v>
      </c>
      <c r="P22" s="41"/>
      <c r="Q22" s="41"/>
      <c r="S22" s="88"/>
    </row>
    <row r="23" spans="1:19" x14ac:dyDescent="0.25">
      <c r="A23" s="78"/>
      <c r="B23">
        <v>2020</v>
      </c>
      <c r="C23" t="s">
        <v>9</v>
      </c>
      <c r="D23" s="24">
        <v>0.89</v>
      </c>
      <c r="E23" s="24">
        <v>1.25</v>
      </c>
      <c r="F23" s="25">
        <f t="shared" si="0"/>
        <v>1.07</v>
      </c>
      <c r="G23" s="2">
        <v>-0.63</v>
      </c>
      <c r="H23" s="2">
        <v>0.35</v>
      </c>
      <c r="I23" s="4">
        <f t="shared" si="1"/>
        <v>-0.14000000000000001</v>
      </c>
      <c r="J23" s="32">
        <v>136</v>
      </c>
      <c r="K23" s="32">
        <v>136</v>
      </c>
      <c r="L23" s="33">
        <f t="shared" si="2"/>
        <v>136</v>
      </c>
      <c r="M23" s="3">
        <v>546.9</v>
      </c>
      <c r="N23" s="3">
        <v>268.8</v>
      </c>
      <c r="O23" s="5">
        <f t="shared" si="3"/>
        <v>407.85</v>
      </c>
      <c r="P23" s="41"/>
      <c r="Q23" s="41"/>
      <c r="S23" s="88"/>
    </row>
    <row r="24" spans="1:19" ht="30" x14ac:dyDescent="0.25">
      <c r="A24" s="79"/>
      <c r="B24" s="16">
        <v>2020</v>
      </c>
      <c r="C24" s="16" t="s">
        <v>10</v>
      </c>
      <c r="D24" s="30" t="s">
        <v>16</v>
      </c>
      <c r="E24" s="30">
        <v>0.36</v>
      </c>
      <c r="F24" s="31">
        <f t="shared" si="0"/>
        <v>0.36</v>
      </c>
      <c r="G24" s="17" t="s">
        <v>16</v>
      </c>
      <c r="H24" s="17">
        <v>0.12</v>
      </c>
      <c r="I24" s="18">
        <f t="shared" si="1"/>
        <v>0.12</v>
      </c>
      <c r="J24" s="38" t="s">
        <v>16</v>
      </c>
      <c r="K24" s="38">
        <v>-60</v>
      </c>
      <c r="L24" s="39">
        <f t="shared" si="2"/>
        <v>-60</v>
      </c>
      <c r="M24" s="19" t="s">
        <v>16</v>
      </c>
      <c r="N24" s="19">
        <v>-93</v>
      </c>
      <c r="O24" s="20">
        <f t="shared" si="3"/>
        <v>-93</v>
      </c>
      <c r="P24" s="30">
        <f>AVERAGE(F20:F24,I20:I24)</f>
        <v>0.377</v>
      </c>
      <c r="Q24" s="42">
        <f>AVERAGE(L20:L24)</f>
        <v>-4.5999999999999996</v>
      </c>
      <c r="R24" s="42">
        <f>AVERAGE(O20:O24)</f>
        <v>10.229999999999995</v>
      </c>
      <c r="S24" s="88" t="s">
        <v>69</v>
      </c>
    </row>
    <row r="25" spans="1:19" x14ac:dyDescent="0.25">
      <c r="A25" s="43" t="s">
        <v>39</v>
      </c>
      <c r="P25" s="30">
        <f>AVERAGE(F8:F24,I8:I24)</f>
        <v>0.55514705882352944</v>
      </c>
      <c r="Q25" s="42">
        <f>AVERAGE(L8:L24)</f>
        <v>-13.352941176470589</v>
      </c>
      <c r="R25" s="42">
        <f>AVERAGE(O8:O24)</f>
        <v>-7.4588235294117657</v>
      </c>
    </row>
    <row r="26" spans="1:19" x14ac:dyDescent="0.25">
      <c r="A26" t="s">
        <v>38</v>
      </c>
      <c r="B26" t="s">
        <v>23</v>
      </c>
      <c r="C26" t="s">
        <v>25</v>
      </c>
      <c r="D26" t="s">
        <v>24</v>
      </c>
    </row>
    <row r="27" spans="1:19" x14ac:dyDescent="0.25">
      <c r="A27" t="s">
        <v>14</v>
      </c>
      <c r="B27">
        <v>419</v>
      </c>
      <c r="C27" s="1" t="s">
        <v>26</v>
      </c>
      <c r="D27">
        <v>48.503333329999997</v>
      </c>
      <c r="L27" t="s">
        <v>18</v>
      </c>
    </row>
    <row r="28" spans="1:19" x14ac:dyDescent="0.25">
      <c r="A28" t="s">
        <v>15</v>
      </c>
      <c r="B28">
        <v>138</v>
      </c>
      <c r="C28" s="1" t="s">
        <v>27</v>
      </c>
      <c r="D28">
        <v>48.647219999999997</v>
      </c>
    </row>
  </sheetData>
  <mergeCells count="13">
    <mergeCell ref="P2:R2"/>
    <mergeCell ref="A1:Q1"/>
    <mergeCell ref="A4:A7"/>
    <mergeCell ref="C2:C3"/>
    <mergeCell ref="D2:F2"/>
    <mergeCell ref="G2:I2"/>
    <mergeCell ref="J2:L2"/>
    <mergeCell ref="M2:O2"/>
    <mergeCell ref="A8:A15"/>
    <mergeCell ref="A16:A19"/>
    <mergeCell ref="A20:A24"/>
    <mergeCell ref="A2:A3"/>
    <mergeCell ref="B2:B3"/>
  </mergeCells>
  <phoneticPr fontId="2" type="noConversion"/>
  <hyperlinks>
    <hyperlink ref="A25" r:id="rId1" xr:uid="{62E58215-A25A-4369-A432-DE192D79BF4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2BE9-766C-428A-BB5D-DD2486F855D1}">
  <dimension ref="A1:D3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38</v>
      </c>
      <c r="B1" t="s">
        <v>40</v>
      </c>
      <c r="C1" t="s">
        <v>43</v>
      </c>
      <c r="D1" t="s">
        <v>41</v>
      </c>
    </row>
    <row r="2" spans="1:4" x14ac:dyDescent="0.25">
      <c r="A2" t="s">
        <v>14</v>
      </c>
      <c r="B2">
        <v>419</v>
      </c>
      <c r="C2" s="1" t="s">
        <v>26</v>
      </c>
      <c r="D2">
        <v>48.503333329999997</v>
      </c>
    </row>
    <row r="3" spans="1:4" x14ac:dyDescent="0.25">
      <c r="A3" t="s">
        <v>15</v>
      </c>
      <c r="B3">
        <v>138</v>
      </c>
      <c r="C3" s="1" t="s">
        <v>27</v>
      </c>
      <c r="D3">
        <v>48.647219999999997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4457-C141-4C95-B616-E14291BEA7BF}">
  <dimension ref="A1:K24"/>
  <sheetViews>
    <sheetView workbookViewId="0">
      <selection activeCell="I4" sqref="I4"/>
    </sheetView>
  </sheetViews>
  <sheetFormatPr defaultColWidth="8.85546875" defaultRowHeight="15" x14ac:dyDescent="0.25"/>
  <cols>
    <col min="1" max="1" width="8.85546875" style="57"/>
    <col min="2" max="2" width="10.85546875" style="57" bestFit="1" customWidth="1"/>
    <col min="3" max="5" width="9.5703125" style="57" customWidth="1"/>
    <col min="6" max="16384" width="8.85546875" style="57"/>
  </cols>
  <sheetData>
    <row r="1" spans="1:11" x14ac:dyDescent="0.25">
      <c r="A1" s="56" t="s">
        <v>61</v>
      </c>
      <c r="B1" s="56"/>
      <c r="C1" s="56"/>
      <c r="D1" s="56"/>
      <c r="E1" s="56"/>
      <c r="F1" s="65"/>
      <c r="G1" s="65"/>
      <c r="H1" s="65"/>
      <c r="I1" s="65"/>
      <c r="J1" s="65"/>
      <c r="K1" s="65"/>
    </row>
    <row r="2" spans="1:11" ht="14.45" customHeight="1" x14ac:dyDescent="0.25">
      <c r="A2" s="58" t="s">
        <v>56</v>
      </c>
      <c r="B2" s="58" t="s">
        <v>57</v>
      </c>
      <c r="C2" s="59" t="s">
        <v>58</v>
      </c>
      <c r="D2" s="60" t="s">
        <v>59</v>
      </c>
      <c r="E2" s="59" t="s">
        <v>60</v>
      </c>
      <c r="F2" s="89" t="s">
        <v>71</v>
      </c>
      <c r="G2" s="62"/>
      <c r="H2" s="62"/>
      <c r="I2" s="62"/>
      <c r="J2" s="62"/>
      <c r="K2" s="62"/>
    </row>
    <row r="3" spans="1:11" x14ac:dyDescent="0.25">
      <c r="A3" s="57">
        <v>2018</v>
      </c>
      <c r="B3" s="57" t="s">
        <v>2</v>
      </c>
      <c r="C3" s="44">
        <v>0.52500000000000002</v>
      </c>
      <c r="D3" s="45">
        <v>1.4650000000000001</v>
      </c>
      <c r="E3" s="46">
        <v>-31.6</v>
      </c>
      <c r="F3" s="61">
        <v>-36.5</v>
      </c>
    </row>
    <row r="4" spans="1:11" x14ac:dyDescent="0.25">
      <c r="A4" s="57">
        <v>2018</v>
      </c>
      <c r="B4" s="57" t="s">
        <v>3</v>
      </c>
      <c r="C4" s="44">
        <v>1.2000000000000002</v>
      </c>
      <c r="D4" s="45">
        <v>4.63</v>
      </c>
      <c r="E4" s="46">
        <v>-94.5</v>
      </c>
      <c r="F4" s="62">
        <v>-33.1</v>
      </c>
    </row>
    <row r="5" spans="1:11" x14ac:dyDescent="0.25">
      <c r="A5" s="57">
        <v>2018</v>
      </c>
      <c r="B5" s="57" t="s">
        <v>4</v>
      </c>
      <c r="C5" s="44">
        <v>1.05</v>
      </c>
      <c r="D5" s="45">
        <v>4.0999999999999996</v>
      </c>
      <c r="E5" s="46">
        <v>-89</v>
      </c>
      <c r="F5" s="62">
        <v>-40.200000000000003</v>
      </c>
    </row>
    <row r="6" spans="1:11" x14ac:dyDescent="0.25">
      <c r="A6" s="57">
        <v>2018</v>
      </c>
      <c r="B6" s="57" t="s">
        <v>5</v>
      </c>
      <c r="C6" s="44">
        <v>0.45500000000000002</v>
      </c>
      <c r="D6" s="45">
        <v>-0.78</v>
      </c>
      <c r="E6" s="46">
        <v>63.5</v>
      </c>
      <c r="F6" s="63">
        <v>50.75</v>
      </c>
    </row>
    <row r="7" spans="1:11" x14ac:dyDescent="0.25">
      <c r="A7" s="61">
        <v>2018</v>
      </c>
      <c r="B7" s="61" t="s">
        <v>6</v>
      </c>
      <c r="C7" s="47">
        <v>0.21999999999999997</v>
      </c>
      <c r="D7" s="48">
        <v>0.63500000000000001</v>
      </c>
      <c r="E7" s="49">
        <v>-45</v>
      </c>
      <c r="F7" s="57">
        <v>-60.2</v>
      </c>
    </row>
    <row r="8" spans="1:11" x14ac:dyDescent="0.25">
      <c r="A8" s="62">
        <v>2018</v>
      </c>
      <c r="B8" s="62" t="s">
        <v>7</v>
      </c>
      <c r="C8" s="50">
        <v>2.21</v>
      </c>
      <c r="D8" s="51">
        <v>1.415</v>
      </c>
      <c r="E8" s="52">
        <v>-15.5</v>
      </c>
      <c r="F8" s="57">
        <v>-15.450000000000003</v>
      </c>
    </row>
    <row r="9" spans="1:11" x14ac:dyDescent="0.25">
      <c r="A9" s="62">
        <v>2018</v>
      </c>
      <c r="B9" s="62" t="s">
        <v>8</v>
      </c>
      <c r="C9" s="50">
        <v>1.36</v>
      </c>
      <c r="D9" s="51">
        <v>0.85</v>
      </c>
      <c r="E9" s="52">
        <v>32</v>
      </c>
      <c r="F9" s="57">
        <v>119.1</v>
      </c>
    </row>
    <row r="10" spans="1:11" x14ac:dyDescent="0.25">
      <c r="A10" s="62">
        <v>2019</v>
      </c>
      <c r="B10" s="62" t="s">
        <v>9</v>
      </c>
      <c r="C10" s="50">
        <v>1.855</v>
      </c>
      <c r="D10" s="51">
        <v>1.5699999999999998</v>
      </c>
      <c r="E10" s="52">
        <v>19</v>
      </c>
      <c r="F10" s="57">
        <v>65.05</v>
      </c>
    </row>
    <row r="11" spans="1:11" x14ac:dyDescent="0.25">
      <c r="A11" s="62">
        <v>2019</v>
      </c>
      <c r="B11" s="62" t="s">
        <v>10</v>
      </c>
      <c r="C11" s="50">
        <v>-3.74</v>
      </c>
      <c r="D11" s="51">
        <v>-4.8699999999999992</v>
      </c>
      <c r="E11" s="52">
        <v>-50.5</v>
      </c>
      <c r="F11" s="57">
        <v>-123.2</v>
      </c>
    </row>
    <row r="12" spans="1:11" x14ac:dyDescent="0.25">
      <c r="A12" s="62">
        <v>2019</v>
      </c>
      <c r="B12" s="62" t="s">
        <v>11</v>
      </c>
      <c r="C12" s="50">
        <v>-2.59</v>
      </c>
      <c r="D12" s="51">
        <v>1.1299999999999999</v>
      </c>
      <c r="E12" s="52">
        <v>-85.5</v>
      </c>
      <c r="F12" s="57">
        <v>-151</v>
      </c>
    </row>
    <row r="13" spans="1:11" x14ac:dyDescent="0.25">
      <c r="A13" s="62">
        <v>2019</v>
      </c>
      <c r="B13" s="62" t="s">
        <v>12</v>
      </c>
      <c r="C13" s="50">
        <v>1.0550000000000002</v>
      </c>
      <c r="D13" s="51">
        <v>0.495</v>
      </c>
      <c r="E13" s="52">
        <v>4.5</v>
      </c>
      <c r="F13" s="57">
        <v>13.4</v>
      </c>
    </row>
    <row r="14" spans="1:11" x14ac:dyDescent="0.25">
      <c r="A14" s="63">
        <v>2019</v>
      </c>
      <c r="B14" s="63" t="s">
        <v>13</v>
      </c>
      <c r="C14" s="53">
        <v>2.1150000000000002</v>
      </c>
      <c r="D14" s="54">
        <v>3.8949999999999996</v>
      </c>
      <c r="E14" s="55">
        <v>-68.5</v>
      </c>
      <c r="F14" s="63">
        <v>-51.3</v>
      </c>
    </row>
    <row r="15" spans="1:11" x14ac:dyDescent="0.25">
      <c r="A15" s="62">
        <v>2019</v>
      </c>
      <c r="B15" s="62" t="s">
        <v>2</v>
      </c>
      <c r="C15" s="50">
        <v>0.87</v>
      </c>
      <c r="D15" s="51">
        <v>1.92</v>
      </c>
      <c r="E15" s="52">
        <v>-75</v>
      </c>
      <c r="F15" s="57">
        <v>-29.9</v>
      </c>
    </row>
    <row r="16" spans="1:11" x14ac:dyDescent="0.25">
      <c r="A16" s="62">
        <v>2019</v>
      </c>
      <c r="B16" s="62" t="s">
        <v>3</v>
      </c>
      <c r="C16" s="50">
        <v>1</v>
      </c>
      <c r="D16" s="51">
        <v>5.4999999999999993E-2</v>
      </c>
      <c r="E16" s="52">
        <v>12</v>
      </c>
      <c r="F16" s="57">
        <v>4.9000000000000004</v>
      </c>
    </row>
    <row r="17" spans="1:6" x14ac:dyDescent="0.25">
      <c r="A17" s="62">
        <v>2019</v>
      </c>
      <c r="B17" s="62" t="s">
        <v>4</v>
      </c>
      <c r="C17" s="50">
        <v>1.55</v>
      </c>
      <c r="D17" s="51">
        <v>1.35</v>
      </c>
      <c r="E17" s="52">
        <v>-39.5</v>
      </c>
      <c r="F17" s="57">
        <v>-15.45</v>
      </c>
    </row>
    <row r="18" spans="1:6" x14ac:dyDescent="0.25">
      <c r="A18" s="62">
        <v>2019</v>
      </c>
      <c r="B18" s="62" t="s">
        <v>5</v>
      </c>
      <c r="C18" s="50">
        <v>2.0049999999999999</v>
      </c>
      <c r="D18" s="51">
        <v>-1.25</v>
      </c>
      <c r="E18" s="52">
        <v>108</v>
      </c>
      <c r="F18" s="63">
        <v>66.099999999999994</v>
      </c>
    </row>
    <row r="19" spans="1:6" x14ac:dyDescent="0.25">
      <c r="A19" s="61">
        <v>2019</v>
      </c>
      <c r="B19" s="61" t="s">
        <v>6</v>
      </c>
      <c r="C19" s="47">
        <v>-1.17</v>
      </c>
      <c r="D19" s="48">
        <v>-0.91</v>
      </c>
      <c r="E19" s="49">
        <v>-18</v>
      </c>
      <c r="F19" s="57">
        <v>-18.399999999999999</v>
      </c>
    </row>
    <row r="20" spans="1:6" x14ac:dyDescent="0.25">
      <c r="A20" s="57">
        <v>2019</v>
      </c>
      <c r="B20" s="57" t="s">
        <v>7</v>
      </c>
      <c r="C20" s="44">
        <v>4.5000000000000012E-2</v>
      </c>
      <c r="D20" s="45">
        <v>1.39</v>
      </c>
      <c r="E20" s="46">
        <v>-64.5</v>
      </c>
      <c r="F20" s="57">
        <v>-212.8</v>
      </c>
    </row>
    <row r="21" spans="1:6" x14ac:dyDescent="0.25">
      <c r="A21" s="57">
        <v>2019</v>
      </c>
      <c r="B21" s="57" t="s">
        <v>8</v>
      </c>
      <c r="C21" s="44">
        <v>2.2050000000000001</v>
      </c>
      <c r="D21" s="45">
        <v>0.8</v>
      </c>
      <c r="E21" s="46">
        <v>-16.5</v>
      </c>
      <c r="F21" s="57">
        <v>-32.5</v>
      </c>
    </row>
    <row r="22" spans="1:6" x14ac:dyDescent="0.25">
      <c r="A22" s="57">
        <v>2020</v>
      </c>
      <c r="B22" s="57" t="s">
        <v>9</v>
      </c>
      <c r="C22" s="44">
        <v>1.07</v>
      </c>
      <c r="D22" s="45">
        <v>-0.14000000000000001</v>
      </c>
      <c r="E22" s="46">
        <v>136</v>
      </c>
      <c r="F22" s="57">
        <v>407.85</v>
      </c>
    </row>
    <row r="23" spans="1:6" x14ac:dyDescent="0.25">
      <c r="A23" s="63">
        <v>2020</v>
      </c>
      <c r="B23" s="63" t="s">
        <v>10</v>
      </c>
      <c r="C23" s="53">
        <v>0.36</v>
      </c>
      <c r="D23" s="54">
        <v>0.12</v>
      </c>
      <c r="E23" s="55">
        <v>-60</v>
      </c>
      <c r="F23" s="63">
        <v>-93</v>
      </c>
    </row>
    <row r="24" spans="1:6" x14ac:dyDescent="0.25">
      <c r="A24" s="6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64BF-C452-48DE-A8C6-B607586E42B4}">
  <dimension ref="A1:F7"/>
  <sheetViews>
    <sheetView workbookViewId="0">
      <selection activeCell="G16" sqref="G16"/>
    </sheetView>
  </sheetViews>
  <sheetFormatPr defaultColWidth="8.85546875" defaultRowHeight="15" x14ac:dyDescent="0.25"/>
  <cols>
    <col min="1" max="1" width="8.85546875" style="66"/>
    <col min="2" max="2" width="19.42578125" style="66" bestFit="1" customWidth="1"/>
    <col min="3" max="5" width="9.85546875" style="66" customWidth="1"/>
    <col min="6" max="16384" width="8.85546875" style="66"/>
  </cols>
  <sheetData>
    <row r="1" spans="1:6" x14ac:dyDescent="0.25">
      <c r="A1" s="70" t="s">
        <v>55</v>
      </c>
      <c r="B1" s="70"/>
      <c r="C1" s="70"/>
      <c r="D1" s="70"/>
    </row>
    <row r="2" spans="1:6" ht="14.45" customHeight="1" x14ac:dyDescent="0.25">
      <c r="A2" s="71" t="s">
        <v>49</v>
      </c>
      <c r="B2" s="71" t="s">
        <v>50</v>
      </c>
      <c r="C2" s="72" t="s">
        <v>51</v>
      </c>
      <c r="D2" s="72" t="s">
        <v>52</v>
      </c>
      <c r="E2" s="72" t="s">
        <v>72</v>
      </c>
      <c r="F2" s="66" t="s">
        <v>22</v>
      </c>
    </row>
    <row r="3" spans="1:6" x14ac:dyDescent="0.25">
      <c r="A3" s="67" t="s">
        <v>64</v>
      </c>
      <c r="B3" s="67" t="s">
        <v>63</v>
      </c>
      <c r="C3" s="68">
        <v>1.5806249999999999</v>
      </c>
      <c r="D3" s="69">
        <v>-37.9</v>
      </c>
      <c r="E3" s="90">
        <v>-14.762499999999999</v>
      </c>
      <c r="F3" s="66" t="s">
        <v>70</v>
      </c>
    </row>
    <row r="4" spans="1:6" x14ac:dyDescent="0.25">
      <c r="A4" s="67" t="s">
        <v>46</v>
      </c>
      <c r="B4" s="67" t="s">
        <v>47</v>
      </c>
      <c r="C4" s="68">
        <v>0.47531250000000003</v>
      </c>
      <c r="D4" s="69">
        <v>-26.1875</v>
      </c>
      <c r="E4" s="90">
        <v>-25.450000000000003</v>
      </c>
      <c r="F4" s="66" t="s">
        <v>67</v>
      </c>
    </row>
    <row r="5" spans="1:6" x14ac:dyDescent="0.25">
      <c r="A5" s="67" t="s">
        <v>45</v>
      </c>
      <c r="B5" s="67" t="s">
        <v>62</v>
      </c>
      <c r="C5" s="68">
        <v>0.9375</v>
      </c>
      <c r="D5" s="69">
        <v>1.375</v>
      </c>
      <c r="E5" s="90">
        <v>6.4124999999999979</v>
      </c>
      <c r="F5" s="66" t="s">
        <v>68</v>
      </c>
    </row>
    <row r="6" spans="1:6" x14ac:dyDescent="0.25">
      <c r="A6" s="73" t="s">
        <v>44</v>
      </c>
      <c r="B6" s="75" t="s">
        <v>48</v>
      </c>
      <c r="C6" s="74">
        <v>0.377</v>
      </c>
      <c r="D6" s="76">
        <v>-4.5999999999999996</v>
      </c>
      <c r="E6" s="91">
        <v>10.229999999999995</v>
      </c>
      <c r="F6" s="66" t="s">
        <v>69</v>
      </c>
    </row>
    <row r="7" spans="1:6" x14ac:dyDescent="0.25">
      <c r="A7" s="73" t="s">
        <v>53</v>
      </c>
      <c r="B7" s="73" t="s">
        <v>54</v>
      </c>
      <c r="C7" s="74">
        <v>0.55514705882352944</v>
      </c>
      <c r="D7" s="74">
        <v>-13.352941176470589</v>
      </c>
      <c r="E7" s="91">
        <v>-7.4588235294117657</v>
      </c>
      <c r="F7" s="6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weather_anomaly_PCIC</vt:lpstr>
      <vt:lpstr>Appendix_PCIC-stations</vt:lpstr>
      <vt:lpstr>Appendix_PCIC-anomalies</vt:lpstr>
      <vt:lpstr>Appendix_PCIC-departures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J. McSorley</dc:creator>
  <cp:lastModifiedBy>Hannah J. McSorley</cp:lastModifiedBy>
  <dcterms:created xsi:type="dcterms:W3CDTF">2020-08-07T18:21:11Z</dcterms:created>
  <dcterms:modified xsi:type="dcterms:W3CDTF">2020-11-24T03:58:56Z</dcterms:modified>
</cp:coreProperties>
</file>