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29"/>
  <workbookPr/>
  <mc:AlternateContent xmlns:mc="http://schemas.openxmlformats.org/markup-compatibility/2006">
    <mc:Choice Requires="x15">
      <x15ac:absPath xmlns:x15ac="http://schemas.microsoft.com/office/spreadsheetml/2010/11/ac" url="F:\科研数据\"/>
    </mc:Choice>
  </mc:AlternateContent>
  <xr:revisionPtr revIDLastSave="0" documentId="13_ncr:1_{221EB9C1-180B-4927-A8C2-D0DC0FA9CD7D}" xr6:coauthVersionLast="43" xr6:coauthVersionMax="43" xr10:uidLastSave="{00000000-0000-0000-0000-000000000000}"/>
  <bookViews>
    <workbookView xWindow="-108" yWindow="-108" windowWidth="23256" windowHeight="12576" firstSheet="15" activeTab="23" xr2:uid="{00000000-000D-0000-FFFF-FFFF00000000}"/>
  </bookViews>
  <sheets>
    <sheet name="50根构件 " sheetId="43" r:id="rId1"/>
    <sheet name="48根构件 " sheetId="42" r:id="rId2"/>
    <sheet name="47根构件  " sheetId="44" r:id="rId3"/>
    <sheet name="46根构件 " sheetId="40" r:id="rId4"/>
    <sheet name="44根构件 " sheetId="41" r:id="rId5"/>
    <sheet name="43根构件  " sheetId="45" r:id="rId6"/>
    <sheet name="42根构件  " sheetId="39" r:id="rId7"/>
    <sheet name="40根构件  " sheetId="38" r:id="rId8"/>
    <sheet name="39根构件  " sheetId="46" r:id="rId9"/>
    <sheet name="38根构件  " sheetId="37" r:id="rId10"/>
    <sheet name="35根构件  " sheetId="47" r:id="rId11"/>
    <sheet name="36根构件 " sheetId="36" r:id="rId12"/>
    <sheet name="34根构件" sheetId="35" r:id="rId13"/>
    <sheet name="32根构件" sheetId="34" r:id="rId14"/>
    <sheet name="31根构件 " sheetId="48" r:id="rId15"/>
    <sheet name="30根构件" sheetId="23" r:id="rId16"/>
    <sheet name="28根构件" sheetId="22" r:id="rId17"/>
    <sheet name="27根构件 " sheetId="49" r:id="rId18"/>
    <sheet name="26根构件" sheetId="21" r:id="rId19"/>
    <sheet name="25根构件 " sheetId="20" r:id="rId20"/>
    <sheet name="24根构件 " sheetId="19" r:id="rId21"/>
    <sheet name="23根构件  " sheetId="50" r:id="rId22"/>
    <sheet name="22根构件 " sheetId="17" r:id="rId23"/>
    <sheet name="21根构件 " sheetId="16" r:id="rId24"/>
    <sheet name="20根构件" sheetId="15" r:id="rId25"/>
    <sheet name="19根构件" sheetId="14" r:id="rId26"/>
    <sheet name="18根构件  " sheetId="13" r:id="rId27"/>
    <sheet name="17根构件  " sheetId="12" r:id="rId28"/>
    <sheet name="16根构件  " sheetId="11" r:id="rId29"/>
    <sheet name="15根构件 " sheetId="3" r:id="rId30"/>
    <sheet name="14根构件" sheetId="9" r:id="rId31"/>
    <sheet name="13根构件" sheetId="8" r:id="rId32"/>
    <sheet name="12根构件  " sheetId="7" r:id="rId33"/>
    <sheet name="11根构件 " sheetId="2" r:id="rId34"/>
    <sheet name="10根构件 " sheetId="6" r:id="rId35"/>
    <sheet name="9根构件" sheetId="5" r:id="rId36"/>
    <sheet name="8根构件 " sheetId="4" r:id="rId37"/>
    <sheet name="7根构件" sheetId="1" r:id="rId38"/>
  </sheets>
  <calcPr calcId="18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105" i="7" l="1"/>
  <c r="I81" i="7"/>
  <c r="G93" i="7"/>
  <c r="F107" i="7"/>
  <c r="V263" i="1"/>
  <c r="U263" i="1"/>
  <c r="S263" i="1"/>
  <c r="R263" i="1"/>
  <c r="J263" i="1"/>
  <c r="I263" i="1"/>
  <c r="G263" i="1"/>
  <c r="F263" i="1"/>
  <c r="V262" i="1"/>
  <c r="U262" i="1"/>
  <c r="S262" i="1"/>
  <c r="R262" i="1"/>
  <c r="J262" i="1"/>
  <c r="I262" i="1"/>
  <c r="G262" i="1"/>
  <c r="F262" i="1"/>
  <c r="X261" i="1"/>
  <c r="V261" i="1"/>
  <c r="U261" i="1"/>
  <c r="S261" i="1"/>
  <c r="R261" i="1"/>
  <c r="L261" i="1"/>
  <c r="J261" i="1"/>
  <c r="I261" i="1"/>
  <c r="G261" i="1"/>
  <c r="F261" i="1"/>
  <c r="V257" i="1"/>
  <c r="U257" i="1"/>
  <c r="S257" i="1"/>
  <c r="R257" i="1"/>
  <c r="K257" i="1"/>
  <c r="J257" i="1"/>
  <c r="I257" i="1"/>
  <c r="H257" i="1"/>
  <c r="G257" i="1"/>
  <c r="F257" i="1"/>
  <c r="V256" i="1"/>
  <c r="U256" i="1"/>
  <c r="S256" i="1"/>
  <c r="R256" i="1"/>
  <c r="K256" i="1"/>
  <c r="J256" i="1"/>
  <c r="I256" i="1"/>
  <c r="H256" i="1"/>
  <c r="G256" i="1"/>
  <c r="F256" i="1"/>
  <c r="X255" i="1"/>
  <c r="V255" i="1"/>
  <c r="U255" i="1"/>
  <c r="S255" i="1"/>
  <c r="R255" i="1"/>
  <c r="M255" i="1"/>
  <c r="L255" i="1"/>
  <c r="K255" i="1"/>
  <c r="J255" i="1"/>
  <c r="I255" i="1"/>
  <c r="H255" i="1"/>
  <c r="G255" i="1"/>
  <c r="F255" i="1"/>
  <c r="V250" i="1"/>
  <c r="U250" i="1"/>
  <c r="S250" i="1"/>
  <c r="R250" i="1"/>
  <c r="J250" i="1"/>
  <c r="I250" i="1"/>
  <c r="G250" i="1"/>
  <c r="F250" i="1"/>
  <c r="V249" i="1"/>
  <c r="U249" i="1"/>
  <c r="S249" i="1"/>
  <c r="R249" i="1"/>
  <c r="J249" i="1"/>
  <c r="I249" i="1"/>
  <c r="G249" i="1"/>
  <c r="F249" i="1"/>
  <c r="X248" i="1"/>
  <c r="V248" i="1"/>
  <c r="U248" i="1"/>
  <c r="S248" i="1"/>
  <c r="R248" i="1"/>
  <c r="L248" i="1"/>
  <c r="J248" i="1"/>
  <c r="I248" i="1"/>
  <c r="G248" i="1"/>
  <c r="F248" i="1"/>
  <c r="V244" i="1"/>
  <c r="U244" i="1"/>
  <c r="S244" i="1"/>
  <c r="R244" i="1"/>
  <c r="K244" i="1"/>
  <c r="J244" i="1"/>
  <c r="I244" i="1"/>
  <c r="H244" i="1"/>
  <c r="G244" i="1"/>
  <c r="F244" i="1"/>
  <c r="V243" i="1"/>
  <c r="U243" i="1"/>
  <c r="S243" i="1"/>
  <c r="R243" i="1"/>
  <c r="K243" i="1"/>
  <c r="J243" i="1"/>
  <c r="I243" i="1"/>
  <c r="H243" i="1"/>
  <c r="G243" i="1"/>
  <c r="F243" i="1"/>
  <c r="X242" i="1"/>
  <c r="V242" i="1"/>
  <c r="U242" i="1"/>
  <c r="S242" i="1"/>
  <c r="R242" i="1"/>
  <c r="M242" i="1"/>
  <c r="L242" i="1"/>
  <c r="K242" i="1"/>
  <c r="J242" i="1"/>
  <c r="I242" i="1"/>
  <c r="H242" i="1"/>
  <c r="G242" i="1"/>
  <c r="F242" i="1"/>
  <c r="V237" i="1"/>
  <c r="U237" i="1"/>
  <c r="S237" i="1"/>
  <c r="R237" i="1"/>
  <c r="J237" i="1"/>
  <c r="I237" i="1"/>
  <c r="G237" i="1"/>
  <c r="F237" i="1"/>
  <c r="V236" i="1"/>
  <c r="U236" i="1"/>
  <c r="S236" i="1"/>
  <c r="R236" i="1"/>
  <c r="J236" i="1"/>
  <c r="I236" i="1"/>
  <c r="G236" i="1"/>
  <c r="F236" i="1"/>
  <c r="X235" i="1"/>
  <c r="V235" i="1"/>
  <c r="U235" i="1"/>
  <c r="S235" i="1"/>
  <c r="R235" i="1"/>
  <c r="L235" i="1"/>
  <c r="J235" i="1"/>
  <c r="I235" i="1"/>
  <c r="G235" i="1"/>
  <c r="F235" i="1"/>
  <c r="V231" i="1"/>
  <c r="U231" i="1"/>
  <c r="S231" i="1"/>
  <c r="R231" i="1"/>
  <c r="K231" i="1"/>
  <c r="J231" i="1"/>
  <c r="I231" i="1"/>
  <c r="H231" i="1"/>
  <c r="G231" i="1"/>
  <c r="F231" i="1"/>
  <c r="V230" i="1"/>
  <c r="U230" i="1"/>
  <c r="S230" i="1"/>
  <c r="R230" i="1"/>
  <c r="K230" i="1"/>
  <c r="J230" i="1"/>
  <c r="I230" i="1"/>
  <c r="H230" i="1"/>
  <c r="G230" i="1"/>
  <c r="F230" i="1"/>
  <c r="X229" i="1"/>
  <c r="V229" i="1"/>
  <c r="U229" i="1"/>
  <c r="S229" i="1"/>
  <c r="R229" i="1"/>
  <c r="M229" i="1"/>
  <c r="L229" i="1"/>
  <c r="K229" i="1"/>
  <c r="J229" i="1"/>
  <c r="I229" i="1"/>
  <c r="H229" i="1"/>
  <c r="G229" i="1"/>
  <c r="F229" i="1"/>
  <c r="V224" i="1"/>
  <c r="U224" i="1"/>
  <c r="S224" i="1"/>
  <c r="R224" i="1"/>
  <c r="J224" i="1"/>
  <c r="I224" i="1"/>
  <c r="G224" i="1"/>
  <c r="F224" i="1"/>
  <c r="V223" i="1"/>
  <c r="U223" i="1"/>
  <c r="S223" i="1"/>
  <c r="R223" i="1"/>
  <c r="J223" i="1"/>
  <c r="I223" i="1"/>
  <c r="G223" i="1"/>
  <c r="F223" i="1"/>
  <c r="X222" i="1"/>
  <c r="V222" i="1"/>
  <c r="U222" i="1"/>
  <c r="S222" i="1"/>
  <c r="R222" i="1"/>
  <c r="L222" i="1"/>
  <c r="J222" i="1"/>
  <c r="I222" i="1"/>
  <c r="G222" i="1"/>
  <c r="F222" i="1"/>
  <c r="V218" i="1"/>
  <c r="U218" i="1"/>
  <c r="S218" i="1"/>
  <c r="R218" i="1"/>
  <c r="K218" i="1"/>
  <c r="J218" i="1"/>
  <c r="I218" i="1"/>
  <c r="H218" i="1"/>
  <c r="G218" i="1"/>
  <c r="F218" i="1"/>
  <c r="V217" i="1"/>
  <c r="U217" i="1"/>
  <c r="S217" i="1"/>
  <c r="R217" i="1"/>
  <c r="K217" i="1"/>
  <c r="J217" i="1"/>
  <c r="I217" i="1"/>
  <c r="H217" i="1"/>
  <c r="G217" i="1"/>
  <c r="F217" i="1"/>
  <c r="X216" i="1"/>
  <c r="V216" i="1"/>
  <c r="U216" i="1"/>
  <c r="S216" i="1"/>
  <c r="R216" i="1"/>
  <c r="M216" i="1"/>
  <c r="L216" i="1"/>
  <c r="K216" i="1"/>
  <c r="J216" i="1"/>
  <c r="I216" i="1"/>
  <c r="H216" i="1"/>
  <c r="G216" i="1"/>
  <c r="F216" i="1"/>
  <c r="V211" i="1"/>
  <c r="U211" i="1"/>
  <c r="S211" i="1"/>
  <c r="R211" i="1"/>
  <c r="J211" i="1"/>
  <c r="I211" i="1"/>
  <c r="G211" i="1"/>
  <c r="F211" i="1"/>
  <c r="V210" i="1"/>
  <c r="U210" i="1"/>
  <c r="S210" i="1"/>
  <c r="R210" i="1"/>
  <c r="J210" i="1"/>
  <c r="I210" i="1"/>
  <c r="G210" i="1"/>
  <c r="F210" i="1"/>
  <c r="X209" i="1"/>
  <c r="V209" i="1"/>
  <c r="U209" i="1"/>
  <c r="S209" i="1"/>
  <c r="R209" i="1"/>
  <c r="L209" i="1"/>
  <c r="J209" i="1"/>
  <c r="I209" i="1"/>
  <c r="G209" i="1"/>
  <c r="F209" i="1"/>
  <c r="V205" i="1"/>
  <c r="U205" i="1"/>
  <c r="S205" i="1"/>
  <c r="R205" i="1"/>
  <c r="K205" i="1"/>
  <c r="J205" i="1"/>
  <c r="I205" i="1"/>
  <c r="H205" i="1"/>
  <c r="G205" i="1"/>
  <c r="F205" i="1"/>
  <c r="V204" i="1"/>
  <c r="U204" i="1"/>
  <c r="S204" i="1"/>
  <c r="R204" i="1"/>
  <c r="K204" i="1"/>
  <c r="J204" i="1"/>
  <c r="I204" i="1"/>
  <c r="H204" i="1"/>
  <c r="G204" i="1"/>
  <c r="F204" i="1"/>
  <c r="X203" i="1"/>
  <c r="V203" i="1"/>
  <c r="U203" i="1"/>
  <c r="S203" i="1"/>
  <c r="R203" i="1"/>
  <c r="M203" i="1"/>
  <c r="L203" i="1"/>
  <c r="K203" i="1"/>
  <c r="J203" i="1"/>
  <c r="I203" i="1"/>
  <c r="H203" i="1"/>
  <c r="G203" i="1"/>
  <c r="F203" i="1"/>
  <c r="V198" i="1"/>
  <c r="U198" i="1"/>
  <c r="S198" i="1"/>
  <c r="R198" i="1"/>
  <c r="J198" i="1"/>
  <c r="I198" i="1"/>
  <c r="G198" i="1"/>
  <c r="F198" i="1"/>
  <c r="V197" i="1"/>
  <c r="U197" i="1"/>
  <c r="S197" i="1"/>
  <c r="R197" i="1"/>
  <c r="J197" i="1"/>
  <c r="I197" i="1"/>
  <c r="G197" i="1"/>
  <c r="F197" i="1"/>
  <c r="X196" i="1"/>
  <c r="V196" i="1"/>
  <c r="U196" i="1"/>
  <c r="S196" i="1"/>
  <c r="R196" i="1"/>
  <c r="L196" i="1"/>
  <c r="J196" i="1"/>
  <c r="I196" i="1"/>
  <c r="G196" i="1"/>
  <c r="F196" i="1"/>
  <c r="V192" i="1"/>
  <c r="U192" i="1"/>
  <c r="S192" i="1"/>
  <c r="R192" i="1"/>
  <c r="K192" i="1"/>
  <c r="J192" i="1"/>
  <c r="I192" i="1"/>
  <c r="H192" i="1"/>
  <c r="G192" i="1"/>
  <c r="F192" i="1"/>
  <c r="V191" i="1"/>
  <c r="U191" i="1"/>
  <c r="S191" i="1"/>
  <c r="R191" i="1"/>
  <c r="K191" i="1"/>
  <c r="J191" i="1"/>
  <c r="I191" i="1"/>
  <c r="H191" i="1"/>
  <c r="G191" i="1"/>
  <c r="F191" i="1"/>
  <c r="X190" i="1"/>
  <c r="V190" i="1"/>
  <c r="U190" i="1"/>
  <c r="S190" i="1"/>
  <c r="R190" i="1"/>
  <c r="M190" i="1"/>
  <c r="L190" i="1"/>
  <c r="K190" i="1"/>
  <c r="J190" i="1"/>
  <c r="I190" i="1"/>
  <c r="H190" i="1"/>
  <c r="G190" i="1"/>
  <c r="F190" i="1"/>
  <c r="V185" i="1"/>
  <c r="U185" i="1"/>
  <c r="S185" i="1"/>
  <c r="R185" i="1"/>
  <c r="J185" i="1"/>
  <c r="I185" i="1"/>
  <c r="G185" i="1"/>
  <c r="F185" i="1"/>
  <c r="V184" i="1"/>
  <c r="U184" i="1"/>
  <c r="S184" i="1"/>
  <c r="R184" i="1"/>
  <c r="J184" i="1"/>
  <c r="I184" i="1"/>
  <c r="G184" i="1"/>
  <c r="F184" i="1"/>
  <c r="X183" i="1"/>
  <c r="V183" i="1"/>
  <c r="U183" i="1"/>
  <c r="S183" i="1"/>
  <c r="R183" i="1"/>
  <c r="L183" i="1"/>
  <c r="J183" i="1"/>
  <c r="I183" i="1"/>
  <c r="G183" i="1"/>
  <c r="F183" i="1"/>
  <c r="V179" i="1"/>
  <c r="U179" i="1"/>
  <c r="S179" i="1"/>
  <c r="R179" i="1"/>
  <c r="K179" i="1"/>
  <c r="J179" i="1"/>
  <c r="I179" i="1"/>
  <c r="H179" i="1"/>
  <c r="G179" i="1"/>
  <c r="F179" i="1"/>
  <c r="V178" i="1"/>
  <c r="U178" i="1"/>
  <c r="S178" i="1"/>
  <c r="R178" i="1"/>
  <c r="K178" i="1"/>
  <c r="J178" i="1"/>
  <c r="I178" i="1"/>
  <c r="H178" i="1"/>
  <c r="G178" i="1"/>
  <c r="F178" i="1"/>
  <c r="X177" i="1"/>
  <c r="V177" i="1"/>
  <c r="U177" i="1"/>
  <c r="S177" i="1"/>
  <c r="R177" i="1"/>
  <c r="M177" i="1"/>
  <c r="L177" i="1"/>
  <c r="K177" i="1"/>
  <c r="J177" i="1"/>
  <c r="I177" i="1"/>
  <c r="H177" i="1"/>
  <c r="G177" i="1"/>
  <c r="F177" i="1"/>
  <c r="V172" i="1"/>
  <c r="U172" i="1"/>
  <c r="S172" i="1"/>
  <c r="R172" i="1"/>
  <c r="J172" i="1"/>
  <c r="I172" i="1"/>
  <c r="G172" i="1"/>
  <c r="F172" i="1"/>
  <c r="V171" i="1"/>
  <c r="U171" i="1"/>
  <c r="S171" i="1"/>
  <c r="R171" i="1"/>
  <c r="J171" i="1"/>
  <c r="I171" i="1"/>
  <c r="G171" i="1"/>
  <c r="F171" i="1"/>
  <c r="X170" i="1"/>
  <c r="V170" i="1"/>
  <c r="U170" i="1"/>
  <c r="S170" i="1"/>
  <c r="R170" i="1"/>
  <c r="L170" i="1"/>
  <c r="J170" i="1"/>
  <c r="I170" i="1"/>
  <c r="G170" i="1"/>
  <c r="F170" i="1"/>
  <c r="V166" i="1"/>
  <c r="U166" i="1"/>
  <c r="S166" i="1"/>
  <c r="R166" i="1"/>
  <c r="K166" i="1"/>
  <c r="J166" i="1"/>
  <c r="I166" i="1"/>
  <c r="H166" i="1"/>
  <c r="G166" i="1"/>
  <c r="F166" i="1"/>
  <c r="V165" i="1"/>
  <c r="U165" i="1"/>
  <c r="S165" i="1"/>
  <c r="R165" i="1"/>
  <c r="K165" i="1"/>
  <c r="J165" i="1"/>
  <c r="I165" i="1"/>
  <c r="H165" i="1"/>
  <c r="G165" i="1"/>
  <c r="F165" i="1"/>
  <c r="X164" i="1"/>
  <c r="V164" i="1"/>
  <c r="U164" i="1"/>
  <c r="S164" i="1"/>
  <c r="R164" i="1"/>
  <c r="M164" i="1"/>
  <c r="L164" i="1"/>
  <c r="K164" i="1"/>
  <c r="J164" i="1"/>
  <c r="I164" i="1"/>
  <c r="H164" i="1"/>
  <c r="G164" i="1"/>
  <c r="F164" i="1"/>
  <c r="V159" i="1"/>
  <c r="U159" i="1"/>
  <c r="S159" i="1"/>
  <c r="R159" i="1"/>
  <c r="J159" i="1"/>
  <c r="I159" i="1"/>
  <c r="G159" i="1"/>
  <c r="F159" i="1"/>
  <c r="V158" i="1"/>
  <c r="U158" i="1"/>
  <c r="S158" i="1"/>
  <c r="R158" i="1"/>
  <c r="J158" i="1"/>
  <c r="I158" i="1"/>
  <c r="G158" i="1"/>
  <c r="F158" i="1"/>
  <c r="X157" i="1"/>
  <c r="V157" i="1"/>
  <c r="U157" i="1"/>
  <c r="S157" i="1"/>
  <c r="R157" i="1"/>
  <c r="L157" i="1"/>
  <c r="J157" i="1"/>
  <c r="I157" i="1"/>
  <c r="G157" i="1"/>
  <c r="F157" i="1"/>
  <c r="V153" i="1"/>
  <c r="U153" i="1"/>
  <c r="S153" i="1"/>
  <c r="R153" i="1"/>
  <c r="K153" i="1"/>
  <c r="J153" i="1"/>
  <c r="I153" i="1"/>
  <c r="H153" i="1"/>
  <c r="G153" i="1"/>
  <c r="F153" i="1"/>
  <c r="V152" i="1"/>
  <c r="U152" i="1"/>
  <c r="S152" i="1"/>
  <c r="R152" i="1"/>
  <c r="K152" i="1"/>
  <c r="J152" i="1"/>
  <c r="I152" i="1"/>
  <c r="H152" i="1"/>
  <c r="G152" i="1"/>
  <c r="F152" i="1"/>
  <c r="X151" i="1"/>
  <c r="V151" i="1"/>
  <c r="U151" i="1"/>
  <c r="S151" i="1"/>
  <c r="R151" i="1"/>
  <c r="M151" i="1"/>
  <c r="L151" i="1"/>
  <c r="K151" i="1"/>
  <c r="J151" i="1"/>
  <c r="I151" i="1"/>
  <c r="H151" i="1"/>
  <c r="G151" i="1"/>
  <c r="F151" i="1"/>
  <c r="V146" i="1"/>
  <c r="U146" i="1"/>
  <c r="S146" i="1"/>
  <c r="R146" i="1"/>
  <c r="J146" i="1"/>
  <c r="I146" i="1"/>
  <c r="G146" i="1"/>
  <c r="F146" i="1"/>
  <c r="V145" i="1"/>
  <c r="U145" i="1"/>
  <c r="S145" i="1"/>
  <c r="R145" i="1"/>
  <c r="J145" i="1"/>
  <c r="I145" i="1"/>
  <c r="G145" i="1"/>
  <c r="F145" i="1"/>
  <c r="X144" i="1"/>
  <c r="V144" i="1"/>
  <c r="U144" i="1"/>
  <c r="S144" i="1"/>
  <c r="R144" i="1"/>
  <c r="L144" i="1"/>
  <c r="J144" i="1"/>
  <c r="I144" i="1"/>
  <c r="G144" i="1"/>
  <c r="F144" i="1"/>
  <c r="V140" i="1"/>
  <c r="U140" i="1"/>
  <c r="S140" i="1"/>
  <c r="R140" i="1"/>
  <c r="K140" i="1"/>
  <c r="J140" i="1"/>
  <c r="I140" i="1"/>
  <c r="H140" i="1"/>
  <c r="G140" i="1"/>
  <c r="F140" i="1"/>
  <c r="V139" i="1"/>
  <c r="U139" i="1"/>
  <c r="S139" i="1"/>
  <c r="R139" i="1"/>
  <c r="K139" i="1"/>
  <c r="J139" i="1"/>
  <c r="I139" i="1"/>
  <c r="H139" i="1"/>
  <c r="G139" i="1"/>
  <c r="F139" i="1"/>
  <c r="X138" i="1"/>
  <c r="V138" i="1"/>
  <c r="U138" i="1"/>
  <c r="S138" i="1"/>
  <c r="R138" i="1"/>
  <c r="M138" i="1"/>
  <c r="L138" i="1"/>
  <c r="K138" i="1"/>
  <c r="J138" i="1"/>
  <c r="I138" i="1"/>
  <c r="H138" i="1"/>
  <c r="G138" i="1"/>
  <c r="F138" i="1"/>
  <c r="V133" i="1"/>
  <c r="U133" i="1"/>
  <c r="S133" i="1"/>
  <c r="R133" i="1"/>
  <c r="J133" i="1"/>
  <c r="I133" i="1"/>
  <c r="G133" i="1"/>
  <c r="F133" i="1"/>
  <c r="V132" i="1"/>
  <c r="U132" i="1"/>
  <c r="S132" i="1"/>
  <c r="R132" i="1"/>
  <c r="J132" i="1"/>
  <c r="I132" i="1"/>
  <c r="G132" i="1"/>
  <c r="F132" i="1"/>
  <c r="X131" i="1"/>
  <c r="V131" i="1"/>
  <c r="U131" i="1"/>
  <c r="S131" i="1"/>
  <c r="R131" i="1"/>
  <c r="L131" i="1"/>
  <c r="J131" i="1"/>
  <c r="I131" i="1"/>
  <c r="G131" i="1"/>
  <c r="F131" i="1"/>
  <c r="V127" i="1"/>
  <c r="U127" i="1"/>
  <c r="S127" i="1"/>
  <c r="R127" i="1"/>
  <c r="K127" i="1"/>
  <c r="J127" i="1"/>
  <c r="I127" i="1"/>
  <c r="H127" i="1"/>
  <c r="G127" i="1"/>
  <c r="F127" i="1"/>
  <c r="V126" i="1"/>
  <c r="U126" i="1"/>
  <c r="S126" i="1"/>
  <c r="R126" i="1"/>
  <c r="K126" i="1"/>
  <c r="J126" i="1"/>
  <c r="I126" i="1"/>
  <c r="H126" i="1"/>
  <c r="G126" i="1"/>
  <c r="F126" i="1"/>
  <c r="X125" i="1"/>
  <c r="V125" i="1"/>
  <c r="U125" i="1"/>
  <c r="S125" i="1"/>
  <c r="R125" i="1"/>
  <c r="M125" i="1"/>
  <c r="L125" i="1"/>
  <c r="K125" i="1"/>
  <c r="J125" i="1"/>
  <c r="I125" i="1"/>
  <c r="H125" i="1"/>
  <c r="G125" i="1"/>
  <c r="F125" i="1"/>
  <c r="V120" i="1"/>
  <c r="U120" i="1"/>
  <c r="S120" i="1"/>
  <c r="R120" i="1"/>
  <c r="J120" i="1"/>
  <c r="I120" i="1"/>
  <c r="G120" i="1"/>
  <c r="F120" i="1"/>
  <c r="V119" i="1"/>
  <c r="U119" i="1"/>
  <c r="S119" i="1"/>
  <c r="R119" i="1"/>
  <c r="J119" i="1"/>
  <c r="I119" i="1"/>
  <c r="G119" i="1"/>
  <c r="F119" i="1"/>
  <c r="X118" i="1"/>
  <c r="V118" i="1"/>
  <c r="U118" i="1"/>
  <c r="S118" i="1"/>
  <c r="R118" i="1"/>
  <c r="L118" i="1"/>
  <c r="J118" i="1"/>
  <c r="I118" i="1"/>
  <c r="G118" i="1"/>
  <c r="F118" i="1"/>
  <c r="V114" i="1"/>
  <c r="U114" i="1"/>
  <c r="S114" i="1"/>
  <c r="R114" i="1"/>
  <c r="K114" i="1"/>
  <c r="J114" i="1"/>
  <c r="I114" i="1"/>
  <c r="H114" i="1"/>
  <c r="G114" i="1"/>
  <c r="F114" i="1"/>
  <c r="V113" i="1"/>
  <c r="U113" i="1"/>
  <c r="S113" i="1"/>
  <c r="R113" i="1"/>
  <c r="K113" i="1"/>
  <c r="J113" i="1"/>
  <c r="I113" i="1"/>
  <c r="H113" i="1"/>
  <c r="G113" i="1"/>
  <c r="F113" i="1"/>
  <c r="X112" i="1"/>
  <c r="V112" i="1"/>
  <c r="U112" i="1"/>
  <c r="S112" i="1"/>
  <c r="R112" i="1"/>
  <c r="M112" i="1"/>
  <c r="L112" i="1"/>
  <c r="K112" i="1"/>
  <c r="J112" i="1"/>
  <c r="I112" i="1"/>
  <c r="H112" i="1"/>
  <c r="G112" i="1"/>
  <c r="F112" i="1"/>
  <c r="V107" i="1"/>
  <c r="U107" i="1"/>
  <c r="S107" i="1"/>
  <c r="R107" i="1"/>
  <c r="J107" i="1"/>
  <c r="I107" i="1"/>
  <c r="G107" i="1"/>
  <c r="F107" i="1"/>
  <c r="V106" i="1"/>
  <c r="U106" i="1"/>
  <c r="S106" i="1"/>
  <c r="R106" i="1"/>
  <c r="J106" i="1"/>
  <c r="I106" i="1"/>
  <c r="G106" i="1"/>
  <c r="F106" i="1"/>
  <c r="X105" i="1"/>
  <c r="V105" i="1"/>
  <c r="U105" i="1"/>
  <c r="S105" i="1"/>
  <c r="R105" i="1"/>
  <c r="L105" i="1"/>
  <c r="J105" i="1"/>
  <c r="I105" i="1"/>
  <c r="G105" i="1"/>
  <c r="F105" i="1"/>
  <c r="V101" i="1"/>
  <c r="U101" i="1"/>
  <c r="S101" i="1"/>
  <c r="R101" i="1"/>
  <c r="K101" i="1"/>
  <c r="J101" i="1"/>
  <c r="I101" i="1"/>
  <c r="H101" i="1"/>
  <c r="G101" i="1"/>
  <c r="F101" i="1"/>
  <c r="V100" i="1"/>
  <c r="U100" i="1"/>
  <c r="S100" i="1"/>
  <c r="R100" i="1"/>
  <c r="K100" i="1"/>
  <c r="J100" i="1"/>
  <c r="I100" i="1"/>
  <c r="H100" i="1"/>
  <c r="G100" i="1"/>
  <c r="F100" i="1"/>
  <c r="X99" i="1"/>
  <c r="V99" i="1"/>
  <c r="U99" i="1"/>
  <c r="S99" i="1"/>
  <c r="R99" i="1"/>
  <c r="M99" i="1"/>
  <c r="L99" i="1"/>
  <c r="K99" i="1"/>
  <c r="J99" i="1"/>
  <c r="I99" i="1"/>
  <c r="H99" i="1"/>
  <c r="G99" i="1"/>
  <c r="F99" i="1"/>
  <c r="V94" i="1"/>
  <c r="U94" i="1"/>
  <c r="S94" i="1"/>
  <c r="R94" i="1"/>
  <c r="J94" i="1"/>
  <c r="I94" i="1"/>
  <c r="G94" i="1"/>
  <c r="F94" i="1"/>
  <c r="V93" i="1"/>
  <c r="U93" i="1"/>
  <c r="S93" i="1"/>
  <c r="R93" i="1"/>
  <c r="J93" i="1"/>
  <c r="I93" i="1"/>
  <c r="G93" i="1"/>
  <c r="F93" i="1"/>
  <c r="X92" i="1"/>
  <c r="V92" i="1"/>
  <c r="U92" i="1"/>
  <c r="S92" i="1"/>
  <c r="R92" i="1"/>
  <c r="L92" i="1"/>
  <c r="J92" i="1"/>
  <c r="I92" i="1"/>
  <c r="G92" i="1"/>
  <c r="F92" i="1"/>
  <c r="V88" i="1"/>
  <c r="U88" i="1"/>
  <c r="S88" i="1"/>
  <c r="R88" i="1"/>
  <c r="K88" i="1"/>
  <c r="J88" i="1"/>
  <c r="I88" i="1"/>
  <c r="H88" i="1"/>
  <c r="G88" i="1"/>
  <c r="F88" i="1"/>
  <c r="V87" i="1"/>
  <c r="U87" i="1"/>
  <c r="S87" i="1"/>
  <c r="R87" i="1"/>
  <c r="K87" i="1"/>
  <c r="J87" i="1"/>
  <c r="I87" i="1"/>
  <c r="H87" i="1"/>
  <c r="G87" i="1"/>
  <c r="F87" i="1"/>
  <c r="X86" i="1"/>
  <c r="V86" i="1"/>
  <c r="U86" i="1"/>
  <c r="S86" i="1"/>
  <c r="R86" i="1"/>
  <c r="M86" i="1"/>
  <c r="L86" i="1"/>
  <c r="K86" i="1"/>
  <c r="J86" i="1"/>
  <c r="I86" i="1"/>
  <c r="H86" i="1"/>
  <c r="G86" i="1"/>
  <c r="F86" i="1"/>
  <c r="V81" i="1"/>
  <c r="U81" i="1"/>
  <c r="S81" i="1"/>
  <c r="R81" i="1"/>
  <c r="J81" i="1"/>
  <c r="I81" i="1"/>
  <c r="G81" i="1"/>
  <c r="F81" i="1"/>
  <c r="V80" i="1"/>
  <c r="U80" i="1"/>
  <c r="S80" i="1"/>
  <c r="R80" i="1"/>
  <c r="J80" i="1"/>
  <c r="I80" i="1"/>
  <c r="G80" i="1"/>
  <c r="F80" i="1"/>
  <c r="X79" i="1"/>
  <c r="V79" i="1"/>
  <c r="U79" i="1"/>
  <c r="S79" i="1"/>
  <c r="R79" i="1"/>
  <c r="L79" i="1"/>
  <c r="J79" i="1"/>
  <c r="I79" i="1"/>
  <c r="G79" i="1"/>
  <c r="F79" i="1"/>
  <c r="V75" i="1"/>
  <c r="U75" i="1"/>
  <c r="S75" i="1"/>
  <c r="R75" i="1"/>
  <c r="K75" i="1"/>
  <c r="J75" i="1"/>
  <c r="I75" i="1"/>
  <c r="H75" i="1"/>
  <c r="G75" i="1"/>
  <c r="F75" i="1"/>
  <c r="V74" i="1"/>
  <c r="U74" i="1"/>
  <c r="S74" i="1"/>
  <c r="R74" i="1"/>
  <c r="K74" i="1"/>
  <c r="J74" i="1"/>
  <c r="I74" i="1"/>
  <c r="H74" i="1"/>
  <c r="G74" i="1"/>
  <c r="F74" i="1"/>
  <c r="X73" i="1"/>
  <c r="V73" i="1"/>
  <c r="U73" i="1"/>
  <c r="S73" i="1"/>
  <c r="R73" i="1"/>
  <c r="M73" i="1"/>
  <c r="L73" i="1"/>
  <c r="K73" i="1"/>
  <c r="J73" i="1"/>
  <c r="I73" i="1"/>
  <c r="H73" i="1"/>
  <c r="G73" i="1"/>
  <c r="F73" i="1"/>
  <c r="V263" i="4"/>
  <c r="U263" i="4"/>
  <c r="S263" i="4"/>
  <c r="R263" i="4"/>
  <c r="J263" i="4"/>
  <c r="I263" i="4"/>
  <c r="G263" i="4"/>
  <c r="F263" i="4"/>
  <c r="V262" i="4"/>
  <c r="U262" i="4"/>
  <c r="S262" i="4"/>
  <c r="R262" i="4"/>
  <c r="J262" i="4"/>
  <c r="I262" i="4"/>
  <c r="G262" i="4"/>
  <c r="F262" i="4"/>
  <c r="X261" i="4"/>
  <c r="V261" i="4"/>
  <c r="U261" i="4"/>
  <c r="S261" i="4"/>
  <c r="R261" i="4"/>
  <c r="L261" i="4"/>
  <c r="J261" i="4"/>
  <c r="I261" i="4"/>
  <c r="G261" i="4"/>
  <c r="F261" i="4"/>
  <c r="V257" i="4"/>
  <c r="U257" i="4"/>
  <c r="S257" i="4"/>
  <c r="R257" i="4"/>
  <c r="K257" i="4"/>
  <c r="J257" i="4"/>
  <c r="I257" i="4"/>
  <c r="H257" i="4"/>
  <c r="G257" i="4"/>
  <c r="F257" i="4"/>
  <c r="V256" i="4"/>
  <c r="U256" i="4"/>
  <c r="S256" i="4"/>
  <c r="R256" i="4"/>
  <c r="K256" i="4"/>
  <c r="J256" i="4"/>
  <c r="I256" i="4"/>
  <c r="H256" i="4"/>
  <c r="G256" i="4"/>
  <c r="F256" i="4"/>
  <c r="X255" i="4"/>
  <c r="V255" i="4"/>
  <c r="U255" i="4"/>
  <c r="S255" i="4"/>
  <c r="R255" i="4"/>
  <c r="M255" i="4"/>
  <c r="L255" i="4"/>
  <c r="K255" i="4"/>
  <c r="J255" i="4"/>
  <c r="I255" i="4"/>
  <c r="H255" i="4"/>
  <c r="G255" i="4"/>
  <c r="F255" i="4"/>
  <c r="V250" i="4"/>
  <c r="U250" i="4"/>
  <c r="S250" i="4"/>
  <c r="R250" i="4"/>
  <c r="J250" i="4"/>
  <c r="I250" i="4"/>
  <c r="G250" i="4"/>
  <c r="F250" i="4"/>
  <c r="V249" i="4"/>
  <c r="U249" i="4"/>
  <c r="S249" i="4"/>
  <c r="R249" i="4"/>
  <c r="J249" i="4"/>
  <c r="I249" i="4"/>
  <c r="G249" i="4"/>
  <c r="F249" i="4"/>
  <c r="X248" i="4"/>
  <c r="V248" i="4"/>
  <c r="U248" i="4"/>
  <c r="S248" i="4"/>
  <c r="R248" i="4"/>
  <c r="L248" i="4"/>
  <c r="J248" i="4"/>
  <c r="I248" i="4"/>
  <c r="G248" i="4"/>
  <c r="F248" i="4"/>
  <c r="V244" i="4"/>
  <c r="U244" i="4"/>
  <c r="S244" i="4"/>
  <c r="R244" i="4"/>
  <c r="K244" i="4"/>
  <c r="J244" i="4"/>
  <c r="I244" i="4"/>
  <c r="H244" i="4"/>
  <c r="G244" i="4"/>
  <c r="F244" i="4"/>
  <c r="V243" i="4"/>
  <c r="U243" i="4"/>
  <c r="S243" i="4"/>
  <c r="R243" i="4"/>
  <c r="K243" i="4"/>
  <c r="J243" i="4"/>
  <c r="I243" i="4"/>
  <c r="H243" i="4"/>
  <c r="G243" i="4"/>
  <c r="F243" i="4"/>
  <c r="X242" i="4"/>
  <c r="V242" i="4"/>
  <c r="U242" i="4"/>
  <c r="S242" i="4"/>
  <c r="R242" i="4"/>
  <c r="M242" i="4"/>
  <c r="L242" i="4"/>
  <c r="K242" i="4"/>
  <c r="J242" i="4"/>
  <c r="I242" i="4"/>
  <c r="H242" i="4"/>
  <c r="G242" i="4"/>
  <c r="F242" i="4"/>
  <c r="V237" i="4"/>
  <c r="U237" i="4"/>
  <c r="S237" i="4"/>
  <c r="R237" i="4"/>
  <c r="J237" i="4"/>
  <c r="I237" i="4"/>
  <c r="G237" i="4"/>
  <c r="F237" i="4"/>
  <c r="V236" i="4"/>
  <c r="U236" i="4"/>
  <c r="S236" i="4"/>
  <c r="R236" i="4"/>
  <c r="J236" i="4"/>
  <c r="I236" i="4"/>
  <c r="G236" i="4"/>
  <c r="F236" i="4"/>
  <c r="X235" i="4"/>
  <c r="V235" i="4"/>
  <c r="U235" i="4"/>
  <c r="S235" i="4"/>
  <c r="R235" i="4"/>
  <c r="L235" i="4"/>
  <c r="J235" i="4"/>
  <c r="I235" i="4"/>
  <c r="G235" i="4"/>
  <c r="F235" i="4"/>
  <c r="V231" i="4"/>
  <c r="U231" i="4"/>
  <c r="S231" i="4"/>
  <c r="R231" i="4"/>
  <c r="K231" i="4"/>
  <c r="J231" i="4"/>
  <c r="I231" i="4"/>
  <c r="H231" i="4"/>
  <c r="G231" i="4"/>
  <c r="F231" i="4"/>
  <c r="V230" i="4"/>
  <c r="U230" i="4"/>
  <c r="S230" i="4"/>
  <c r="R230" i="4"/>
  <c r="K230" i="4"/>
  <c r="J230" i="4"/>
  <c r="I230" i="4"/>
  <c r="H230" i="4"/>
  <c r="G230" i="4"/>
  <c r="F230" i="4"/>
  <c r="X229" i="4"/>
  <c r="V229" i="4"/>
  <c r="U229" i="4"/>
  <c r="S229" i="4"/>
  <c r="R229" i="4"/>
  <c r="M229" i="4"/>
  <c r="L229" i="4"/>
  <c r="K229" i="4"/>
  <c r="J229" i="4"/>
  <c r="I229" i="4"/>
  <c r="H229" i="4"/>
  <c r="G229" i="4"/>
  <c r="F229" i="4"/>
  <c r="V224" i="4"/>
  <c r="U224" i="4"/>
  <c r="S224" i="4"/>
  <c r="R224" i="4"/>
  <c r="J224" i="4"/>
  <c r="I224" i="4"/>
  <c r="G224" i="4"/>
  <c r="F224" i="4"/>
  <c r="V223" i="4"/>
  <c r="U223" i="4"/>
  <c r="S223" i="4"/>
  <c r="R223" i="4"/>
  <c r="J223" i="4"/>
  <c r="I223" i="4"/>
  <c r="G223" i="4"/>
  <c r="F223" i="4"/>
  <c r="X222" i="4"/>
  <c r="V222" i="4"/>
  <c r="U222" i="4"/>
  <c r="S222" i="4"/>
  <c r="R222" i="4"/>
  <c r="L222" i="4"/>
  <c r="J222" i="4"/>
  <c r="I222" i="4"/>
  <c r="G222" i="4"/>
  <c r="F222" i="4"/>
  <c r="V218" i="4"/>
  <c r="U218" i="4"/>
  <c r="S218" i="4"/>
  <c r="R218" i="4"/>
  <c r="K218" i="4"/>
  <c r="J218" i="4"/>
  <c r="I218" i="4"/>
  <c r="H218" i="4"/>
  <c r="G218" i="4"/>
  <c r="F218" i="4"/>
  <c r="V217" i="4"/>
  <c r="U217" i="4"/>
  <c r="S217" i="4"/>
  <c r="R217" i="4"/>
  <c r="K217" i="4"/>
  <c r="J217" i="4"/>
  <c r="I217" i="4"/>
  <c r="H217" i="4"/>
  <c r="G217" i="4"/>
  <c r="F217" i="4"/>
  <c r="X216" i="4"/>
  <c r="V216" i="4"/>
  <c r="U216" i="4"/>
  <c r="S216" i="4"/>
  <c r="R216" i="4"/>
  <c r="M216" i="4"/>
  <c r="L216" i="4"/>
  <c r="K216" i="4"/>
  <c r="J216" i="4"/>
  <c r="I216" i="4"/>
  <c r="H216" i="4"/>
  <c r="G216" i="4"/>
  <c r="F216" i="4"/>
  <c r="V211" i="4"/>
  <c r="U211" i="4"/>
  <c r="S211" i="4"/>
  <c r="R211" i="4"/>
  <c r="J211" i="4"/>
  <c r="I211" i="4"/>
  <c r="G211" i="4"/>
  <c r="F211" i="4"/>
  <c r="V210" i="4"/>
  <c r="U210" i="4"/>
  <c r="S210" i="4"/>
  <c r="R210" i="4"/>
  <c r="J210" i="4"/>
  <c r="I210" i="4"/>
  <c r="G210" i="4"/>
  <c r="F210" i="4"/>
  <c r="X209" i="4"/>
  <c r="V209" i="4"/>
  <c r="U209" i="4"/>
  <c r="S209" i="4"/>
  <c r="R209" i="4"/>
  <c r="L209" i="4"/>
  <c r="J209" i="4"/>
  <c r="I209" i="4"/>
  <c r="G209" i="4"/>
  <c r="F209" i="4"/>
  <c r="V205" i="4"/>
  <c r="U205" i="4"/>
  <c r="S205" i="4"/>
  <c r="R205" i="4"/>
  <c r="K205" i="4"/>
  <c r="J205" i="4"/>
  <c r="I205" i="4"/>
  <c r="H205" i="4"/>
  <c r="G205" i="4"/>
  <c r="F205" i="4"/>
  <c r="V204" i="4"/>
  <c r="U204" i="4"/>
  <c r="S204" i="4"/>
  <c r="R204" i="4"/>
  <c r="K204" i="4"/>
  <c r="J204" i="4"/>
  <c r="I204" i="4"/>
  <c r="H204" i="4"/>
  <c r="G204" i="4"/>
  <c r="F204" i="4"/>
  <c r="X203" i="4"/>
  <c r="V203" i="4"/>
  <c r="U203" i="4"/>
  <c r="S203" i="4"/>
  <c r="R203" i="4"/>
  <c r="M203" i="4"/>
  <c r="L203" i="4"/>
  <c r="K203" i="4"/>
  <c r="J203" i="4"/>
  <c r="I203" i="4"/>
  <c r="H203" i="4"/>
  <c r="G203" i="4"/>
  <c r="F203" i="4"/>
  <c r="V198" i="4"/>
  <c r="U198" i="4"/>
  <c r="S198" i="4"/>
  <c r="R198" i="4"/>
  <c r="J198" i="4"/>
  <c r="I198" i="4"/>
  <c r="G198" i="4"/>
  <c r="F198" i="4"/>
  <c r="V197" i="4"/>
  <c r="U197" i="4"/>
  <c r="S197" i="4"/>
  <c r="R197" i="4"/>
  <c r="J197" i="4"/>
  <c r="I197" i="4"/>
  <c r="G197" i="4"/>
  <c r="F197" i="4"/>
  <c r="X196" i="4"/>
  <c r="V196" i="4"/>
  <c r="U196" i="4"/>
  <c r="S196" i="4"/>
  <c r="R196" i="4"/>
  <c r="L196" i="4"/>
  <c r="J196" i="4"/>
  <c r="I196" i="4"/>
  <c r="G196" i="4"/>
  <c r="F196" i="4"/>
  <c r="V192" i="4"/>
  <c r="U192" i="4"/>
  <c r="S192" i="4"/>
  <c r="R192" i="4"/>
  <c r="K192" i="4"/>
  <c r="J192" i="4"/>
  <c r="I192" i="4"/>
  <c r="H192" i="4"/>
  <c r="G192" i="4"/>
  <c r="F192" i="4"/>
  <c r="V191" i="4"/>
  <c r="U191" i="4"/>
  <c r="S191" i="4"/>
  <c r="R191" i="4"/>
  <c r="K191" i="4"/>
  <c r="J191" i="4"/>
  <c r="I191" i="4"/>
  <c r="H191" i="4"/>
  <c r="G191" i="4"/>
  <c r="F191" i="4"/>
  <c r="X190" i="4"/>
  <c r="V190" i="4"/>
  <c r="U190" i="4"/>
  <c r="S190" i="4"/>
  <c r="R190" i="4"/>
  <c r="M190" i="4"/>
  <c r="L190" i="4"/>
  <c r="K190" i="4"/>
  <c r="J190" i="4"/>
  <c r="I190" i="4"/>
  <c r="H190" i="4"/>
  <c r="G190" i="4"/>
  <c r="F190" i="4"/>
  <c r="V185" i="4"/>
  <c r="U185" i="4"/>
  <c r="S185" i="4"/>
  <c r="R185" i="4"/>
  <c r="J185" i="4"/>
  <c r="I185" i="4"/>
  <c r="G185" i="4"/>
  <c r="F185" i="4"/>
  <c r="V184" i="4"/>
  <c r="U184" i="4"/>
  <c r="S184" i="4"/>
  <c r="R184" i="4"/>
  <c r="J184" i="4"/>
  <c r="I184" i="4"/>
  <c r="G184" i="4"/>
  <c r="F184" i="4"/>
  <c r="X183" i="4"/>
  <c r="V183" i="4"/>
  <c r="U183" i="4"/>
  <c r="S183" i="4"/>
  <c r="R183" i="4"/>
  <c r="L183" i="4"/>
  <c r="J183" i="4"/>
  <c r="I183" i="4"/>
  <c r="G183" i="4"/>
  <c r="F183" i="4"/>
  <c r="V179" i="4"/>
  <c r="U179" i="4"/>
  <c r="S179" i="4"/>
  <c r="R179" i="4"/>
  <c r="K179" i="4"/>
  <c r="J179" i="4"/>
  <c r="I179" i="4"/>
  <c r="H179" i="4"/>
  <c r="G179" i="4"/>
  <c r="F179" i="4"/>
  <c r="V178" i="4"/>
  <c r="U178" i="4"/>
  <c r="S178" i="4"/>
  <c r="R178" i="4"/>
  <c r="K178" i="4"/>
  <c r="J178" i="4"/>
  <c r="I178" i="4"/>
  <c r="H178" i="4"/>
  <c r="G178" i="4"/>
  <c r="F178" i="4"/>
  <c r="X177" i="4"/>
  <c r="V177" i="4"/>
  <c r="U177" i="4"/>
  <c r="S177" i="4"/>
  <c r="R177" i="4"/>
  <c r="M177" i="4"/>
  <c r="L177" i="4"/>
  <c r="K177" i="4"/>
  <c r="J177" i="4"/>
  <c r="I177" i="4"/>
  <c r="H177" i="4"/>
  <c r="G177" i="4"/>
  <c r="F177" i="4"/>
  <c r="V172" i="4"/>
  <c r="U172" i="4"/>
  <c r="S172" i="4"/>
  <c r="R172" i="4"/>
  <c r="J172" i="4"/>
  <c r="I172" i="4"/>
  <c r="G172" i="4"/>
  <c r="F172" i="4"/>
  <c r="V171" i="4"/>
  <c r="U171" i="4"/>
  <c r="S171" i="4"/>
  <c r="R171" i="4"/>
  <c r="J171" i="4"/>
  <c r="I171" i="4"/>
  <c r="G171" i="4"/>
  <c r="F171" i="4"/>
  <c r="X170" i="4"/>
  <c r="V170" i="4"/>
  <c r="U170" i="4"/>
  <c r="S170" i="4"/>
  <c r="R170" i="4"/>
  <c r="L170" i="4"/>
  <c r="J170" i="4"/>
  <c r="I170" i="4"/>
  <c r="G170" i="4"/>
  <c r="F170" i="4"/>
  <c r="V166" i="4"/>
  <c r="U166" i="4"/>
  <c r="S166" i="4"/>
  <c r="R166" i="4"/>
  <c r="K166" i="4"/>
  <c r="J166" i="4"/>
  <c r="I166" i="4"/>
  <c r="H166" i="4"/>
  <c r="G166" i="4"/>
  <c r="F166" i="4"/>
  <c r="V165" i="4"/>
  <c r="U165" i="4"/>
  <c r="S165" i="4"/>
  <c r="R165" i="4"/>
  <c r="K165" i="4"/>
  <c r="J165" i="4"/>
  <c r="I165" i="4"/>
  <c r="H165" i="4"/>
  <c r="G165" i="4"/>
  <c r="F165" i="4"/>
  <c r="X164" i="4"/>
  <c r="V164" i="4"/>
  <c r="U164" i="4"/>
  <c r="S164" i="4"/>
  <c r="R164" i="4"/>
  <c r="M164" i="4"/>
  <c r="L164" i="4"/>
  <c r="K164" i="4"/>
  <c r="J164" i="4"/>
  <c r="I164" i="4"/>
  <c r="H164" i="4"/>
  <c r="G164" i="4"/>
  <c r="F164" i="4"/>
  <c r="V159" i="4"/>
  <c r="U159" i="4"/>
  <c r="S159" i="4"/>
  <c r="R159" i="4"/>
  <c r="J159" i="4"/>
  <c r="I159" i="4"/>
  <c r="G159" i="4"/>
  <c r="F159" i="4"/>
  <c r="V158" i="4"/>
  <c r="U158" i="4"/>
  <c r="S158" i="4"/>
  <c r="R158" i="4"/>
  <c r="J158" i="4"/>
  <c r="I158" i="4"/>
  <c r="G158" i="4"/>
  <c r="F158" i="4"/>
  <c r="X157" i="4"/>
  <c r="V157" i="4"/>
  <c r="U157" i="4"/>
  <c r="S157" i="4"/>
  <c r="R157" i="4"/>
  <c r="L157" i="4"/>
  <c r="J157" i="4"/>
  <c r="I157" i="4"/>
  <c r="G157" i="4"/>
  <c r="F157" i="4"/>
  <c r="V153" i="4"/>
  <c r="U153" i="4"/>
  <c r="S153" i="4"/>
  <c r="R153" i="4"/>
  <c r="K153" i="4"/>
  <c r="J153" i="4"/>
  <c r="I153" i="4"/>
  <c r="H153" i="4"/>
  <c r="G153" i="4"/>
  <c r="F153" i="4"/>
  <c r="V152" i="4"/>
  <c r="U152" i="4"/>
  <c r="S152" i="4"/>
  <c r="R152" i="4"/>
  <c r="K152" i="4"/>
  <c r="J152" i="4"/>
  <c r="I152" i="4"/>
  <c r="H152" i="4"/>
  <c r="G152" i="4"/>
  <c r="F152" i="4"/>
  <c r="X151" i="4"/>
  <c r="V151" i="4"/>
  <c r="U151" i="4"/>
  <c r="S151" i="4"/>
  <c r="R151" i="4"/>
  <c r="M151" i="4"/>
  <c r="L151" i="4"/>
  <c r="K151" i="4"/>
  <c r="J151" i="4"/>
  <c r="I151" i="4"/>
  <c r="H151" i="4"/>
  <c r="G151" i="4"/>
  <c r="F151" i="4"/>
  <c r="V146" i="4"/>
  <c r="U146" i="4"/>
  <c r="S146" i="4"/>
  <c r="R146" i="4"/>
  <c r="J146" i="4"/>
  <c r="I146" i="4"/>
  <c r="G146" i="4"/>
  <c r="F146" i="4"/>
  <c r="V145" i="4"/>
  <c r="U145" i="4"/>
  <c r="S145" i="4"/>
  <c r="R145" i="4"/>
  <c r="J145" i="4"/>
  <c r="I145" i="4"/>
  <c r="G145" i="4"/>
  <c r="F145" i="4"/>
  <c r="X144" i="4"/>
  <c r="V144" i="4"/>
  <c r="U144" i="4"/>
  <c r="S144" i="4"/>
  <c r="R144" i="4"/>
  <c r="L144" i="4"/>
  <c r="J144" i="4"/>
  <c r="I144" i="4"/>
  <c r="G144" i="4"/>
  <c r="F144" i="4"/>
  <c r="V140" i="4"/>
  <c r="U140" i="4"/>
  <c r="S140" i="4"/>
  <c r="R140" i="4"/>
  <c r="K140" i="4"/>
  <c r="J140" i="4"/>
  <c r="I140" i="4"/>
  <c r="H140" i="4"/>
  <c r="G140" i="4"/>
  <c r="F140" i="4"/>
  <c r="V139" i="4"/>
  <c r="U139" i="4"/>
  <c r="S139" i="4"/>
  <c r="R139" i="4"/>
  <c r="K139" i="4"/>
  <c r="J139" i="4"/>
  <c r="I139" i="4"/>
  <c r="H139" i="4"/>
  <c r="G139" i="4"/>
  <c r="F139" i="4"/>
  <c r="X138" i="4"/>
  <c r="V138" i="4"/>
  <c r="U138" i="4"/>
  <c r="S138" i="4"/>
  <c r="R138" i="4"/>
  <c r="M138" i="4"/>
  <c r="L138" i="4"/>
  <c r="K138" i="4"/>
  <c r="J138" i="4"/>
  <c r="I138" i="4"/>
  <c r="H138" i="4"/>
  <c r="G138" i="4"/>
  <c r="F138" i="4"/>
  <c r="V133" i="4"/>
  <c r="U133" i="4"/>
  <c r="S133" i="4"/>
  <c r="R133" i="4"/>
  <c r="J133" i="4"/>
  <c r="I133" i="4"/>
  <c r="G133" i="4"/>
  <c r="F133" i="4"/>
  <c r="V132" i="4"/>
  <c r="U132" i="4"/>
  <c r="S132" i="4"/>
  <c r="R132" i="4"/>
  <c r="J132" i="4"/>
  <c r="I132" i="4"/>
  <c r="G132" i="4"/>
  <c r="F132" i="4"/>
  <c r="X131" i="4"/>
  <c r="V131" i="4"/>
  <c r="U131" i="4"/>
  <c r="S131" i="4"/>
  <c r="R131" i="4"/>
  <c r="L131" i="4"/>
  <c r="J131" i="4"/>
  <c r="I131" i="4"/>
  <c r="G131" i="4"/>
  <c r="F131" i="4"/>
  <c r="V127" i="4"/>
  <c r="U127" i="4"/>
  <c r="S127" i="4"/>
  <c r="R127" i="4"/>
  <c r="K127" i="4"/>
  <c r="J127" i="4"/>
  <c r="I127" i="4"/>
  <c r="H127" i="4"/>
  <c r="G127" i="4"/>
  <c r="F127" i="4"/>
  <c r="V126" i="4"/>
  <c r="U126" i="4"/>
  <c r="S126" i="4"/>
  <c r="R126" i="4"/>
  <c r="K126" i="4"/>
  <c r="J126" i="4"/>
  <c r="I126" i="4"/>
  <c r="H126" i="4"/>
  <c r="G126" i="4"/>
  <c r="F126" i="4"/>
  <c r="X125" i="4"/>
  <c r="V125" i="4"/>
  <c r="U125" i="4"/>
  <c r="S125" i="4"/>
  <c r="R125" i="4"/>
  <c r="M125" i="4"/>
  <c r="L125" i="4"/>
  <c r="K125" i="4"/>
  <c r="J125" i="4"/>
  <c r="I125" i="4"/>
  <c r="H125" i="4"/>
  <c r="G125" i="4"/>
  <c r="F125" i="4"/>
  <c r="V120" i="4"/>
  <c r="U120" i="4"/>
  <c r="S120" i="4"/>
  <c r="R120" i="4"/>
  <c r="J120" i="4"/>
  <c r="I120" i="4"/>
  <c r="G120" i="4"/>
  <c r="F120" i="4"/>
  <c r="V119" i="4"/>
  <c r="U119" i="4"/>
  <c r="S119" i="4"/>
  <c r="R119" i="4"/>
  <c r="J119" i="4"/>
  <c r="I119" i="4"/>
  <c r="G119" i="4"/>
  <c r="F119" i="4"/>
  <c r="X118" i="4"/>
  <c r="V118" i="4"/>
  <c r="U118" i="4"/>
  <c r="S118" i="4"/>
  <c r="R118" i="4"/>
  <c r="L118" i="4"/>
  <c r="J118" i="4"/>
  <c r="I118" i="4"/>
  <c r="G118" i="4"/>
  <c r="F118" i="4"/>
  <c r="V114" i="4"/>
  <c r="U114" i="4"/>
  <c r="S114" i="4"/>
  <c r="R114" i="4"/>
  <c r="K114" i="4"/>
  <c r="J114" i="4"/>
  <c r="I114" i="4"/>
  <c r="H114" i="4"/>
  <c r="G114" i="4"/>
  <c r="F114" i="4"/>
  <c r="V113" i="4"/>
  <c r="U113" i="4"/>
  <c r="S113" i="4"/>
  <c r="R113" i="4"/>
  <c r="K113" i="4"/>
  <c r="J113" i="4"/>
  <c r="I113" i="4"/>
  <c r="H113" i="4"/>
  <c r="G113" i="4"/>
  <c r="F113" i="4"/>
  <c r="X112" i="4"/>
  <c r="V112" i="4"/>
  <c r="U112" i="4"/>
  <c r="S112" i="4"/>
  <c r="R112" i="4"/>
  <c r="M112" i="4"/>
  <c r="L112" i="4"/>
  <c r="K112" i="4"/>
  <c r="J112" i="4"/>
  <c r="I112" i="4"/>
  <c r="H112" i="4"/>
  <c r="G112" i="4"/>
  <c r="F112" i="4"/>
  <c r="V107" i="4"/>
  <c r="U107" i="4"/>
  <c r="S107" i="4"/>
  <c r="R107" i="4"/>
  <c r="J107" i="4"/>
  <c r="I107" i="4"/>
  <c r="G107" i="4"/>
  <c r="F107" i="4"/>
  <c r="V106" i="4"/>
  <c r="U106" i="4"/>
  <c r="S106" i="4"/>
  <c r="R106" i="4"/>
  <c r="J106" i="4"/>
  <c r="I106" i="4"/>
  <c r="G106" i="4"/>
  <c r="F106" i="4"/>
  <c r="X105" i="4"/>
  <c r="V105" i="4"/>
  <c r="U105" i="4"/>
  <c r="S105" i="4"/>
  <c r="R105" i="4"/>
  <c r="L105" i="4"/>
  <c r="J105" i="4"/>
  <c r="I105" i="4"/>
  <c r="G105" i="4"/>
  <c r="F105" i="4"/>
  <c r="V101" i="4"/>
  <c r="U101" i="4"/>
  <c r="S101" i="4"/>
  <c r="R101" i="4"/>
  <c r="K101" i="4"/>
  <c r="J101" i="4"/>
  <c r="I101" i="4"/>
  <c r="H101" i="4"/>
  <c r="G101" i="4"/>
  <c r="F101" i="4"/>
  <c r="V100" i="4"/>
  <c r="U100" i="4"/>
  <c r="S100" i="4"/>
  <c r="R100" i="4"/>
  <c r="K100" i="4"/>
  <c r="J100" i="4"/>
  <c r="I100" i="4"/>
  <c r="H100" i="4"/>
  <c r="G100" i="4"/>
  <c r="F100" i="4"/>
  <c r="X99" i="4"/>
  <c r="V99" i="4"/>
  <c r="U99" i="4"/>
  <c r="S99" i="4"/>
  <c r="R99" i="4"/>
  <c r="M99" i="4"/>
  <c r="L99" i="4"/>
  <c r="K99" i="4"/>
  <c r="J99" i="4"/>
  <c r="I99" i="4"/>
  <c r="H99" i="4"/>
  <c r="G99" i="4"/>
  <c r="F99" i="4"/>
  <c r="V94" i="4"/>
  <c r="U94" i="4"/>
  <c r="S94" i="4"/>
  <c r="R94" i="4"/>
  <c r="J94" i="4"/>
  <c r="I94" i="4"/>
  <c r="G94" i="4"/>
  <c r="F94" i="4"/>
  <c r="V93" i="4"/>
  <c r="U93" i="4"/>
  <c r="S93" i="4"/>
  <c r="R93" i="4"/>
  <c r="J93" i="4"/>
  <c r="I93" i="4"/>
  <c r="G93" i="4"/>
  <c r="F93" i="4"/>
  <c r="X92" i="4"/>
  <c r="V92" i="4"/>
  <c r="U92" i="4"/>
  <c r="S92" i="4"/>
  <c r="R92" i="4"/>
  <c r="L92" i="4"/>
  <c r="J92" i="4"/>
  <c r="I92" i="4"/>
  <c r="G92" i="4"/>
  <c r="F92" i="4"/>
  <c r="V88" i="4"/>
  <c r="U88" i="4"/>
  <c r="S88" i="4"/>
  <c r="R88" i="4"/>
  <c r="K88" i="4"/>
  <c r="J88" i="4"/>
  <c r="I88" i="4"/>
  <c r="H88" i="4"/>
  <c r="G88" i="4"/>
  <c r="F88" i="4"/>
  <c r="V87" i="4"/>
  <c r="U87" i="4"/>
  <c r="S87" i="4"/>
  <c r="R87" i="4"/>
  <c r="K87" i="4"/>
  <c r="J87" i="4"/>
  <c r="I87" i="4"/>
  <c r="H87" i="4"/>
  <c r="G87" i="4"/>
  <c r="F87" i="4"/>
  <c r="X86" i="4"/>
  <c r="V86" i="4"/>
  <c r="U86" i="4"/>
  <c r="S86" i="4"/>
  <c r="R86" i="4"/>
  <c r="M86" i="4"/>
  <c r="L86" i="4"/>
  <c r="K86" i="4"/>
  <c r="J86" i="4"/>
  <c r="I86" i="4"/>
  <c r="H86" i="4"/>
  <c r="G86" i="4"/>
  <c r="F86" i="4"/>
  <c r="V81" i="4"/>
  <c r="U81" i="4"/>
  <c r="S81" i="4"/>
  <c r="R81" i="4"/>
  <c r="J81" i="4"/>
  <c r="I81" i="4"/>
  <c r="G81" i="4"/>
  <c r="F81" i="4"/>
  <c r="V80" i="4"/>
  <c r="U80" i="4"/>
  <c r="S80" i="4"/>
  <c r="R80" i="4"/>
  <c r="J80" i="4"/>
  <c r="I80" i="4"/>
  <c r="G80" i="4"/>
  <c r="F80" i="4"/>
  <c r="X79" i="4"/>
  <c r="V79" i="4"/>
  <c r="U79" i="4"/>
  <c r="S79" i="4"/>
  <c r="R79" i="4"/>
  <c r="L79" i="4"/>
  <c r="J79" i="4"/>
  <c r="I79" i="4"/>
  <c r="G79" i="4"/>
  <c r="F79" i="4"/>
  <c r="V75" i="4"/>
  <c r="U75" i="4"/>
  <c r="S75" i="4"/>
  <c r="R75" i="4"/>
  <c r="K75" i="4"/>
  <c r="J75" i="4"/>
  <c r="I75" i="4"/>
  <c r="H75" i="4"/>
  <c r="G75" i="4"/>
  <c r="F75" i="4"/>
  <c r="V74" i="4"/>
  <c r="U74" i="4"/>
  <c r="S74" i="4"/>
  <c r="R74" i="4"/>
  <c r="K74" i="4"/>
  <c r="J74" i="4"/>
  <c r="I74" i="4"/>
  <c r="H74" i="4"/>
  <c r="G74" i="4"/>
  <c r="F74" i="4"/>
  <c r="X73" i="4"/>
  <c r="V73" i="4"/>
  <c r="U73" i="4"/>
  <c r="S73" i="4"/>
  <c r="R73" i="4"/>
  <c r="M73" i="4"/>
  <c r="L73" i="4"/>
  <c r="K73" i="4"/>
  <c r="J73" i="4"/>
  <c r="I73" i="4"/>
  <c r="H73" i="4"/>
  <c r="G73" i="4"/>
  <c r="F73" i="4"/>
  <c r="V263" i="5"/>
  <c r="U263" i="5"/>
  <c r="S263" i="5"/>
  <c r="R263" i="5"/>
  <c r="J263" i="5"/>
  <c r="I263" i="5"/>
  <c r="G263" i="5"/>
  <c r="F263" i="5"/>
  <c r="V262" i="5"/>
  <c r="U262" i="5"/>
  <c r="S262" i="5"/>
  <c r="R262" i="5"/>
  <c r="J262" i="5"/>
  <c r="I262" i="5"/>
  <c r="G262" i="5"/>
  <c r="F262" i="5"/>
  <c r="X261" i="5"/>
  <c r="V261" i="5"/>
  <c r="U261" i="5"/>
  <c r="S261" i="5"/>
  <c r="R261" i="5"/>
  <c r="L261" i="5"/>
  <c r="J261" i="5"/>
  <c r="I261" i="5"/>
  <c r="G261" i="5"/>
  <c r="F261" i="5"/>
  <c r="V257" i="5"/>
  <c r="U257" i="5"/>
  <c r="S257" i="5"/>
  <c r="R257" i="5"/>
  <c r="K257" i="5"/>
  <c r="J257" i="5"/>
  <c r="I257" i="5"/>
  <c r="H257" i="5"/>
  <c r="G257" i="5"/>
  <c r="F257" i="5"/>
  <c r="V256" i="5"/>
  <c r="U256" i="5"/>
  <c r="S256" i="5"/>
  <c r="R256" i="5"/>
  <c r="K256" i="5"/>
  <c r="J256" i="5"/>
  <c r="I256" i="5"/>
  <c r="H256" i="5"/>
  <c r="G256" i="5"/>
  <c r="F256" i="5"/>
  <c r="X255" i="5"/>
  <c r="V255" i="5"/>
  <c r="U255" i="5"/>
  <c r="S255" i="5"/>
  <c r="R255" i="5"/>
  <c r="M255" i="5"/>
  <c r="L255" i="5"/>
  <c r="K255" i="5"/>
  <c r="J255" i="5"/>
  <c r="I255" i="5"/>
  <c r="H255" i="5"/>
  <c r="G255" i="5"/>
  <c r="F255" i="5"/>
  <c r="V250" i="5"/>
  <c r="U250" i="5"/>
  <c r="S250" i="5"/>
  <c r="R250" i="5"/>
  <c r="J250" i="5"/>
  <c r="I250" i="5"/>
  <c r="G250" i="5"/>
  <c r="F250" i="5"/>
  <c r="V249" i="5"/>
  <c r="U249" i="5"/>
  <c r="S249" i="5"/>
  <c r="R249" i="5"/>
  <c r="J249" i="5"/>
  <c r="I249" i="5"/>
  <c r="G249" i="5"/>
  <c r="F249" i="5"/>
  <c r="X248" i="5"/>
  <c r="V248" i="5"/>
  <c r="U248" i="5"/>
  <c r="S248" i="5"/>
  <c r="R248" i="5"/>
  <c r="L248" i="5"/>
  <c r="J248" i="5"/>
  <c r="I248" i="5"/>
  <c r="G248" i="5"/>
  <c r="F248" i="5"/>
  <c r="V244" i="5"/>
  <c r="U244" i="5"/>
  <c r="S244" i="5"/>
  <c r="R244" i="5"/>
  <c r="K244" i="5"/>
  <c r="J244" i="5"/>
  <c r="I244" i="5"/>
  <c r="H244" i="5"/>
  <c r="G244" i="5"/>
  <c r="F244" i="5"/>
  <c r="V243" i="5"/>
  <c r="U243" i="5"/>
  <c r="S243" i="5"/>
  <c r="R243" i="5"/>
  <c r="K243" i="5"/>
  <c r="J243" i="5"/>
  <c r="I243" i="5"/>
  <c r="H243" i="5"/>
  <c r="G243" i="5"/>
  <c r="F243" i="5"/>
  <c r="X242" i="5"/>
  <c r="V242" i="5"/>
  <c r="U242" i="5"/>
  <c r="S242" i="5"/>
  <c r="R242" i="5"/>
  <c r="M242" i="5"/>
  <c r="L242" i="5"/>
  <c r="K242" i="5"/>
  <c r="J242" i="5"/>
  <c r="I242" i="5"/>
  <c r="H242" i="5"/>
  <c r="G242" i="5"/>
  <c r="F242" i="5"/>
  <c r="V237" i="5"/>
  <c r="U237" i="5"/>
  <c r="S237" i="5"/>
  <c r="R237" i="5"/>
  <c r="J237" i="5"/>
  <c r="I237" i="5"/>
  <c r="G237" i="5"/>
  <c r="F237" i="5"/>
  <c r="V236" i="5"/>
  <c r="U236" i="5"/>
  <c r="S236" i="5"/>
  <c r="R236" i="5"/>
  <c r="J236" i="5"/>
  <c r="I236" i="5"/>
  <c r="G236" i="5"/>
  <c r="F236" i="5"/>
  <c r="X235" i="5"/>
  <c r="V235" i="5"/>
  <c r="U235" i="5"/>
  <c r="S235" i="5"/>
  <c r="R235" i="5"/>
  <c r="L235" i="5"/>
  <c r="J235" i="5"/>
  <c r="I235" i="5"/>
  <c r="G235" i="5"/>
  <c r="F235" i="5"/>
  <c r="V231" i="5"/>
  <c r="U231" i="5"/>
  <c r="S231" i="5"/>
  <c r="R231" i="5"/>
  <c r="K231" i="5"/>
  <c r="J231" i="5"/>
  <c r="I231" i="5"/>
  <c r="H231" i="5"/>
  <c r="G231" i="5"/>
  <c r="F231" i="5"/>
  <c r="V230" i="5"/>
  <c r="U230" i="5"/>
  <c r="S230" i="5"/>
  <c r="R230" i="5"/>
  <c r="K230" i="5"/>
  <c r="J230" i="5"/>
  <c r="I230" i="5"/>
  <c r="H230" i="5"/>
  <c r="G230" i="5"/>
  <c r="F230" i="5"/>
  <c r="X229" i="5"/>
  <c r="V229" i="5"/>
  <c r="U229" i="5"/>
  <c r="S229" i="5"/>
  <c r="R229" i="5"/>
  <c r="M229" i="5"/>
  <c r="L229" i="5"/>
  <c r="K229" i="5"/>
  <c r="J229" i="5"/>
  <c r="I229" i="5"/>
  <c r="H229" i="5"/>
  <c r="G229" i="5"/>
  <c r="F229" i="5"/>
  <c r="V224" i="5"/>
  <c r="U224" i="5"/>
  <c r="S224" i="5"/>
  <c r="R224" i="5"/>
  <c r="J224" i="5"/>
  <c r="I224" i="5"/>
  <c r="G224" i="5"/>
  <c r="F224" i="5"/>
  <c r="V223" i="5"/>
  <c r="U223" i="5"/>
  <c r="S223" i="5"/>
  <c r="R223" i="5"/>
  <c r="J223" i="5"/>
  <c r="I223" i="5"/>
  <c r="G223" i="5"/>
  <c r="F223" i="5"/>
  <c r="X222" i="5"/>
  <c r="V222" i="5"/>
  <c r="U222" i="5"/>
  <c r="S222" i="5"/>
  <c r="R222" i="5"/>
  <c r="L222" i="5"/>
  <c r="J222" i="5"/>
  <c r="I222" i="5"/>
  <c r="G222" i="5"/>
  <c r="F222" i="5"/>
  <c r="V218" i="5"/>
  <c r="U218" i="5"/>
  <c r="S218" i="5"/>
  <c r="R218" i="5"/>
  <c r="K218" i="5"/>
  <c r="J218" i="5"/>
  <c r="I218" i="5"/>
  <c r="H218" i="5"/>
  <c r="G218" i="5"/>
  <c r="F218" i="5"/>
  <c r="V217" i="5"/>
  <c r="U217" i="5"/>
  <c r="S217" i="5"/>
  <c r="R217" i="5"/>
  <c r="K217" i="5"/>
  <c r="J217" i="5"/>
  <c r="I217" i="5"/>
  <c r="H217" i="5"/>
  <c r="G217" i="5"/>
  <c r="F217" i="5"/>
  <c r="X216" i="5"/>
  <c r="V216" i="5"/>
  <c r="U216" i="5"/>
  <c r="S216" i="5"/>
  <c r="R216" i="5"/>
  <c r="M216" i="5"/>
  <c r="L216" i="5"/>
  <c r="K216" i="5"/>
  <c r="J216" i="5"/>
  <c r="I216" i="5"/>
  <c r="H216" i="5"/>
  <c r="G216" i="5"/>
  <c r="F216" i="5"/>
  <c r="V211" i="5"/>
  <c r="U211" i="5"/>
  <c r="S211" i="5"/>
  <c r="R211" i="5"/>
  <c r="J211" i="5"/>
  <c r="I211" i="5"/>
  <c r="G211" i="5"/>
  <c r="F211" i="5"/>
  <c r="V210" i="5"/>
  <c r="U210" i="5"/>
  <c r="S210" i="5"/>
  <c r="R210" i="5"/>
  <c r="J210" i="5"/>
  <c r="I210" i="5"/>
  <c r="G210" i="5"/>
  <c r="F210" i="5"/>
  <c r="X209" i="5"/>
  <c r="V209" i="5"/>
  <c r="U209" i="5"/>
  <c r="S209" i="5"/>
  <c r="R209" i="5"/>
  <c r="L209" i="5"/>
  <c r="J209" i="5"/>
  <c r="I209" i="5"/>
  <c r="G209" i="5"/>
  <c r="F209" i="5"/>
  <c r="V205" i="5"/>
  <c r="U205" i="5"/>
  <c r="S205" i="5"/>
  <c r="R205" i="5"/>
  <c r="K205" i="5"/>
  <c r="J205" i="5"/>
  <c r="I205" i="5"/>
  <c r="H205" i="5"/>
  <c r="G205" i="5"/>
  <c r="F205" i="5"/>
  <c r="V204" i="5"/>
  <c r="U204" i="5"/>
  <c r="S204" i="5"/>
  <c r="R204" i="5"/>
  <c r="K204" i="5"/>
  <c r="J204" i="5"/>
  <c r="I204" i="5"/>
  <c r="H204" i="5"/>
  <c r="G204" i="5"/>
  <c r="F204" i="5"/>
  <c r="X203" i="5"/>
  <c r="V203" i="5"/>
  <c r="U203" i="5"/>
  <c r="S203" i="5"/>
  <c r="R203" i="5"/>
  <c r="M203" i="5"/>
  <c r="L203" i="5"/>
  <c r="K203" i="5"/>
  <c r="J203" i="5"/>
  <c r="I203" i="5"/>
  <c r="H203" i="5"/>
  <c r="G203" i="5"/>
  <c r="F203" i="5"/>
  <c r="V198" i="5"/>
  <c r="U198" i="5"/>
  <c r="S198" i="5"/>
  <c r="R198" i="5"/>
  <c r="J198" i="5"/>
  <c r="I198" i="5"/>
  <c r="G198" i="5"/>
  <c r="F198" i="5"/>
  <c r="V197" i="5"/>
  <c r="U197" i="5"/>
  <c r="S197" i="5"/>
  <c r="R197" i="5"/>
  <c r="J197" i="5"/>
  <c r="I197" i="5"/>
  <c r="G197" i="5"/>
  <c r="F197" i="5"/>
  <c r="X196" i="5"/>
  <c r="V196" i="5"/>
  <c r="U196" i="5"/>
  <c r="S196" i="5"/>
  <c r="R196" i="5"/>
  <c r="L196" i="5"/>
  <c r="J196" i="5"/>
  <c r="I196" i="5"/>
  <c r="G196" i="5"/>
  <c r="F196" i="5"/>
  <c r="V192" i="5"/>
  <c r="U192" i="5"/>
  <c r="S192" i="5"/>
  <c r="R192" i="5"/>
  <c r="K192" i="5"/>
  <c r="J192" i="5"/>
  <c r="I192" i="5"/>
  <c r="H192" i="5"/>
  <c r="G192" i="5"/>
  <c r="F192" i="5"/>
  <c r="V191" i="5"/>
  <c r="U191" i="5"/>
  <c r="S191" i="5"/>
  <c r="R191" i="5"/>
  <c r="K191" i="5"/>
  <c r="J191" i="5"/>
  <c r="I191" i="5"/>
  <c r="H191" i="5"/>
  <c r="G191" i="5"/>
  <c r="F191" i="5"/>
  <c r="X190" i="5"/>
  <c r="V190" i="5"/>
  <c r="U190" i="5"/>
  <c r="S190" i="5"/>
  <c r="R190" i="5"/>
  <c r="M190" i="5"/>
  <c r="L190" i="5"/>
  <c r="K190" i="5"/>
  <c r="J190" i="5"/>
  <c r="I190" i="5"/>
  <c r="H190" i="5"/>
  <c r="G190" i="5"/>
  <c r="F190" i="5"/>
  <c r="V185" i="5"/>
  <c r="U185" i="5"/>
  <c r="S185" i="5"/>
  <c r="R185" i="5"/>
  <c r="J185" i="5"/>
  <c r="I185" i="5"/>
  <c r="G185" i="5"/>
  <c r="F185" i="5"/>
  <c r="V184" i="5"/>
  <c r="U184" i="5"/>
  <c r="S184" i="5"/>
  <c r="R184" i="5"/>
  <c r="J184" i="5"/>
  <c r="I184" i="5"/>
  <c r="G184" i="5"/>
  <c r="F184" i="5"/>
  <c r="X183" i="5"/>
  <c r="V183" i="5"/>
  <c r="U183" i="5"/>
  <c r="S183" i="5"/>
  <c r="R183" i="5"/>
  <c r="L183" i="5"/>
  <c r="J183" i="5"/>
  <c r="I183" i="5"/>
  <c r="G183" i="5"/>
  <c r="F183" i="5"/>
  <c r="V179" i="5"/>
  <c r="U179" i="5"/>
  <c r="S179" i="5"/>
  <c r="R179" i="5"/>
  <c r="K179" i="5"/>
  <c r="J179" i="5"/>
  <c r="I179" i="5"/>
  <c r="H179" i="5"/>
  <c r="G179" i="5"/>
  <c r="F179" i="5"/>
  <c r="V178" i="5"/>
  <c r="U178" i="5"/>
  <c r="S178" i="5"/>
  <c r="R178" i="5"/>
  <c r="K178" i="5"/>
  <c r="J178" i="5"/>
  <c r="I178" i="5"/>
  <c r="H178" i="5"/>
  <c r="G178" i="5"/>
  <c r="F178" i="5"/>
  <c r="X177" i="5"/>
  <c r="V177" i="5"/>
  <c r="U177" i="5"/>
  <c r="S177" i="5"/>
  <c r="R177" i="5"/>
  <c r="M177" i="5"/>
  <c r="L177" i="5"/>
  <c r="K177" i="5"/>
  <c r="J177" i="5"/>
  <c r="I177" i="5"/>
  <c r="H177" i="5"/>
  <c r="G177" i="5"/>
  <c r="F177" i="5"/>
  <c r="V172" i="5"/>
  <c r="U172" i="5"/>
  <c r="S172" i="5"/>
  <c r="R172" i="5"/>
  <c r="J172" i="5"/>
  <c r="I172" i="5"/>
  <c r="G172" i="5"/>
  <c r="F172" i="5"/>
  <c r="V171" i="5"/>
  <c r="U171" i="5"/>
  <c r="S171" i="5"/>
  <c r="R171" i="5"/>
  <c r="J171" i="5"/>
  <c r="I171" i="5"/>
  <c r="G171" i="5"/>
  <c r="F171" i="5"/>
  <c r="X170" i="5"/>
  <c r="V170" i="5"/>
  <c r="U170" i="5"/>
  <c r="S170" i="5"/>
  <c r="R170" i="5"/>
  <c r="L170" i="5"/>
  <c r="J170" i="5"/>
  <c r="I170" i="5"/>
  <c r="G170" i="5"/>
  <c r="F170" i="5"/>
  <c r="V166" i="5"/>
  <c r="U166" i="5"/>
  <c r="S166" i="5"/>
  <c r="R166" i="5"/>
  <c r="K166" i="5"/>
  <c r="J166" i="5"/>
  <c r="I166" i="5"/>
  <c r="H166" i="5"/>
  <c r="G166" i="5"/>
  <c r="F166" i="5"/>
  <c r="V165" i="5"/>
  <c r="U165" i="5"/>
  <c r="S165" i="5"/>
  <c r="R165" i="5"/>
  <c r="K165" i="5"/>
  <c r="J165" i="5"/>
  <c r="I165" i="5"/>
  <c r="H165" i="5"/>
  <c r="G165" i="5"/>
  <c r="F165" i="5"/>
  <c r="X164" i="5"/>
  <c r="V164" i="5"/>
  <c r="U164" i="5"/>
  <c r="S164" i="5"/>
  <c r="R164" i="5"/>
  <c r="M164" i="5"/>
  <c r="L164" i="5"/>
  <c r="K164" i="5"/>
  <c r="J164" i="5"/>
  <c r="I164" i="5"/>
  <c r="H164" i="5"/>
  <c r="G164" i="5"/>
  <c r="F164" i="5"/>
  <c r="V159" i="5"/>
  <c r="U159" i="5"/>
  <c r="S159" i="5"/>
  <c r="R159" i="5"/>
  <c r="J159" i="5"/>
  <c r="I159" i="5"/>
  <c r="G159" i="5"/>
  <c r="F159" i="5"/>
  <c r="V158" i="5"/>
  <c r="U158" i="5"/>
  <c r="S158" i="5"/>
  <c r="R158" i="5"/>
  <c r="J158" i="5"/>
  <c r="I158" i="5"/>
  <c r="G158" i="5"/>
  <c r="F158" i="5"/>
  <c r="X157" i="5"/>
  <c r="V157" i="5"/>
  <c r="U157" i="5"/>
  <c r="S157" i="5"/>
  <c r="R157" i="5"/>
  <c r="L157" i="5"/>
  <c r="J157" i="5"/>
  <c r="I157" i="5"/>
  <c r="G157" i="5"/>
  <c r="F157" i="5"/>
  <c r="V153" i="5"/>
  <c r="U153" i="5"/>
  <c r="S153" i="5"/>
  <c r="R153" i="5"/>
  <c r="K153" i="5"/>
  <c r="J153" i="5"/>
  <c r="I153" i="5"/>
  <c r="H153" i="5"/>
  <c r="G153" i="5"/>
  <c r="F153" i="5"/>
  <c r="V152" i="5"/>
  <c r="U152" i="5"/>
  <c r="S152" i="5"/>
  <c r="R152" i="5"/>
  <c r="K152" i="5"/>
  <c r="J152" i="5"/>
  <c r="I152" i="5"/>
  <c r="H152" i="5"/>
  <c r="G152" i="5"/>
  <c r="F152" i="5"/>
  <c r="X151" i="5"/>
  <c r="V151" i="5"/>
  <c r="U151" i="5"/>
  <c r="S151" i="5"/>
  <c r="R151" i="5"/>
  <c r="M151" i="5"/>
  <c r="L151" i="5"/>
  <c r="K151" i="5"/>
  <c r="J151" i="5"/>
  <c r="I151" i="5"/>
  <c r="H151" i="5"/>
  <c r="G151" i="5"/>
  <c r="F151" i="5"/>
  <c r="V146" i="5"/>
  <c r="U146" i="5"/>
  <c r="S146" i="5"/>
  <c r="R146" i="5"/>
  <c r="J146" i="5"/>
  <c r="I146" i="5"/>
  <c r="G146" i="5"/>
  <c r="F146" i="5"/>
  <c r="V145" i="5"/>
  <c r="U145" i="5"/>
  <c r="S145" i="5"/>
  <c r="R145" i="5"/>
  <c r="J145" i="5"/>
  <c r="I145" i="5"/>
  <c r="G145" i="5"/>
  <c r="F145" i="5"/>
  <c r="X144" i="5"/>
  <c r="V144" i="5"/>
  <c r="U144" i="5"/>
  <c r="S144" i="5"/>
  <c r="R144" i="5"/>
  <c r="L144" i="5"/>
  <c r="J144" i="5"/>
  <c r="I144" i="5"/>
  <c r="G144" i="5"/>
  <c r="F144" i="5"/>
  <c r="V140" i="5"/>
  <c r="U140" i="5"/>
  <c r="S140" i="5"/>
  <c r="R140" i="5"/>
  <c r="K140" i="5"/>
  <c r="J140" i="5"/>
  <c r="I140" i="5"/>
  <c r="H140" i="5"/>
  <c r="G140" i="5"/>
  <c r="F140" i="5"/>
  <c r="V139" i="5"/>
  <c r="U139" i="5"/>
  <c r="S139" i="5"/>
  <c r="R139" i="5"/>
  <c r="K139" i="5"/>
  <c r="J139" i="5"/>
  <c r="I139" i="5"/>
  <c r="H139" i="5"/>
  <c r="G139" i="5"/>
  <c r="F139" i="5"/>
  <c r="X138" i="5"/>
  <c r="V138" i="5"/>
  <c r="U138" i="5"/>
  <c r="S138" i="5"/>
  <c r="R138" i="5"/>
  <c r="M138" i="5"/>
  <c r="L138" i="5"/>
  <c r="K138" i="5"/>
  <c r="J138" i="5"/>
  <c r="I138" i="5"/>
  <c r="H138" i="5"/>
  <c r="G138" i="5"/>
  <c r="F138" i="5"/>
  <c r="V133" i="5"/>
  <c r="U133" i="5"/>
  <c r="S133" i="5"/>
  <c r="R133" i="5"/>
  <c r="J133" i="5"/>
  <c r="I133" i="5"/>
  <c r="G133" i="5"/>
  <c r="F133" i="5"/>
  <c r="V132" i="5"/>
  <c r="U132" i="5"/>
  <c r="S132" i="5"/>
  <c r="R132" i="5"/>
  <c r="J132" i="5"/>
  <c r="I132" i="5"/>
  <c r="G132" i="5"/>
  <c r="F132" i="5"/>
  <c r="X131" i="5"/>
  <c r="V131" i="5"/>
  <c r="U131" i="5"/>
  <c r="S131" i="5"/>
  <c r="R131" i="5"/>
  <c r="L131" i="5"/>
  <c r="J131" i="5"/>
  <c r="I131" i="5"/>
  <c r="G131" i="5"/>
  <c r="F131" i="5"/>
  <c r="V127" i="5"/>
  <c r="U127" i="5"/>
  <c r="S127" i="5"/>
  <c r="R127" i="5"/>
  <c r="K127" i="5"/>
  <c r="J127" i="5"/>
  <c r="I127" i="5"/>
  <c r="H127" i="5"/>
  <c r="G127" i="5"/>
  <c r="F127" i="5"/>
  <c r="V126" i="5"/>
  <c r="U126" i="5"/>
  <c r="S126" i="5"/>
  <c r="R126" i="5"/>
  <c r="K126" i="5"/>
  <c r="J126" i="5"/>
  <c r="I126" i="5"/>
  <c r="H126" i="5"/>
  <c r="G126" i="5"/>
  <c r="F126" i="5"/>
  <c r="X125" i="5"/>
  <c r="V125" i="5"/>
  <c r="U125" i="5"/>
  <c r="S125" i="5"/>
  <c r="R125" i="5"/>
  <c r="M125" i="5"/>
  <c r="L125" i="5"/>
  <c r="K125" i="5"/>
  <c r="J125" i="5"/>
  <c r="I125" i="5"/>
  <c r="H125" i="5"/>
  <c r="G125" i="5"/>
  <c r="F125" i="5"/>
  <c r="V120" i="5"/>
  <c r="U120" i="5"/>
  <c r="S120" i="5"/>
  <c r="R120" i="5"/>
  <c r="J120" i="5"/>
  <c r="I120" i="5"/>
  <c r="G120" i="5"/>
  <c r="F120" i="5"/>
  <c r="V119" i="5"/>
  <c r="U119" i="5"/>
  <c r="S119" i="5"/>
  <c r="R119" i="5"/>
  <c r="J119" i="5"/>
  <c r="I119" i="5"/>
  <c r="G119" i="5"/>
  <c r="F119" i="5"/>
  <c r="X118" i="5"/>
  <c r="V118" i="5"/>
  <c r="U118" i="5"/>
  <c r="S118" i="5"/>
  <c r="R118" i="5"/>
  <c r="L118" i="5"/>
  <c r="J118" i="5"/>
  <c r="I118" i="5"/>
  <c r="G118" i="5"/>
  <c r="F118" i="5"/>
  <c r="V114" i="5"/>
  <c r="U114" i="5"/>
  <c r="S114" i="5"/>
  <c r="R114" i="5"/>
  <c r="K114" i="5"/>
  <c r="J114" i="5"/>
  <c r="I114" i="5"/>
  <c r="H114" i="5"/>
  <c r="G114" i="5"/>
  <c r="F114" i="5"/>
  <c r="V113" i="5"/>
  <c r="U113" i="5"/>
  <c r="S113" i="5"/>
  <c r="R113" i="5"/>
  <c r="K113" i="5"/>
  <c r="J113" i="5"/>
  <c r="I113" i="5"/>
  <c r="H113" i="5"/>
  <c r="G113" i="5"/>
  <c r="F113" i="5"/>
  <c r="X112" i="5"/>
  <c r="V112" i="5"/>
  <c r="U112" i="5"/>
  <c r="S112" i="5"/>
  <c r="R112" i="5"/>
  <c r="M112" i="5"/>
  <c r="L112" i="5"/>
  <c r="K112" i="5"/>
  <c r="J112" i="5"/>
  <c r="I112" i="5"/>
  <c r="H112" i="5"/>
  <c r="G112" i="5"/>
  <c r="F112" i="5"/>
  <c r="V107" i="5"/>
  <c r="U107" i="5"/>
  <c r="S107" i="5"/>
  <c r="R107" i="5"/>
  <c r="J107" i="5"/>
  <c r="I107" i="5"/>
  <c r="G107" i="5"/>
  <c r="F107" i="5"/>
  <c r="V106" i="5"/>
  <c r="U106" i="5"/>
  <c r="S106" i="5"/>
  <c r="R106" i="5"/>
  <c r="J106" i="5"/>
  <c r="I106" i="5"/>
  <c r="G106" i="5"/>
  <c r="F106" i="5"/>
  <c r="X105" i="5"/>
  <c r="V105" i="5"/>
  <c r="U105" i="5"/>
  <c r="S105" i="5"/>
  <c r="R105" i="5"/>
  <c r="L105" i="5"/>
  <c r="J105" i="5"/>
  <c r="I105" i="5"/>
  <c r="G105" i="5"/>
  <c r="F105" i="5"/>
  <c r="V101" i="5"/>
  <c r="U101" i="5"/>
  <c r="S101" i="5"/>
  <c r="R101" i="5"/>
  <c r="K101" i="5"/>
  <c r="J101" i="5"/>
  <c r="I101" i="5"/>
  <c r="H101" i="5"/>
  <c r="G101" i="5"/>
  <c r="F101" i="5"/>
  <c r="V100" i="5"/>
  <c r="U100" i="5"/>
  <c r="S100" i="5"/>
  <c r="R100" i="5"/>
  <c r="K100" i="5"/>
  <c r="J100" i="5"/>
  <c r="I100" i="5"/>
  <c r="H100" i="5"/>
  <c r="G100" i="5"/>
  <c r="F100" i="5"/>
  <c r="X99" i="5"/>
  <c r="V99" i="5"/>
  <c r="U99" i="5"/>
  <c r="S99" i="5"/>
  <c r="R99" i="5"/>
  <c r="M99" i="5"/>
  <c r="L99" i="5"/>
  <c r="K99" i="5"/>
  <c r="J99" i="5"/>
  <c r="I99" i="5"/>
  <c r="H99" i="5"/>
  <c r="G99" i="5"/>
  <c r="F99" i="5"/>
  <c r="V94" i="5"/>
  <c r="U94" i="5"/>
  <c r="S94" i="5"/>
  <c r="R94" i="5"/>
  <c r="J94" i="5"/>
  <c r="I94" i="5"/>
  <c r="G94" i="5"/>
  <c r="F94" i="5"/>
  <c r="V93" i="5"/>
  <c r="U93" i="5"/>
  <c r="S93" i="5"/>
  <c r="R93" i="5"/>
  <c r="J93" i="5"/>
  <c r="I93" i="5"/>
  <c r="G93" i="5"/>
  <c r="F93" i="5"/>
  <c r="X92" i="5"/>
  <c r="V92" i="5"/>
  <c r="U92" i="5"/>
  <c r="S92" i="5"/>
  <c r="R92" i="5"/>
  <c r="L92" i="5"/>
  <c r="J92" i="5"/>
  <c r="I92" i="5"/>
  <c r="G92" i="5"/>
  <c r="F92" i="5"/>
  <c r="V88" i="5"/>
  <c r="U88" i="5"/>
  <c r="S88" i="5"/>
  <c r="R88" i="5"/>
  <c r="K88" i="5"/>
  <c r="J88" i="5"/>
  <c r="I88" i="5"/>
  <c r="H88" i="5"/>
  <c r="G88" i="5"/>
  <c r="F88" i="5"/>
  <c r="V87" i="5"/>
  <c r="U87" i="5"/>
  <c r="S87" i="5"/>
  <c r="R87" i="5"/>
  <c r="K87" i="5"/>
  <c r="J87" i="5"/>
  <c r="I87" i="5"/>
  <c r="H87" i="5"/>
  <c r="G87" i="5"/>
  <c r="F87" i="5"/>
  <c r="X86" i="5"/>
  <c r="V86" i="5"/>
  <c r="U86" i="5"/>
  <c r="S86" i="5"/>
  <c r="R86" i="5"/>
  <c r="M86" i="5"/>
  <c r="L86" i="5"/>
  <c r="K86" i="5"/>
  <c r="J86" i="5"/>
  <c r="I86" i="5"/>
  <c r="H86" i="5"/>
  <c r="G86" i="5"/>
  <c r="F86" i="5"/>
  <c r="V81" i="5"/>
  <c r="U81" i="5"/>
  <c r="S81" i="5"/>
  <c r="R81" i="5"/>
  <c r="J81" i="5"/>
  <c r="I81" i="5"/>
  <c r="G81" i="5"/>
  <c r="F81" i="5"/>
  <c r="V80" i="5"/>
  <c r="U80" i="5"/>
  <c r="S80" i="5"/>
  <c r="R80" i="5"/>
  <c r="J80" i="5"/>
  <c r="I80" i="5"/>
  <c r="G80" i="5"/>
  <c r="F80" i="5"/>
  <c r="X79" i="5"/>
  <c r="V79" i="5"/>
  <c r="U79" i="5"/>
  <c r="S79" i="5"/>
  <c r="R79" i="5"/>
  <c r="L79" i="5"/>
  <c r="J79" i="5"/>
  <c r="I79" i="5"/>
  <c r="G79" i="5"/>
  <c r="F79" i="5"/>
  <c r="V75" i="5"/>
  <c r="U75" i="5"/>
  <c r="S75" i="5"/>
  <c r="R75" i="5"/>
  <c r="K75" i="5"/>
  <c r="J75" i="5"/>
  <c r="I75" i="5"/>
  <c r="H75" i="5"/>
  <c r="G75" i="5"/>
  <c r="F75" i="5"/>
  <c r="V74" i="5"/>
  <c r="U74" i="5"/>
  <c r="S74" i="5"/>
  <c r="R74" i="5"/>
  <c r="K74" i="5"/>
  <c r="J74" i="5"/>
  <c r="I74" i="5"/>
  <c r="H74" i="5"/>
  <c r="G74" i="5"/>
  <c r="F74" i="5"/>
  <c r="X73" i="5"/>
  <c r="V73" i="5"/>
  <c r="U73" i="5"/>
  <c r="S73" i="5"/>
  <c r="R73" i="5"/>
  <c r="M73" i="5"/>
  <c r="L73" i="5"/>
  <c r="K73" i="5"/>
  <c r="J73" i="5"/>
  <c r="I73" i="5"/>
  <c r="H73" i="5"/>
  <c r="G73" i="5"/>
  <c r="F73" i="5"/>
  <c r="V263" i="6"/>
  <c r="U263" i="6"/>
  <c r="S263" i="6"/>
  <c r="R263" i="6"/>
  <c r="J263" i="6"/>
  <c r="I263" i="6"/>
  <c r="G263" i="6"/>
  <c r="F263" i="6"/>
  <c r="V262" i="6"/>
  <c r="U262" i="6"/>
  <c r="S262" i="6"/>
  <c r="R262" i="6"/>
  <c r="J262" i="6"/>
  <c r="I262" i="6"/>
  <c r="G262" i="6"/>
  <c r="F262" i="6"/>
  <c r="X261" i="6"/>
  <c r="V261" i="6"/>
  <c r="U261" i="6"/>
  <c r="S261" i="6"/>
  <c r="R261" i="6"/>
  <c r="L261" i="6"/>
  <c r="J261" i="6"/>
  <c r="I261" i="6"/>
  <c r="G261" i="6"/>
  <c r="F261" i="6"/>
  <c r="V257" i="6"/>
  <c r="U257" i="6"/>
  <c r="S257" i="6"/>
  <c r="R257" i="6"/>
  <c r="K257" i="6"/>
  <c r="J257" i="6"/>
  <c r="I257" i="6"/>
  <c r="H257" i="6"/>
  <c r="G257" i="6"/>
  <c r="F257" i="6"/>
  <c r="V256" i="6"/>
  <c r="U256" i="6"/>
  <c r="S256" i="6"/>
  <c r="R256" i="6"/>
  <c r="K256" i="6"/>
  <c r="J256" i="6"/>
  <c r="I256" i="6"/>
  <c r="H256" i="6"/>
  <c r="G256" i="6"/>
  <c r="F256" i="6"/>
  <c r="X255" i="6"/>
  <c r="V255" i="6"/>
  <c r="U255" i="6"/>
  <c r="S255" i="6"/>
  <c r="R255" i="6"/>
  <c r="M255" i="6"/>
  <c r="L255" i="6"/>
  <c r="K255" i="6"/>
  <c r="J255" i="6"/>
  <c r="I255" i="6"/>
  <c r="H255" i="6"/>
  <c r="G255" i="6"/>
  <c r="F255" i="6"/>
  <c r="V250" i="6"/>
  <c r="U250" i="6"/>
  <c r="S250" i="6"/>
  <c r="R250" i="6"/>
  <c r="J250" i="6"/>
  <c r="I250" i="6"/>
  <c r="G250" i="6"/>
  <c r="F250" i="6"/>
  <c r="V249" i="6"/>
  <c r="U249" i="6"/>
  <c r="S249" i="6"/>
  <c r="R249" i="6"/>
  <c r="J249" i="6"/>
  <c r="I249" i="6"/>
  <c r="G249" i="6"/>
  <c r="F249" i="6"/>
  <c r="X248" i="6"/>
  <c r="V248" i="6"/>
  <c r="U248" i="6"/>
  <c r="S248" i="6"/>
  <c r="R248" i="6"/>
  <c r="L248" i="6"/>
  <c r="J248" i="6"/>
  <c r="I248" i="6"/>
  <c r="G248" i="6"/>
  <c r="F248" i="6"/>
  <c r="V244" i="6"/>
  <c r="U244" i="6"/>
  <c r="S244" i="6"/>
  <c r="R244" i="6"/>
  <c r="K244" i="6"/>
  <c r="J244" i="6"/>
  <c r="I244" i="6"/>
  <c r="H244" i="6"/>
  <c r="G244" i="6"/>
  <c r="F244" i="6"/>
  <c r="V243" i="6"/>
  <c r="U243" i="6"/>
  <c r="S243" i="6"/>
  <c r="R243" i="6"/>
  <c r="K243" i="6"/>
  <c r="J243" i="6"/>
  <c r="I243" i="6"/>
  <c r="H243" i="6"/>
  <c r="G243" i="6"/>
  <c r="F243" i="6"/>
  <c r="X242" i="6"/>
  <c r="V242" i="6"/>
  <c r="U242" i="6"/>
  <c r="S242" i="6"/>
  <c r="R242" i="6"/>
  <c r="M242" i="6"/>
  <c r="L242" i="6"/>
  <c r="K242" i="6"/>
  <c r="J242" i="6"/>
  <c r="I242" i="6"/>
  <c r="H242" i="6"/>
  <c r="G242" i="6"/>
  <c r="F242" i="6"/>
  <c r="V237" i="6"/>
  <c r="U237" i="6"/>
  <c r="S237" i="6"/>
  <c r="R237" i="6"/>
  <c r="J237" i="6"/>
  <c r="I237" i="6"/>
  <c r="G237" i="6"/>
  <c r="F237" i="6"/>
  <c r="V236" i="6"/>
  <c r="U236" i="6"/>
  <c r="S236" i="6"/>
  <c r="R236" i="6"/>
  <c r="J236" i="6"/>
  <c r="I236" i="6"/>
  <c r="G236" i="6"/>
  <c r="F236" i="6"/>
  <c r="X235" i="6"/>
  <c r="V235" i="6"/>
  <c r="U235" i="6"/>
  <c r="S235" i="6"/>
  <c r="R235" i="6"/>
  <c r="L235" i="6"/>
  <c r="J235" i="6"/>
  <c r="I235" i="6"/>
  <c r="G235" i="6"/>
  <c r="F235" i="6"/>
  <c r="V231" i="6"/>
  <c r="U231" i="6"/>
  <c r="S231" i="6"/>
  <c r="R231" i="6"/>
  <c r="K231" i="6"/>
  <c r="J231" i="6"/>
  <c r="I231" i="6"/>
  <c r="H231" i="6"/>
  <c r="G231" i="6"/>
  <c r="F231" i="6"/>
  <c r="V230" i="6"/>
  <c r="U230" i="6"/>
  <c r="S230" i="6"/>
  <c r="R230" i="6"/>
  <c r="K230" i="6"/>
  <c r="J230" i="6"/>
  <c r="I230" i="6"/>
  <c r="H230" i="6"/>
  <c r="G230" i="6"/>
  <c r="F230" i="6"/>
  <c r="X229" i="6"/>
  <c r="V229" i="6"/>
  <c r="U229" i="6"/>
  <c r="S229" i="6"/>
  <c r="R229" i="6"/>
  <c r="M229" i="6"/>
  <c r="L229" i="6"/>
  <c r="K229" i="6"/>
  <c r="J229" i="6"/>
  <c r="I229" i="6"/>
  <c r="H229" i="6"/>
  <c r="G229" i="6"/>
  <c r="F229" i="6"/>
  <c r="V224" i="6"/>
  <c r="U224" i="6"/>
  <c r="S224" i="6"/>
  <c r="R224" i="6"/>
  <c r="J224" i="6"/>
  <c r="I224" i="6"/>
  <c r="G224" i="6"/>
  <c r="F224" i="6"/>
  <c r="V223" i="6"/>
  <c r="U223" i="6"/>
  <c r="S223" i="6"/>
  <c r="R223" i="6"/>
  <c r="J223" i="6"/>
  <c r="I223" i="6"/>
  <c r="G223" i="6"/>
  <c r="F223" i="6"/>
  <c r="X222" i="6"/>
  <c r="V222" i="6"/>
  <c r="U222" i="6"/>
  <c r="S222" i="6"/>
  <c r="R222" i="6"/>
  <c r="L222" i="6"/>
  <c r="J222" i="6"/>
  <c r="I222" i="6"/>
  <c r="G222" i="6"/>
  <c r="F222" i="6"/>
  <c r="V218" i="6"/>
  <c r="U218" i="6"/>
  <c r="S218" i="6"/>
  <c r="R218" i="6"/>
  <c r="K218" i="6"/>
  <c r="J218" i="6"/>
  <c r="I218" i="6"/>
  <c r="H218" i="6"/>
  <c r="G218" i="6"/>
  <c r="F218" i="6"/>
  <c r="V217" i="6"/>
  <c r="U217" i="6"/>
  <c r="S217" i="6"/>
  <c r="R217" i="6"/>
  <c r="K217" i="6"/>
  <c r="J217" i="6"/>
  <c r="I217" i="6"/>
  <c r="H217" i="6"/>
  <c r="G217" i="6"/>
  <c r="F217" i="6"/>
  <c r="X216" i="6"/>
  <c r="V216" i="6"/>
  <c r="U216" i="6"/>
  <c r="S216" i="6"/>
  <c r="R216" i="6"/>
  <c r="M216" i="6"/>
  <c r="L216" i="6"/>
  <c r="K216" i="6"/>
  <c r="J216" i="6"/>
  <c r="I216" i="6"/>
  <c r="H216" i="6"/>
  <c r="G216" i="6"/>
  <c r="F216" i="6"/>
  <c r="V211" i="6"/>
  <c r="U211" i="6"/>
  <c r="S211" i="6"/>
  <c r="R211" i="6"/>
  <c r="J211" i="6"/>
  <c r="I211" i="6"/>
  <c r="G211" i="6"/>
  <c r="F211" i="6"/>
  <c r="V210" i="6"/>
  <c r="U210" i="6"/>
  <c r="S210" i="6"/>
  <c r="R210" i="6"/>
  <c r="J210" i="6"/>
  <c r="I210" i="6"/>
  <c r="G210" i="6"/>
  <c r="F210" i="6"/>
  <c r="X209" i="6"/>
  <c r="V209" i="6"/>
  <c r="U209" i="6"/>
  <c r="S209" i="6"/>
  <c r="R209" i="6"/>
  <c r="L209" i="6"/>
  <c r="J209" i="6"/>
  <c r="I209" i="6"/>
  <c r="G209" i="6"/>
  <c r="F209" i="6"/>
  <c r="V205" i="6"/>
  <c r="U205" i="6"/>
  <c r="S205" i="6"/>
  <c r="R205" i="6"/>
  <c r="K205" i="6"/>
  <c r="J205" i="6"/>
  <c r="I205" i="6"/>
  <c r="H205" i="6"/>
  <c r="G205" i="6"/>
  <c r="F205" i="6"/>
  <c r="V204" i="6"/>
  <c r="U204" i="6"/>
  <c r="S204" i="6"/>
  <c r="R204" i="6"/>
  <c r="K204" i="6"/>
  <c r="J204" i="6"/>
  <c r="I204" i="6"/>
  <c r="H204" i="6"/>
  <c r="G204" i="6"/>
  <c r="F204" i="6"/>
  <c r="X203" i="6"/>
  <c r="V203" i="6"/>
  <c r="U203" i="6"/>
  <c r="S203" i="6"/>
  <c r="R203" i="6"/>
  <c r="M203" i="6"/>
  <c r="L203" i="6"/>
  <c r="K203" i="6"/>
  <c r="J203" i="6"/>
  <c r="I203" i="6"/>
  <c r="H203" i="6"/>
  <c r="G203" i="6"/>
  <c r="F203" i="6"/>
  <c r="V198" i="6"/>
  <c r="U198" i="6"/>
  <c r="S198" i="6"/>
  <c r="R198" i="6"/>
  <c r="J198" i="6"/>
  <c r="I198" i="6"/>
  <c r="G198" i="6"/>
  <c r="F198" i="6"/>
  <c r="V197" i="6"/>
  <c r="U197" i="6"/>
  <c r="S197" i="6"/>
  <c r="R197" i="6"/>
  <c r="J197" i="6"/>
  <c r="I197" i="6"/>
  <c r="G197" i="6"/>
  <c r="F197" i="6"/>
  <c r="X196" i="6"/>
  <c r="V196" i="6"/>
  <c r="U196" i="6"/>
  <c r="S196" i="6"/>
  <c r="R196" i="6"/>
  <c r="L196" i="6"/>
  <c r="J196" i="6"/>
  <c r="I196" i="6"/>
  <c r="G196" i="6"/>
  <c r="F196" i="6"/>
  <c r="V192" i="6"/>
  <c r="U192" i="6"/>
  <c r="S192" i="6"/>
  <c r="R192" i="6"/>
  <c r="K192" i="6"/>
  <c r="J192" i="6"/>
  <c r="I192" i="6"/>
  <c r="H192" i="6"/>
  <c r="G192" i="6"/>
  <c r="F192" i="6"/>
  <c r="V191" i="6"/>
  <c r="U191" i="6"/>
  <c r="S191" i="6"/>
  <c r="R191" i="6"/>
  <c r="K191" i="6"/>
  <c r="J191" i="6"/>
  <c r="I191" i="6"/>
  <c r="H191" i="6"/>
  <c r="G191" i="6"/>
  <c r="F191" i="6"/>
  <c r="X190" i="6"/>
  <c r="V190" i="6"/>
  <c r="U190" i="6"/>
  <c r="S190" i="6"/>
  <c r="R190" i="6"/>
  <c r="M190" i="6"/>
  <c r="L190" i="6"/>
  <c r="K190" i="6"/>
  <c r="J190" i="6"/>
  <c r="I190" i="6"/>
  <c r="H190" i="6"/>
  <c r="G190" i="6"/>
  <c r="F190" i="6"/>
  <c r="V185" i="6"/>
  <c r="U185" i="6"/>
  <c r="S185" i="6"/>
  <c r="R185" i="6"/>
  <c r="J185" i="6"/>
  <c r="I185" i="6"/>
  <c r="G185" i="6"/>
  <c r="F185" i="6"/>
  <c r="V184" i="6"/>
  <c r="U184" i="6"/>
  <c r="S184" i="6"/>
  <c r="R184" i="6"/>
  <c r="J184" i="6"/>
  <c r="I184" i="6"/>
  <c r="G184" i="6"/>
  <c r="F184" i="6"/>
  <c r="X183" i="6"/>
  <c r="V183" i="6"/>
  <c r="U183" i="6"/>
  <c r="S183" i="6"/>
  <c r="R183" i="6"/>
  <c r="L183" i="6"/>
  <c r="J183" i="6"/>
  <c r="I183" i="6"/>
  <c r="G183" i="6"/>
  <c r="F183" i="6"/>
  <c r="V179" i="6"/>
  <c r="U179" i="6"/>
  <c r="S179" i="6"/>
  <c r="R179" i="6"/>
  <c r="K179" i="6"/>
  <c r="J179" i="6"/>
  <c r="I179" i="6"/>
  <c r="H179" i="6"/>
  <c r="G179" i="6"/>
  <c r="F179" i="6"/>
  <c r="V178" i="6"/>
  <c r="U178" i="6"/>
  <c r="S178" i="6"/>
  <c r="R178" i="6"/>
  <c r="K178" i="6"/>
  <c r="J178" i="6"/>
  <c r="I178" i="6"/>
  <c r="H178" i="6"/>
  <c r="G178" i="6"/>
  <c r="F178" i="6"/>
  <c r="X177" i="6"/>
  <c r="V177" i="6"/>
  <c r="U177" i="6"/>
  <c r="S177" i="6"/>
  <c r="R177" i="6"/>
  <c r="M177" i="6"/>
  <c r="L177" i="6"/>
  <c r="K177" i="6"/>
  <c r="J177" i="6"/>
  <c r="I177" i="6"/>
  <c r="H177" i="6"/>
  <c r="G177" i="6"/>
  <c r="F177" i="6"/>
  <c r="V172" i="6"/>
  <c r="U172" i="6"/>
  <c r="S172" i="6"/>
  <c r="R172" i="6"/>
  <c r="J172" i="6"/>
  <c r="I172" i="6"/>
  <c r="G172" i="6"/>
  <c r="F172" i="6"/>
  <c r="V171" i="6"/>
  <c r="U171" i="6"/>
  <c r="S171" i="6"/>
  <c r="R171" i="6"/>
  <c r="J171" i="6"/>
  <c r="I171" i="6"/>
  <c r="G171" i="6"/>
  <c r="F171" i="6"/>
  <c r="X170" i="6"/>
  <c r="V170" i="6"/>
  <c r="U170" i="6"/>
  <c r="S170" i="6"/>
  <c r="R170" i="6"/>
  <c r="L170" i="6"/>
  <c r="J170" i="6"/>
  <c r="I170" i="6"/>
  <c r="G170" i="6"/>
  <c r="F170" i="6"/>
  <c r="V166" i="6"/>
  <c r="U166" i="6"/>
  <c r="S166" i="6"/>
  <c r="R166" i="6"/>
  <c r="K166" i="6"/>
  <c r="J166" i="6"/>
  <c r="I166" i="6"/>
  <c r="H166" i="6"/>
  <c r="G166" i="6"/>
  <c r="F166" i="6"/>
  <c r="V165" i="6"/>
  <c r="U165" i="6"/>
  <c r="S165" i="6"/>
  <c r="R165" i="6"/>
  <c r="K165" i="6"/>
  <c r="J165" i="6"/>
  <c r="I165" i="6"/>
  <c r="H165" i="6"/>
  <c r="G165" i="6"/>
  <c r="F165" i="6"/>
  <c r="X164" i="6"/>
  <c r="V164" i="6"/>
  <c r="U164" i="6"/>
  <c r="S164" i="6"/>
  <c r="R164" i="6"/>
  <c r="M164" i="6"/>
  <c r="L164" i="6"/>
  <c r="K164" i="6"/>
  <c r="J164" i="6"/>
  <c r="I164" i="6"/>
  <c r="H164" i="6"/>
  <c r="G164" i="6"/>
  <c r="F164" i="6"/>
  <c r="V159" i="6"/>
  <c r="U159" i="6"/>
  <c r="S159" i="6"/>
  <c r="R159" i="6"/>
  <c r="J159" i="6"/>
  <c r="I159" i="6"/>
  <c r="G159" i="6"/>
  <c r="F159" i="6"/>
  <c r="V158" i="6"/>
  <c r="U158" i="6"/>
  <c r="S158" i="6"/>
  <c r="R158" i="6"/>
  <c r="J158" i="6"/>
  <c r="I158" i="6"/>
  <c r="G158" i="6"/>
  <c r="F158" i="6"/>
  <c r="X157" i="6"/>
  <c r="V157" i="6"/>
  <c r="U157" i="6"/>
  <c r="S157" i="6"/>
  <c r="R157" i="6"/>
  <c r="L157" i="6"/>
  <c r="J157" i="6"/>
  <c r="I157" i="6"/>
  <c r="G157" i="6"/>
  <c r="F157" i="6"/>
  <c r="V153" i="6"/>
  <c r="U153" i="6"/>
  <c r="S153" i="6"/>
  <c r="R153" i="6"/>
  <c r="K153" i="6"/>
  <c r="J153" i="6"/>
  <c r="I153" i="6"/>
  <c r="H153" i="6"/>
  <c r="G153" i="6"/>
  <c r="F153" i="6"/>
  <c r="V152" i="6"/>
  <c r="U152" i="6"/>
  <c r="S152" i="6"/>
  <c r="R152" i="6"/>
  <c r="K152" i="6"/>
  <c r="J152" i="6"/>
  <c r="I152" i="6"/>
  <c r="H152" i="6"/>
  <c r="G152" i="6"/>
  <c r="F152" i="6"/>
  <c r="X151" i="6"/>
  <c r="V151" i="6"/>
  <c r="U151" i="6"/>
  <c r="S151" i="6"/>
  <c r="R151" i="6"/>
  <c r="M151" i="6"/>
  <c r="L151" i="6"/>
  <c r="K151" i="6"/>
  <c r="J151" i="6"/>
  <c r="I151" i="6"/>
  <c r="H151" i="6"/>
  <c r="G151" i="6"/>
  <c r="F151" i="6"/>
  <c r="V146" i="6"/>
  <c r="U146" i="6"/>
  <c r="S146" i="6"/>
  <c r="R146" i="6"/>
  <c r="J146" i="6"/>
  <c r="I146" i="6"/>
  <c r="G146" i="6"/>
  <c r="F146" i="6"/>
  <c r="V145" i="6"/>
  <c r="U145" i="6"/>
  <c r="S145" i="6"/>
  <c r="R145" i="6"/>
  <c r="J145" i="6"/>
  <c r="I145" i="6"/>
  <c r="G145" i="6"/>
  <c r="F145" i="6"/>
  <c r="X144" i="6"/>
  <c r="V144" i="6"/>
  <c r="U144" i="6"/>
  <c r="S144" i="6"/>
  <c r="R144" i="6"/>
  <c r="L144" i="6"/>
  <c r="J144" i="6"/>
  <c r="I144" i="6"/>
  <c r="G144" i="6"/>
  <c r="F144" i="6"/>
  <c r="V140" i="6"/>
  <c r="U140" i="6"/>
  <c r="S140" i="6"/>
  <c r="R140" i="6"/>
  <c r="K140" i="6"/>
  <c r="J140" i="6"/>
  <c r="I140" i="6"/>
  <c r="H140" i="6"/>
  <c r="G140" i="6"/>
  <c r="F140" i="6"/>
  <c r="V139" i="6"/>
  <c r="U139" i="6"/>
  <c r="S139" i="6"/>
  <c r="R139" i="6"/>
  <c r="K139" i="6"/>
  <c r="J139" i="6"/>
  <c r="I139" i="6"/>
  <c r="H139" i="6"/>
  <c r="G139" i="6"/>
  <c r="F139" i="6"/>
  <c r="X138" i="6"/>
  <c r="V138" i="6"/>
  <c r="U138" i="6"/>
  <c r="S138" i="6"/>
  <c r="R138" i="6"/>
  <c r="M138" i="6"/>
  <c r="L138" i="6"/>
  <c r="K138" i="6"/>
  <c r="J138" i="6"/>
  <c r="I138" i="6"/>
  <c r="H138" i="6"/>
  <c r="G138" i="6"/>
  <c r="F138" i="6"/>
  <c r="V133" i="6"/>
  <c r="U133" i="6"/>
  <c r="S133" i="6"/>
  <c r="R133" i="6"/>
  <c r="J133" i="6"/>
  <c r="I133" i="6"/>
  <c r="G133" i="6"/>
  <c r="F133" i="6"/>
  <c r="V132" i="6"/>
  <c r="U132" i="6"/>
  <c r="S132" i="6"/>
  <c r="R132" i="6"/>
  <c r="J132" i="6"/>
  <c r="I132" i="6"/>
  <c r="G132" i="6"/>
  <c r="F132" i="6"/>
  <c r="X131" i="6"/>
  <c r="V131" i="6"/>
  <c r="U131" i="6"/>
  <c r="S131" i="6"/>
  <c r="R131" i="6"/>
  <c r="L131" i="6"/>
  <c r="J131" i="6"/>
  <c r="I131" i="6"/>
  <c r="G131" i="6"/>
  <c r="F131" i="6"/>
  <c r="V127" i="6"/>
  <c r="U127" i="6"/>
  <c r="S127" i="6"/>
  <c r="R127" i="6"/>
  <c r="K127" i="6"/>
  <c r="J127" i="6"/>
  <c r="I127" i="6"/>
  <c r="H127" i="6"/>
  <c r="G127" i="6"/>
  <c r="F127" i="6"/>
  <c r="V126" i="6"/>
  <c r="U126" i="6"/>
  <c r="S126" i="6"/>
  <c r="R126" i="6"/>
  <c r="K126" i="6"/>
  <c r="J126" i="6"/>
  <c r="I126" i="6"/>
  <c r="H126" i="6"/>
  <c r="G126" i="6"/>
  <c r="F126" i="6"/>
  <c r="X125" i="6"/>
  <c r="V125" i="6"/>
  <c r="U125" i="6"/>
  <c r="S125" i="6"/>
  <c r="R125" i="6"/>
  <c r="M125" i="6"/>
  <c r="L125" i="6"/>
  <c r="K125" i="6"/>
  <c r="J125" i="6"/>
  <c r="I125" i="6"/>
  <c r="H125" i="6"/>
  <c r="G125" i="6"/>
  <c r="F125" i="6"/>
  <c r="V120" i="6"/>
  <c r="U120" i="6"/>
  <c r="S120" i="6"/>
  <c r="R120" i="6"/>
  <c r="J120" i="6"/>
  <c r="I120" i="6"/>
  <c r="G120" i="6"/>
  <c r="F120" i="6"/>
  <c r="V119" i="6"/>
  <c r="U119" i="6"/>
  <c r="S119" i="6"/>
  <c r="R119" i="6"/>
  <c r="J119" i="6"/>
  <c r="I119" i="6"/>
  <c r="G119" i="6"/>
  <c r="F119" i="6"/>
  <c r="X118" i="6"/>
  <c r="V118" i="6"/>
  <c r="U118" i="6"/>
  <c r="S118" i="6"/>
  <c r="R118" i="6"/>
  <c r="L118" i="6"/>
  <c r="J118" i="6"/>
  <c r="I118" i="6"/>
  <c r="G118" i="6"/>
  <c r="F118" i="6"/>
  <c r="V114" i="6"/>
  <c r="U114" i="6"/>
  <c r="S114" i="6"/>
  <c r="R114" i="6"/>
  <c r="K114" i="6"/>
  <c r="J114" i="6"/>
  <c r="I114" i="6"/>
  <c r="H114" i="6"/>
  <c r="G114" i="6"/>
  <c r="F114" i="6"/>
  <c r="V113" i="6"/>
  <c r="U113" i="6"/>
  <c r="S113" i="6"/>
  <c r="R113" i="6"/>
  <c r="K113" i="6"/>
  <c r="J113" i="6"/>
  <c r="I113" i="6"/>
  <c r="H113" i="6"/>
  <c r="G113" i="6"/>
  <c r="F113" i="6"/>
  <c r="X112" i="6"/>
  <c r="V112" i="6"/>
  <c r="U112" i="6"/>
  <c r="S112" i="6"/>
  <c r="R112" i="6"/>
  <c r="M112" i="6"/>
  <c r="L112" i="6"/>
  <c r="K112" i="6"/>
  <c r="J112" i="6"/>
  <c r="I112" i="6"/>
  <c r="H112" i="6"/>
  <c r="G112" i="6"/>
  <c r="F112" i="6"/>
  <c r="V107" i="6"/>
  <c r="U107" i="6"/>
  <c r="S107" i="6"/>
  <c r="R107" i="6"/>
  <c r="J107" i="6"/>
  <c r="I107" i="6"/>
  <c r="G107" i="6"/>
  <c r="F107" i="6"/>
  <c r="V106" i="6"/>
  <c r="U106" i="6"/>
  <c r="S106" i="6"/>
  <c r="R106" i="6"/>
  <c r="J106" i="6"/>
  <c r="I106" i="6"/>
  <c r="G106" i="6"/>
  <c r="F106" i="6"/>
  <c r="X105" i="6"/>
  <c r="V105" i="6"/>
  <c r="U105" i="6"/>
  <c r="S105" i="6"/>
  <c r="R105" i="6"/>
  <c r="L105" i="6"/>
  <c r="J105" i="6"/>
  <c r="I105" i="6"/>
  <c r="G105" i="6"/>
  <c r="F105" i="6"/>
  <c r="V101" i="6"/>
  <c r="U101" i="6"/>
  <c r="S101" i="6"/>
  <c r="R101" i="6"/>
  <c r="K101" i="6"/>
  <c r="J101" i="6"/>
  <c r="I101" i="6"/>
  <c r="H101" i="6"/>
  <c r="G101" i="6"/>
  <c r="F101" i="6"/>
  <c r="V100" i="6"/>
  <c r="U100" i="6"/>
  <c r="S100" i="6"/>
  <c r="R100" i="6"/>
  <c r="K100" i="6"/>
  <c r="J100" i="6"/>
  <c r="I100" i="6"/>
  <c r="H100" i="6"/>
  <c r="G100" i="6"/>
  <c r="F100" i="6"/>
  <c r="X99" i="6"/>
  <c r="V99" i="6"/>
  <c r="U99" i="6"/>
  <c r="S99" i="6"/>
  <c r="R99" i="6"/>
  <c r="M99" i="6"/>
  <c r="L99" i="6"/>
  <c r="K99" i="6"/>
  <c r="J99" i="6"/>
  <c r="I99" i="6"/>
  <c r="H99" i="6"/>
  <c r="G99" i="6"/>
  <c r="F99" i="6"/>
  <c r="V94" i="6"/>
  <c r="U94" i="6"/>
  <c r="S94" i="6"/>
  <c r="R94" i="6"/>
  <c r="J94" i="6"/>
  <c r="I94" i="6"/>
  <c r="G94" i="6"/>
  <c r="F94" i="6"/>
  <c r="V93" i="6"/>
  <c r="U93" i="6"/>
  <c r="S93" i="6"/>
  <c r="R93" i="6"/>
  <c r="J93" i="6"/>
  <c r="I93" i="6"/>
  <c r="G93" i="6"/>
  <c r="F93" i="6"/>
  <c r="X92" i="6"/>
  <c r="V92" i="6"/>
  <c r="U92" i="6"/>
  <c r="S92" i="6"/>
  <c r="R92" i="6"/>
  <c r="L92" i="6"/>
  <c r="J92" i="6"/>
  <c r="I92" i="6"/>
  <c r="G92" i="6"/>
  <c r="F92" i="6"/>
  <c r="V88" i="6"/>
  <c r="U88" i="6"/>
  <c r="S88" i="6"/>
  <c r="R88" i="6"/>
  <c r="K88" i="6"/>
  <c r="J88" i="6"/>
  <c r="I88" i="6"/>
  <c r="H88" i="6"/>
  <c r="G88" i="6"/>
  <c r="F88" i="6"/>
  <c r="V87" i="6"/>
  <c r="U87" i="6"/>
  <c r="S87" i="6"/>
  <c r="R87" i="6"/>
  <c r="K87" i="6"/>
  <c r="J87" i="6"/>
  <c r="I87" i="6"/>
  <c r="H87" i="6"/>
  <c r="G87" i="6"/>
  <c r="F87" i="6"/>
  <c r="X86" i="6"/>
  <c r="V86" i="6"/>
  <c r="U86" i="6"/>
  <c r="S86" i="6"/>
  <c r="R86" i="6"/>
  <c r="M86" i="6"/>
  <c r="L86" i="6"/>
  <c r="K86" i="6"/>
  <c r="J86" i="6"/>
  <c r="I86" i="6"/>
  <c r="H86" i="6"/>
  <c r="G86" i="6"/>
  <c r="F86" i="6"/>
  <c r="V81" i="6"/>
  <c r="U81" i="6"/>
  <c r="S81" i="6"/>
  <c r="R81" i="6"/>
  <c r="J81" i="6"/>
  <c r="I81" i="6"/>
  <c r="G81" i="6"/>
  <c r="F81" i="6"/>
  <c r="V80" i="6"/>
  <c r="U80" i="6"/>
  <c r="S80" i="6"/>
  <c r="R80" i="6"/>
  <c r="J80" i="6"/>
  <c r="I80" i="6"/>
  <c r="G80" i="6"/>
  <c r="F80" i="6"/>
  <c r="X79" i="6"/>
  <c r="V79" i="6"/>
  <c r="U79" i="6"/>
  <c r="S79" i="6"/>
  <c r="R79" i="6"/>
  <c r="L79" i="6"/>
  <c r="J79" i="6"/>
  <c r="I79" i="6"/>
  <c r="G79" i="6"/>
  <c r="F79" i="6"/>
  <c r="V75" i="6"/>
  <c r="U75" i="6"/>
  <c r="S75" i="6"/>
  <c r="R75" i="6"/>
  <c r="K75" i="6"/>
  <c r="J75" i="6"/>
  <c r="I75" i="6"/>
  <c r="H75" i="6"/>
  <c r="G75" i="6"/>
  <c r="F75" i="6"/>
  <c r="V74" i="6"/>
  <c r="U74" i="6"/>
  <c r="S74" i="6"/>
  <c r="R74" i="6"/>
  <c r="K74" i="6"/>
  <c r="J74" i="6"/>
  <c r="I74" i="6"/>
  <c r="H74" i="6"/>
  <c r="G74" i="6"/>
  <c r="F74" i="6"/>
  <c r="X73" i="6"/>
  <c r="V73" i="6"/>
  <c r="U73" i="6"/>
  <c r="S73" i="6"/>
  <c r="R73" i="6"/>
  <c r="M73" i="6"/>
  <c r="L73" i="6"/>
  <c r="K73" i="6"/>
  <c r="J73" i="6"/>
  <c r="I73" i="6"/>
  <c r="H73" i="6"/>
  <c r="G73" i="6"/>
  <c r="F73" i="6"/>
  <c r="V263" i="2"/>
  <c r="U263" i="2"/>
  <c r="S263" i="2"/>
  <c r="R263" i="2"/>
  <c r="J263" i="2"/>
  <c r="I263" i="2"/>
  <c r="G263" i="2"/>
  <c r="F263" i="2"/>
  <c r="V262" i="2"/>
  <c r="U262" i="2"/>
  <c r="S262" i="2"/>
  <c r="R262" i="2"/>
  <c r="J262" i="2"/>
  <c r="I262" i="2"/>
  <c r="G262" i="2"/>
  <c r="F262" i="2"/>
  <c r="X261" i="2"/>
  <c r="V261" i="2"/>
  <c r="U261" i="2"/>
  <c r="S261" i="2"/>
  <c r="R261" i="2"/>
  <c r="L261" i="2"/>
  <c r="J261" i="2"/>
  <c r="I261" i="2"/>
  <c r="G261" i="2"/>
  <c r="F261" i="2"/>
  <c r="V257" i="2"/>
  <c r="U257" i="2"/>
  <c r="S257" i="2"/>
  <c r="R257" i="2"/>
  <c r="K257" i="2"/>
  <c r="J257" i="2"/>
  <c r="I257" i="2"/>
  <c r="H257" i="2"/>
  <c r="G257" i="2"/>
  <c r="F257" i="2"/>
  <c r="V256" i="2"/>
  <c r="U256" i="2"/>
  <c r="S256" i="2"/>
  <c r="R256" i="2"/>
  <c r="K256" i="2"/>
  <c r="J256" i="2"/>
  <c r="I256" i="2"/>
  <c r="H256" i="2"/>
  <c r="G256" i="2"/>
  <c r="F256" i="2"/>
  <c r="X255" i="2"/>
  <c r="V255" i="2"/>
  <c r="U255" i="2"/>
  <c r="S255" i="2"/>
  <c r="R255" i="2"/>
  <c r="M255" i="2"/>
  <c r="L255" i="2"/>
  <c r="K255" i="2"/>
  <c r="J255" i="2"/>
  <c r="I255" i="2"/>
  <c r="H255" i="2"/>
  <c r="G255" i="2"/>
  <c r="F255" i="2"/>
  <c r="V250" i="2"/>
  <c r="U250" i="2"/>
  <c r="S250" i="2"/>
  <c r="R250" i="2"/>
  <c r="J250" i="2"/>
  <c r="I250" i="2"/>
  <c r="G250" i="2"/>
  <c r="F250" i="2"/>
  <c r="V249" i="2"/>
  <c r="U249" i="2"/>
  <c r="S249" i="2"/>
  <c r="R249" i="2"/>
  <c r="J249" i="2"/>
  <c r="I249" i="2"/>
  <c r="G249" i="2"/>
  <c r="F249" i="2"/>
  <c r="X248" i="2"/>
  <c r="V248" i="2"/>
  <c r="U248" i="2"/>
  <c r="S248" i="2"/>
  <c r="R248" i="2"/>
  <c r="L248" i="2"/>
  <c r="J248" i="2"/>
  <c r="I248" i="2"/>
  <c r="G248" i="2"/>
  <c r="F248" i="2"/>
  <c r="V244" i="2"/>
  <c r="U244" i="2"/>
  <c r="S244" i="2"/>
  <c r="R244" i="2"/>
  <c r="K244" i="2"/>
  <c r="J244" i="2"/>
  <c r="I244" i="2"/>
  <c r="H244" i="2"/>
  <c r="G244" i="2"/>
  <c r="F244" i="2"/>
  <c r="V243" i="2"/>
  <c r="U243" i="2"/>
  <c r="S243" i="2"/>
  <c r="R243" i="2"/>
  <c r="K243" i="2"/>
  <c r="J243" i="2"/>
  <c r="I243" i="2"/>
  <c r="H243" i="2"/>
  <c r="G243" i="2"/>
  <c r="F243" i="2"/>
  <c r="X242" i="2"/>
  <c r="V242" i="2"/>
  <c r="U242" i="2"/>
  <c r="S242" i="2"/>
  <c r="R242" i="2"/>
  <c r="M242" i="2"/>
  <c r="L242" i="2"/>
  <c r="K242" i="2"/>
  <c r="J242" i="2"/>
  <c r="I242" i="2"/>
  <c r="H242" i="2"/>
  <c r="G242" i="2"/>
  <c r="F242" i="2"/>
  <c r="V237" i="2"/>
  <c r="U237" i="2"/>
  <c r="S237" i="2"/>
  <c r="R237" i="2"/>
  <c r="J237" i="2"/>
  <c r="I237" i="2"/>
  <c r="G237" i="2"/>
  <c r="F237" i="2"/>
  <c r="V236" i="2"/>
  <c r="U236" i="2"/>
  <c r="S236" i="2"/>
  <c r="R236" i="2"/>
  <c r="J236" i="2"/>
  <c r="I236" i="2"/>
  <c r="G236" i="2"/>
  <c r="F236" i="2"/>
  <c r="X235" i="2"/>
  <c r="V235" i="2"/>
  <c r="U235" i="2"/>
  <c r="S235" i="2"/>
  <c r="R235" i="2"/>
  <c r="L235" i="2"/>
  <c r="J235" i="2"/>
  <c r="I235" i="2"/>
  <c r="G235" i="2"/>
  <c r="F235" i="2"/>
  <c r="V231" i="2"/>
  <c r="U231" i="2"/>
  <c r="S231" i="2"/>
  <c r="R231" i="2"/>
  <c r="K231" i="2"/>
  <c r="J231" i="2"/>
  <c r="I231" i="2"/>
  <c r="H231" i="2"/>
  <c r="G231" i="2"/>
  <c r="F231" i="2"/>
  <c r="V230" i="2"/>
  <c r="U230" i="2"/>
  <c r="S230" i="2"/>
  <c r="R230" i="2"/>
  <c r="K230" i="2"/>
  <c r="J230" i="2"/>
  <c r="I230" i="2"/>
  <c r="H230" i="2"/>
  <c r="G230" i="2"/>
  <c r="F230" i="2"/>
  <c r="X229" i="2"/>
  <c r="V229" i="2"/>
  <c r="U229" i="2"/>
  <c r="S229" i="2"/>
  <c r="R229" i="2"/>
  <c r="M229" i="2"/>
  <c r="L229" i="2"/>
  <c r="K229" i="2"/>
  <c r="J229" i="2"/>
  <c r="I229" i="2"/>
  <c r="H229" i="2"/>
  <c r="G229" i="2"/>
  <c r="F229" i="2"/>
  <c r="V224" i="2"/>
  <c r="U224" i="2"/>
  <c r="S224" i="2"/>
  <c r="R224" i="2"/>
  <c r="J224" i="2"/>
  <c r="I224" i="2"/>
  <c r="G224" i="2"/>
  <c r="F224" i="2"/>
  <c r="V223" i="2"/>
  <c r="U223" i="2"/>
  <c r="S223" i="2"/>
  <c r="R223" i="2"/>
  <c r="J223" i="2"/>
  <c r="I223" i="2"/>
  <c r="G223" i="2"/>
  <c r="F223" i="2"/>
  <c r="X222" i="2"/>
  <c r="V222" i="2"/>
  <c r="U222" i="2"/>
  <c r="S222" i="2"/>
  <c r="R222" i="2"/>
  <c r="L222" i="2"/>
  <c r="J222" i="2"/>
  <c r="I222" i="2"/>
  <c r="G222" i="2"/>
  <c r="F222" i="2"/>
  <c r="V218" i="2"/>
  <c r="U218" i="2"/>
  <c r="S218" i="2"/>
  <c r="R218" i="2"/>
  <c r="K218" i="2"/>
  <c r="J218" i="2"/>
  <c r="I218" i="2"/>
  <c r="H218" i="2"/>
  <c r="G218" i="2"/>
  <c r="F218" i="2"/>
  <c r="V217" i="2"/>
  <c r="U217" i="2"/>
  <c r="S217" i="2"/>
  <c r="R217" i="2"/>
  <c r="K217" i="2"/>
  <c r="J217" i="2"/>
  <c r="I217" i="2"/>
  <c r="H217" i="2"/>
  <c r="G217" i="2"/>
  <c r="F217" i="2"/>
  <c r="X216" i="2"/>
  <c r="V216" i="2"/>
  <c r="U216" i="2"/>
  <c r="S216" i="2"/>
  <c r="R216" i="2"/>
  <c r="M216" i="2"/>
  <c r="L216" i="2"/>
  <c r="K216" i="2"/>
  <c r="J216" i="2"/>
  <c r="I216" i="2"/>
  <c r="H216" i="2"/>
  <c r="G216" i="2"/>
  <c r="F216" i="2"/>
  <c r="V211" i="2"/>
  <c r="U211" i="2"/>
  <c r="S211" i="2"/>
  <c r="R211" i="2"/>
  <c r="J211" i="2"/>
  <c r="I211" i="2"/>
  <c r="G211" i="2"/>
  <c r="F211" i="2"/>
  <c r="V210" i="2"/>
  <c r="U210" i="2"/>
  <c r="S210" i="2"/>
  <c r="R210" i="2"/>
  <c r="J210" i="2"/>
  <c r="I210" i="2"/>
  <c r="G210" i="2"/>
  <c r="F210" i="2"/>
  <c r="X209" i="2"/>
  <c r="V209" i="2"/>
  <c r="U209" i="2"/>
  <c r="S209" i="2"/>
  <c r="R209" i="2"/>
  <c r="L209" i="2"/>
  <c r="J209" i="2"/>
  <c r="I209" i="2"/>
  <c r="G209" i="2"/>
  <c r="F209" i="2"/>
  <c r="V205" i="2"/>
  <c r="U205" i="2"/>
  <c r="S205" i="2"/>
  <c r="R205" i="2"/>
  <c r="K205" i="2"/>
  <c r="J205" i="2"/>
  <c r="I205" i="2"/>
  <c r="H205" i="2"/>
  <c r="G205" i="2"/>
  <c r="F205" i="2"/>
  <c r="V204" i="2"/>
  <c r="U204" i="2"/>
  <c r="S204" i="2"/>
  <c r="R204" i="2"/>
  <c r="K204" i="2"/>
  <c r="J204" i="2"/>
  <c r="I204" i="2"/>
  <c r="H204" i="2"/>
  <c r="G204" i="2"/>
  <c r="F204" i="2"/>
  <c r="X203" i="2"/>
  <c r="V203" i="2"/>
  <c r="U203" i="2"/>
  <c r="S203" i="2"/>
  <c r="R203" i="2"/>
  <c r="M203" i="2"/>
  <c r="L203" i="2"/>
  <c r="K203" i="2"/>
  <c r="J203" i="2"/>
  <c r="I203" i="2"/>
  <c r="H203" i="2"/>
  <c r="G203" i="2"/>
  <c r="F203" i="2"/>
  <c r="V198" i="2"/>
  <c r="U198" i="2"/>
  <c r="S198" i="2"/>
  <c r="R198" i="2"/>
  <c r="J198" i="2"/>
  <c r="I198" i="2"/>
  <c r="G198" i="2"/>
  <c r="F198" i="2"/>
  <c r="V197" i="2"/>
  <c r="U197" i="2"/>
  <c r="S197" i="2"/>
  <c r="R197" i="2"/>
  <c r="J197" i="2"/>
  <c r="I197" i="2"/>
  <c r="G197" i="2"/>
  <c r="F197" i="2"/>
  <c r="X196" i="2"/>
  <c r="V196" i="2"/>
  <c r="U196" i="2"/>
  <c r="S196" i="2"/>
  <c r="R196" i="2"/>
  <c r="L196" i="2"/>
  <c r="J196" i="2"/>
  <c r="I196" i="2"/>
  <c r="G196" i="2"/>
  <c r="F196" i="2"/>
  <c r="V192" i="2"/>
  <c r="U192" i="2"/>
  <c r="S192" i="2"/>
  <c r="R192" i="2"/>
  <c r="K192" i="2"/>
  <c r="J192" i="2"/>
  <c r="I192" i="2"/>
  <c r="H192" i="2"/>
  <c r="G192" i="2"/>
  <c r="F192" i="2"/>
  <c r="V191" i="2"/>
  <c r="U191" i="2"/>
  <c r="S191" i="2"/>
  <c r="R191" i="2"/>
  <c r="K191" i="2"/>
  <c r="J191" i="2"/>
  <c r="I191" i="2"/>
  <c r="H191" i="2"/>
  <c r="G191" i="2"/>
  <c r="F191" i="2"/>
  <c r="X190" i="2"/>
  <c r="V190" i="2"/>
  <c r="U190" i="2"/>
  <c r="S190" i="2"/>
  <c r="R190" i="2"/>
  <c r="M190" i="2"/>
  <c r="L190" i="2"/>
  <c r="K190" i="2"/>
  <c r="J190" i="2"/>
  <c r="I190" i="2"/>
  <c r="H190" i="2"/>
  <c r="G190" i="2"/>
  <c r="F190" i="2"/>
  <c r="V185" i="2"/>
  <c r="U185" i="2"/>
  <c r="S185" i="2"/>
  <c r="R185" i="2"/>
  <c r="J185" i="2"/>
  <c r="I185" i="2"/>
  <c r="G185" i="2"/>
  <c r="F185" i="2"/>
  <c r="V184" i="2"/>
  <c r="U184" i="2"/>
  <c r="S184" i="2"/>
  <c r="R184" i="2"/>
  <c r="J184" i="2"/>
  <c r="I184" i="2"/>
  <c r="G184" i="2"/>
  <c r="F184" i="2"/>
  <c r="X183" i="2"/>
  <c r="V183" i="2"/>
  <c r="U183" i="2"/>
  <c r="S183" i="2"/>
  <c r="R183" i="2"/>
  <c r="L183" i="2"/>
  <c r="J183" i="2"/>
  <c r="I183" i="2"/>
  <c r="G183" i="2"/>
  <c r="F183" i="2"/>
  <c r="V179" i="2"/>
  <c r="U179" i="2"/>
  <c r="S179" i="2"/>
  <c r="R179" i="2"/>
  <c r="K179" i="2"/>
  <c r="J179" i="2"/>
  <c r="I179" i="2"/>
  <c r="H179" i="2"/>
  <c r="G179" i="2"/>
  <c r="F179" i="2"/>
  <c r="V178" i="2"/>
  <c r="U178" i="2"/>
  <c r="S178" i="2"/>
  <c r="R178" i="2"/>
  <c r="K178" i="2"/>
  <c r="J178" i="2"/>
  <c r="I178" i="2"/>
  <c r="H178" i="2"/>
  <c r="G178" i="2"/>
  <c r="F178" i="2"/>
  <c r="X177" i="2"/>
  <c r="V177" i="2"/>
  <c r="U177" i="2"/>
  <c r="S177" i="2"/>
  <c r="R177" i="2"/>
  <c r="M177" i="2"/>
  <c r="L177" i="2"/>
  <c r="K177" i="2"/>
  <c r="J177" i="2"/>
  <c r="I177" i="2"/>
  <c r="H177" i="2"/>
  <c r="G177" i="2"/>
  <c r="F177" i="2"/>
  <c r="V172" i="2"/>
  <c r="U172" i="2"/>
  <c r="S172" i="2"/>
  <c r="R172" i="2"/>
  <c r="J172" i="2"/>
  <c r="I172" i="2"/>
  <c r="G172" i="2"/>
  <c r="F172" i="2"/>
  <c r="V171" i="2"/>
  <c r="U171" i="2"/>
  <c r="S171" i="2"/>
  <c r="R171" i="2"/>
  <c r="J171" i="2"/>
  <c r="I171" i="2"/>
  <c r="G171" i="2"/>
  <c r="F171" i="2"/>
  <c r="X170" i="2"/>
  <c r="V170" i="2"/>
  <c r="U170" i="2"/>
  <c r="S170" i="2"/>
  <c r="R170" i="2"/>
  <c r="L170" i="2"/>
  <c r="J170" i="2"/>
  <c r="I170" i="2"/>
  <c r="G170" i="2"/>
  <c r="F170" i="2"/>
  <c r="V166" i="2"/>
  <c r="U166" i="2"/>
  <c r="S166" i="2"/>
  <c r="R166" i="2"/>
  <c r="K166" i="2"/>
  <c r="J166" i="2"/>
  <c r="I166" i="2"/>
  <c r="H166" i="2"/>
  <c r="G166" i="2"/>
  <c r="F166" i="2"/>
  <c r="V165" i="2"/>
  <c r="U165" i="2"/>
  <c r="S165" i="2"/>
  <c r="R165" i="2"/>
  <c r="K165" i="2"/>
  <c r="J165" i="2"/>
  <c r="I165" i="2"/>
  <c r="H165" i="2"/>
  <c r="G165" i="2"/>
  <c r="F165" i="2"/>
  <c r="X164" i="2"/>
  <c r="V164" i="2"/>
  <c r="U164" i="2"/>
  <c r="S164" i="2"/>
  <c r="R164" i="2"/>
  <c r="M164" i="2"/>
  <c r="L164" i="2"/>
  <c r="K164" i="2"/>
  <c r="J164" i="2"/>
  <c r="I164" i="2"/>
  <c r="H164" i="2"/>
  <c r="G164" i="2"/>
  <c r="F164" i="2"/>
  <c r="V159" i="2"/>
  <c r="U159" i="2"/>
  <c r="S159" i="2"/>
  <c r="R159" i="2"/>
  <c r="J159" i="2"/>
  <c r="I159" i="2"/>
  <c r="G159" i="2"/>
  <c r="F159" i="2"/>
  <c r="V158" i="2"/>
  <c r="U158" i="2"/>
  <c r="S158" i="2"/>
  <c r="R158" i="2"/>
  <c r="J158" i="2"/>
  <c r="I158" i="2"/>
  <c r="G158" i="2"/>
  <c r="F158" i="2"/>
  <c r="X157" i="2"/>
  <c r="V157" i="2"/>
  <c r="U157" i="2"/>
  <c r="S157" i="2"/>
  <c r="R157" i="2"/>
  <c r="L157" i="2"/>
  <c r="J157" i="2"/>
  <c r="I157" i="2"/>
  <c r="G157" i="2"/>
  <c r="F157" i="2"/>
  <c r="V153" i="2"/>
  <c r="U153" i="2"/>
  <c r="S153" i="2"/>
  <c r="R153" i="2"/>
  <c r="K153" i="2"/>
  <c r="J153" i="2"/>
  <c r="I153" i="2"/>
  <c r="H153" i="2"/>
  <c r="G153" i="2"/>
  <c r="F153" i="2"/>
  <c r="V152" i="2"/>
  <c r="U152" i="2"/>
  <c r="S152" i="2"/>
  <c r="R152" i="2"/>
  <c r="K152" i="2"/>
  <c r="J152" i="2"/>
  <c r="I152" i="2"/>
  <c r="H152" i="2"/>
  <c r="G152" i="2"/>
  <c r="F152" i="2"/>
  <c r="X151" i="2"/>
  <c r="V151" i="2"/>
  <c r="U151" i="2"/>
  <c r="S151" i="2"/>
  <c r="R151" i="2"/>
  <c r="M151" i="2"/>
  <c r="L151" i="2"/>
  <c r="K151" i="2"/>
  <c r="J151" i="2"/>
  <c r="I151" i="2"/>
  <c r="H151" i="2"/>
  <c r="G151" i="2"/>
  <c r="F151" i="2"/>
  <c r="V146" i="2"/>
  <c r="U146" i="2"/>
  <c r="S146" i="2"/>
  <c r="R146" i="2"/>
  <c r="J146" i="2"/>
  <c r="I146" i="2"/>
  <c r="G146" i="2"/>
  <c r="F146" i="2"/>
  <c r="V145" i="2"/>
  <c r="U145" i="2"/>
  <c r="S145" i="2"/>
  <c r="R145" i="2"/>
  <c r="J145" i="2"/>
  <c r="I145" i="2"/>
  <c r="G145" i="2"/>
  <c r="F145" i="2"/>
  <c r="X144" i="2"/>
  <c r="V144" i="2"/>
  <c r="U144" i="2"/>
  <c r="S144" i="2"/>
  <c r="R144" i="2"/>
  <c r="L144" i="2"/>
  <c r="J144" i="2"/>
  <c r="I144" i="2"/>
  <c r="G144" i="2"/>
  <c r="F144" i="2"/>
  <c r="V140" i="2"/>
  <c r="U140" i="2"/>
  <c r="S140" i="2"/>
  <c r="R140" i="2"/>
  <c r="K140" i="2"/>
  <c r="J140" i="2"/>
  <c r="I140" i="2"/>
  <c r="H140" i="2"/>
  <c r="G140" i="2"/>
  <c r="F140" i="2"/>
  <c r="V139" i="2"/>
  <c r="U139" i="2"/>
  <c r="S139" i="2"/>
  <c r="R139" i="2"/>
  <c r="K139" i="2"/>
  <c r="J139" i="2"/>
  <c r="I139" i="2"/>
  <c r="H139" i="2"/>
  <c r="G139" i="2"/>
  <c r="F139" i="2"/>
  <c r="X138" i="2"/>
  <c r="V138" i="2"/>
  <c r="U138" i="2"/>
  <c r="S138" i="2"/>
  <c r="R138" i="2"/>
  <c r="M138" i="2"/>
  <c r="L138" i="2"/>
  <c r="K138" i="2"/>
  <c r="J138" i="2"/>
  <c r="I138" i="2"/>
  <c r="H138" i="2"/>
  <c r="G138" i="2"/>
  <c r="F138" i="2"/>
  <c r="V133" i="2"/>
  <c r="U133" i="2"/>
  <c r="S133" i="2"/>
  <c r="R133" i="2"/>
  <c r="J133" i="2"/>
  <c r="I133" i="2"/>
  <c r="G133" i="2"/>
  <c r="F133" i="2"/>
  <c r="V132" i="2"/>
  <c r="U132" i="2"/>
  <c r="S132" i="2"/>
  <c r="R132" i="2"/>
  <c r="J132" i="2"/>
  <c r="I132" i="2"/>
  <c r="G132" i="2"/>
  <c r="F132" i="2"/>
  <c r="X131" i="2"/>
  <c r="V131" i="2"/>
  <c r="U131" i="2"/>
  <c r="S131" i="2"/>
  <c r="R131" i="2"/>
  <c r="L131" i="2"/>
  <c r="J131" i="2"/>
  <c r="I131" i="2"/>
  <c r="G131" i="2"/>
  <c r="F131" i="2"/>
  <c r="V127" i="2"/>
  <c r="U127" i="2"/>
  <c r="S127" i="2"/>
  <c r="R127" i="2"/>
  <c r="K127" i="2"/>
  <c r="J127" i="2"/>
  <c r="I127" i="2"/>
  <c r="H127" i="2"/>
  <c r="G127" i="2"/>
  <c r="F127" i="2"/>
  <c r="V126" i="2"/>
  <c r="U126" i="2"/>
  <c r="S126" i="2"/>
  <c r="R126" i="2"/>
  <c r="K126" i="2"/>
  <c r="J126" i="2"/>
  <c r="I126" i="2"/>
  <c r="H126" i="2"/>
  <c r="G126" i="2"/>
  <c r="F126" i="2"/>
  <c r="X125" i="2"/>
  <c r="V125" i="2"/>
  <c r="U125" i="2"/>
  <c r="S125" i="2"/>
  <c r="R125" i="2"/>
  <c r="M125" i="2"/>
  <c r="L125" i="2"/>
  <c r="K125" i="2"/>
  <c r="J125" i="2"/>
  <c r="I125" i="2"/>
  <c r="H125" i="2"/>
  <c r="G125" i="2"/>
  <c r="F125" i="2"/>
  <c r="V120" i="2"/>
  <c r="U120" i="2"/>
  <c r="S120" i="2"/>
  <c r="R120" i="2"/>
  <c r="J120" i="2"/>
  <c r="I120" i="2"/>
  <c r="G120" i="2"/>
  <c r="F120" i="2"/>
  <c r="V119" i="2"/>
  <c r="U119" i="2"/>
  <c r="S119" i="2"/>
  <c r="R119" i="2"/>
  <c r="J119" i="2"/>
  <c r="I119" i="2"/>
  <c r="G119" i="2"/>
  <c r="F119" i="2"/>
  <c r="X118" i="2"/>
  <c r="V118" i="2"/>
  <c r="U118" i="2"/>
  <c r="S118" i="2"/>
  <c r="R118" i="2"/>
  <c r="L118" i="2"/>
  <c r="J118" i="2"/>
  <c r="I118" i="2"/>
  <c r="G118" i="2"/>
  <c r="F118" i="2"/>
  <c r="V114" i="2"/>
  <c r="U114" i="2"/>
  <c r="S114" i="2"/>
  <c r="R114" i="2"/>
  <c r="K114" i="2"/>
  <c r="J114" i="2"/>
  <c r="I114" i="2"/>
  <c r="H114" i="2"/>
  <c r="G114" i="2"/>
  <c r="F114" i="2"/>
  <c r="V113" i="2"/>
  <c r="U113" i="2"/>
  <c r="S113" i="2"/>
  <c r="R113" i="2"/>
  <c r="K113" i="2"/>
  <c r="J113" i="2"/>
  <c r="I113" i="2"/>
  <c r="H113" i="2"/>
  <c r="G113" i="2"/>
  <c r="F113" i="2"/>
  <c r="X112" i="2"/>
  <c r="V112" i="2"/>
  <c r="U112" i="2"/>
  <c r="S112" i="2"/>
  <c r="R112" i="2"/>
  <c r="M112" i="2"/>
  <c r="L112" i="2"/>
  <c r="K112" i="2"/>
  <c r="J112" i="2"/>
  <c r="I112" i="2"/>
  <c r="H112" i="2"/>
  <c r="G112" i="2"/>
  <c r="F112" i="2"/>
  <c r="V107" i="2"/>
  <c r="U107" i="2"/>
  <c r="S107" i="2"/>
  <c r="R107" i="2"/>
  <c r="J107" i="2"/>
  <c r="I107" i="2"/>
  <c r="G107" i="2"/>
  <c r="F107" i="2"/>
  <c r="V106" i="2"/>
  <c r="U106" i="2"/>
  <c r="S106" i="2"/>
  <c r="R106" i="2"/>
  <c r="J106" i="2"/>
  <c r="I106" i="2"/>
  <c r="G106" i="2"/>
  <c r="F106" i="2"/>
  <c r="X105" i="2"/>
  <c r="V105" i="2"/>
  <c r="U105" i="2"/>
  <c r="S105" i="2"/>
  <c r="R105" i="2"/>
  <c r="L105" i="2"/>
  <c r="J105" i="2"/>
  <c r="I105" i="2"/>
  <c r="G105" i="2"/>
  <c r="F105" i="2"/>
  <c r="V101" i="2"/>
  <c r="U101" i="2"/>
  <c r="S101" i="2"/>
  <c r="R101" i="2"/>
  <c r="K101" i="2"/>
  <c r="J101" i="2"/>
  <c r="I101" i="2"/>
  <c r="H101" i="2"/>
  <c r="G101" i="2"/>
  <c r="F101" i="2"/>
  <c r="V100" i="2"/>
  <c r="U100" i="2"/>
  <c r="S100" i="2"/>
  <c r="R100" i="2"/>
  <c r="K100" i="2"/>
  <c r="J100" i="2"/>
  <c r="I100" i="2"/>
  <c r="H100" i="2"/>
  <c r="G100" i="2"/>
  <c r="F100" i="2"/>
  <c r="X99" i="2"/>
  <c r="V99" i="2"/>
  <c r="U99" i="2"/>
  <c r="S99" i="2"/>
  <c r="R99" i="2"/>
  <c r="M99" i="2"/>
  <c r="L99" i="2"/>
  <c r="K99" i="2"/>
  <c r="J99" i="2"/>
  <c r="I99" i="2"/>
  <c r="H99" i="2"/>
  <c r="G99" i="2"/>
  <c r="F99" i="2"/>
  <c r="V94" i="2"/>
  <c r="U94" i="2"/>
  <c r="S94" i="2"/>
  <c r="R94" i="2"/>
  <c r="J94" i="2"/>
  <c r="I94" i="2"/>
  <c r="G94" i="2"/>
  <c r="F94" i="2"/>
  <c r="V93" i="2"/>
  <c r="U93" i="2"/>
  <c r="S93" i="2"/>
  <c r="R93" i="2"/>
  <c r="J93" i="2"/>
  <c r="I93" i="2"/>
  <c r="G93" i="2"/>
  <c r="F93" i="2"/>
  <c r="X92" i="2"/>
  <c r="V92" i="2"/>
  <c r="U92" i="2"/>
  <c r="S92" i="2"/>
  <c r="R92" i="2"/>
  <c r="L92" i="2"/>
  <c r="J92" i="2"/>
  <c r="I92" i="2"/>
  <c r="G92" i="2"/>
  <c r="F92" i="2"/>
  <c r="V88" i="2"/>
  <c r="U88" i="2"/>
  <c r="S88" i="2"/>
  <c r="R88" i="2"/>
  <c r="K88" i="2"/>
  <c r="J88" i="2"/>
  <c r="I88" i="2"/>
  <c r="H88" i="2"/>
  <c r="G88" i="2"/>
  <c r="F88" i="2"/>
  <c r="V87" i="2"/>
  <c r="U87" i="2"/>
  <c r="S87" i="2"/>
  <c r="R87" i="2"/>
  <c r="K87" i="2"/>
  <c r="J87" i="2"/>
  <c r="I87" i="2"/>
  <c r="H87" i="2"/>
  <c r="G87" i="2"/>
  <c r="F87" i="2"/>
  <c r="X86" i="2"/>
  <c r="V86" i="2"/>
  <c r="U86" i="2"/>
  <c r="S86" i="2"/>
  <c r="R86" i="2"/>
  <c r="M86" i="2"/>
  <c r="L86" i="2"/>
  <c r="K86" i="2"/>
  <c r="J86" i="2"/>
  <c r="I86" i="2"/>
  <c r="H86" i="2"/>
  <c r="G86" i="2"/>
  <c r="F86" i="2"/>
  <c r="V81" i="2"/>
  <c r="U81" i="2"/>
  <c r="S81" i="2"/>
  <c r="R81" i="2"/>
  <c r="J81" i="2"/>
  <c r="I81" i="2"/>
  <c r="G81" i="2"/>
  <c r="F81" i="2"/>
  <c r="V80" i="2"/>
  <c r="U80" i="2"/>
  <c r="S80" i="2"/>
  <c r="R80" i="2"/>
  <c r="J80" i="2"/>
  <c r="I80" i="2"/>
  <c r="G80" i="2"/>
  <c r="F80" i="2"/>
  <c r="X79" i="2"/>
  <c r="V79" i="2"/>
  <c r="U79" i="2"/>
  <c r="S79" i="2"/>
  <c r="R79" i="2"/>
  <c r="L79" i="2"/>
  <c r="J79" i="2"/>
  <c r="I79" i="2"/>
  <c r="G79" i="2"/>
  <c r="F79" i="2"/>
  <c r="V75" i="2"/>
  <c r="U75" i="2"/>
  <c r="S75" i="2"/>
  <c r="R75" i="2"/>
  <c r="K75" i="2"/>
  <c r="J75" i="2"/>
  <c r="I75" i="2"/>
  <c r="H75" i="2"/>
  <c r="G75" i="2"/>
  <c r="F75" i="2"/>
  <c r="V74" i="2"/>
  <c r="U74" i="2"/>
  <c r="S74" i="2"/>
  <c r="R74" i="2"/>
  <c r="K74" i="2"/>
  <c r="J74" i="2"/>
  <c r="I74" i="2"/>
  <c r="H74" i="2"/>
  <c r="G74" i="2"/>
  <c r="F74" i="2"/>
  <c r="X73" i="2"/>
  <c r="V73" i="2"/>
  <c r="U73" i="2"/>
  <c r="S73" i="2"/>
  <c r="R73" i="2"/>
  <c r="M73" i="2"/>
  <c r="L73" i="2"/>
  <c r="K73" i="2"/>
  <c r="J73" i="2"/>
  <c r="I73" i="2"/>
  <c r="H73" i="2"/>
  <c r="G73" i="2"/>
  <c r="F73" i="2"/>
  <c r="V263" i="7"/>
  <c r="U263" i="7"/>
  <c r="S263" i="7"/>
  <c r="R263" i="7"/>
  <c r="J263" i="7"/>
  <c r="I263" i="7"/>
  <c r="G263" i="7"/>
  <c r="F263" i="7"/>
  <c r="V262" i="7"/>
  <c r="U262" i="7"/>
  <c r="S262" i="7"/>
  <c r="R262" i="7"/>
  <c r="J262" i="7"/>
  <c r="I262" i="7"/>
  <c r="G262" i="7"/>
  <c r="F262" i="7"/>
  <c r="X261" i="7"/>
  <c r="V261" i="7"/>
  <c r="U261" i="7"/>
  <c r="S261" i="7"/>
  <c r="R261" i="7"/>
  <c r="L261" i="7"/>
  <c r="J261" i="7"/>
  <c r="I261" i="7"/>
  <c r="G261" i="7"/>
  <c r="F261" i="7"/>
  <c r="V257" i="7"/>
  <c r="U257" i="7"/>
  <c r="S257" i="7"/>
  <c r="R257" i="7"/>
  <c r="K257" i="7"/>
  <c r="J257" i="7"/>
  <c r="I257" i="7"/>
  <c r="H257" i="7"/>
  <c r="G257" i="7"/>
  <c r="F257" i="7"/>
  <c r="V256" i="7"/>
  <c r="U256" i="7"/>
  <c r="S256" i="7"/>
  <c r="R256" i="7"/>
  <c r="K256" i="7"/>
  <c r="J256" i="7"/>
  <c r="I256" i="7"/>
  <c r="H256" i="7"/>
  <c r="G256" i="7"/>
  <c r="F256" i="7"/>
  <c r="X255" i="7"/>
  <c r="V255" i="7"/>
  <c r="U255" i="7"/>
  <c r="S255" i="7"/>
  <c r="R255" i="7"/>
  <c r="M255" i="7"/>
  <c r="L255" i="7"/>
  <c r="K255" i="7"/>
  <c r="J255" i="7"/>
  <c r="I255" i="7"/>
  <c r="H255" i="7"/>
  <c r="G255" i="7"/>
  <c r="F255" i="7"/>
  <c r="V250" i="7"/>
  <c r="U250" i="7"/>
  <c r="S250" i="7"/>
  <c r="R250" i="7"/>
  <c r="J250" i="7"/>
  <c r="I250" i="7"/>
  <c r="G250" i="7"/>
  <c r="F250" i="7"/>
  <c r="V249" i="7"/>
  <c r="U249" i="7"/>
  <c r="S249" i="7"/>
  <c r="R249" i="7"/>
  <c r="J249" i="7"/>
  <c r="I249" i="7"/>
  <c r="G249" i="7"/>
  <c r="F249" i="7"/>
  <c r="X248" i="7"/>
  <c r="V248" i="7"/>
  <c r="U248" i="7"/>
  <c r="S248" i="7"/>
  <c r="R248" i="7"/>
  <c r="L248" i="7"/>
  <c r="J248" i="7"/>
  <c r="I248" i="7"/>
  <c r="G248" i="7"/>
  <c r="F248" i="7"/>
  <c r="V244" i="7"/>
  <c r="U244" i="7"/>
  <c r="S244" i="7"/>
  <c r="R244" i="7"/>
  <c r="K244" i="7"/>
  <c r="J244" i="7"/>
  <c r="I244" i="7"/>
  <c r="H244" i="7"/>
  <c r="G244" i="7"/>
  <c r="F244" i="7"/>
  <c r="V243" i="7"/>
  <c r="U243" i="7"/>
  <c r="S243" i="7"/>
  <c r="R243" i="7"/>
  <c r="K243" i="7"/>
  <c r="J243" i="7"/>
  <c r="I243" i="7"/>
  <c r="H243" i="7"/>
  <c r="G243" i="7"/>
  <c r="F243" i="7"/>
  <c r="X242" i="7"/>
  <c r="V242" i="7"/>
  <c r="U242" i="7"/>
  <c r="S242" i="7"/>
  <c r="R242" i="7"/>
  <c r="M242" i="7"/>
  <c r="L242" i="7"/>
  <c r="K242" i="7"/>
  <c r="J242" i="7"/>
  <c r="I242" i="7"/>
  <c r="H242" i="7"/>
  <c r="G242" i="7"/>
  <c r="F242" i="7"/>
  <c r="V237" i="7"/>
  <c r="U237" i="7"/>
  <c r="S237" i="7"/>
  <c r="R237" i="7"/>
  <c r="J237" i="7"/>
  <c r="I237" i="7"/>
  <c r="G237" i="7"/>
  <c r="F237" i="7"/>
  <c r="V236" i="7"/>
  <c r="U236" i="7"/>
  <c r="S236" i="7"/>
  <c r="R236" i="7"/>
  <c r="J236" i="7"/>
  <c r="I236" i="7"/>
  <c r="G236" i="7"/>
  <c r="F236" i="7"/>
  <c r="X235" i="7"/>
  <c r="V235" i="7"/>
  <c r="U235" i="7"/>
  <c r="S235" i="7"/>
  <c r="R235" i="7"/>
  <c r="L235" i="7"/>
  <c r="J235" i="7"/>
  <c r="I235" i="7"/>
  <c r="G235" i="7"/>
  <c r="F235" i="7"/>
  <c r="V231" i="7"/>
  <c r="U231" i="7"/>
  <c r="S231" i="7"/>
  <c r="R231" i="7"/>
  <c r="K231" i="7"/>
  <c r="J231" i="7"/>
  <c r="I231" i="7"/>
  <c r="H231" i="7"/>
  <c r="G231" i="7"/>
  <c r="F231" i="7"/>
  <c r="V230" i="7"/>
  <c r="U230" i="7"/>
  <c r="S230" i="7"/>
  <c r="R230" i="7"/>
  <c r="K230" i="7"/>
  <c r="J230" i="7"/>
  <c r="I230" i="7"/>
  <c r="H230" i="7"/>
  <c r="G230" i="7"/>
  <c r="F230" i="7"/>
  <c r="X229" i="7"/>
  <c r="V229" i="7"/>
  <c r="U229" i="7"/>
  <c r="S229" i="7"/>
  <c r="R229" i="7"/>
  <c r="M229" i="7"/>
  <c r="L229" i="7"/>
  <c r="K229" i="7"/>
  <c r="J229" i="7"/>
  <c r="I229" i="7"/>
  <c r="H229" i="7"/>
  <c r="G229" i="7"/>
  <c r="F229" i="7"/>
  <c r="V224" i="7"/>
  <c r="U224" i="7"/>
  <c r="S224" i="7"/>
  <c r="R224" i="7"/>
  <c r="J224" i="7"/>
  <c r="I224" i="7"/>
  <c r="G224" i="7"/>
  <c r="F224" i="7"/>
  <c r="V223" i="7"/>
  <c r="U223" i="7"/>
  <c r="S223" i="7"/>
  <c r="R223" i="7"/>
  <c r="J223" i="7"/>
  <c r="I223" i="7"/>
  <c r="G223" i="7"/>
  <c r="F223" i="7"/>
  <c r="X222" i="7"/>
  <c r="V222" i="7"/>
  <c r="U222" i="7"/>
  <c r="S222" i="7"/>
  <c r="R222" i="7"/>
  <c r="L222" i="7"/>
  <c r="J222" i="7"/>
  <c r="I222" i="7"/>
  <c r="G222" i="7"/>
  <c r="F222" i="7"/>
  <c r="V218" i="7"/>
  <c r="U218" i="7"/>
  <c r="S218" i="7"/>
  <c r="R218" i="7"/>
  <c r="K218" i="7"/>
  <c r="J218" i="7"/>
  <c r="I218" i="7"/>
  <c r="H218" i="7"/>
  <c r="G218" i="7"/>
  <c r="F218" i="7"/>
  <c r="V217" i="7"/>
  <c r="U217" i="7"/>
  <c r="S217" i="7"/>
  <c r="R217" i="7"/>
  <c r="K217" i="7"/>
  <c r="J217" i="7"/>
  <c r="I217" i="7"/>
  <c r="H217" i="7"/>
  <c r="G217" i="7"/>
  <c r="F217" i="7"/>
  <c r="X216" i="7"/>
  <c r="V216" i="7"/>
  <c r="U216" i="7"/>
  <c r="S216" i="7"/>
  <c r="R216" i="7"/>
  <c r="M216" i="7"/>
  <c r="L216" i="7"/>
  <c r="K216" i="7"/>
  <c r="J216" i="7"/>
  <c r="I216" i="7"/>
  <c r="H216" i="7"/>
  <c r="G216" i="7"/>
  <c r="F216" i="7"/>
  <c r="V211" i="7"/>
  <c r="U211" i="7"/>
  <c r="S211" i="7"/>
  <c r="R211" i="7"/>
  <c r="J211" i="7"/>
  <c r="I211" i="7"/>
  <c r="G211" i="7"/>
  <c r="F211" i="7"/>
  <c r="V210" i="7"/>
  <c r="U210" i="7"/>
  <c r="S210" i="7"/>
  <c r="R210" i="7"/>
  <c r="J210" i="7"/>
  <c r="I210" i="7"/>
  <c r="G210" i="7"/>
  <c r="F210" i="7"/>
  <c r="X209" i="7"/>
  <c r="V209" i="7"/>
  <c r="U209" i="7"/>
  <c r="S209" i="7"/>
  <c r="R209" i="7"/>
  <c r="L209" i="7"/>
  <c r="J209" i="7"/>
  <c r="I209" i="7"/>
  <c r="G209" i="7"/>
  <c r="F209" i="7"/>
  <c r="V205" i="7"/>
  <c r="U205" i="7"/>
  <c r="S205" i="7"/>
  <c r="R205" i="7"/>
  <c r="K205" i="7"/>
  <c r="J205" i="7"/>
  <c r="I205" i="7"/>
  <c r="H205" i="7"/>
  <c r="G205" i="7"/>
  <c r="F205" i="7"/>
  <c r="V204" i="7"/>
  <c r="U204" i="7"/>
  <c r="S204" i="7"/>
  <c r="R204" i="7"/>
  <c r="K204" i="7"/>
  <c r="J204" i="7"/>
  <c r="I204" i="7"/>
  <c r="H204" i="7"/>
  <c r="G204" i="7"/>
  <c r="F204" i="7"/>
  <c r="X203" i="7"/>
  <c r="V203" i="7"/>
  <c r="U203" i="7"/>
  <c r="S203" i="7"/>
  <c r="R203" i="7"/>
  <c r="M203" i="7"/>
  <c r="L203" i="7"/>
  <c r="K203" i="7"/>
  <c r="J203" i="7"/>
  <c r="I203" i="7"/>
  <c r="H203" i="7"/>
  <c r="G203" i="7"/>
  <c r="F203" i="7"/>
  <c r="V198" i="7"/>
  <c r="U198" i="7"/>
  <c r="S198" i="7"/>
  <c r="R198" i="7"/>
  <c r="J198" i="7"/>
  <c r="I198" i="7"/>
  <c r="G198" i="7"/>
  <c r="F198" i="7"/>
  <c r="V197" i="7"/>
  <c r="U197" i="7"/>
  <c r="S197" i="7"/>
  <c r="R197" i="7"/>
  <c r="J197" i="7"/>
  <c r="I197" i="7"/>
  <c r="G197" i="7"/>
  <c r="F197" i="7"/>
  <c r="X196" i="7"/>
  <c r="V196" i="7"/>
  <c r="U196" i="7"/>
  <c r="S196" i="7"/>
  <c r="R196" i="7"/>
  <c r="L196" i="7"/>
  <c r="J196" i="7"/>
  <c r="I196" i="7"/>
  <c r="G196" i="7"/>
  <c r="F196" i="7"/>
  <c r="V192" i="7"/>
  <c r="U192" i="7"/>
  <c r="S192" i="7"/>
  <c r="R192" i="7"/>
  <c r="K192" i="7"/>
  <c r="J192" i="7"/>
  <c r="I192" i="7"/>
  <c r="H192" i="7"/>
  <c r="G192" i="7"/>
  <c r="F192" i="7"/>
  <c r="V191" i="7"/>
  <c r="U191" i="7"/>
  <c r="S191" i="7"/>
  <c r="R191" i="7"/>
  <c r="K191" i="7"/>
  <c r="J191" i="7"/>
  <c r="I191" i="7"/>
  <c r="H191" i="7"/>
  <c r="G191" i="7"/>
  <c r="F191" i="7"/>
  <c r="X190" i="7"/>
  <c r="V190" i="7"/>
  <c r="U190" i="7"/>
  <c r="S190" i="7"/>
  <c r="R190" i="7"/>
  <c r="M190" i="7"/>
  <c r="L190" i="7"/>
  <c r="K190" i="7"/>
  <c r="J190" i="7"/>
  <c r="I190" i="7"/>
  <c r="H190" i="7"/>
  <c r="G190" i="7"/>
  <c r="F190" i="7"/>
  <c r="V185" i="7"/>
  <c r="U185" i="7"/>
  <c r="S185" i="7"/>
  <c r="R185" i="7"/>
  <c r="J185" i="7"/>
  <c r="I185" i="7"/>
  <c r="G185" i="7"/>
  <c r="F185" i="7"/>
  <c r="V184" i="7"/>
  <c r="U184" i="7"/>
  <c r="S184" i="7"/>
  <c r="R184" i="7"/>
  <c r="J184" i="7"/>
  <c r="I184" i="7"/>
  <c r="G184" i="7"/>
  <c r="F184" i="7"/>
  <c r="X183" i="7"/>
  <c r="V183" i="7"/>
  <c r="U183" i="7"/>
  <c r="S183" i="7"/>
  <c r="R183" i="7"/>
  <c r="L183" i="7"/>
  <c r="J183" i="7"/>
  <c r="I183" i="7"/>
  <c r="G183" i="7"/>
  <c r="F183" i="7"/>
  <c r="V179" i="7"/>
  <c r="U179" i="7"/>
  <c r="S179" i="7"/>
  <c r="R179" i="7"/>
  <c r="K179" i="7"/>
  <c r="J179" i="7"/>
  <c r="I179" i="7"/>
  <c r="H179" i="7"/>
  <c r="G179" i="7"/>
  <c r="F179" i="7"/>
  <c r="V178" i="7"/>
  <c r="U178" i="7"/>
  <c r="S178" i="7"/>
  <c r="R178" i="7"/>
  <c r="K178" i="7"/>
  <c r="J178" i="7"/>
  <c r="I178" i="7"/>
  <c r="H178" i="7"/>
  <c r="G178" i="7"/>
  <c r="F178" i="7"/>
  <c r="X177" i="7"/>
  <c r="V177" i="7"/>
  <c r="U177" i="7"/>
  <c r="S177" i="7"/>
  <c r="R177" i="7"/>
  <c r="M177" i="7"/>
  <c r="L177" i="7"/>
  <c r="K177" i="7"/>
  <c r="J177" i="7"/>
  <c r="I177" i="7"/>
  <c r="H177" i="7"/>
  <c r="G177" i="7"/>
  <c r="F177" i="7"/>
  <c r="V172" i="7"/>
  <c r="U172" i="7"/>
  <c r="S172" i="7"/>
  <c r="R172" i="7"/>
  <c r="J172" i="7"/>
  <c r="I172" i="7"/>
  <c r="G172" i="7"/>
  <c r="F172" i="7"/>
  <c r="V171" i="7"/>
  <c r="U171" i="7"/>
  <c r="S171" i="7"/>
  <c r="R171" i="7"/>
  <c r="J171" i="7"/>
  <c r="I171" i="7"/>
  <c r="G171" i="7"/>
  <c r="F171" i="7"/>
  <c r="X170" i="7"/>
  <c r="V170" i="7"/>
  <c r="U170" i="7"/>
  <c r="S170" i="7"/>
  <c r="R170" i="7"/>
  <c r="L170" i="7"/>
  <c r="J170" i="7"/>
  <c r="I170" i="7"/>
  <c r="G170" i="7"/>
  <c r="F170" i="7"/>
  <c r="V166" i="7"/>
  <c r="U166" i="7"/>
  <c r="S166" i="7"/>
  <c r="R166" i="7"/>
  <c r="K166" i="7"/>
  <c r="J166" i="7"/>
  <c r="I166" i="7"/>
  <c r="H166" i="7"/>
  <c r="G166" i="7"/>
  <c r="F166" i="7"/>
  <c r="V165" i="7"/>
  <c r="U165" i="7"/>
  <c r="S165" i="7"/>
  <c r="R165" i="7"/>
  <c r="K165" i="7"/>
  <c r="J165" i="7"/>
  <c r="I165" i="7"/>
  <c r="H165" i="7"/>
  <c r="G165" i="7"/>
  <c r="F165" i="7"/>
  <c r="X164" i="7"/>
  <c r="V164" i="7"/>
  <c r="U164" i="7"/>
  <c r="S164" i="7"/>
  <c r="R164" i="7"/>
  <c r="M164" i="7"/>
  <c r="L164" i="7"/>
  <c r="K164" i="7"/>
  <c r="J164" i="7"/>
  <c r="I164" i="7"/>
  <c r="H164" i="7"/>
  <c r="G164" i="7"/>
  <c r="F164" i="7"/>
  <c r="V159" i="7"/>
  <c r="U159" i="7"/>
  <c r="S159" i="7"/>
  <c r="R159" i="7"/>
  <c r="J159" i="7"/>
  <c r="I159" i="7"/>
  <c r="G159" i="7"/>
  <c r="F159" i="7"/>
  <c r="V158" i="7"/>
  <c r="U158" i="7"/>
  <c r="S158" i="7"/>
  <c r="R158" i="7"/>
  <c r="J158" i="7"/>
  <c r="I158" i="7"/>
  <c r="G158" i="7"/>
  <c r="F158" i="7"/>
  <c r="X157" i="7"/>
  <c r="V157" i="7"/>
  <c r="U157" i="7"/>
  <c r="S157" i="7"/>
  <c r="R157" i="7"/>
  <c r="L157" i="7"/>
  <c r="J157" i="7"/>
  <c r="I157" i="7"/>
  <c r="G157" i="7"/>
  <c r="F157" i="7"/>
  <c r="V153" i="7"/>
  <c r="U153" i="7"/>
  <c r="S153" i="7"/>
  <c r="R153" i="7"/>
  <c r="K153" i="7"/>
  <c r="J153" i="7"/>
  <c r="I153" i="7"/>
  <c r="H153" i="7"/>
  <c r="G153" i="7"/>
  <c r="F153" i="7"/>
  <c r="V152" i="7"/>
  <c r="U152" i="7"/>
  <c r="S152" i="7"/>
  <c r="R152" i="7"/>
  <c r="K152" i="7"/>
  <c r="J152" i="7"/>
  <c r="I152" i="7"/>
  <c r="H152" i="7"/>
  <c r="G152" i="7"/>
  <c r="F152" i="7"/>
  <c r="X151" i="7"/>
  <c r="V151" i="7"/>
  <c r="U151" i="7"/>
  <c r="S151" i="7"/>
  <c r="R151" i="7"/>
  <c r="M151" i="7"/>
  <c r="L151" i="7"/>
  <c r="K151" i="7"/>
  <c r="J151" i="7"/>
  <c r="I151" i="7"/>
  <c r="H151" i="7"/>
  <c r="G151" i="7"/>
  <c r="F151" i="7"/>
  <c r="V146" i="7"/>
  <c r="U146" i="7"/>
  <c r="S146" i="7"/>
  <c r="R146" i="7"/>
  <c r="J146" i="7"/>
  <c r="I146" i="7"/>
  <c r="G146" i="7"/>
  <c r="F146" i="7"/>
  <c r="V145" i="7"/>
  <c r="U145" i="7"/>
  <c r="S145" i="7"/>
  <c r="R145" i="7"/>
  <c r="J145" i="7"/>
  <c r="I145" i="7"/>
  <c r="G145" i="7"/>
  <c r="F145" i="7"/>
  <c r="X144" i="7"/>
  <c r="V144" i="7"/>
  <c r="U144" i="7"/>
  <c r="S144" i="7"/>
  <c r="R144" i="7"/>
  <c r="L144" i="7"/>
  <c r="J144" i="7"/>
  <c r="I144" i="7"/>
  <c r="G144" i="7"/>
  <c r="F144" i="7"/>
  <c r="V140" i="7"/>
  <c r="U140" i="7"/>
  <c r="S140" i="7"/>
  <c r="R140" i="7"/>
  <c r="K140" i="7"/>
  <c r="J140" i="7"/>
  <c r="I140" i="7"/>
  <c r="H140" i="7"/>
  <c r="G140" i="7"/>
  <c r="F140" i="7"/>
  <c r="V139" i="7"/>
  <c r="U139" i="7"/>
  <c r="S139" i="7"/>
  <c r="R139" i="7"/>
  <c r="K139" i="7"/>
  <c r="J139" i="7"/>
  <c r="I139" i="7"/>
  <c r="H139" i="7"/>
  <c r="G139" i="7"/>
  <c r="F139" i="7"/>
  <c r="X138" i="7"/>
  <c r="V138" i="7"/>
  <c r="U138" i="7"/>
  <c r="S138" i="7"/>
  <c r="R138" i="7"/>
  <c r="M138" i="7"/>
  <c r="L138" i="7"/>
  <c r="K138" i="7"/>
  <c r="J138" i="7"/>
  <c r="I138" i="7"/>
  <c r="H138" i="7"/>
  <c r="G138" i="7"/>
  <c r="F138" i="7"/>
  <c r="V133" i="7"/>
  <c r="U133" i="7"/>
  <c r="S133" i="7"/>
  <c r="R133" i="7"/>
  <c r="J133" i="7"/>
  <c r="I133" i="7"/>
  <c r="G133" i="7"/>
  <c r="F133" i="7"/>
  <c r="V132" i="7"/>
  <c r="U132" i="7"/>
  <c r="S132" i="7"/>
  <c r="R132" i="7"/>
  <c r="J132" i="7"/>
  <c r="I132" i="7"/>
  <c r="G132" i="7"/>
  <c r="F132" i="7"/>
  <c r="X131" i="7"/>
  <c r="V131" i="7"/>
  <c r="U131" i="7"/>
  <c r="S131" i="7"/>
  <c r="R131" i="7"/>
  <c r="L131" i="7"/>
  <c r="J131" i="7"/>
  <c r="I131" i="7"/>
  <c r="G131" i="7"/>
  <c r="F131" i="7"/>
  <c r="V127" i="7"/>
  <c r="U127" i="7"/>
  <c r="S127" i="7"/>
  <c r="R127" i="7"/>
  <c r="K127" i="7"/>
  <c r="J127" i="7"/>
  <c r="I127" i="7"/>
  <c r="H127" i="7"/>
  <c r="G127" i="7"/>
  <c r="F127" i="7"/>
  <c r="V126" i="7"/>
  <c r="U126" i="7"/>
  <c r="S126" i="7"/>
  <c r="R126" i="7"/>
  <c r="K126" i="7"/>
  <c r="J126" i="7"/>
  <c r="I126" i="7"/>
  <c r="H126" i="7"/>
  <c r="G126" i="7"/>
  <c r="F126" i="7"/>
  <c r="X125" i="7"/>
  <c r="V125" i="7"/>
  <c r="U125" i="7"/>
  <c r="S125" i="7"/>
  <c r="R125" i="7"/>
  <c r="M125" i="7"/>
  <c r="L125" i="7"/>
  <c r="K125" i="7"/>
  <c r="J125" i="7"/>
  <c r="I125" i="7"/>
  <c r="H125" i="7"/>
  <c r="G125" i="7"/>
  <c r="F125" i="7"/>
  <c r="V120" i="7"/>
  <c r="U120" i="7"/>
  <c r="S120" i="7"/>
  <c r="R120" i="7"/>
  <c r="J120" i="7"/>
  <c r="I120" i="7"/>
  <c r="G120" i="7"/>
  <c r="F120" i="7"/>
  <c r="V119" i="7"/>
  <c r="U119" i="7"/>
  <c r="S119" i="7"/>
  <c r="R119" i="7"/>
  <c r="J119" i="7"/>
  <c r="I119" i="7"/>
  <c r="G119" i="7"/>
  <c r="F119" i="7"/>
  <c r="X118" i="7"/>
  <c r="V118" i="7"/>
  <c r="U118" i="7"/>
  <c r="S118" i="7"/>
  <c r="R118" i="7"/>
  <c r="L118" i="7"/>
  <c r="J118" i="7"/>
  <c r="I118" i="7"/>
  <c r="G118" i="7"/>
  <c r="F118" i="7"/>
  <c r="V114" i="7"/>
  <c r="U114" i="7"/>
  <c r="S114" i="7"/>
  <c r="R114" i="7"/>
  <c r="K114" i="7"/>
  <c r="J114" i="7"/>
  <c r="I114" i="7"/>
  <c r="H114" i="7"/>
  <c r="G114" i="7"/>
  <c r="F114" i="7"/>
  <c r="V113" i="7"/>
  <c r="U113" i="7"/>
  <c r="S113" i="7"/>
  <c r="R113" i="7"/>
  <c r="K113" i="7"/>
  <c r="J113" i="7"/>
  <c r="I113" i="7"/>
  <c r="H113" i="7"/>
  <c r="G113" i="7"/>
  <c r="F113" i="7"/>
  <c r="X112" i="7"/>
  <c r="V112" i="7"/>
  <c r="U112" i="7"/>
  <c r="S112" i="7"/>
  <c r="R112" i="7"/>
  <c r="M112" i="7"/>
  <c r="L112" i="7"/>
  <c r="K112" i="7"/>
  <c r="J112" i="7"/>
  <c r="I112" i="7"/>
  <c r="H112" i="7"/>
  <c r="G112" i="7"/>
  <c r="F112" i="7"/>
  <c r="V107" i="7"/>
  <c r="U107" i="7"/>
  <c r="S107" i="7"/>
  <c r="R107" i="7"/>
  <c r="J107" i="7"/>
  <c r="I107" i="7"/>
  <c r="G107" i="7"/>
  <c r="V106" i="7"/>
  <c r="U106" i="7"/>
  <c r="S106" i="7"/>
  <c r="R106" i="7"/>
  <c r="J106" i="7"/>
  <c r="I106" i="7"/>
  <c r="G106" i="7"/>
  <c r="F106" i="7"/>
  <c r="X105" i="7"/>
  <c r="V105" i="7"/>
  <c r="U105" i="7"/>
  <c r="S105" i="7"/>
  <c r="R105" i="7"/>
  <c r="L105" i="7"/>
  <c r="J105" i="7"/>
  <c r="I105" i="7"/>
  <c r="G105" i="7"/>
  <c r="V101" i="7"/>
  <c r="U101" i="7"/>
  <c r="S101" i="7"/>
  <c r="R101" i="7"/>
  <c r="K101" i="7"/>
  <c r="J101" i="7"/>
  <c r="I101" i="7"/>
  <c r="H101" i="7"/>
  <c r="G101" i="7"/>
  <c r="F101" i="7"/>
  <c r="V100" i="7"/>
  <c r="U100" i="7"/>
  <c r="S100" i="7"/>
  <c r="R100" i="7"/>
  <c r="K100" i="7"/>
  <c r="J100" i="7"/>
  <c r="I100" i="7"/>
  <c r="H100" i="7"/>
  <c r="G100" i="7"/>
  <c r="F100" i="7"/>
  <c r="X99" i="7"/>
  <c r="V99" i="7"/>
  <c r="U99" i="7"/>
  <c r="S99" i="7"/>
  <c r="R99" i="7"/>
  <c r="M99" i="7"/>
  <c r="L99" i="7"/>
  <c r="K99" i="7"/>
  <c r="J99" i="7"/>
  <c r="I99" i="7"/>
  <c r="H99" i="7"/>
  <c r="G99" i="7"/>
  <c r="F99" i="7"/>
  <c r="V94" i="7"/>
  <c r="U94" i="7"/>
  <c r="S94" i="7"/>
  <c r="R94" i="7"/>
  <c r="J94" i="7"/>
  <c r="I94" i="7"/>
  <c r="G94" i="7"/>
  <c r="F94" i="7"/>
  <c r="V93" i="7"/>
  <c r="U93" i="7"/>
  <c r="S93" i="7"/>
  <c r="R93" i="7"/>
  <c r="J93" i="7"/>
  <c r="I93" i="7"/>
  <c r="F93" i="7"/>
  <c r="X92" i="7"/>
  <c r="V92" i="7"/>
  <c r="U92" i="7"/>
  <c r="S92" i="7"/>
  <c r="R92" i="7"/>
  <c r="L92" i="7"/>
  <c r="J92" i="7"/>
  <c r="I92" i="7"/>
  <c r="G92" i="7"/>
  <c r="F92" i="7"/>
  <c r="V88" i="7"/>
  <c r="U88" i="7"/>
  <c r="S88" i="7"/>
  <c r="R88" i="7"/>
  <c r="K88" i="7"/>
  <c r="J88" i="7"/>
  <c r="I88" i="7"/>
  <c r="H88" i="7"/>
  <c r="G88" i="7"/>
  <c r="F88" i="7"/>
  <c r="V87" i="7"/>
  <c r="U87" i="7"/>
  <c r="S87" i="7"/>
  <c r="R87" i="7"/>
  <c r="K87" i="7"/>
  <c r="J87" i="7"/>
  <c r="I87" i="7"/>
  <c r="H87" i="7"/>
  <c r="G87" i="7"/>
  <c r="F87" i="7"/>
  <c r="X86" i="7"/>
  <c r="V86" i="7"/>
  <c r="U86" i="7"/>
  <c r="S86" i="7"/>
  <c r="R86" i="7"/>
  <c r="M86" i="7"/>
  <c r="L86" i="7"/>
  <c r="K86" i="7"/>
  <c r="J86" i="7"/>
  <c r="I86" i="7"/>
  <c r="H86" i="7"/>
  <c r="G86" i="7"/>
  <c r="F86" i="7"/>
  <c r="V81" i="7"/>
  <c r="U81" i="7"/>
  <c r="S81" i="7"/>
  <c r="R81" i="7"/>
  <c r="J81" i="7"/>
  <c r="G81" i="7"/>
  <c r="F81" i="7"/>
  <c r="V80" i="7"/>
  <c r="U80" i="7"/>
  <c r="S80" i="7"/>
  <c r="R80" i="7"/>
  <c r="J80" i="7"/>
  <c r="I80" i="7"/>
  <c r="G80" i="7"/>
  <c r="F80" i="7"/>
  <c r="X79" i="7"/>
  <c r="V79" i="7"/>
  <c r="U79" i="7"/>
  <c r="S79" i="7"/>
  <c r="R79" i="7"/>
  <c r="L79" i="7"/>
  <c r="J79" i="7"/>
  <c r="I79" i="7"/>
  <c r="G79" i="7"/>
  <c r="F79" i="7"/>
  <c r="V75" i="7"/>
  <c r="U75" i="7"/>
  <c r="S75" i="7"/>
  <c r="R75" i="7"/>
  <c r="K75" i="7"/>
  <c r="J75" i="7"/>
  <c r="I75" i="7"/>
  <c r="H75" i="7"/>
  <c r="G75" i="7"/>
  <c r="F75" i="7"/>
  <c r="V74" i="7"/>
  <c r="U74" i="7"/>
  <c r="S74" i="7"/>
  <c r="R74" i="7"/>
  <c r="K74" i="7"/>
  <c r="J74" i="7"/>
  <c r="I74" i="7"/>
  <c r="H74" i="7"/>
  <c r="G74" i="7"/>
  <c r="F74" i="7"/>
  <c r="X73" i="7"/>
  <c r="V73" i="7"/>
  <c r="U73" i="7"/>
  <c r="S73" i="7"/>
  <c r="R73" i="7"/>
  <c r="M73" i="7"/>
  <c r="L73" i="7"/>
  <c r="K73" i="7"/>
  <c r="J73" i="7"/>
  <c r="I73" i="7"/>
  <c r="H73" i="7"/>
  <c r="G73" i="7"/>
  <c r="F73" i="7"/>
  <c r="V263" i="8"/>
  <c r="U263" i="8"/>
  <c r="S263" i="8"/>
  <c r="R263" i="8"/>
  <c r="J263" i="8"/>
  <c r="I263" i="8"/>
  <c r="G263" i="8"/>
  <c r="F263" i="8"/>
  <c r="V262" i="8"/>
  <c r="U262" i="8"/>
  <c r="S262" i="8"/>
  <c r="R262" i="8"/>
  <c r="J262" i="8"/>
  <c r="I262" i="8"/>
  <c r="G262" i="8"/>
  <c r="F262" i="8"/>
  <c r="X261" i="8"/>
  <c r="V261" i="8"/>
  <c r="U261" i="8"/>
  <c r="S261" i="8"/>
  <c r="R261" i="8"/>
  <c r="L261" i="8"/>
  <c r="J261" i="8"/>
  <c r="I261" i="8"/>
  <c r="G261" i="8"/>
  <c r="F261" i="8"/>
  <c r="V257" i="8"/>
  <c r="U257" i="8"/>
  <c r="S257" i="8"/>
  <c r="R257" i="8"/>
  <c r="K257" i="8"/>
  <c r="J257" i="8"/>
  <c r="I257" i="8"/>
  <c r="H257" i="8"/>
  <c r="G257" i="8"/>
  <c r="F257" i="8"/>
  <c r="V256" i="8"/>
  <c r="U256" i="8"/>
  <c r="S256" i="8"/>
  <c r="R256" i="8"/>
  <c r="K256" i="8"/>
  <c r="J256" i="8"/>
  <c r="I256" i="8"/>
  <c r="H256" i="8"/>
  <c r="G256" i="8"/>
  <c r="F256" i="8"/>
  <c r="X255" i="8"/>
  <c r="V255" i="8"/>
  <c r="U255" i="8"/>
  <c r="S255" i="8"/>
  <c r="R255" i="8"/>
  <c r="M255" i="8"/>
  <c r="L255" i="8"/>
  <c r="K255" i="8"/>
  <c r="J255" i="8"/>
  <c r="I255" i="8"/>
  <c r="H255" i="8"/>
  <c r="G255" i="8"/>
  <c r="F255" i="8"/>
  <c r="V250" i="8"/>
  <c r="U250" i="8"/>
  <c r="S250" i="8"/>
  <c r="R250" i="8"/>
  <c r="J250" i="8"/>
  <c r="I250" i="8"/>
  <c r="G250" i="8"/>
  <c r="F250" i="8"/>
  <c r="V249" i="8"/>
  <c r="U249" i="8"/>
  <c r="S249" i="8"/>
  <c r="R249" i="8"/>
  <c r="J249" i="8"/>
  <c r="I249" i="8"/>
  <c r="G249" i="8"/>
  <c r="F249" i="8"/>
  <c r="X248" i="8"/>
  <c r="V248" i="8"/>
  <c r="U248" i="8"/>
  <c r="S248" i="8"/>
  <c r="R248" i="8"/>
  <c r="L248" i="8"/>
  <c r="J248" i="8"/>
  <c r="I248" i="8"/>
  <c r="G248" i="8"/>
  <c r="F248" i="8"/>
  <c r="V244" i="8"/>
  <c r="U244" i="8"/>
  <c r="S244" i="8"/>
  <c r="R244" i="8"/>
  <c r="K244" i="8"/>
  <c r="J244" i="8"/>
  <c r="I244" i="8"/>
  <c r="H244" i="8"/>
  <c r="G244" i="8"/>
  <c r="F244" i="8"/>
  <c r="V243" i="8"/>
  <c r="U243" i="8"/>
  <c r="S243" i="8"/>
  <c r="R243" i="8"/>
  <c r="K243" i="8"/>
  <c r="J243" i="8"/>
  <c r="I243" i="8"/>
  <c r="H243" i="8"/>
  <c r="G243" i="8"/>
  <c r="F243" i="8"/>
  <c r="X242" i="8"/>
  <c r="V242" i="8"/>
  <c r="U242" i="8"/>
  <c r="S242" i="8"/>
  <c r="R242" i="8"/>
  <c r="M242" i="8"/>
  <c r="L242" i="8"/>
  <c r="K242" i="8"/>
  <c r="J242" i="8"/>
  <c r="I242" i="8"/>
  <c r="H242" i="8"/>
  <c r="G242" i="8"/>
  <c r="F242" i="8"/>
  <c r="V237" i="8"/>
  <c r="U237" i="8"/>
  <c r="S237" i="8"/>
  <c r="R237" i="8"/>
  <c r="J237" i="8"/>
  <c r="I237" i="8"/>
  <c r="G237" i="8"/>
  <c r="F237" i="8"/>
  <c r="V236" i="8"/>
  <c r="U236" i="8"/>
  <c r="S236" i="8"/>
  <c r="R236" i="8"/>
  <c r="J236" i="8"/>
  <c r="I236" i="8"/>
  <c r="G236" i="8"/>
  <c r="F236" i="8"/>
  <c r="X235" i="8"/>
  <c r="V235" i="8"/>
  <c r="U235" i="8"/>
  <c r="S235" i="8"/>
  <c r="R235" i="8"/>
  <c r="L235" i="8"/>
  <c r="J235" i="8"/>
  <c r="I235" i="8"/>
  <c r="G235" i="8"/>
  <c r="F235" i="8"/>
  <c r="V231" i="8"/>
  <c r="U231" i="8"/>
  <c r="S231" i="8"/>
  <c r="R231" i="8"/>
  <c r="K231" i="8"/>
  <c r="J231" i="8"/>
  <c r="I231" i="8"/>
  <c r="H231" i="8"/>
  <c r="G231" i="8"/>
  <c r="F231" i="8"/>
  <c r="V230" i="8"/>
  <c r="U230" i="8"/>
  <c r="S230" i="8"/>
  <c r="R230" i="8"/>
  <c r="K230" i="8"/>
  <c r="J230" i="8"/>
  <c r="I230" i="8"/>
  <c r="H230" i="8"/>
  <c r="G230" i="8"/>
  <c r="F230" i="8"/>
  <c r="X229" i="8"/>
  <c r="V229" i="8"/>
  <c r="U229" i="8"/>
  <c r="S229" i="8"/>
  <c r="R229" i="8"/>
  <c r="M229" i="8"/>
  <c r="L229" i="8"/>
  <c r="K229" i="8"/>
  <c r="J229" i="8"/>
  <c r="I229" i="8"/>
  <c r="H229" i="8"/>
  <c r="G229" i="8"/>
  <c r="F229" i="8"/>
  <c r="V224" i="8"/>
  <c r="U224" i="8"/>
  <c r="S224" i="8"/>
  <c r="R224" i="8"/>
  <c r="J224" i="8"/>
  <c r="I224" i="8"/>
  <c r="G224" i="8"/>
  <c r="F224" i="8"/>
  <c r="V223" i="8"/>
  <c r="U223" i="8"/>
  <c r="S223" i="8"/>
  <c r="R223" i="8"/>
  <c r="J223" i="8"/>
  <c r="I223" i="8"/>
  <c r="G223" i="8"/>
  <c r="F223" i="8"/>
  <c r="X222" i="8"/>
  <c r="V222" i="8"/>
  <c r="U222" i="8"/>
  <c r="S222" i="8"/>
  <c r="R222" i="8"/>
  <c r="L222" i="8"/>
  <c r="J222" i="8"/>
  <c r="I222" i="8"/>
  <c r="G222" i="8"/>
  <c r="F222" i="8"/>
  <c r="V218" i="8"/>
  <c r="U218" i="8"/>
  <c r="S218" i="8"/>
  <c r="R218" i="8"/>
  <c r="K218" i="8"/>
  <c r="J218" i="8"/>
  <c r="I218" i="8"/>
  <c r="H218" i="8"/>
  <c r="G218" i="8"/>
  <c r="F218" i="8"/>
  <c r="V217" i="8"/>
  <c r="U217" i="8"/>
  <c r="S217" i="8"/>
  <c r="R217" i="8"/>
  <c r="K217" i="8"/>
  <c r="J217" i="8"/>
  <c r="I217" i="8"/>
  <c r="H217" i="8"/>
  <c r="G217" i="8"/>
  <c r="F217" i="8"/>
  <c r="X216" i="8"/>
  <c r="V216" i="8"/>
  <c r="U216" i="8"/>
  <c r="S216" i="8"/>
  <c r="R216" i="8"/>
  <c r="M216" i="8"/>
  <c r="L216" i="8"/>
  <c r="K216" i="8"/>
  <c r="J216" i="8"/>
  <c r="I216" i="8"/>
  <c r="H216" i="8"/>
  <c r="G216" i="8"/>
  <c r="F216" i="8"/>
  <c r="V211" i="8"/>
  <c r="U211" i="8"/>
  <c r="S211" i="8"/>
  <c r="R211" i="8"/>
  <c r="J211" i="8"/>
  <c r="I211" i="8"/>
  <c r="G211" i="8"/>
  <c r="F211" i="8"/>
  <c r="V210" i="8"/>
  <c r="U210" i="8"/>
  <c r="S210" i="8"/>
  <c r="R210" i="8"/>
  <c r="J210" i="8"/>
  <c r="I210" i="8"/>
  <c r="G210" i="8"/>
  <c r="F210" i="8"/>
  <c r="X209" i="8"/>
  <c r="V209" i="8"/>
  <c r="U209" i="8"/>
  <c r="S209" i="8"/>
  <c r="R209" i="8"/>
  <c r="L209" i="8"/>
  <c r="J209" i="8"/>
  <c r="I209" i="8"/>
  <c r="G209" i="8"/>
  <c r="F209" i="8"/>
  <c r="V205" i="8"/>
  <c r="U205" i="8"/>
  <c r="S205" i="8"/>
  <c r="R205" i="8"/>
  <c r="K205" i="8"/>
  <c r="J205" i="8"/>
  <c r="I205" i="8"/>
  <c r="H205" i="8"/>
  <c r="G205" i="8"/>
  <c r="F205" i="8"/>
  <c r="V204" i="8"/>
  <c r="U204" i="8"/>
  <c r="S204" i="8"/>
  <c r="R204" i="8"/>
  <c r="K204" i="8"/>
  <c r="J204" i="8"/>
  <c r="I204" i="8"/>
  <c r="H204" i="8"/>
  <c r="G204" i="8"/>
  <c r="F204" i="8"/>
  <c r="X203" i="8"/>
  <c r="V203" i="8"/>
  <c r="U203" i="8"/>
  <c r="S203" i="8"/>
  <c r="R203" i="8"/>
  <c r="M203" i="8"/>
  <c r="L203" i="8"/>
  <c r="K203" i="8"/>
  <c r="J203" i="8"/>
  <c r="I203" i="8"/>
  <c r="H203" i="8"/>
  <c r="G203" i="8"/>
  <c r="F203" i="8"/>
  <c r="V198" i="8"/>
  <c r="U198" i="8"/>
  <c r="S198" i="8"/>
  <c r="R198" i="8"/>
  <c r="J198" i="8"/>
  <c r="I198" i="8"/>
  <c r="G198" i="8"/>
  <c r="F198" i="8"/>
  <c r="V197" i="8"/>
  <c r="U197" i="8"/>
  <c r="S197" i="8"/>
  <c r="R197" i="8"/>
  <c r="J197" i="8"/>
  <c r="I197" i="8"/>
  <c r="G197" i="8"/>
  <c r="F197" i="8"/>
  <c r="X196" i="8"/>
  <c r="V196" i="8"/>
  <c r="U196" i="8"/>
  <c r="S196" i="8"/>
  <c r="R196" i="8"/>
  <c r="L196" i="8"/>
  <c r="J196" i="8"/>
  <c r="I196" i="8"/>
  <c r="G196" i="8"/>
  <c r="F196" i="8"/>
  <c r="V192" i="8"/>
  <c r="U192" i="8"/>
  <c r="S192" i="8"/>
  <c r="R192" i="8"/>
  <c r="K192" i="8"/>
  <c r="J192" i="8"/>
  <c r="I192" i="8"/>
  <c r="H192" i="8"/>
  <c r="G192" i="8"/>
  <c r="F192" i="8"/>
  <c r="V191" i="8"/>
  <c r="U191" i="8"/>
  <c r="S191" i="8"/>
  <c r="R191" i="8"/>
  <c r="K191" i="8"/>
  <c r="J191" i="8"/>
  <c r="I191" i="8"/>
  <c r="H191" i="8"/>
  <c r="G191" i="8"/>
  <c r="F191" i="8"/>
  <c r="X190" i="8"/>
  <c r="V190" i="8"/>
  <c r="U190" i="8"/>
  <c r="S190" i="8"/>
  <c r="R190" i="8"/>
  <c r="M190" i="8"/>
  <c r="L190" i="8"/>
  <c r="K190" i="8"/>
  <c r="J190" i="8"/>
  <c r="I190" i="8"/>
  <c r="H190" i="8"/>
  <c r="G190" i="8"/>
  <c r="F190" i="8"/>
  <c r="V185" i="8"/>
  <c r="U185" i="8"/>
  <c r="S185" i="8"/>
  <c r="R185" i="8"/>
  <c r="J185" i="8"/>
  <c r="I185" i="8"/>
  <c r="G185" i="8"/>
  <c r="F185" i="8"/>
  <c r="V184" i="8"/>
  <c r="U184" i="8"/>
  <c r="S184" i="8"/>
  <c r="R184" i="8"/>
  <c r="J184" i="8"/>
  <c r="I184" i="8"/>
  <c r="G184" i="8"/>
  <c r="F184" i="8"/>
  <c r="X183" i="8"/>
  <c r="V183" i="8"/>
  <c r="U183" i="8"/>
  <c r="S183" i="8"/>
  <c r="R183" i="8"/>
  <c r="L183" i="8"/>
  <c r="J183" i="8"/>
  <c r="I183" i="8"/>
  <c r="G183" i="8"/>
  <c r="F183" i="8"/>
  <c r="V179" i="8"/>
  <c r="U179" i="8"/>
  <c r="S179" i="8"/>
  <c r="R179" i="8"/>
  <c r="K179" i="8"/>
  <c r="J179" i="8"/>
  <c r="I179" i="8"/>
  <c r="H179" i="8"/>
  <c r="G179" i="8"/>
  <c r="F179" i="8"/>
  <c r="V178" i="8"/>
  <c r="U178" i="8"/>
  <c r="S178" i="8"/>
  <c r="R178" i="8"/>
  <c r="K178" i="8"/>
  <c r="J178" i="8"/>
  <c r="I178" i="8"/>
  <c r="H178" i="8"/>
  <c r="G178" i="8"/>
  <c r="F178" i="8"/>
  <c r="X177" i="8"/>
  <c r="V177" i="8"/>
  <c r="U177" i="8"/>
  <c r="S177" i="8"/>
  <c r="R177" i="8"/>
  <c r="M177" i="8"/>
  <c r="L177" i="8"/>
  <c r="K177" i="8"/>
  <c r="J177" i="8"/>
  <c r="I177" i="8"/>
  <c r="H177" i="8"/>
  <c r="G177" i="8"/>
  <c r="F177" i="8"/>
  <c r="V172" i="8"/>
  <c r="U172" i="8"/>
  <c r="S172" i="8"/>
  <c r="R172" i="8"/>
  <c r="J172" i="8"/>
  <c r="I172" i="8"/>
  <c r="G172" i="8"/>
  <c r="F172" i="8"/>
  <c r="V171" i="8"/>
  <c r="U171" i="8"/>
  <c r="S171" i="8"/>
  <c r="R171" i="8"/>
  <c r="J171" i="8"/>
  <c r="I171" i="8"/>
  <c r="G171" i="8"/>
  <c r="F171" i="8"/>
  <c r="X170" i="8"/>
  <c r="V170" i="8"/>
  <c r="U170" i="8"/>
  <c r="S170" i="8"/>
  <c r="R170" i="8"/>
  <c r="L170" i="8"/>
  <c r="J170" i="8"/>
  <c r="I170" i="8"/>
  <c r="G170" i="8"/>
  <c r="F170" i="8"/>
  <c r="V166" i="8"/>
  <c r="U166" i="8"/>
  <c r="S166" i="8"/>
  <c r="R166" i="8"/>
  <c r="K166" i="8"/>
  <c r="J166" i="8"/>
  <c r="I166" i="8"/>
  <c r="H166" i="8"/>
  <c r="G166" i="8"/>
  <c r="F166" i="8"/>
  <c r="V165" i="8"/>
  <c r="U165" i="8"/>
  <c r="S165" i="8"/>
  <c r="R165" i="8"/>
  <c r="K165" i="8"/>
  <c r="J165" i="8"/>
  <c r="I165" i="8"/>
  <c r="H165" i="8"/>
  <c r="G165" i="8"/>
  <c r="F165" i="8"/>
  <c r="X164" i="8"/>
  <c r="V164" i="8"/>
  <c r="U164" i="8"/>
  <c r="S164" i="8"/>
  <c r="R164" i="8"/>
  <c r="M164" i="8"/>
  <c r="L164" i="8"/>
  <c r="K164" i="8"/>
  <c r="J164" i="8"/>
  <c r="I164" i="8"/>
  <c r="H164" i="8"/>
  <c r="G164" i="8"/>
  <c r="F164" i="8"/>
  <c r="V159" i="8"/>
  <c r="U159" i="8"/>
  <c r="S159" i="8"/>
  <c r="R159" i="8"/>
  <c r="J159" i="8"/>
  <c r="I159" i="8"/>
  <c r="G159" i="8"/>
  <c r="F159" i="8"/>
  <c r="V158" i="8"/>
  <c r="U158" i="8"/>
  <c r="S158" i="8"/>
  <c r="R158" i="8"/>
  <c r="J158" i="8"/>
  <c r="I158" i="8"/>
  <c r="G158" i="8"/>
  <c r="F158" i="8"/>
  <c r="X157" i="8"/>
  <c r="V157" i="8"/>
  <c r="U157" i="8"/>
  <c r="S157" i="8"/>
  <c r="R157" i="8"/>
  <c r="L157" i="8"/>
  <c r="J157" i="8"/>
  <c r="I157" i="8"/>
  <c r="G157" i="8"/>
  <c r="F157" i="8"/>
  <c r="V153" i="8"/>
  <c r="U153" i="8"/>
  <c r="S153" i="8"/>
  <c r="R153" i="8"/>
  <c r="K153" i="8"/>
  <c r="J153" i="8"/>
  <c r="I153" i="8"/>
  <c r="H153" i="8"/>
  <c r="G153" i="8"/>
  <c r="F153" i="8"/>
  <c r="V152" i="8"/>
  <c r="U152" i="8"/>
  <c r="S152" i="8"/>
  <c r="R152" i="8"/>
  <c r="K152" i="8"/>
  <c r="J152" i="8"/>
  <c r="I152" i="8"/>
  <c r="H152" i="8"/>
  <c r="G152" i="8"/>
  <c r="F152" i="8"/>
  <c r="X151" i="8"/>
  <c r="V151" i="8"/>
  <c r="U151" i="8"/>
  <c r="S151" i="8"/>
  <c r="R151" i="8"/>
  <c r="M151" i="8"/>
  <c r="L151" i="8"/>
  <c r="K151" i="8"/>
  <c r="J151" i="8"/>
  <c r="I151" i="8"/>
  <c r="H151" i="8"/>
  <c r="G151" i="8"/>
  <c r="F151" i="8"/>
  <c r="V146" i="8"/>
  <c r="U146" i="8"/>
  <c r="S146" i="8"/>
  <c r="R146" i="8"/>
  <c r="J146" i="8"/>
  <c r="I146" i="8"/>
  <c r="G146" i="8"/>
  <c r="F146" i="8"/>
  <c r="V145" i="8"/>
  <c r="U145" i="8"/>
  <c r="S145" i="8"/>
  <c r="R145" i="8"/>
  <c r="J145" i="8"/>
  <c r="I145" i="8"/>
  <c r="G145" i="8"/>
  <c r="F145" i="8"/>
  <c r="X144" i="8"/>
  <c r="V144" i="8"/>
  <c r="U144" i="8"/>
  <c r="S144" i="8"/>
  <c r="R144" i="8"/>
  <c r="L144" i="8"/>
  <c r="J144" i="8"/>
  <c r="I144" i="8"/>
  <c r="G144" i="8"/>
  <c r="F144" i="8"/>
  <c r="V140" i="8"/>
  <c r="U140" i="8"/>
  <c r="S140" i="8"/>
  <c r="R140" i="8"/>
  <c r="K140" i="8"/>
  <c r="J140" i="8"/>
  <c r="I140" i="8"/>
  <c r="H140" i="8"/>
  <c r="G140" i="8"/>
  <c r="F140" i="8"/>
  <c r="V139" i="8"/>
  <c r="U139" i="8"/>
  <c r="S139" i="8"/>
  <c r="R139" i="8"/>
  <c r="K139" i="8"/>
  <c r="J139" i="8"/>
  <c r="I139" i="8"/>
  <c r="H139" i="8"/>
  <c r="G139" i="8"/>
  <c r="F139" i="8"/>
  <c r="X138" i="8"/>
  <c r="V138" i="8"/>
  <c r="U138" i="8"/>
  <c r="S138" i="8"/>
  <c r="R138" i="8"/>
  <c r="M138" i="8"/>
  <c r="L138" i="8"/>
  <c r="K138" i="8"/>
  <c r="J138" i="8"/>
  <c r="I138" i="8"/>
  <c r="H138" i="8"/>
  <c r="G138" i="8"/>
  <c r="F138" i="8"/>
  <c r="V133" i="8"/>
  <c r="U133" i="8"/>
  <c r="S133" i="8"/>
  <c r="R133" i="8"/>
  <c r="J133" i="8"/>
  <c r="I133" i="8"/>
  <c r="G133" i="8"/>
  <c r="F133" i="8"/>
  <c r="V132" i="8"/>
  <c r="U132" i="8"/>
  <c r="S132" i="8"/>
  <c r="R132" i="8"/>
  <c r="J132" i="8"/>
  <c r="I132" i="8"/>
  <c r="G132" i="8"/>
  <c r="F132" i="8"/>
  <c r="X131" i="8"/>
  <c r="V131" i="8"/>
  <c r="U131" i="8"/>
  <c r="S131" i="8"/>
  <c r="R131" i="8"/>
  <c r="L131" i="8"/>
  <c r="J131" i="8"/>
  <c r="I131" i="8"/>
  <c r="G131" i="8"/>
  <c r="F131" i="8"/>
  <c r="V127" i="8"/>
  <c r="U127" i="8"/>
  <c r="S127" i="8"/>
  <c r="R127" i="8"/>
  <c r="K127" i="8"/>
  <c r="J127" i="8"/>
  <c r="I127" i="8"/>
  <c r="H127" i="8"/>
  <c r="G127" i="8"/>
  <c r="F127" i="8"/>
  <c r="V126" i="8"/>
  <c r="U126" i="8"/>
  <c r="S126" i="8"/>
  <c r="R126" i="8"/>
  <c r="K126" i="8"/>
  <c r="J126" i="8"/>
  <c r="I126" i="8"/>
  <c r="H126" i="8"/>
  <c r="G126" i="8"/>
  <c r="F126" i="8"/>
  <c r="X125" i="8"/>
  <c r="V125" i="8"/>
  <c r="U125" i="8"/>
  <c r="S125" i="8"/>
  <c r="R125" i="8"/>
  <c r="M125" i="8"/>
  <c r="L125" i="8"/>
  <c r="K125" i="8"/>
  <c r="J125" i="8"/>
  <c r="I125" i="8"/>
  <c r="H125" i="8"/>
  <c r="G125" i="8"/>
  <c r="F125" i="8"/>
  <c r="V120" i="8"/>
  <c r="U120" i="8"/>
  <c r="S120" i="8"/>
  <c r="R120" i="8"/>
  <c r="J120" i="8"/>
  <c r="I120" i="8"/>
  <c r="G120" i="8"/>
  <c r="F120" i="8"/>
  <c r="V119" i="8"/>
  <c r="U119" i="8"/>
  <c r="S119" i="8"/>
  <c r="R119" i="8"/>
  <c r="J119" i="8"/>
  <c r="I119" i="8"/>
  <c r="G119" i="8"/>
  <c r="F119" i="8"/>
  <c r="X118" i="8"/>
  <c r="V118" i="8"/>
  <c r="U118" i="8"/>
  <c r="S118" i="8"/>
  <c r="R118" i="8"/>
  <c r="L118" i="8"/>
  <c r="J118" i="8"/>
  <c r="I118" i="8"/>
  <c r="G118" i="8"/>
  <c r="F118" i="8"/>
  <c r="V114" i="8"/>
  <c r="U114" i="8"/>
  <c r="S114" i="8"/>
  <c r="R114" i="8"/>
  <c r="K114" i="8"/>
  <c r="J114" i="8"/>
  <c r="I114" i="8"/>
  <c r="H114" i="8"/>
  <c r="G114" i="8"/>
  <c r="F114" i="8"/>
  <c r="V113" i="8"/>
  <c r="U113" i="8"/>
  <c r="S113" i="8"/>
  <c r="R113" i="8"/>
  <c r="K113" i="8"/>
  <c r="J113" i="8"/>
  <c r="I113" i="8"/>
  <c r="H113" i="8"/>
  <c r="G113" i="8"/>
  <c r="F113" i="8"/>
  <c r="X112" i="8"/>
  <c r="V112" i="8"/>
  <c r="U112" i="8"/>
  <c r="S112" i="8"/>
  <c r="R112" i="8"/>
  <c r="M112" i="8"/>
  <c r="L112" i="8"/>
  <c r="K112" i="8"/>
  <c r="J112" i="8"/>
  <c r="I112" i="8"/>
  <c r="H112" i="8"/>
  <c r="G112" i="8"/>
  <c r="F112" i="8"/>
  <c r="V107" i="8"/>
  <c r="U107" i="8"/>
  <c r="S107" i="8"/>
  <c r="R107" i="8"/>
  <c r="J107" i="8"/>
  <c r="I107" i="8"/>
  <c r="G107" i="8"/>
  <c r="F107" i="8"/>
  <c r="V106" i="8"/>
  <c r="U106" i="8"/>
  <c r="S106" i="8"/>
  <c r="R106" i="8"/>
  <c r="J106" i="8"/>
  <c r="I106" i="8"/>
  <c r="G106" i="8"/>
  <c r="F106" i="8"/>
  <c r="X105" i="8"/>
  <c r="V105" i="8"/>
  <c r="U105" i="8"/>
  <c r="S105" i="8"/>
  <c r="R105" i="8"/>
  <c r="L105" i="8"/>
  <c r="J105" i="8"/>
  <c r="I105" i="8"/>
  <c r="G105" i="8"/>
  <c r="F105" i="8"/>
  <c r="V101" i="8"/>
  <c r="U101" i="8"/>
  <c r="S101" i="8"/>
  <c r="R101" i="8"/>
  <c r="K101" i="8"/>
  <c r="J101" i="8"/>
  <c r="I101" i="8"/>
  <c r="H101" i="8"/>
  <c r="G101" i="8"/>
  <c r="F101" i="8"/>
  <c r="V100" i="8"/>
  <c r="U100" i="8"/>
  <c r="S100" i="8"/>
  <c r="R100" i="8"/>
  <c r="K100" i="8"/>
  <c r="J100" i="8"/>
  <c r="I100" i="8"/>
  <c r="H100" i="8"/>
  <c r="G100" i="8"/>
  <c r="F100" i="8"/>
  <c r="X99" i="8"/>
  <c r="V99" i="8"/>
  <c r="U99" i="8"/>
  <c r="S99" i="8"/>
  <c r="R99" i="8"/>
  <c r="M99" i="8"/>
  <c r="L99" i="8"/>
  <c r="K99" i="8"/>
  <c r="J99" i="8"/>
  <c r="I99" i="8"/>
  <c r="H99" i="8"/>
  <c r="G99" i="8"/>
  <c r="F99" i="8"/>
  <c r="V94" i="8"/>
  <c r="U94" i="8"/>
  <c r="S94" i="8"/>
  <c r="R94" i="8"/>
  <c r="J94" i="8"/>
  <c r="I94" i="8"/>
  <c r="G94" i="8"/>
  <c r="F94" i="8"/>
  <c r="V93" i="8"/>
  <c r="U93" i="8"/>
  <c r="S93" i="8"/>
  <c r="R93" i="8"/>
  <c r="J93" i="8"/>
  <c r="I93" i="8"/>
  <c r="G93" i="8"/>
  <c r="F93" i="8"/>
  <c r="X92" i="8"/>
  <c r="V92" i="8"/>
  <c r="U92" i="8"/>
  <c r="S92" i="8"/>
  <c r="R92" i="8"/>
  <c r="L92" i="8"/>
  <c r="J92" i="8"/>
  <c r="I92" i="8"/>
  <c r="G92" i="8"/>
  <c r="F92" i="8"/>
  <c r="V88" i="8"/>
  <c r="U88" i="8"/>
  <c r="S88" i="8"/>
  <c r="R88" i="8"/>
  <c r="K88" i="8"/>
  <c r="J88" i="8"/>
  <c r="I88" i="8"/>
  <c r="H88" i="8"/>
  <c r="G88" i="8"/>
  <c r="F88" i="8"/>
  <c r="V87" i="8"/>
  <c r="U87" i="8"/>
  <c r="S87" i="8"/>
  <c r="R87" i="8"/>
  <c r="K87" i="8"/>
  <c r="J87" i="8"/>
  <c r="I87" i="8"/>
  <c r="H87" i="8"/>
  <c r="G87" i="8"/>
  <c r="F87" i="8"/>
  <c r="X86" i="8"/>
  <c r="V86" i="8"/>
  <c r="U86" i="8"/>
  <c r="S86" i="8"/>
  <c r="R86" i="8"/>
  <c r="M86" i="8"/>
  <c r="L86" i="8"/>
  <c r="K86" i="8"/>
  <c r="J86" i="8"/>
  <c r="I86" i="8"/>
  <c r="H86" i="8"/>
  <c r="G86" i="8"/>
  <c r="F86" i="8"/>
  <c r="V81" i="8"/>
  <c r="U81" i="8"/>
  <c r="S81" i="8"/>
  <c r="R81" i="8"/>
  <c r="J81" i="8"/>
  <c r="I81" i="8"/>
  <c r="G81" i="8"/>
  <c r="F81" i="8"/>
  <c r="V80" i="8"/>
  <c r="U80" i="8"/>
  <c r="S80" i="8"/>
  <c r="R80" i="8"/>
  <c r="J80" i="8"/>
  <c r="I80" i="8"/>
  <c r="G80" i="8"/>
  <c r="F80" i="8"/>
  <c r="X79" i="8"/>
  <c r="V79" i="8"/>
  <c r="U79" i="8"/>
  <c r="S79" i="8"/>
  <c r="R79" i="8"/>
  <c r="L79" i="8"/>
  <c r="J79" i="8"/>
  <c r="I79" i="8"/>
  <c r="G79" i="8"/>
  <c r="F79" i="8"/>
  <c r="V75" i="8"/>
  <c r="U75" i="8"/>
  <c r="S75" i="8"/>
  <c r="R75" i="8"/>
  <c r="K75" i="8"/>
  <c r="J75" i="8"/>
  <c r="I75" i="8"/>
  <c r="H75" i="8"/>
  <c r="G75" i="8"/>
  <c r="F75" i="8"/>
  <c r="V74" i="8"/>
  <c r="U74" i="8"/>
  <c r="S74" i="8"/>
  <c r="R74" i="8"/>
  <c r="K74" i="8"/>
  <c r="J74" i="8"/>
  <c r="I74" i="8"/>
  <c r="H74" i="8"/>
  <c r="G74" i="8"/>
  <c r="F74" i="8"/>
  <c r="X73" i="8"/>
  <c r="V73" i="8"/>
  <c r="U73" i="8"/>
  <c r="S73" i="8"/>
  <c r="R73" i="8"/>
  <c r="M73" i="8"/>
  <c r="L73" i="8"/>
  <c r="K73" i="8"/>
  <c r="J73" i="8"/>
  <c r="I73" i="8"/>
  <c r="H73" i="8"/>
  <c r="G73" i="8"/>
  <c r="F73" i="8"/>
  <c r="V263" i="9"/>
  <c r="U263" i="9"/>
  <c r="S263" i="9"/>
  <c r="R263" i="9"/>
  <c r="J263" i="9"/>
  <c r="I263" i="9"/>
  <c r="G263" i="9"/>
  <c r="F263" i="9"/>
  <c r="V262" i="9"/>
  <c r="U262" i="9"/>
  <c r="S262" i="9"/>
  <c r="R262" i="9"/>
  <c r="J262" i="9"/>
  <c r="I262" i="9"/>
  <c r="G262" i="9"/>
  <c r="F262" i="9"/>
  <c r="X261" i="9"/>
  <c r="V261" i="9"/>
  <c r="U261" i="9"/>
  <c r="S261" i="9"/>
  <c r="R261" i="9"/>
  <c r="L261" i="9"/>
  <c r="J261" i="9"/>
  <c r="I261" i="9"/>
  <c r="G261" i="9"/>
  <c r="F261" i="9"/>
  <c r="V257" i="9"/>
  <c r="U257" i="9"/>
  <c r="S257" i="9"/>
  <c r="R257" i="9"/>
  <c r="K257" i="9"/>
  <c r="J257" i="9"/>
  <c r="I257" i="9"/>
  <c r="H257" i="9"/>
  <c r="G257" i="9"/>
  <c r="F257" i="9"/>
  <c r="V256" i="9"/>
  <c r="U256" i="9"/>
  <c r="S256" i="9"/>
  <c r="R256" i="9"/>
  <c r="K256" i="9"/>
  <c r="J256" i="9"/>
  <c r="I256" i="9"/>
  <c r="H256" i="9"/>
  <c r="G256" i="9"/>
  <c r="F256" i="9"/>
  <c r="X255" i="9"/>
  <c r="V255" i="9"/>
  <c r="U255" i="9"/>
  <c r="S255" i="9"/>
  <c r="R255" i="9"/>
  <c r="M255" i="9"/>
  <c r="L255" i="9"/>
  <c r="K255" i="9"/>
  <c r="J255" i="9"/>
  <c r="I255" i="9"/>
  <c r="H255" i="9"/>
  <c r="G255" i="9"/>
  <c r="F255" i="9"/>
  <c r="V250" i="9"/>
  <c r="U250" i="9"/>
  <c r="S250" i="9"/>
  <c r="R250" i="9"/>
  <c r="J250" i="9"/>
  <c r="I250" i="9"/>
  <c r="G250" i="9"/>
  <c r="F250" i="9"/>
  <c r="V249" i="9"/>
  <c r="U249" i="9"/>
  <c r="S249" i="9"/>
  <c r="R249" i="9"/>
  <c r="J249" i="9"/>
  <c r="I249" i="9"/>
  <c r="G249" i="9"/>
  <c r="F249" i="9"/>
  <c r="X248" i="9"/>
  <c r="V248" i="9"/>
  <c r="U248" i="9"/>
  <c r="S248" i="9"/>
  <c r="R248" i="9"/>
  <c r="L248" i="9"/>
  <c r="J248" i="9"/>
  <c r="I248" i="9"/>
  <c r="G248" i="9"/>
  <c r="F248" i="9"/>
  <c r="V244" i="9"/>
  <c r="U244" i="9"/>
  <c r="S244" i="9"/>
  <c r="R244" i="9"/>
  <c r="K244" i="9"/>
  <c r="J244" i="9"/>
  <c r="I244" i="9"/>
  <c r="H244" i="9"/>
  <c r="G244" i="9"/>
  <c r="F244" i="9"/>
  <c r="V243" i="9"/>
  <c r="U243" i="9"/>
  <c r="S243" i="9"/>
  <c r="R243" i="9"/>
  <c r="K243" i="9"/>
  <c r="J243" i="9"/>
  <c r="I243" i="9"/>
  <c r="H243" i="9"/>
  <c r="G243" i="9"/>
  <c r="F243" i="9"/>
  <c r="X242" i="9"/>
  <c r="V242" i="9"/>
  <c r="U242" i="9"/>
  <c r="S242" i="9"/>
  <c r="R242" i="9"/>
  <c r="M242" i="9"/>
  <c r="L242" i="9"/>
  <c r="K242" i="9"/>
  <c r="J242" i="9"/>
  <c r="I242" i="9"/>
  <c r="H242" i="9"/>
  <c r="G242" i="9"/>
  <c r="F242" i="9"/>
  <c r="V237" i="9"/>
  <c r="U237" i="9"/>
  <c r="S237" i="9"/>
  <c r="R237" i="9"/>
  <c r="J237" i="9"/>
  <c r="I237" i="9"/>
  <c r="G237" i="9"/>
  <c r="F237" i="9"/>
  <c r="V236" i="9"/>
  <c r="U236" i="9"/>
  <c r="S236" i="9"/>
  <c r="R236" i="9"/>
  <c r="J236" i="9"/>
  <c r="I236" i="9"/>
  <c r="G236" i="9"/>
  <c r="F236" i="9"/>
  <c r="X235" i="9"/>
  <c r="V235" i="9"/>
  <c r="U235" i="9"/>
  <c r="S235" i="9"/>
  <c r="R235" i="9"/>
  <c r="L235" i="9"/>
  <c r="J235" i="9"/>
  <c r="I235" i="9"/>
  <c r="G235" i="9"/>
  <c r="F235" i="9"/>
  <c r="V231" i="9"/>
  <c r="U231" i="9"/>
  <c r="S231" i="9"/>
  <c r="R231" i="9"/>
  <c r="K231" i="9"/>
  <c r="J231" i="9"/>
  <c r="I231" i="9"/>
  <c r="H231" i="9"/>
  <c r="G231" i="9"/>
  <c r="F231" i="9"/>
  <c r="V230" i="9"/>
  <c r="U230" i="9"/>
  <c r="S230" i="9"/>
  <c r="R230" i="9"/>
  <c r="K230" i="9"/>
  <c r="J230" i="9"/>
  <c r="I230" i="9"/>
  <c r="H230" i="9"/>
  <c r="G230" i="9"/>
  <c r="F230" i="9"/>
  <c r="X229" i="9"/>
  <c r="V229" i="9"/>
  <c r="U229" i="9"/>
  <c r="S229" i="9"/>
  <c r="R229" i="9"/>
  <c r="M229" i="9"/>
  <c r="L229" i="9"/>
  <c r="K229" i="9"/>
  <c r="J229" i="9"/>
  <c r="I229" i="9"/>
  <c r="H229" i="9"/>
  <c r="G229" i="9"/>
  <c r="F229" i="9"/>
  <c r="V224" i="9"/>
  <c r="U224" i="9"/>
  <c r="S224" i="9"/>
  <c r="R224" i="9"/>
  <c r="J224" i="9"/>
  <c r="I224" i="9"/>
  <c r="G224" i="9"/>
  <c r="F224" i="9"/>
  <c r="V223" i="9"/>
  <c r="U223" i="9"/>
  <c r="S223" i="9"/>
  <c r="R223" i="9"/>
  <c r="J223" i="9"/>
  <c r="I223" i="9"/>
  <c r="G223" i="9"/>
  <c r="F223" i="9"/>
  <c r="X222" i="9"/>
  <c r="V222" i="9"/>
  <c r="U222" i="9"/>
  <c r="S222" i="9"/>
  <c r="R222" i="9"/>
  <c r="L222" i="9"/>
  <c r="J222" i="9"/>
  <c r="I222" i="9"/>
  <c r="G222" i="9"/>
  <c r="F222" i="9"/>
  <c r="V218" i="9"/>
  <c r="U218" i="9"/>
  <c r="S218" i="9"/>
  <c r="R218" i="9"/>
  <c r="K218" i="9"/>
  <c r="J218" i="9"/>
  <c r="I218" i="9"/>
  <c r="H218" i="9"/>
  <c r="G218" i="9"/>
  <c r="F218" i="9"/>
  <c r="V217" i="9"/>
  <c r="U217" i="9"/>
  <c r="S217" i="9"/>
  <c r="R217" i="9"/>
  <c r="K217" i="9"/>
  <c r="J217" i="9"/>
  <c r="I217" i="9"/>
  <c r="H217" i="9"/>
  <c r="G217" i="9"/>
  <c r="F217" i="9"/>
  <c r="X216" i="9"/>
  <c r="V216" i="9"/>
  <c r="U216" i="9"/>
  <c r="S216" i="9"/>
  <c r="R216" i="9"/>
  <c r="M216" i="9"/>
  <c r="L216" i="9"/>
  <c r="K216" i="9"/>
  <c r="J216" i="9"/>
  <c r="I216" i="9"/>
  <c r="H216" i="9"/>
  <c r="G216" i="9"/>
  <c r="F216" i="9"/>
  <c r="V211" i="9"/>
  <c r="U211" i="9"/>
  <c r="S211" i="9"/>
  <c r="R211" i="9"/>
  <c r="J211" i="9"/>
  <c r="I211" i="9"/>
  <c r="G211" i="9"/>
  <c r="F211" i="9"/>
  <c r="V210" i="9"/>
  <c r="U210" i="9"/>
  <c r="S210" i="9"/>
  <c r="R210" i="9"/>
  <c r="J210" i="9"/>
  <c r="I210" i="9"/>
  <c r="G210" i="9"/>
  <c r="F210" i="9"/>
  <c r="X209" i="9"/>
  <c r="V209" i="9"/>
  <c r="U209" i="9"/>
  <c r="S209" i="9"/>
  <c r="R209" i="9"/>
  <c r="L209" i="9"/>
  <c r="J209" i="9"/>
  <c r="I209" i="9"/>
  <c r="G209" i="9"/>
  <c r="F209" i="9"/>
  <c r="V205" i="9"/>
  <c r="U205" i="9"/>
  <c r="S205" i="9"/>
  <c r="R205" i="9"/>
  <c r="K205" i="9"/>
  <c r="J205" i="9"/>
  <c r="I205" i="9"/>
  <c r="H205" i="9"/>
  <c r="G205" i="9"/>
  <c r="F205" i="9"/>
  <c r="V204" i="9"/>
  <c r="U204" i="9"/>
  <c r="S204" i="9"/>
  <c r="R204" i="9"/>
  <c r="K204" i="9"/>
  <c r="J204" i="9"/>
  <c r="I204" i="9"/>
  <c r="H204" i="9"/>
  <c r="G204" i="9"/>
  <c r="F204" i="9"/>
  <c r="X203" i="9"/>
  <c r="V203" i="9"/>
  <c r="U203" i="9"/>
  <c r="S203" i="9"/>
  <c r="R203" i="9"/>
  <c r="M203" i="9"/>
  <c r="L203" i="9"/>
  <c r="K203" i="9"/>
  <c r="J203" i="9"/>
  <c r="I203" i="9"/>
  <c r="H203" i="9"/>
  <c r="G203" i="9"/>
  <c r="F203" i="9"/>
  <c r="V198" i="9"/>
  <c r="U198" i="9"/>
  <c r="S198" i="9"/>
  <c r="R198" i="9"/>
  <c r="J198" i="9"/>
  <c r="I198" i="9"/>
  <c r="G198" i="9"/>
  <c r="F198" i="9"/>
  <c r="V197" i="9"/>
  <c r="U197" i="9"/>
  <c r="S197" i="9"/>
  <c r="R197" i="9"/>
  <c r="J197" i="9"/>
  <c r="I197" i="9"/>
  <c r="G197" i="9"/>
  <c r="F197" i="9"/>
  <c r="X196" i="9"/>
  <c r="V196" i="9"/>
  <c r="U196" i="9"/>
  <c r="S196" i="9"/>
  <c r="R196" i="9"/>
  <c r="L196" i="9"/>
  <c r="J196" i="9"/>
  <c r="I196" i="9"/>
  <c r="G196" i="9"/>
  <c r="F196" i="9"/>
  <c r="V192" i="9"/>
  <c r="U192" i="9"/>
  <c r="S192" i="9"/>
  <c r="R192" i="9"/>
  <c r="K192" i="9"/>
  <c r="J192" i="9"/>
  <c r="I192" i="9"/>
  <c r="H192" i="9"/>
  <c r="G192" i="9"/>
  <c r="F192" i="9"/>
  <c r="V191" i="9"/>
  <c r="U191" i="9"/>
  <c r="S191" i="9"/>
  <c r="R191" i="9"/>
  <c r="K191" i="9"/>
  <c r="J191" i="9"/>
  <c r="I191" i="9"/>
  <c r="H191" i="9"/>
  <c r="G191" i="9"/>
  <c r="F191" i="9"/>
  <c r="X190" i="9"/>
  <c r="V190" i="9"/>
  <c r="U190" i="9"/>
  <c r="S190" i="9"/>
  <c r="R190" i="9"/>
  <c r="M190" i="9"/>
  <c r="L190" i="9"/>
  <c r="K190" i="9"/>
  <c r="J190" i="9"/>
  <c r="I190" i="9"/>
  <c r="H190" i="9"/>
  <c r="G190" i="9"/>
  <c r="F190" i="9"/>
  <c r="V185" i="9"/>
  <c r="U185" i="9"/>
  <c r="S185" i="9"/>
  <c r="R185" i="9"/>
  <c r="J185" i="9"/>
  <c r="I185" i="9"/>
  <c r="G185" i="9"/>
  <c r="F185" i="9"/>
  <c r="V184" i="9"/>
  <c r="U184" i="9"/>
  <c r="S184" i="9"/>
  <c r="R184" i="9"/>
  <c r="J184" i="9"/>
  <c r="I184" i="9"/>
  <c r="G184" i="9"/>
  <c r="F184" i="9"/>
  <c r="X183" i="9"/>
  <c r="V183" i="9"/>
  <c r="U183" i="9"/>
  <c r="S183" i="9"/>
  <c r="R183" i="9"/>
  <c r="L183" i="9"/>
  <c r="J183" i="9"/>
  <c r="I183" i="9"/>
  <c r="G183" i="9"/>
  <c r="F183" i="9"/>
  <c r="V179" i="9"/>
  <c r="U179" i="9"/>
  <c r="S179" i="9"/>
  <c r="R179" i="9"/>
  <c r="K179" i="9"/>
  <c r="J179" i="9"/>
  <c r="I179" i="9"/>
  <c r="H179" i="9"/>
  <c r="G179" i="9"/>
  <c r="F179" i="9"/>
  <c r="V178" i="9"/>
  <c r="U178" i="9"/>
  <c r="S178" i="9"/>
  <c r="R178" i="9"/>
  <c r="K178" i="9"/>
  <c r="J178" i="9"/>
  <c r="I178" i="9"/>
  <c r="H178" i="9"/>
  <c r="G178" i="9"/>
  <c r="F178" i="9"/>
  <c r="X177" i="9"/>
  <c r="V177" i="9"/>
  <c r="U177" i="9"/>
  <c r="S177" i="9"/>
  <c r="R177" i="9"/>
  <c r="M177" i="9"/>
  <c r="L177" i="9"/>
  <c r="K177" i="9"/>
  <c r="J177" i="9"/>
  <c r="I177" i="9"/>
  <c r="H177" i="9"/>
  <c r="G177" i="9"/>
  <c r="F177" i="9"/>
  <c r="V172" i="9"/>
  <c r="U172" i="9"/>
  <c r="S172" i="9"/>
  <c r="R172" i="9"/>
  <c r="J172" i="9"/>
  <c r="I172" i="9"/>
  <c r="G172" i="9"/>
  <c r="F172" i="9"/>
  <c r="V171" i="9"/>
  <c r="U171" i="9"/>
  <c r="S171" i="9"/>
  <c r="R171" i="9"/>
  <c r="J171" i="9"/>
  <c r="I171" i="9"/>
  <c r="G171" i="9"/>
  <c r="F171" i="9"/>
  <c r="X170" i="9"/>
  <c r="V170" i="9"/>
  <c r="U170" i="9"/>
  <c r="S170" i="9"/>
  <c r="R170" i="9"/>
  <c r="L170" i="9"/>
  <c r="J170" i="9"/>
  <c r="I170" i="9"/>
  <c r="G170" i="9"/>
  <c r="F170" i="9"/>
  <c r="V166" i="9"/>
  <c r="U166" i="9"/>
  <c r="S166" i="9"/>
  <c r="R166" i="9"/>
  <c r="K166" i="9"/>
  <c r="J166" i="9"/>
  <c r="I166" i="9"/>
  <c r="H166" i="9"/>
  <c r="G166" i="9"/>
  <c r="F166" i="9"/>
  <c r="V165" i="9"/>
  <c r="U165" i="9"/>
  <c r="S165" i="9"/>
  <c r="R165" i="9"/>
  <c r="K165" i="9"/>
  <c r="J165" i="9"/>
  <c r="I165" i="9"/>
  <c r="H165" i="9"/>
  <c r="G165" i="9"/>
  <c r="F165" i="9"/>
  <c r="X164" i="9"/>
  <c r="V164" i="9"/>
  <c r="U164" i="9"/>
  <c r="S164" i="9"/>
  <c r="R164" i="9"/>
  <c r="M164" i="9"/>
  <c r="L164" i="9"/>
  <c r="K164" i="9"/>
  <c r="J164" i="9"/>
  <c r="I164" i="9"/>
  <c r="H164" i="9"/>
  <c r="G164" i="9"/>
  <c r="F164" i="9"/>
  <c r="V159" i="9"/>
  <c r="U159" i="9"/>
  <c r="S159" i="9"/>
  <c r="R159" i="9"/>
  <c r="J159" i="9"/>
  <c r="I159" i="9"/>
  <c r="G159" i="9"/>
  <c r="F159" i="9"/>
  <c r="V158" i="9"/>
  <c r="U158" i="9"/>
  <c r="S158" i="9"/>
  <c r="R158" i="9"/>
  <c r="J158" i="9"/>
  <c r="I158" i="9"/>
  <c r="G158" i="9"/>
  <c r="F158" i="9"/>
  <c r="X157" i="9"/>
  <c r="V157" i="9"/>
  <c r="U157" i="9"/>
  <c r="S157" i="9"/>
  <c r="R157" i="9"/>
  <c r="L157" i="9"/>
  <c r="J157" i="9"/>
  <c r="I157" i="9"/>
  <c r="G157" i="9"/>
  <c r="F157" i="9"/>
  <c r="V153" i="9"/>
  <c r="U153" i="9"/>
  <c r="S153" i="9"/>
  <c r="R153" i="9"/>
  <c r="K153" i="9"/>
  <c r="J153" i="9"/>
  <c r="I153" i="9"/>
  <c r="H153" i="9"/>
  <c r="G153" i="9"/>
  <c r="F153" i="9"/>
  <c r="V152" i="9"/>
  <c r="U152" i="9"/>
  <c r="S152" i="9"/>
  <c r="R152" i="9"/>
  <c r="K152" i="9"/>
  <c r="J152" i="9"/>
  <c r="I152" i="9"/>
  <c r="H152" i="9"/>
  <c r="G152" i="9"/>
  <c r="F152" i="9"/>
  <c r="X151" i="9"/>
  <c r="V151" i="9"/>
  <c r="U151" i="9"/>
  <c r="S151" i="9"/>
  <c r="R151" i="9"/>
  <c r="M151" i="9"/>
  <c r="L151" i="9"/>
  <c r="K151" i="9"/>
  <c r="J151" i="9"/>
  <c r="I151" i="9"/>
  <c r="H151" i="9"/>
  <c r="G151" i="9"/>
  <c r="F151" i="9"/>
  <c r="V146" i="9"/>
  <c r="U146" i="9"/>
  <c r="S146" i="9"/>
  <c r="R146" i="9"/>
  <c r="J146" i="9"/>
  <c r="I146" i="9"/>
  <c r="G146" i="9"/>
  <c r="F146" i="9"/>
  <c r="V145" i="9"/>
  <c r="U145" i="9"/>
  <c r="S145" i="9"/>
  <c r="R145" i="9"/>
  <c r="J145" i="9"/>
  <c r="I145" i="9"/>
  <c r="G145" i="9"/>
  <c r="F145" i="9"/>
  <c r="X144" i="9"/>
  <c r="V144" i="9"/>
  <c r="U144" i="9"/>
  <c r="S144" i="9"/>
  <c r="R144" i="9"/>
  <c r="L144" i="9"/>
  <c r="J144" i="9"/>
  <c r="I144" i="9"/>
  <c r="G144" i="9"/>
  <c r="F144" i="9"/>
  <c r="V140" i="9"/>
  <c r="U140" i="9"/>
  <c r="S140" i="9"/>
  <c r="R140" i="9"/>
  <c r="K140" i="9"/>
  <c r="J140" i="9"/>
  <c r="I140" i="9"/>
  <c r="H140" i="9"/>
  <c r="G140" i="9"/>
  <c r="F140" i="9"/>
  <c r="V139" i="9"/>
  <c r="U139" i="9"/>
  <c r="S139" i="9"/>
  <c r="R139" i="9"/>
  <c r="K139" i="9"/>
  <c r="J139" i="9"/>
  <c r="I139" i="9"/>
  <c r="H139" i="9"/>
  <c r="G139" i="9"/>
  <c r="F139" i="9"/>
  <c r="X138" i="9"/>
  <c r="V138" i="9"/>
  <c r="U138" i="9"/>
  <c r="S138" i="9"/>
  <c r="R138" i="9"/>
  <c r="M138" i="9"/>
  <c r="L138" i="9"/>
  <c r="K138" i="9"/>
  <c r="J138" i="9"/>
  <c r="I138" i="9"/>
  <c r="H138" i="9"/>
  <c r="G138" i="9"/>
  <c r="F138" i="9"/>
  <c r="V133" i="9"/>
  <c r="U133" i="9"/>
  <c r="S133" i="9"/>
  <c r="R133" i="9"/>
  <c r="J133" i="9"/>
  <c r="I133" i="9"/>
  <c r="G133" i="9"/>
  <c r="F133" i="9"/>
  <c r="V132" i="9"/>
  <c r="U132" i="9"/>
  <c r="S132" i="9"/>
  <c r="R132" i="9"/>
  <c r="J132" i="9"/>
  <c r="I132" i="9"/>
  <c r="G132" i="9"/>
  <c r="F132" i="9"/>
  <c r="X131" i="9"/>
  <c r="V131" i="9"/>
  <c r="U131" i="9"/>
  <c r="S131" i="9"/>
  <c r="R131" i="9"/>
  <c r="L131" i="9"/>
  <c r="J131" i="9"/>
  <c r="I131" i="9"/>
  <c r="G131" i="9"/>
  <c r="F131" i="9"/>
  <c r="V127" i="9"/>
  <c r="U127" i="9"/>
  <c r="S127" i="9"/>
  <c r="R127" i="9"/>
  <c r="K127" i="9"/>
  <c r="J127" i="9"/>
  <c r="I127" i="9"/>
  <c r="H127" i="9"/>
  <c r="G127" i="9"/>
  <c r="F127" i="9"/>
  <c r="V126" i="9"/>
  <c r="U126" i="9"/>
  <c r="S126" i="9"/>
  <c r="R126" i="9"/>
  <c r="K126" i="9"/>
  <c r="J126" i="9"/>
  <c r="I126" i="9"/>
  <c r="H126" i="9"/>
  <c r="G126" i="9"/>
  <c r="F126" i="9"/>
  <c r="X125" i="9"/>
  <c r="V125" i="9"/>
  <c r="U125" i="9"/>
  <c r="S125" i="9"/>
  <c r="R125" i="9"/>
  <c r="M125" i="9"/>
  <c r="L125" i="9"/>
  <c r="K125" i="9"/>
  <c r="J125" i="9"/>
  <c r="I125" i="9"/>
  <c r="H125" i="9"/>
  <c r="G125" i="9"/>
  <c r="F125" i="9"/>
  <c r="V120" i="9"/>
  <c r="U120" i="9"/>
  <c r="S120" i="9"/>
  <c r="R120" i="9"/>
  <c r="J120" i="9"/>
  <c r="I120" i="9"/>
  <c r="G120" i="9"/>
  <c r="F120" i="9"/>
  <c r="V119" i="9"/>
  <c r="U119" i="9"/>
  <c r="S119" i="9"/>
  <c r="R119" i="9"/>
  <c r="J119" i="9"/>
  <c r="I119" i="9"/>
  <c r="G119" i="9"/>
  <c r="F119" i="9"/>
  <c r="X118" i="9"/>
  <c r="V118" i="9"/>
  <c r="U118" i="9"/>
  <c r="S118" i="9"/>
  <c r="R118" i="9"/>
  <c r="L118" i="9"/>
  <c r="J118" i="9"/>
  <c r="I118" i="9"/>
  <c r="G118" i="9"/>
  <c r="F118" i="9"/>
  <c r="V114" i="9"/>
  <c r="U114" i="9"/>
  <c r="S114" i="9"/>
  <c r="R114" i="9"/>
  <c r="K114" i="9"/>
  <c r="J114" i="9"/>
  <c r="I114" i="9"/>
  <c r="H114" i="9"/>
  <c r="G114" i="9"/>
  <c r="F114" i="9"/>
  <c r="V113" i="9"/>
  <c r="U113" i="9"/>
  <c r="S113" i="9"/>
  <c r="R113" i="9"/>
  <c r="K113" i="9"/>
  <c r="J113" i="9"/>
  <c r="I113" i="9"/>
  <c r="H113" i="9"/>
  <c r="G113" i="9"/>
  <c r="F113" i="9"/>
  <c r="X112" i="9"/>
  <c r="V112" i="9"/>
  <c r="U112" i="9"/>
  <c r="S112" i="9"/>
  <c r="R112" i="9"/>
  <c r="M112" i="9"/>
  <c r="L112" i="9"/>
  <c r="K112" i="9"/>
  <c r="J112" i="9"/>
  <c r="I112" i="9"/>
  <c r="H112" i="9"/>
  <c r="G112" i="9"/>
  <c r="F112" i="9"/>
  <c r="V107" i="9"/>
  <c r="U107" i="9"/>
  <c r="S107" i="9"/>
  <c r="R107" i="9"/>
  <c r="J107" i="9"/>
  <c r="I107" i="9"/>
  <c r="G107" i="9"/>
  <c r="F107" i="9"/>
  <c r="V106" i="9"/>
  <c r="U106" i="9"/>
  <c r="S106" i="9"/>
  <c r="R106" i="9"/>
  <c r="J106" i="9"/>
  <c r="I106" i="9"/>
  <c r="G106" i="9"/>
  <c r="F106" i="9"/>
  <c r="X105" i="9"/>
  <c r="V105" i="9"/>
  <c r="U105" i="9"/>
  <c r="S105" i="9"/>
  <c r="R105" i="9"/>
  <c r="L105" i="9"/>
  <c r="J105" i="9"/>
  <c r="I105" i="9"/>
  <c r="G105" i="9"/>
  <c r="F105" i="9"/>
  <c r="V101" i="9"/>
  <c r="U101" i="9"/>
  <c r="S101" i="9"/>
  <c r="R101" i="9"/>
  <c r="K101" i="9"/>
  <c r="J101" i="9"/>
  <c r="I101" i="9"/>
  <c r="H101" i="9"/>
  <c r="G101" i="9"/>
  <c r="F101" i="9"/>
  <c r="V100" i="9"/>
  <c r="U100" i="9"/>
  <c r="S100" i="9"/>
  <c r="R100" i="9"/>
  <c r="K100" i="9"/>
  <c r="J100" i="9"/>
  <c r="I100" i="9"/>
  <c r="H100" i="9"/>
  <c r="G100" i="9"/>
  <c r="F100" i="9"/>
  <c r="X99" i="9"/>
  <c r="V99" i="9"/>
  <c r="U99" i="9"/>
  <c r="S99" i="9"/>
  <c r="R99" i="9"/>
  <c r="M99" i="9"/>
  <c r="L99" i="9"/>
  <c r="K99" i="9"/>
  <c r="J99" i="9"/>
  <c r="I99" i="9"/>
  <c r="H99" i="9"/>
  <c r="G99" i="9"/>
  <c r="F99" i="9"/>
  <c r="V94" i="9"/>
  <c r="U94" i="9"/>
  <c r="S94" i="9"/>
  <c r="R94" i="9"/>
  <c r="J94" i="9"/>
  <c r="I94" i="9"/>
  <c r="G94" i="9"/>
  <c r="F94" i="9"/>
  <c r="V93" i="9"/>
  <c r="U93" i="9"/>
  <c r="S93" i="9"/>
  <c r="R93" i="9"/>
  <c r="J93" i="9"/>
  <c r="I93" i="9"/>
  <c r="G93" i="9"/>
  <c r="F93" i="9"/>
  <c r="X92" i="9"/>
  <c r="V92" i="9"/>
  <c r="U92" i="9"/>
  <c r="S92" i="9"/>
  <c r="R92" i="9"/>
  <c r="L92" i="9"/>
  <c r="J92" i="9"/>
  <c r="I92" i="9"/>
  <c r="G92" i="9"/>
  <c r="F92" i="9"/>
  <c r="V88" i="9"/>
  <c r="U88" i="9"/>
  <c r="S88" i="9"/>
  <c r="R88" i="9"/>
  <c r="K88" i="9"/>
  <c r="J88" i="9"/>
  <c r="I88" i="9"/>
  <c r="H88" i="9"/>
  <c r="G88" i="9"/>
  <c r="F88" i="9"/>
  <c r="V87" i="9"/>
  <c r="U87" i="9"/>
  <c r="S87" i="9"/>
  <c r="R87" i="9"/>
  <c r="K87" i="9"/>
  <c r="J87" i="9"/>
  <c r="I87" i="9"/>
  <c r="H87" i="9"/>
  <c r="G87" i="9"/>
  <c r="F87" i="9"/>
  <c r="X86" i="9"/>
  <c r="V86" i="9"/>
  <c r="U86" i="9"/>
  <c r="S86" i="9"/>
  <c r="R86" i="9"/>
  <c r="M86" i="9"/>
  <c r="L86" i="9"/>
  <c r="K86" i="9"/>
  <c r="J86" i="9"/>
  <c r="I86" i="9"/>
  <c r="H86" i="9"/>
  <c r="G86" i="9"/>
  <c r="F86" i="9"/>
  <c r="V81" i="9"/>
  <c r="U81" i="9"/>
  <c r="S81" i="9"/>
  <c r="R81" i="9"/>
  <c r="J81" i="9"/>
  <c r="I81" i="9"/>
  <c r="G81" i="9"/>
  <c r="F81" i="9"/>
  <c r="V80" i="9"/>
  <c r="U80" i="9"/>
  <c r="S80" i="9"/>
  <c r="R80" i="9"/>
  <c r="J80" i="9"/>
  <c r="I80" i="9"/>
  <c r="G80" i="9"/>
  <c r="F80" i="9"/>
  <c r="X79" i="9"/>
  <c r="V79" i="9"/>
  <c r="U79" i="9"/>
  <c r="S79" i="9"/>
  <c r="R79" i="9"/>
  <c r="L79" i="9"/>
  <c r="J79" i="9"/>
  <c r="I79" i="9"/>
  <c r="G79" i="9"/>
  <c r="F79" i="9"/>
  <c r="V75" i="9"/>
  <c r="U75" i="9"/>
  <c r="S75" i="9"/>
  <c r="R75" i="9"/>
  <c r="K75" i="9"/>
  <c r="J75" i="9"/>
  <c r="I75" i="9"/>
  <c r="H75" i="9"/>
  <c r="G75" i="9"/>
  <c r="F75" i="9"/>
  <c r="V74" i="9"/>
  <c r="U74" i="9"/>
  <c r="S74" i="9"/>
  <c r="R74" i="9"/>
  <c r="K74" i="9"/>
  <c r="J74" i="9"/>
  <c r="I74" i="9"/>
  <c r="H74" i="9"/>
  <c r="G74" i="9"/>
  <c r="F74" i="9"/>
  <c r="X73" i="9"/>
  <c r="V73" i="9"/>
  <c r="U73" i="9"/>
  <c r="S73" i="9"/>
  <c r="R73" i="9"/>
  <c r="M73" i="9"/>
  <c r="L73" i="9"/>
  <c r="K73" i="9"/>
  <c r="J73" i="9"/>
  <c r="I73" i="9"/>
  <c r="H73" i="9"/>
  <c r="G73" i="9"/>
  <c r="F73" i="9"/>
  <c r="V263" i="3"/>
  <c r="U263" i="3"/>
  <c r="S263" i="3"/>
  <c r="R263" i="3"/>
  <c r="J263" i="3"/>
  <c r="I263" i="3"/>
  <c r="G263" i="3"/>
  <c r="F263" i="3"/>
  <c r="V262" i="3"/>
  <c r="U262" i="3"/>
  <c r="S262" i="3"/>
  <c r="R262" i="3"/>
  <c r="J262" i="3"/>
  <c r="I262" i="3"/>
  <c r="G262" i="3"/>
  <c r="F262" i="3"/>
  <c r="X261" i="3"/>
  <c r="V261" i="3"/>
  <c r="U261" i="3"/>
  <c r="S261" i="3"/>
  <c r="R261" i="3"/>
  <c r="L261" i="3"/>
  <c r="J261" i="3"/>
  <c r="I261" i="3"/>
  <c r="G261" i="3"/>
  <c r="F261" i="3"/>
  <c r="V257" i="3"/>
  <c r="U257" i="3"/>
  <c r="S257" i="3"/>
  <c r="R257" i="3"/>
  <c r="K257" i="3"/>
  <c r="J257" i="3"/>
  <c r="I257" i="3"/>
  <c r="H257" i="3"/>
  <c r="G257" i="3"/>
  <c r="F257" i="3"/>
  <c r="V256" i="3"/>
  <c r="U256" i="3"/>
  <c r="S256" i="3"/>
  <c r="R256" i="3"/>
  <c r="K256" i="3"/>
  <c r="J256" i="3"/>
  <c r="I256" i="3"/>
  <c r="H256" i="3"/>
  <c r="G256" i="3"/>
  <c r="F256" i="3"/>
  <c r="X255" i="3"/>
  <c r="V255" i="3"/>
  <c r="U255" i="3"/>
  <c r="S255" i="3"/>
  <c r="R255" i="3"/>
  <c r="M255" i="3"/>
  <c r="L255" i="3"/>
  <c r="K255" i="3"/>
  <c r="J255" i="3"/>
  <c r="I255" i="3"/>
  <c r="H255" i="3"/>
  <c r="G255" i="3"/>
  <c r="F255" i="3"/>
  <c r="V250" i="3"/>
  <c r="U250" i="3"/>
  <c r="S250" i="3"/>
  <c r="R250" i="3"/>
  <c r="J250" i="3"/>
  <c r="I250" i="3"/>
  <c r="G250" i="3"/>
  <c r="F250" i="3"/>
  <c r="V249" i="3"/>
  <c r="U249" i="3"/>
  <c r="S249" i="3"/>
  <c r="R249" i="3"/>
  <c r="J249" i="3"/>
  <c r="I249" i="3"/>
  <c r="G249" i="3"/>
  <c r="F249" i="3"/>
  <c r="X248" i="3"/>
  <c r="V248" i="3"/>
  <c r="U248" i="3"/>
  <c r="S248" i="3"/>
  <c r="R248" i="3"/>
  <c r="L248" i="3"/>
  <c r="J248" i="3"/>
  <c r="I248" i="3"/>
  <c r="G248" i="3"/>
  <c r="F248" i="3"/>
  <c r="V244" i="3"/>
  <c r="U244" i="3"/>
  <c r="S244" i="3"/>
  <c r="R244" i="3"/>
  <c r="K244" i="3"/>
  <c r="J244" i="3"/>
  <c r="I244" i="3"/>
  <c r="H244" i="3"/>
  <c r="G244" i="3"/>
  <c r="F244" i="3"/>
  <c r="V243" i="3"/>
  <c r="U243" i="3"/>
  <c r="S243" i="3"/>
  <c r="R243" i="3"/>
  <c r="K243" i="3"/>
  <c r="J243" i="3"/>
  <c r="I243" i="3"/>
  <c r="H243" i="3"/>
  <c r="G243" i="3"/>
  <c r="F243" i="3"/>
  <c r="X242" i="3"/>
  <c r="V242" i="3"/>
  <c r="U242" i="3"/>
  <c r="S242" i="3"/>
  <c r="R242" i="3"/>
  <c r="M242" i="3"/>
  <c r="L242" i="3"/>
  <c r="K242" i="3"/>
  <c r="J242" i="3"/>
  <c r="I242" i="3"/>
  <c r="H242" i="3"/>
  <c r="G242" i="3"/>
  <c r="F242" i="3"/>
  <c r="V237" i="3"/>
  <c r="U237" i="3"/>
  <c r="S237" i="3"/>
  <c r="R237" i="3"/>
  <c r="J237" i="3"/>
  <c r="I237" i="3"/>
  <c r="G237" i="3"/>
  <c r="F237" i="3"/>
  <c r="V236" i="3"/>
  <c r="U236" i="3"/>
  <c r="S236" i="3"/>
  <c r="R236" i="3"/>
  <c r="J236" i="3"/>
  <c r="I236" i="3"/>
  <c r="G236" i="3"/>
  <c r="F236" i="3"/>
  <c r="X235" i="3"/>
  <c r="V235" i="3"/>
  <c r="U235" i="3"/>
  <c r="S235" i="3"/>
  <c r="R235" i="3"/>
  <c r="L235" i="3"/>
  <c r="J235" i="3"/>
  <c r="I235" i="3"/>
  <c r="G235" i="3"/>
  <c r="F235" i="3"/>
  <c r="V231" i="3"/>
  <c r="U231" i="3"/>
  <c r="S231" i="3"/>
  <c r="R231" i="3"/>
  <c r="K231" i="3"/>
  <c r="J231" i="3"/>
  <c r="I231" i="3"/>
  <c r="H231" i="3"/>
  <c r="G231" i="3"/>
  <c r="F231" i="3"/>
  <c r="V230" i="3"/>
  <c r="U230" i="3"/>
  <c r="S230" i="3"/>
  <c r="R230" i="3"/>
  <c r="K230" i="3"/>
  <c r="J230" i="3"/>
  <c r="I230" i="3"/>
  <c r="H230" i="3"/>
  <c r="G230" i="3"/>
  <c r="F230" i="3"/>
  <c r="X229" i="3"/>
  <c r="V229" i="3"/>
  <c r="U229" i="3"/>
  <c r="S229" i="3"/>
  <c r="R229" i="3"/>
  <c r="M229" i="3"/>
  <c r="L229" i="3"/>
  <c r="K229" i="3"/>
  <c r="J229" i="3"/>
  <c r="I229" i="3"/>
  <c r="H229" i="3"/>
  <c r="G229" i="3"/>
  <c r="F229" i="3"/>
  <c r="V224" i="3"/>
  <c r="U224" i="3"/>
  <c r="S224" i="3"/>
  <c r="R224" i="3"/>
  <c r="J224" i="3"/>
  <c r="I224" i="3"/>
  <c r="G224" i="3"/>
  <c r="F224" i="3"/>
  <c r="V223" i="3"/>
  <c r="U223" i="3"/>
  <c r="S223" i="3"/>
  <c r="R223" i="3"/>
  <c r="J223" i="3"/>
  <c r="I223" i="3"/>
  <c r="G223" i="3"/>
  <c r="F223" i="3"/>
  <c r="X222" i="3"/>
  <c r="V222" i="3"/>
  <c r="U222" i="3"/>
  <c r="S222" i="3"/>
  <c r="R222" i="3"/>
  <c r="L222" i="3"/>
  <c r="J222" i="3"/>
  <c r="I222" i="3"/>
  <c r="G222" i="3"/>
  <c r="F222" i="3"/>
  <c r="V218" i="3"/>
  <c r="U218" i="3"/>
  <c r="S218" i="3"/>
  <c r="R218" i="3"/>
  <c r="K218" i="3"/>
  <c r="J218" i="3"/>
  <c r="I218" i="3"/>
  <c r="H218" i="3"/>
  <c r="G218" i="3"/>
  <c r="F218" i="3"/>
  <c r="V217" i="3"/>
  <c r="U217" i="3"/>
  <c r="S217" i="3"/>
  <c r="R217" i="3"/>
  <c r="K217" i="3"/>
  <c r="J217" i="3"/>
  <c r="I217" i="3"/>
  <c r="H217" i="3"/>
  <c r="G217" i="3"/>
  <c r="F217" i="3"/>
  <c r="X216" i="3"/>
  <c r="V216" i="3"/>
  <c r="U216" i="3"/>
  <c r="S216" i="3"/>
  <c r="R216" i="3"/>
  <c r="M216" i="3"/>
  <c r="L216" i="3"/>
  <c r="K216" i="3"/>
  <c r="J216" i="3"/>
  <c r="I216" i="3"/>
  <c r="H216" i="3"/>
  <c r="G216" i="3"/>
  <c r="F216" i="3"/>
  <c r="V211" i="3"/>
  <c r="U211" i="3"/>
  <c r="S211" i="3"/>
  <c r="R211" i="3"/>
  <c r="J211" i="3"/>
  <c r="I211" i="3"/>
  <c r="G211" i="3"/>
  <c r="F211" i="3"/>
  <c r="V210" i="3"/>
  <c r="U210" i="3"/>
  <c r="S210" i="3"/>
  <c r="R210" i="3"/>
  <c r="J210" i="3"/>
  <c r="I210" i="3"/>
  <c r="G210" i="3"/>
  <c r="F210" i="3"/>
  <c r="X209" i="3"/>
  <c r="V209" i="3"/>
  <c r="U209" i="3"/>
  <c r="S209" i="3"/>
  <c r="R209" i="3"/>
  <c r="L209" i="3"/>
  <c r="J209" i="3"/>
  <c r="I209" i="3"/>
  <c r="G209" i="3"/>
  <c r="F209" i="3"/>
  <c r="V205" i="3"/>
  <c r="U205" i="3"/>
  <c r="S205" i="3"/>
  <c r="R205" i="3"/>
  <c r="K205" i="3"/>
  <c r="J205" i="3"/>
  <c r="I205" i="3"/>
  <c r="H205" i="3"/>
  <c r="G205" i="3"/>
  <c r="F205" i="3"/>
  <c r="V204" i="3"/>
  <c r="U204" i="3"/>
  <c r="S204" i="3"/>
  <c r="R204" i="3"/>
  <c r="K204" i="3"/>
  <c r="J204" i="3"/>
  <c r="I204" i="3"/>
  <c r="H204" i="3"/>
  <c r="G204" i="3"/>
  <c r="F204" i="3"/>
  <c r="X203" i="3"/>
  <c r="V203" i="3"/>
  <c r="U203" i="3"/>
  <c r="S203" i="3"/>
  <c r="R203" i="3"/>
  <c r="M203" i="3"/>
  <c r="L203" i="3"/>
  <c r="K203" i="3"/>
  <c r="J203" i="3"/>
  <c r="I203" i="3"/>
  <c r="H203" i="3"/>
  <c r="G203" i="3"/>
  <c r="F203" i="3"/>
  <c r="V198" i="3"/>
  <c r="U198" i="3"/>
  <c r="S198" i="3"/>
  <c r="R198" i="3"/>
  <c r="J198" i="3"/>
  <c r="I198" i="3"/>
  <c r="G198" i="3"/>
  <c r="F198" i="3"/>
  <c r="V197" i="3"/>
  <c r="U197" i="3"/>
  <c r="S197" i="3"/>
  <c r="R197" i="3"/>
  <c r="J197" i="3"/>
  <c r="I197" i="3"/>
  <c r="G197" i="3"/>
  <c r="F197" i="3"/>
  <c r="X196" i="3"/>
  <c r="V196" i="3"/>
  <c r="U196" i="3"/>
  <c r="S196" i="3"/>
  <c r="R196" i="3"/>
  <c r="L196" i="3"/>
  <c r="J196" i="3"/>
  <c r="I196" i="3"/>
  <c r="G196" i="3"/>
  <c r="F196" i="3"/>
  <c r="V192" i="3"/>
  <c r="U192" i="3"/>
  <c r="S192" i="3"/>
  <c r="R192" i="3"/>
  <c r="K192" i="3"/>
  <c r="J192" i="3"/>
  <c r="I192" i="3"/>
  <c r="H192" i="3"/>
  <c r="G192" i="3"/>
  <c r="F192" i="3"/>
  <c r="V191" i="3"/>
  <c r="U191" i="3"/>
  <c r="S191" i="3"/>
  <c r="R191" i="3"/>
  <c r="K191" i="3"/>
  <c r="J191" i="3"/>
  <c r="I191" i="3"/>
  <c r="H191" i="3"/>
  <c r="G191" i="3"/>
  <c r="F191" i="3"/>
  <c r="X190" i="3"/>
  <c r="V190" i="3"/>
  <c r="U190" i="3"/>
  <c r="S190" i="3"/>
  <c r="R190" i="3"/>
  <c r="M190" i="3"/>
  <c r="L190" i="3"/>
  <c r="K190" i="3"/>
  <c r="J190" i="3"/>
  <c r="I190" i="3"/>
  <c r="H190" i="3"/>
  <c r="G190" i="3"/>
  <c r="F190" i="3"/>
  <c r="V185" i="3"/>
  <c r="U185" i="3"/>
  <c r="S185" i="3"/>
  <c r="R185" i="3"/>
  <c r="J185" i="3"/>
  <c r="I185" i="3"/>
  <c r="G185" i="3"/>
  <c r="F185" i="3"/>
  <c r="V184" i="3"/>
  <c r="U184" i="3"/>
  <c r="S184" i="3"/>
  <c r="R184" i="3"/>
  <c r="J184" i="3"/>
  <c r="I184" i="3"/>
  <c r="G184" i="3"/>
  <c r="F184" i="3"/>
  <c r="X183" i="3"/>
  <c r="V183" i="3"/>
  <c r="U183" i="3"/>
  <c r="S183" i="3"/>
  <c r="R183" i="3"/>
  <c r="L183" i="3"/>
  <c r="J183" i="3"/>
  <c r="I183" i="3"/>
  <c r="G183" i="3"/>
  <c r="F183" i="3"/>
  <c r="V179" i="3"/>
  <c r="U179" i="3"/>
  <c r="S179" i="3"/>
  <c r="R179" i="3"/>
  <c r="K179" i="3"/>
  <c r="J179" i="3"/>
  <c r="I179" i="3"/>
  <c r="H179" i="3"/>
  <c r="G179" i="3"/>
  <c r="F179" i="3"/>
  <c r="V178" i="3"/>
  <c r="U178" i="3"/>
  <c r="S178" i="3"/>
  <c r="R178" i="3"/>
  <c r="K178" i="3"/>
  <c r="J178" i="3"/>
  <c r="I178" i="3"/>
  <c r="H178" i="3"/>
  <c r="G178" i="3"/>
  <c r="F178" i="3"/>
  <c r="X177" i="3"/>
  <c r="V177" i="3"/>
  <c r="U177" i="3"/>
  <c r="S177" i="3"/>
  <c r="R177" i="3"/>
  <c r="M177" i="3"/>
  <c r="L177" i="3"/>
  <c r="K177" i="3"/>
  <c r="J177" i="3"/>
  <c r="I177" i="3"/>
  <c r="H177" i="3"/>
  <c r="G177" i="3"/>
  <c r="F177" i="3"/>
  <c r="V172" i="3"/>
  <c r="U172" i="3"/>
  <c r="S172" i="3"/>
  <c r="R172" i="3"/>
  <c r="J172" i="3"/>
  <c r="I172" i="3"/>
  <c r="G172" i="3"/>
  <c r="F172" i="3"/>
  <c r="V171" i="3"/>
  <c r="U171" i="3"/>
  <c r="S171" i="3"/>
  <c r="R171" i="3"/>
  <c r="J171" i="3"/>
  <c r="I171" i="3"/>
  <c r="G171" i="3"/>
  <c r="F171" i="3"/>
  <c r="X170" i="3"/>
  <c r="V170" i="3"/>
  <c r="U170" i="3"/>
  <c r="S170" i="3"/>
  <c r="R170" i="3"/>
  <c r="L170" i="3"/>
  <c r="J170" i="3"/>
  <c r="I170" i="3"/>
  <c r="G170" i="3"/>
  <c r="F170" i="3"/>
  <c r="V166" i="3"/>
  <c r="U166" i="3"/>
  <c r="S166" i="3"/>
  <c r="R166" i="3"/>
  <c r="K166" i="3"/>
  <c r="J166" i="3"/>
  <c r="I166" i="3"/>
  <c r="H166" i="3"/>
  <c r="G166" i="3"/>
  <c r="F166" i="3"/>
  <c r="V165" i="3"/>
  <c r="U165" i="3"/>
  <c r="S165" i="3"/>
  <c r="R165" i="3"/>
  <c r="K165" i="3"/>
  <c r="J165" i="3"/>
  <c r="I165" i="3"/>
  <c r="H165" i="3"/>
  <c r="G165" i="3"/>
  <c r="F165" i="3"/>
  <c r="X164" i="3"/>
  <c r="V164" i="3"/>
  <c r="U164" i="3"/>
  <c r="S164" i="3"/>
  <c r="R164" i="3"/>
  <c r="M164" i="3"/>
  <c r="L164" i="3"/>
  <c r="K164" i="3"/>
  <c r="J164" i="3"/>
  <c r="I164" i="3"/>
  <c r="H164" i="3"/>
  <c r="G164" i="3"/>
  <c r="F164" i="3"/>
  <c r="V159" i="3"/>
  <c r="U159" i="3"/>
  <c r="S159" i="3"/>
  <c r="R159" i="3"/>
  <c r="J159" i="3"/>
  <c r="I159" i="3"/>
  <c r="G159" i="3"/>
  <c r="F159" i="3"/>
  <c r="V158" i="3"/>
  <c r="U158" i="3"/>
  <c r="S158" i="3"/>
  <c r="R158" i="3"/>
  <c r="J158" i="3"/>
  <c r="I158" i="3"/>
  <c r="G158" i="3"/>
  <c r="F158" i="3"/>
  <c r="X157" i="3"/>
  <c r="V157" i="3"/>
  <c r="U157" i="3"/>
  <c r="S157" i="3"/>
  <c r="R157" i="3"/>
  <c r="L157" i="3"/>
  <c r="J157" i="3"/>
  <c r="I157" i="3"/>
  <c r="G157" i="3"/>
  <c r="F157" i="3"/>
  <c r="V153" i="3"/>
  <c r="U153" i="3"/>
  <c r="S153" i="3"/>
  <c r="R153" i="3"/>
  <c r="K153" i="3"/>
  <c r="J153" i="3"/>
  <c r="I153" i="3"/>
  <c r="H153" i="3"/>
  <c r="G153" i="3"/>
  <c r="F153" i="3"/>
  <c r="V152" i="3"/>
  <c r="U152" i="3"/>
  <c r="S152" i="3"/>
  <c r="R152" i="3"/>
  <c r="K152" i="3"/>
  <c r="J152" i="3"/>
  <c r="I152" i="3"/>
  <c r="H152" i="3"/>
  <c r="G152" i="3"/>
  <c r="F152" i="3"/>
  <c r="X151" i="3"/>
  <c r="V151" i="3"/>
  <c r="U151" i="3"/>
  <c r="S151" i="3"/>
  <c r="R151" i="3"/>
  <c r="M151" i="3"/>
  <c r="L151" i="3"/>
  <c r="K151" i="3"/>
  <c r="J151" i="3"/>
  <c r="I151" i="3"/>
  <c r="H151" i="3"/>
  <c r="G151" i="3"/>
  <c r="F151" i="3"/>
  <c r="V146" i="3"/>
  <c r="U146" i="3"/>
  <c r="S146" i="3"/>
  <c r="R146" i="3"/>
  <c r="J146" i="3"/>
  <c r="I146" i="3"/>
  <c r="G146" i="3"/>
  <c r="F146" i="3"/>
  <c r="V145" i="3"/>
  <c r="U145" i="3"/>
  <c r="S145" i="3"/>
  <c r="R145" i="3"/>
  <c r="J145" i="3"/>
  <c r="I145" i="3"/>
  <c r="G145" i="3"/>
  <c r="F145" i="3"/>
  <c r="X144" i="3"/>
  <c r="V144" i="3"/>
  <c r="U144" i="3"/>
  <c r="S144" i="3"/>
  <c r="R144" i="3"/>
  <c r="L144" i="3"/>
  <c r="J144" i="3"/>
  <c r="I144" i="3"/>
  <c r="G144" i="3"/>
  <c r="F144" i="3"/>
  <c r="V140" i="3"/>
  <c r="U140" i="3"/>
  <c r="S140" i="3"/>
  <c r="R140" i="3"/>
  <c r="K140" i="3"/>
  <c r="J140" i="3"/>
  <c r="I140" i="3"/>
  <c r="H140" i="3"/>
  <c r="G140" i="3"/>
  <c r="F140" i="3"/>
  <c r="V139" i="3"/>
  <c r="U139" i="3"/>
  <c r="S139" i="3"/>
  <c r="R139" i="3"/>
  <c r="K139" i="3"/>
  <c r="J139" i="3"/>
  <c r="I139" i="3"/>
  <c r="H139" i="3"/>
  <c r="G139" i="3"/>
  <c r="F139" i="3"/>
  <c r="X138" i="3"/>
  <c r="V138" i="3"/>
  <c r="U138" i="3"/>
  <c r="S138" i="3"/>
  <c r="R138" i="3"/>
  <c r="M138" i="3"/>
  <c r="L138" i="3"/>
  <c r="K138" i="3"/>
  <c r="J138" i="3"/>
  <c r="I138" i="3"/>
  <c r="H138" i="3"/>
  <c r="G138" i="3"/>
  <c r="F138" i="3"/>
  <c r="V133" i="3"/>
  <c r="U133" i="3"/>
  <c r="S133" i="3"/>
  <c r="R133" i="3"/>
  <c r="J133" i="3"/>
  <c r="I133" i="3"/>
  <c r="G133" i="3"/>
  <c r="F133" i="3"/>
  <c r="V132" i="3"/>
  <c r="U132" i="3"/>
  <c r="S132" i="3"/>
  <c r="R132" i="3"/>
  <c r="J132" i="3"/>
  <c r="I132" i="3"/>
  <c r="G132" i="3"/>
  <c r="F132" i="3"/>
  <c r="X131" i="3"/>
  <c r="V131" i="3"/>
  <c r="U131" i="3"/>
  <c r="S131" i="3"/>
  <c r="R131" i="3"/>
  <c r="L131" i="3"/>
  <c r="J131" i="3"/>
  <c r="I131" i="3"/>
  <c r="G131" i="3"/>
  <c r="F131" i="3"/>
  <c r="V127" i="3"/>
  <c r="U127" i="3"/>
  <c r="S127" i="3"/>
  <c r="R127" i="3"/>
  <c r="K127" i="3"/>
  <c r="J127" i="3"/>
  <c r="I127" i="3"/>
  <c r="H127" i="3"/>
  <c r="G127" i="3"/>
  <c r="F127" i="3"/>
  <c r="V126" i="3"/>
  <c r="U126" i="3"/>
  <c r="S126" i="3"/>
  <c r="R126" i="3"/>
  <c r="K126" i="3"/>
  <c r="J126" i="3"/>
  <c r="I126" i="3"/>
  <c r="H126" i="3"/>
  <c r="G126" i="3"/>
  <c r="F126" i="3"/>
  <c r="X125" i="3"/>
  <c r="V125" i="3"/>
  <c r="U125" i="3"/>
  <c r="S125" i="3"/>
  <c r="R125" i="3"/>
  <c r="M125" i="3"/>
  <c r="L125" i="3"/>
  <c r="K125" i="3"/>
  <c r="J125" i="3"/>
  <c r="I125" i="3"/>
  <c r="H125" i="3"/>
  <c r="G125" i="3"/>
  <c r="F125" i="3"/>
  <c r="V120" i="3"/>
  <c r="U120" i="3"/>
  <c r="S120" i="3"/>
  <c r="R120" i="3"/>
  <c r="J120" i="3"/>
  <c r="I120" i="3"/>
  <c r="G120" i="3"/>
  <c r="F120" i="3"/>
  <c r="V119" i="3"/>
  <c r="U119" i="3"/>
  <c r="S119" i="3"/>
  <c r="R119" i="3"/>
  <c r="J119" i="3"/>
  <c r="I119" i="3"/>
  <c r="G119" i="3"/>
  <c r="F119" i="3"/>
  <c r="X118" i="3"/>
  <c r="V118" i="3"/>
  <c r="U118" i="3"/>
  <c r="S118" i="3"/>
  <c r="R118" i="3"/>
  <c r="L118" i="3"/>
  <c r="J118" i="3"/>
  <c r="I118" i="3"/>
  <c r="G118" i="3"/>
  <c r="F118" i="3"/>
  <c r="V114" i="3"/>
  <c r="U114" i="3"/>
  <c r="S114" i="3"/>
  <c r="R114" i="3"/>
  <c r="K114" i="3"/>
  <c r="J114" i="3"/>
  <c r="I114" i="3"/>
  <c r="H114" i="3"/>
  <c r="G114" i="3"/>
  <c r="F114" i="3"/>
  <c r="V113" i="3"/>
  <c r="U113" i="3"/>
  <c r="S113" i="3"/>
  <c r="R113" i="3"/>
  <c r="K113" i="3"/>
  <c r="J113" i="3"/>
  <c r="I113" i="3"/>
  <c r="H113" i="3"/>
  <c r="G113" i="3"/>
  <c r="F113" i="3"/>
  <c r="X112" i="3"/>
  <c r="V112" i="3"/>
  <c r="U112" i="3"/>
  <c r="S112" i="3"/>
  <c r="R112" i="3"/>
  <c r="M112" i="3"/>
  <c r="L112" i="3"/>
  <c r="K112" i="3"/>
  <c r="J112" i="3"/>
  <c r="I112" i="3"/>
  <c r="H112" i="3"/>
  <c r="G112" i="3"/>
  <c r="F112" i="3"/>
  <c r="V107" i="3"/>
  <c r="U107" i="3"/>
  <c r="S107" i="3"/>
  <c r="R107" i="3"/>
  <c r="J107" i="3"/>
  <c r="I107" i="3"/>
  <c r="G107" i="3"/>
  <c r="F107" i="3"/>
  <c r="V106" i="3"/>
  <c r="U106" i="3"/>
  <c r="S106" i="3"/>
  <c r="R106" i="3"/>
  <c r="J106" i="3"/>
  <c r="I106" i="3"/>
  <c r="G106" i="3"/>
  <c r="F106" i="3"/>
  <c r="X105" i="3"/>
  <c r="V105" i="3"/>
  <c r="U105" i="3"/>
  <c r="S105" i="3"/>
  <c r="R105" i="3"/>
  <c r="L105" i="3"/>
  <c r="J105" i="3"/>
  <c r="I105" i="3"/>
  <c r="G105" i="3"/>
  <c r="F105" i="3"/>
  <c r="V101" i="3"/>
  <c r="U101" i="3"/>
  <c r="S101" i="3"/>
  <c r="R101" i="3"/>
  <c r="K101" i="3"/>
  <c r="J101" i="3"/>
  <c r="I101" i="3"/>
  <c r="H101" i="3"/>
  <c r="G101" i="3"/>
  <c r="F101" i="3"/>
  <c r="V100" i="3"/>
  <c r="U100" i="3"/>
  <c r="S100" i="3"/>
  <c r="R100" i="3"/>
  <c r="K100" i="3"/>
  <c r="J100" i="3"/>
  <c r="I100" i="3"/>
  <c r="H100" i="3"/>
  <c r="G100" i="3"/>
  <c r="F100" i="3"/>
  <c r="X99" i="3"/>
  <c r="V99" i="3"/>
  <c r="U99" i="3"/>
  <c r="S99" i="3"/>
  <c r="R99" i="3"/>
  <c r="M99" i="3"/>
  <c r="L99" i="3"/>
  <c r="K99" i="3"/>
  <c r="J99" i="3"/>
  <c r="I99" i="3"/>
  <c r="H99" i="3"/>
  <c r="G99" i="3"/>
  <c r="F99" i="3"/>
  <c r="V94" i="3"/>
  <c r="U94" i="3"/>
  <c r="S94" i="3"/>
  <c r="R94" i="3"/>
  <c r="J94" i="3"/>
  <c r="I94" i="3"/>
  <c r="G94" i="3"/>
  <c r="F94" i="3"/>
  <c r="V93" i="3"/>
  <c r="U93" i="3"/>
  <c r="S93" i="3"/>
  <c r="R93" i="3"/>
  <c r="J93" i="3"/>
  <c r="I93" i="3"/>
  <c r="G93" i="3"/>
  <c r="F93" i="3"/>
  <c r="X92" i="3"/>
  <c r="V92" i="3"/>
  <c r="U92" i="3"/>
  <c r="S92" i="3"/>
  <c r="R92" i="3"/>
  <c r="L92" i="3"/>
  <c r="J92" i="3"/>
  <c r="I92" i="3"/>
  <c r="G92" i="3"/>
  <c r="F92" i="3"/>
  <c r="V88" i="3"/>
  <c r="U88" i="3"/>
  <c r="S88" i="3"/>
  <c r="R88" i="3"/>
  <c r="K88" i="3"/>
  <c r="J88" i="3"/>
  <c r="I88" i="3"/>
  <c r="H88" i="3"/>
  <c r="G88" i="3"/>
  <c r="F88" i="3"/>
  <c r="V87" i="3"/>
  <c r="U87" i="3"/>
  <c r="S87" i="3"/>
  <c r="R87" i="3"/>
  <c r="K87" i="3"/>
  <c r="J87" i="3"/>
  <c r="I87" i="3"/>
  <c r="H87" i="3"/>
  <c r="G87" i="3"/>
  <c r="F87" i="3"/>
  <c r="X86" i="3"/>
  <c r="V86" i="3"/>
  <c r="U86" i="3"/>
  <c r="S86" i="3"/>
  <c r="R86" i="3"/>
  <c r="M86" i="3"/>
  <c r="L86" i="3"/>
  <c r="K86" i="3"/>
  <c r="J86" i="3"/>
  <c r="I86" i="3"/>
  <c r="H86" i="3"/>
  <c r="G86" i="3"/>
  <c r="F86" i="3"/>
  <c r="V81" i="3"/>
  <c r="U81" i="3"/>
  <c r="S81" i="3"/>
  <c r="R81" i="3"/>
  <c r="J81" i="3"/>
  <c r="I81" i="3"/>
  <c r="G81" i="3"/>
  <c r="F81" i="3"/>
  <c r="V80" i="3"/>
  <c r="U80" i="3"/>
  <c r="S80" i="3"/>
  <c r="R80" i="3"/>
  <c r="J80" i="3"/>
  <c r="I80" i="3"/>
  <c r="G80" i="3"/>
  <c r="F80" i="3"/>
  <c r="X79" i="3"/>
  <c r="V79" i="3"/>
  <c r="U79" i="3"/>
  <c r="S79" i="3"/>
  <c r="R79" i="3"/>
  <c r="L79" i="3"/>
  <c r="J79" i="3"/>
  <c r="I79" i="3"/>
  <c r="G79" i="3"/>
  <c r="F79" i="3"/>
  <c r="V75" i="3"/>
  <c r="U75" i="3"/>
  <c r="S75" i="3"/>
  <c r="R75" i="3"/>
  <c r="K75" i="3"/>
  <c r="J75" i="3"/>
  <c r="I75" i="3"/>
  <c r="H75" i="3"/>
  <c r="G75" i="3"/>
  <c r="F75" i="3"/>
  <c r="V74" i="3"/>
  <c r="U74" i="3"/>
  <c r="S74" i="3"/>
  <c r="R74" i="3"/>
  <c r="K74" i="3"/>
  <c r="J74" i="3"/>
  <c r="I74" i="3"/>
  <c r="H74" i="3"/>
  <c r="G74" i="3"/>
  <c r="F74" i="3"/>
  <c r="X73" i="3"/>
  <c r="V73" i="3"/>
  <c r="U73" i="3"/>
  <c r="S73" i="3"/>
  <c r="R73" i="3"/>
  <c r="M73" i="3"/>
  <c r="L73" i="3"/>
  <c r="K73" i="3"/>
  <c r="J73" i="3"/>
  <c r="I73" i="3"/>
  <c r="H73" i="3"/>
  <c r="G73" i="3"/>
  <c r="F73" i="3"/>
  <c r="V263" i="11"/>
  <c r="U263" i="11"/>
  <c r="S263" i="11"/>
  <c r="R263" i="11"/>
  <c r="J263" i="11"/>
  <c r="I263" i="11"/>
  <c r="G263" i="11"/>
  <c r="F263" i="11"/>
  <c r="V262" i="11"/>
  <c r="U262" i="11"/>
  <c r="S262" i="11"/>
  <c r="R262" i="11"/>
  <c r="J262" i="11"/>
  <c r="I262" i="11"/>
  <c r="G262" i="11"/>
  <c r="F262" i="11"/>
  <c r="X261" i="11"/>
  <c r="V261" i="11"/>
  <c r="U261" i="11"/>
  <c r="S261" i="11"/>
  <c r="R261" i="11"/>
  <c r="L261" i="11"/>
  <c r="J261" i="11"/>
  <c r="I261" i="11"/>
  <c r="G261" i="11"/>
  <c r="F261" i="11"/>
  <c r="V257" i="11"/>
  <c r="U257" i="11"/>
  <c r="S257" i="11"/>
  <c r="R257" i="11"/>
  <c r="K257" i="11"/>
  <c r="J257" i="11"/>
  <c r="I257" i="11"/>
  <c r="H257" i="11"/>
  <c r="G257" i="11"/>
  <c r="F257" i="11"/>
  <c r="V256" i="11"/>
  <c r="U256" i="11"/>
  <c r="S256" i="11"/>
  <c r="R256" i="11"/>
  <c r="K256" i="11"/>
  <c r="J256" i="11"/>
  <c r="I256" i="11"/>
  <c r="H256" i="11"/>
  <c r="G256" i="11"/>
  <c r="F256" i="11"/>
  <c r="X255" i="11"/>
  <c r="V255" i="11"/>
  <c r="U255" i="11"/>
  <c r="S255" i="11"/>
  <c r="R255" i="11"/>
  <c r="M255" i="11"/>
  <c r="L255" i="11"/>
  <c r="K255" i="11"/>
  <c r="J255" i="11"/>
  <c r="I255" i="11"/>
  <c r="H255" i="11"/>
  <c r="G255" i="11"/>
  <c r="F255" i="11"/>
  <c r="V250" i="11"/>
  <c r="U250" i="11"/>
  <c r="S250" i="11"/>
  <c r="R250" i="11"/>
  <c r="J250" i="11"/>
  <c r="I250" i="11"/>
  <c r="G250" i="11"/>
  <c r="F250" i="11"/>
  <c r="V249" i="11"/>
  <c r="U249" i="11"/>
  <c r="S249" i="11"/>
  <c r="R249" i="11"/>
  <c r="J249" i="11"/>
  <c r="I249" i="11"/>
  <c r="G249" i="11"/>
  <c r="F249" i="11"/>
  <c r="X248" i="11"/>
  <c r="V248" i="11"/>
  <c r="U248" i="11"/>
  <c r="S248" i="11"/>
  <c r="R248" i="11"/>
  <c r="L248" i="11"/>
  <c r="J248" i="11"/>
  <c r="I248" i="11"/>
  <c r="G248" i="11"/>
  <c r="F248" i="11"/>
  <c r="V244" i="11"/>
  <c r="U244" i="11"/>
  <c r="S244" i="11"/>
  <c r="R244" i="11"/>
  <c r="K244" i="11"/>
  <c r="J244" i="11"/>
  <c r="I244" i="11"/>
  <c r="H244" i="11"/>
  <c r="G244" i="11"/>
  <c r="F244" i="11"/>
  <c r="V243" i="11"/>
  <c r="U243" i="11"/>
  <c r="S243" i="11"/>
  <c r="R243" i="11"/>
  <c r="K243" i="11"/>
  <c r="J243" i="11"/>
  <c r="I243" i="11"/>
  <c r="H243" i="11"/>
  <c r="G243" i="11"/>
  <c r="F243" i="11"/>
  <c r="X242" i="11"/>
  <c r="V242" i="11"/>
  <c r="U242" i="11"/>
  <c r="S242" i="11"/>
  <c r="R242" i="11"/>
  <c r="M242" i="11"/>
  <c r="L242" i="11"/>
  <c r="K242" i="11"/>
  <c r="J242" i="11"/>
  <c r="I242" i="11"/>
  <c r="H242" i="11"/>
  <c r="G242" i="11"/>
  <c r="F242" i="11"/>
  <c r="V237" i="11"/>
  <c r="U237" i="11"/>
  <c r="S237" i="11"/>
  <c r="R237" i="11"/>
  <c r="J237" i="11"/>
  <c r="I237" i="11"/>
  <c r="G237" i="11"/>
  <c r="F237" i="11"/>
  <c r="V236" i="11"/>
  <c r="U236" i="11"/>
  <c r="S236" i="11"/>
  <c r="R236" i="11"/>
  <c r="J236" i="11"/>
  <c r="I236" i="11"/>
  <c r="G236" i="11"/>
  <c r="F236" i="11"/>
  <c r="X235" i="11"/>
  <c r="V235" i="11"/>
  <c r="U235" i="11"/>
  <c r="S235" i="11"/>
  <c r="R235" i="11"/>
  <c r="L235" i="11"/>
  <c r="J235" i="11"/>
  <c r="I235" i="11"/>
  <c r="G235" i="11"/>
  <c r="F235" i="11"/>
  <c r="V231" i="11"/>
  <c r="U231" i="11"/>
  <c r="S231" i="11"/>
  <c r="R231" i="11"/>
  <c r="K231" i="11"/>
  <c r="J231" i="11"/>
  <c r="I231" i="11"/>
  <c r="H231" i="11"/>
  <c r="G231" i="11"/>
  <c r="F231" i="11"/>
  <c r="V230" i="11"/>
  <c r="U230" i="11"/>
  <c r="S230" i="11"/>
  <c r="R230" i="11"/>
  <c r="K230" i="11"/>
  <c r="J230" i="11"/>
  <c r="I230" i="11"/>
  <c r="H230" i="11"/>
  <c r="G230" i="11"/>
  <c r="F230" i="11"/>
  <c r="X229" i="11"/>
  <c r="V229" i="11"/>
  <c r="U229" i="11"/>
  <c r="S229" i="11"/>
  <c r="R229" i="11"/>
  <c r="M229" i="11"/>
  <c r="L229" i="11"/>
  <c r="K229" i="11"/>
  <c r="J229" i="11"/>
  <c r="I229" i="11"/>
  <c r="H229" i="11"/>
  <c r="G229" i="11"/>
  <c r="F229" i="11"/>
  <c r="V224" i="11"/>
  <c r="U224" i="11"/>
  <c r="S224" i="11"/>
  <c r="R224" i="11"/>
  <c r="J224" i="11"/>
  <c r="I224" i="11"/>
  <c r="G224" i="11"/>
  <c r="F224" i="11"/>
  <c r="V223" i="11"/>
  <c r="U223" i="11"/>
  <c r="S223" i="11"/>
  <c r="R223" i="11"/>
  <c r="J223" i="11"/>
  <c r="I223" i="11"/>
  <c r="G223" i="11"/>
  <c r="F223" i="11"/>
  <c r="X222" i="11"/>
  <c r="V222" i="11"/>
  <c r="U222" i="11"/>
  <c r="S222" i="11"/>
  <c r="R222" i="11"/>
  <c r="L222" i="11"/>
  <c r="J222" i="11"/>
  <c r="I222" i="11"/>
  <c r="G222" i="11"/>
  <c r="F222" i="11"/>
  <c r="V218" i="11"/>
  <c r="U218" i="11"/>
  <c r="S218" i="11"/>
  <c r="R218" i="11"/>
  <c r="K218" i="11"/>
  <c r="J218" i="11"/>
  <c r="I218" i="11"/>
  <c r="H218" i="11"/>
  <c r="G218" i="11"/>
  <c r="F218" i="11"/>
  <c r="V217" i="11"/>
  <c r="U217" i="11"/>
  <c r="S217" i="11"/>
  <c r="R217" i="11"/>
  <c r="K217" i="11"/>
  <c r="J217" i="11"/>
  <c r="I217" i="11"/>
  <c r="H217" i="11"/>
  <c r="G217" i="11"/>
  <c r="F217" i="11"/>
  <c r="X216" i="11"/>
  <c r="V216" i="11"/>
  <c r="U216" i="11"/>
  <c r="S216" i="11"/>
  <c r="R216" i="11"/>
  <c r="M216" i="11"/>
  <c r="L216" i="11"/>
  <c r="K216" i="11"/>
  <c r="J216" i="11"/>
  <c r="I216" i="11"/>
  <c r="H216" i="11"/>
  <c r="G216" i="11"/>
  <c r="F216" i="11"/>
  <c r="V211" i="11"/>
  <c r="U211" i="11"/>
  <c r="S211" i="11"/>
  <c r="R211" i="11"/>
  <c r="J211" i="11"/>
  <c r="I211" i="11"/>
  <c r="G211" i="11"/>
  <c r="F211" i="11"/>
  <c r="V210" i="11"/>
  <c r="U210" i="11"/>
  <c r="S210" i="11"/>
  <c r="R210" i="11"/>
  <c r="J210" i="11"/>
  <c r="I210" i="11"/>
  <c r="G210" i="11"/>
  <c r="F210" i="11"/>
  <c r="X209" i="11"/>
  <c r="V209" i="11"/>
  <c r="U209" i="11"/>
  <c r="S209" i="11"/>
  <c r="R209" i="11"/>
  <c r="L209" i="11"/>
  <c r="J209" i="11"/>
  <c r="I209" i="11"/>
  <c r="G209" i="11"/>
  <c r="F209" i="11"/>
  <c r="V205" i="11"/>
  <c r="U205" i="11"/>
  <c r="S205" i="11"/>
  <c r="R205" i="11"/>
  <c r="K205" i="11"/>
  <c r="J205" i="11"/>
  <c r="I205" i="11"/>
  <c r="H205" i="11"/>
  <c r="G205" i="11"/>
  <c r="F205" i="11"/>
  <c r="V204" i="11"/>
  <c r="U204" i="11"/>
  <c r="S204" i="11"/>
  <c r="R204" i="11"/>
  <c r="K204" i="11"/>
  <c r="J204" i="11"/>
  <c r="I204" i="11"/>
  <c r="H204" i="11"/>
  <c r="G204" i="11"/>
  <c r="F204" i="11"/>
  <c r="X203" i="11"/>
  <c r="V203" i="11"/>
  <c r="U203" i="11"/>
  <c r="S203" i="11"/>
  <c r="R203" i="11"/>
  <c r="M203" i="11"/>
  <c r="L203" i="11"/>
  <c r="K203" i="11"/>
  <c r="J203" i="11"/>
  <c r="I203" i="11"/>
  <c r="H203" i="11"/>
  <c r="G203" i="11"/>
  <c r="F203" i="11"/>
  <c r="V198" i="11"/>
  <c r="U198" i="11"/>
  <c r="S198" i="11"/>
  <c r="R198" i="11"/>
  <c r="J198" i="11"/>
  <c r="I198" i="11"/>
  <c r="G198" i="11"/>
  <c r="F198" i="11"/>
  <c r="V197" i="11"/>
  <c r="U197" i="11"/>
  <c r="S197" i="11"/>
  <c r="R197" i="11"/>
  <c r="J197" i="11"/>
  <c r="I197" i="11"/>
  <c r="G197" i="11"/>
  <c r="F197" i="11"/>
  <c r="X196" i="11"/>
  <c r="V196" i="11"/>
  <c r="U196" i="11"/>
  <c r="S196" i="11"/>
  <c r="R196" i="11"/>
  <c r="L196" i="11"/>
  <c r="J196" i="11"/>
  <c r="I196" i="11"/>
  <c r="G196" i="11"/>
  <c r="F196" i="11"/>
  <c r="V192" i="11"/>
  <c r="U192" i="11"/>
  <c r="S192" i="11"/>
  <c r="R192" i="11"/>
  <c r="K192" i="11"/>
  <c r="J192" i="11"/>
  <c r="I192" i="11"/>
  <c r="H192" i="11"/>
  <c r="G192" i="11"/>
  <c r="F192" i="11"/>
  <c r="V191" i="11"/>
  <c r="U191" i="11"/>
  <c r="S191" i="11"/>
  <c r="R191" i="11"/>
  <c r="K191" i="11"/>
  <c r="J191" i="11"/>
  <c r="I191" i="11"/>
  <c r="H191" i="11"/>
  <c r="G191" i="11"/>
  <c r="F191" i="11"/>
  <c r="X190" i="11"/>
  <c r="V190" i="11"/>
  <c r="U190" i="11"/>
  <c r="S190" i="11"/>
  <c r="R190" i="11"/>
  <c r="M190" i="11"/>
  <c r="L190" i="11"/>
  <c r="K190" i="11"/>
  <c r="J190" i="11"/>
  <c r="I190" i="11"/>
  <c r="H190" i="11"/>
  <c r="G190" i="11"/>
  <c r="F190" i="11"/>
  <c r="V185" i="11"/>
  <c r="U185" i="11"/>
  <c r="S185" i="11"/>
  <c r="R185" i="11"/>
  <c r="J185" i="11"/>
  <c r="I185" i="11"/>
  <c r="G185" i="11"/>
  <c r="F185" i="11"/>
  <c r="V184" i="11"/>
  <c r="U184" i="11"/>
  <c r="S184" i="11"/>
  <c r="R184" i="11"/>
  <c r="J184" i="11"/>
  <c r="I184" i="11"/>
  <c r="G184" i="11"/>
  <c r="F184" i="11"/>
  <c r="X183" i="11"/>
  <c r="V183" i="11"/>
  <c r="U183" i="11"/>
  <c r="S183" i="11"/>
  <c r="R183" i="11"/>
  <c r="L183" i="11"/>
  <c r="J183" i="11"/>
  <c r="I183" i="11"/>
  <c r="G183" i="11"/>
  <c r="F183" i="11"/>
  <c r="V179" i="11"/>
  <c r="U179" i="11"/>
  <c r="S179" i="11"/>
  <c r="R179" i="11"/>
  <c r="K179" i="11"/>
  <c r="J179" i="11"/>
  <c r="I179" i="11"/>
  <c r="H179" i="11"/>
  <c r="G179" i="11"/>
  <c r="F179" i="11"/>
  <c r="V178" i="11"/>
  <c r="U178" i="11"/>
  <c r="S178" i="11"/>
  <c r="R178" i="11"/>
  <c r="K178" i="11"/>
  <c r="J178" i="11"/>
  <c r="I178" i="11"/>
  <c r="H178" i="11"/>
  <c r="G178" i="11"/>
  <c r="F178" i="11"/>
  <c r="X177" i="11"/>
  <c r="V177" i="11"/>
  <c r="U177" i="11"/>
  <c r="S177" i="11"/>
  <c r="R177" i="11"/>
  <c r="M177" i="11"/>
  <c r="L177" i="11"/>
  <c r="K177" i="11"/>
  <c r="J177" i="11"/>
  <c r="I177" i="11"/>
  <c r="H177" i="11"/>
  <c r="G177" i="11"/>
  <c r="F177" i="11"/>
  <c r="V172" i="11"/>
  <c r="U172" i="11"/>
  <c r="S172" i="11"/>
  <c r="R172" i="11"/>
  <c r="J172" i="11"/>
  <c r="I172" i="11"/>
  <c r="G172" i="11"/>
  <c r="F172" i="11"/>
  <c r="V171" i="11"/>
  <c r="U171" i="11"/>
  <c r="S171" i="11"/>
  <c r="R171" i="11"/>
  <c r="J171" i="11"/>
  <c r="I171" i="11"/>
  <c r="G171" i="11"/>
  <c r="F171" i="11"/>
  <c r="X170" i="11"/>
  <c r="V170" i="11"/>
  <c r="U170" i="11"/>
  <c r="S170" i="11"/>
  <c r="R170" i="11"/>
  <c r="L170" i="11"/>
  <c r="J170" i="11"/>
  <c r="I170" i="11"/>
  <c r="G170" i="11"/>
  <c r="F170" i="11"/>
  <c r="V166" i="11"/>
  <c r="U166" i="11"/>
  <c r="S166" i="11"/>
  <c r="R166" i="11"/>
  <c r="K166" i="11"/>
  <c r="J166" i="11"/>
  <c r="I166" i="11"/>
  <c r="H166" i="11"/>
  <c r="G166" i="11"/>
  <c r="F166" i="11"/>
  <c r="V165" i="11"/>
  <c r="U165" i="11"/>
  <c r="S165" i="11"/>
  <c r="R165" i="11"/>
  <c r="K165" i="11"/>
  <c r="J165" i="11"/>
  <c r="I165" i="11"/>
  <c r="H165" i="11"/>
  <c r="G165" i="11"/>
  <c r="F165" i="11"/>
  <c r="X164" i="11"/>
  <c r="V164" i="11"/>
  <c r="U164" i="11"/>
  <c r="S164" i="11"/>
  <c r="R164" i="11"/>
  <c r="M164" i="11"/>
  <c r="L164" i="11"/>
  <c r="K164" i="11"/>
  <c r="J164" i="11"/>
  <c r="I164" i="11"/>
  <c r="H164" i="11"/>
  <c r="G164" i="11"/>
  <c r="F164" i="11"/>
  <c r="V159" i="11"/>
  <c r="U159" i="11"/>
  <c r="S159" i="11"/>
  <c r="R159" i="11"/>
  <c r="J159" i="11"/>
  <c r="I159" i="11"/>
  <c r="G159" i="11"/>
  <c r="F159" i="11"/>
  <c r="V158" i="11"/>
  <c r="U158" i="11"/>
  <c r="S158" i="11"/>
  <c r="R158" i="11"/>
  <c r="J158" i="11"/>
  <c r="I158" i="11"/>
  <c r="G158" i="11"/>
  <c r="F158" i="11"/>
  <c r="X157" i="11"/>
  <c r="V157" i="11"/>
  <c r="U157" i="11"/>
  <c r="S157" i="11"/>
  <c r="R157" i="11"/>
  <c r="L157" i="11"/>
  <c r="J157" i="11"/>
  <c r="I157" i="11"/>
  <c r="G157" i="11"/>
  <c r="F157" i="11"/>
  <c r="V153" i="11"/>
  <c r="U153" i="11"/>
  <c r="S153" i="11"/>
  <c r="R153" i="11"/>
  <c r="K153" i="11"/>
  <c r="J153" i="11"/>
  <c r="I153" i="11"/>
  <c r="H153" i="11"/>
  <c r="G153" i="11"/>
  <c r="F153" i="11"/>
  <c r="V152" i="11"/>
  <c r="U152" i="11"/>
  <c r="S152" i="11"/>
  <c r="R152" i="11"/>
  <c r="K152" i="11"/>
  <c r="J152" i="11"/>
  <c r="I152" i="11"/>
  <c r="H152" i="11"/>
  <c r="G152" i="11"/>
  <c r="F152" i="11"/>
  <c r="X151" i="11"/>
  <c r="V151" i="11"/>
  <c r="U151" i="11"/>
  <c r="S151" i="11"/>
  <c r="R151" i="11"/>
  <c r="M151" i="11"/>
  <c r="L151" i="11"/>
  <c r="K151" i="11"/>
  <c r="J151" i="11"/>
  <c r="I151" i="11"/>
  <c r="H151" i="11"/>
  <c r="G151" i="11"/>
  <c r="F151" i="11"/>
  <c r="V146" i="11"/>
  <c r="U146" i="11"/>
  <c r="S146" i="11"/>
  <c r="R146" i="11"/>
  <c r="J146" i="11"/>
  <c r="I146" i="11"/>
  <c r="G146" i="11"/>
  <c r="F146" i="11"/>
  <c r="V145" i="11"/>
  <c r="U145" i="11"/>
  <c r="S145" i="11"/>
  <c r="R145" i="11"/>
  <c r="J145" i="11"/>
  <c r="I145" i="11"/>
  <c r="G145" i="11"/>
  <c r="F145" i="11"/>
  <c r="X144" i="11"/>
  <c r="V144" i="11"/>
  <c r="U144" i="11"/>
  <c r="S144" i="11"/>
  <c r="R144" i="11"/>
  <c r="L144" i="11"/>
  <c r="J144" i="11"/>
  <c r="I144" i="11"/>
  <c r="G144" i="11"/>
  <c r="F144" i="11"/>
  <c r="V140" i="11"/>
  <c r="U140" i="11"/>
  <c r="S140" i="11"/>
  <c r="R140" i="11"/>
  <c r="K140" i="11"/>
  <c r="J140" i="11"/>
  <c r="I140" i="11"/>
  <c r="H140" i="11"/>
  <c r="G140" i="11"/>
  <c r="F140" i="11"/>
  <c r="V139" i="11"/>
  <c r="U139" i="11"/>
  <c r="S139" i="11"/>
  <c r="R139" i="11"/>
  <c r="K139" i="11"/>
  <c r="J139" i="11"/>
  <c r="I139" i="11"/>
  <c r="H139" i="11"/>
  <c r="G139" i="11"/>
  <c r="F139" i="11"/>
  <c r="X138" i="11"/>
  <c r="V138" i="11"/>
  <c r="U138" i="11"/>
  <c r="S138" i="11"/>
  <c r="R138" i="11"/>
  <c r="M138" i="11"/>
  <c r="L138" i="11"/>
  <c r="K138" i="11"/>
  <c r="J138" i="11"/>
  <c r="I138" i="11"/>
  <c r="H138" i="11"/>
  <c r="G138" i="11"/>
  <c r="F138" i="11"/>
  <c r="V133" i="11"/>
  <c r="U133" i="11"/>
  <c r="S133" i="11"/>
  <c r="R133" i="11"/>
  <c r="J133" i="11"/>
  <c r="I133" i="11"/>
  <c r="G133" i="11"/>
  <c r="F133" i="11"/>
  <c r="V132" i="11"/>
  <c r="U132" i="11"/>
  <c r="S132" i="11"/>
  <c r="R132" i="11"/>
  <c r="J132" i="11"/>
  <c r="I132" i="11"/>
  <c r="G132" i="11"/>
  <c r="F132" i="11"/>
  <c r="X131" i="11"/>
  <c r="V131" i="11"/>
  <c r="U131" i="11"/>
  <c r="S131" i="11"/>
  <c r="R131" i="11"/>
  <c r="L131" i="11"/>
  <c r="J131" i="11"/>
  <c r="I131" i="11"/>
  <c r="G131" i="11"/>
  <c r="F131" i="11"/>
  <c r="V127" i="11"/>
  <c r="U127" i="11"/>
  <c r="S127" i="11"/>
  <c r="R127" i="11"/>
  <c r="K127" i="11"/>
  <c r="J127" i="11"/>
  <c r="I127" i="11"/>
  <c r="H127" i="11"/>
  <c r="G127" i="11"/>
  <c r="F127" i="11"/>
  <c r="V126" i="11"/>
  <c r="U126" i="11"/>
  <c r="S126" i="11"/>
  <c r="R126" i="11"/>
  <c r="K126" i="11"/>
  <c r="J126" i="11"/>
  <c r="I126" i="11"/>
  <c r="H126" i="11"/>
  <c r="G126" i="11"/>
  <c r="F126" i="11"/>
  <c r="X125" i="11"/>
  <c r="V125" i="11"/>
  <c r="U125" i="11"/>
  <c r="S125" i="11"/>
  <c r="R125" i="11"/>
  <c r="M125" i="11"/>
  <c r="L125" i="11"/>
  <c r="K125" i="11"/>
  <c r="J125" i="11"/>
  <c r="I125" i="11"/>
  <c r="H125" i="11"/>
  <c r="G125" i="11"/>
  <c r="F125" i="11"/>
  <c r="V120" i="11"/>
  <c r="U120" i="11"/>
  <c r="S120" i="11"/>
  <c r="R120" i="11"/>
  <c r="J120" i="11"/>
  <c r="I120" i="11"/>
  <c r="G120" i="11"/>
  <c r="F120" i="11"/>
  <c r="V119" i="11"/>
  <c r="U119" i="11"/>
  <c r="S119" i="11"/>
  <c r="R119" i="11"/>
  <c r="J119" i="11"/>
  <c r="I119" i="11"/>
  <c r="G119" i="11"/>
  <c r="F119" i="11"/>
  <c r="X118" i="11"/>
  <c r="V118" i="11"/>
  <c r="U118" i="11"/>
  <c r="S118" i="11"/>
  <c r="R118" i="11"/>
  <c r="L118" i="11"/>
  <c r="J118" i="11"/>
  <c r="I118" i="11"/>
  <c r="G118" i="11"/>
  <c r="F118" i="11"/>
  <c r="V114" i="11"/>
  <c r="U114" i="11"/>
  <c r="S114" i="11"/>
  <c r="R114" i="11"/>
  <c r="K114" i="11"/>
  <c r="J114" i="11"/>
  <c r="I114" i="11"/>
  <c r="H114" i="11"/>
  <c r="G114" i="11"/>
  <c r="F114" i="11"/>
  <c r="V113" i="11"/>
  <c r="U113" i="11"/>
  <c r="S113" i="11"/>
  <c r="R113" i="11"/>
  <c r="K113" i="11"/>
  <c r="J113" i="11"/>
  <c r="I113" i="11"/>
  <c r="H113" i="11"/>
  <c r="G113" i="11"/>
  <c r="F113" i="11"/>
  <c r="X112" i="11"/>
  <c r="V112" i="11"/>
  <c r="U112" i="11"/>
  <c r="S112" i="11"/>
  <c r="R112" i="11"/>
  <c r="M112" i="11"/>
  <c r="L112" i="11"/>
  <c r="K112" i="11"/>
  <c r="J112" i="11"/>
  <c r="I112" i="11"/>
  <c r="H112" i="11"/>
  <c r="G112" i="11"/>
  <c r="F112" i="11"/>
  <c r="V107" i="11"/>
  <c r="U107" i="11"/>
  <c r="S107" i="11"/>
  <c r="R107" i="11"/>
  <c r="J107" i="11"/>
  <c r="I107" i="11"/>
  <c r="G107" i="11"/>
  <c r="F107" i="11"/>
  <c r="V106" i="11"/>
  <c r="U106" i="11"/>
  <c r="S106" i="11"/>
  <c r="R106" i="11"/>
  <c r="J106" i="11"/>
  <c r="I106" i="11"/>
  <c r="G106" i="11"/>
  <c r="F106" i="11"/>
  <c r="X105" i="11"/>
  <c r="V105" i="11"/>
  <c r="U105" i="11"/>
  <c r="S105" i="11"/>
  <c r="R105" i="11"/>
  <c r="L105" i="11"/>
  <c r="J105" i="11"/>
  <c r="I105" i="11"/>
  <c r="G105" i="11"/>
  <c r="F105" i="11"/>
  <c r="V101" i="11"/>
  <c r="U101" i="11"/>
  <c r="S101" i="11"/>
  <c r="R101" i="11"/>
  <c r="K101" i="11"/>
  <c r="J101" i="11"/>
  <c r="I101" i="11"/>
  <c r="H101" i="11"/>
  <c r="G101" i="11"/>
  <c r="F101" i="11"/>
  <c r="V100" i="11"/>
  <c r="U100" i="11"/>
  <c r="S100" i="11"/>
  <c r="R100" i="11"/>
  <c r="K100" i="11"/>
  <c r="J100" i="11"/>
  <c r="I100" i="11"/>
  <c r="H100" i="11"/>
  <c r="G100" i="11"/>
  <c r="F100" i="11"/>
  <c r="X99" i="11"/>
  <c r="V99" i="11"/>
  <c r="U99" i="11"/>
  <c r="S99" i="11"/>
  <c r="R99" i="11"/>
  <c r="M99" i="11"/>
  <c r="L99" i="11"/>
  <c r="K99" i="11"/>
  <c r="J99" i="11"/>
  <c r="I99" i="11"/>
  <c r="H99" i="11"/>
  <c r="G99" i="11"/>
  <c r="F99" i="11"/>
  <c r="V94" i="11"/>
  <c r="U94" i="11"/>
  <c r="S94" i="11"/>
  <c r="R94" i="11"/>
  <c r="J94" i="11"/>
  <c r="I94" i="11"/>
  <c r="G94" i="11"/>
  <c r="F94" i="11"/>
  <c r="V93" i="11"/>
  <c r="U93" i="11"/>
  <c r="S93" i="11"/>
  <c r="R93" i="11"/>
  <c r="J93" i="11"/>
  <c r="I93" i="11"/>
  <c r="G93" i="11"/>
  <c r="F93" i="11"/>
  <c r="X92" i="11"/>
  <c r="V92" i="11"/>
  <c r="U92" i="11"/>
  <c r="S92" i="11"/>
  <c r="R92" i="11"/>
  <c r="L92" i="11"/>
  <c r="J92" i="11"/>
  <c r="I92" i="11"/>
  <c r="G92" i="11"/>
  <c r="F92" i="11"/>
  <c r="V88" i="11"/>
  <c r="U88" i="11"/>
  <c r="S88" i="11"/>
  <c r="R88" i="11"/>
  <c r="K88" i="11"/>
  <c r="J88" i="11"/>
  <c r="I88" i="11"/>
  <c r="H88" i="11"/>
  <c r="G88" i="11"/>
  <c r="F88" i="11"/>
  <c r="V87" i="11"/>
  <c r="U87" i="11"/>
  <c r="S87" i="11"/>
  <c r="R87" i="11"/>
  <c r="K87" i="11"/>
  <c r="J87" i="11"/>
  <c r="I87" i="11"/>
  <c r="H87" i="11"/>
  <c r="G87" i="11"/>
  <c r="F87" i="11"/>
  <c r="X86" i="11"/>
  <c r="V86" i="11"/>
  <c r="U86" i="11"/>
  <c r="S86" i="11"/>
  <c r="R86" i="11"/>
  <c r="M86" i="11"/>
  <c r="L86" i="11"/>
  <c r="K86" i="11"/>
  <c r="J86" i="11"/>
  <c r="I86" i="11"/>
  <c r="H86" i="11"/>
  <c r="G86" i="11"/>
  <c r="F86" i="11"/>
  <c r="V81" i="11"/>
  <c r="U81" i="11"/>
  <c r="S81" i="11"/>
  <c r="R81" i="11"/>
  <c r="J81" i="11"/>
  <c r="I81" i="11"/>
  <c r="G81" i="11"/>
  <c r="F81" i="11"/>
  <c r="V80" i="11"/>
  <c r="U80" i="11"/>
  <c r="S80" i="11"/>
  <c r="R80" i="11"/>
  <c r="J80" i="11"/>
  <c r="I80" i="11"/>
  <c r="G80" i="11"/>
  <c r="F80" i="11"/>
  <c r="X79" i="11"/>
  <c r="V79" i="11"/>
  <c r="U79" i="11"/>
  <c r="S79" i="11"/>
  <c r="R79" i="11"/>
  <c r="L79" i="11"/>
  <c r="J79" i="11"/>
  <c r="I79" i="11"/>
  <c r="G79" i="11"/>
  <c r="F79" i="11"/>
  <c r="V75" i="11"/>
  <c r="U75" i="11"/>
  <c r="S75" i="11"/>
  <c r="R75" i="11"/>
  <c r="K75" i="11"/>
  <c r="J75" i="11"/>
  <c r="I75" i="11"/>
  <c r="H75" i="11"/>
  <c r="G75" i="11"/>
  <c r="F75" i="11"/>
  <c r="V74" i="11"/>
  <c r="U74" i="11"/>
  <c r="S74" i="11"/>
  <c r="R74" i="11"/>
  <c r="K74" i="11"/>
  <c r="J74" i="11"/>
  <c r="I74" i="11"/>
  <c r="H74" i="11"/>
  <c r="G74" i="11"/>
  <c r="F74" i="11"/>
  <c r="X73" i="11"/>
  <c r="V73" i="11"/>
  <c r="U73" i="11"/>
  <c r="S73" i="11"/>
  <c r="R73" i="11"/>
  <c r="M73" i="11"/>
  <c r="L73" i="11"/>
  <c r="K73" i="11"/>
  <c r="J73" i="11"/>
  <c r="I73" i="11"/>
  <c r="H73" i="11"/>
  <c r="G73" i="11"/>
  <c r="F73" i="11"/>
  <c r="V263" i="12"/>
  <c r="U263" i="12"/>
  <c r="S263" i="12"/>
  <c r="R263" i="12"/>
  <c r="J263" i="12"/>
  <c r="I263" i="12"/>
  <c r="G263" i="12"/>
  <c r="F263" i="12"/>
  <c r="V262" i="12"/>
  <c r="U262" i="12"/>
  <c r="S262" i="12"/>
  <c r="R262" i="12"/>
  <c r="J262" i="12"/>
  <c r="I262" i="12"/>
  <c r="G262" i="12"/>
  <c r="F262" i="12"/>
  <c r="X261" i="12"/>
  <c r="V261" i="12"/>
  <c r="U261" i="12"/>
  <c r="S261" i="12"/>
  <c r="R261" i="12"/>
  <c r="L261" i="12"/>
  <c r="J261" i="12"/>
  <c r="I261" i="12"/>
  <c r="G261" i="12"/>
  <c r="F261" i="12"/>
  <c r="V257" i="12"/>
  <c r="U257" i="12"/>
  <c r="S257" i="12"/>
  <c r="R257" i="12"/>
  <c r="K257" i="12"/>
  <c r="J257" i="12"/>
  <c r="I257" i="12"/>
  <c r="H257" i="12"/>
  <c r="G257" i="12"/>
  <c r="F257" i="12"/>
  <c r="V256" i="12"/>
  <c r="U256" i="12"/>
  <c r="S256" i="12"/>
  <c r="R256" i="12"/>
  <c r="K256" i="12"/>
  <c r="J256" i="12"/>
  <c r="I256" i="12"/>
  <c r="H256" i="12"/>
  <c r="G256" i="12"/>
  <c r="F256" i="12"/>
  <c r="X255" i="12"/>
  <c r="V255" i="12"/>
  <c r="U255" i="12"/>
  <c r="S255" i="12"/>
  <c r="R255" i="12"/>
  <c r="M255" i="12"/>
  <c r="L255" i="12"/>
  <c r="K255" i="12"/>
  <c r="J255" i="12"/>
  <c r="I255" i="12"/>
  <c r="H255" i="12"/>
  <c r="G255" i="12"/>
  <c r="F255" i="12"/>
  <c r="V250" i="12"/>
  <c r="U250" i="12"/>
  <c r="S250" i="12"/>
  <c r="R250" i="12"/>
  <c r="J250" i="12"/>
  <c r="I250" i="12"/>
  <c r="G250" i="12"/>
  <c r="F250" i="12"/>
  <c r="V249" i="12"/>
  <c r="U249" i="12"/>
  <c r="S249" i="12"/>
  <c r="R249" i="12"/>
  <c r="J249" i="12"/>
  <c r="I249" i="12"/>
  <c r="G249" i="12"/>
  <c r="F249" i="12"/>
  <c r="X248" i="12"/>
  <c r="V248" i="12"/>
  <c r="U248" i="12"/>
  <c r="S248" i="12"/>
  <c r="R248" i="12"/>
  <c r="L248" i="12"/>
  <c r="J248" i="12"/>
  <c r="I248" i="12"/>
  <c r="G248" i="12"/>
  <c r="F248" i="12"/>
  <c r="V244" i="12"/>
  <c r="U244" i="12"/>
  <c r="S244" i="12"/>
  <c r="R244" i="12"/>
  <c r="K244" i="12"/>
  <c r="J244" i="12"/>
  <c r="I244" i="12"/>
  <c r="H244" i="12"/>
  <c r="G244" i="12"/>
  <c r="F244" i="12"/>
  <c r="V243" i="12"/>
  <c r="U243" i="12"/>
  <c r="S243" i="12"/>
  <c r="R243" i="12"/>
  <c r="K243" i="12"/>
  <c r="J243" i="12"/>
  <c r="I243" i="12"/>
  <c r="H243" i="12"/>
  <c r="G243" i="12"/>
  <c r="F243" i="12"/>
  <c r="X242" i="12"/>
  <c r="V242" i="12"/>
  <c r="U242" i="12"/>
  <c r="S242" i="12"/>
  <c r="R242" i="12"/>
  <c r="M242" i="12"/>
  <c r="L242" i="12"/>
  <c r="K242" i="12"/>
  <c r="J242" i="12"/>
  <c r="I242" i="12"/>
  <c r="H242" i="12"/>
  <c r="G242" i="12"/>
  <c r="F242" i="12"/>
  <c r="V237" i="12"/>
  <c r="U237" i="12"/>
  <c r="S237" i="12"/>
  <c r="R237" i="12"/>
  <c r="J237" i="12"/>
  <c r="I237" i="12"/>
  <c r="G237" i="12"/>
  <c r="F237" i="12"/>
  <c r="V236" i="12"/>
  <c r="U236" i="12"/>
  <c r="S236" i="12"/>
  <c r="R236" i="12"/>
  <c r="J236" i="12"/>
  <c r="I236" i="12"/>
  <c r="G236" i="12"/>
  <c r="F236" i="12"/>
  <c r="X235" i="12"/>
  <c r="V235" i="12"/>
  <c r="U235" i="12"/>
  <c r="S235" i="12"/>
  <c r="R235" i="12"/>
  <c r="L235" i="12"/>
  <c r="J235" i="12"/>
  <c r="I235" i="12"/>
  <c r="G235" i="12"/>
  <c r="F235" i="12"/>
  <c r="V231" i="12"/>
  <c r="U231" i="12"/>
  <c r="S231" i="12"/>
  <c r="R231" i="12"/>
  <c r="K231" i="12"/>
  <c r="J231" i="12"/>
  <c r="I231" i="12"/>
  <c r="H231" i="12"/>
  <c r="G231" i="12"/>
  <c r="F231" i="12"/>
  <c r="V230" i="12"/>
  <c r="U230" i="12"/>
  <c r="S230" i="12"/>
  <c r="R230" i="12"/>
  <c r="K230" i="12"/>
  <c r="J230" i="12"/>
  <c r="I230" i="12"/>
  <c r="H230" i="12"/>
  <c r="G230" i="12"/>
  <c r="F230" i="12"/>
  <c r="X229" i="12"/>
  <c r="V229" i="12"/>
  <c r="U229" i="12"/>
  <c r="S229" i="12"/>
  <c r="R229" i="12"/>
  <c r="M229" i="12"/>
  <c r="L229" i="12"/>
  <c r="K229" i="12"/>
  <c r="J229" i="12"/>
  <c r="I229" i="12"/>
  <c r="H229" i="12"/>
  <c r="G229" i="12"/>
  <c r="F229" i="12"/>
  <c r="V224" i="12"/>
  <c r="U224" i="12"/>
  <c r="S224" i="12"/>
  <c r="R224" i="12"/>
  <c r="J224" i="12"/>
  <c r="I224" i="12"/>
  <c r="G224" i="12"/>
  <c r="F224" i="12"/>
  <c r="V223" i="12"/>
  <c r="U223" i="12"/>
  <c r="S223" i="12"/>
  <c r="R223" i="12"/>
  <c r="J223" i="12"/>
  <c r="I223" i="12"/>
  <c r="G223" i="12"/>
  <c r="F223" i="12"/>
  <c r="X222" i="12"/>
  <c r="V222" i="12"/>
  <c r="U222" i="12"/>
  <c r="S222" i="12"/>
  <c r="R222" i="12"/>
  <c r="L222" i="12"/>
  <c r="J222" i="12"/>
  <c r="I222" i="12"/>
  <c r="G222" i="12"/>
  <c r="F222" i="12"/>
  <c r="V218" i="12"/>
  <c r="U218" i="12"/>
  <c r="S218" i="12"/>
  <c r="R218" i="12"/>
  <c r="K218" i="12"/>
  <c r="J218" i="12"/>
  <c r="I218" i="12"/>
  <c r="H218" i="12"/>
  <c r="G218" i="12"/>
  <c r="F218" i="12"/>
  <c r="V217" i="12"/>
  <c r="U217" i="12"/>
  <c r="S217" i="12"/>
  <c r="R217" i="12"/>
  <c r="K217" i="12"/>
  <c r="J217" i="12"/>
  <c r="I217" i="12"/>
  <c r="H217" i="12"/>
  <c r="G217" i="12"/>
  <c r="F217" i="12"/>
  <c r="X216" i="12"/>
  <c r="V216" i="12"/>
  <c r="U216" i="12"/>
  <c r="S216" i="12"/>
  <c r="R216" i="12"/>
  <c r="M216" i="12"/>
  <c r="L216" i="12"/>
  <c r="K216" i="12"/>
  <c r="J216" i="12"/>
  <c r="I216" i="12"/>
  <c r="H216" i="12"/>
  <c r="G216" i="12"/>
  <c r="F216" i="12"/>
  <c r="V211" i="12"/>
  <c r="U211" i="12"/>
  <c r="S211" i="12"/>
  <c r="R211" i="12"/>
  <c r="J211" i="12"/>
  <c r="I211" i="12"/>
  <c r="G211" i="12"/>
  <c r="F211" i="12"/>
  <c r="V210" i="12"/>
  <c r="U210" i="12"/>
  <c r="S210" i="12"/>
  <c r="R210" i="12"/>
  <c r="J210" i="12"/>
  <c r="I210" i="12"/>
  <c r="G210" i="12"/>
  <c r="F210" i="12"/>
  <c r="X209" i="12"/>
  <c r="V209" i="12"/>
  <c r="U209" i="12"/>
  <c r="S209" i="12"/>
  <c r="R209" i="12"/>
  <c r="L209" i="12"/>
  <c r="J209" i="12"/>
  <c r="I209" i="12"/>
  <c r="G209" i="12"/>
  <c r="F209" i="12"/>
  <c r="V205" i="12"/>
  <c r="U205" i="12"/>
  <c r="S205" i="12"/>
  <c r="R205" i="12"/>
  <c r="K205" i="12"/>
  <c r="J205" i="12"/>
  <c r="I205" i="12"/>
  <c r="H205" i="12"/>
  <c r="G205" i="12"/>
  <c r="F205" i="12"/>
  <c r="V204" i="12"/>
  <c r="U204" i="12"/>
  <c r="S204" i="12"/>
  <c r="R204" i="12"/>
  <c r="K204" i="12"/>
  <c r="J204" i="12"/>
  <c r="I204" i="12"/>
  <c r="H204" i="12"/>
  <c r="G204" i="12"/>
  <c r="F204" i="12"/>
  <c r="X203" i="12"/>
  <c r="V203" i="12"/>
  <c r="U203" i="12"/>
  <c r="S203" i="12"/>
  <c r="R203" i="12"/>
  <c r="M203" i="12"/>
  <c r="L203" i="12"/>
  <c r="K203" i="12"/>
  <c r="J203" i="12"/>
  <c r="I203" i="12"/>
  <c r="H203" i="12"/>
  <c r="G203" i="12"/>
  <c r="F203" i="12"/>
  <c r="V198" i="12"/>
  <c r="U198" i="12"/>
  <c r="S198" i="12"/>
  <c r="R198" i="12"/>
  <c r="J198" i="12"/>
  <c r="I198" i="12"/>
  <c r="G198" i="12"/>
  <c r="F198" i="12"/>
  <c r="V197" i="12"/>
  <c r="U197" i="12"/>
  <c r="S197" i="12"/>
  <c r="R197" i="12"/>
  <c r="J197" i="12"/>
  <c r="I197" i="12"/>
  <c r="G197" i="12"/>
  <c r="F197" i="12"/>
  <c r="X196" i="12"/>
  <c r="V196" i="12"/>
  <c r="U196" i="12"/>
  <c r="S196" i="12"/>
  <c r="R196" i="12"/>
  <c r="L196" i="12"/>
  <c r="J196" i="12"/>
  <c r="I196" i="12"/>
  <c r="G196" i="12"/>
  <c r="F196" i="12"/>
  <c r="V192" i="12"/>
  <c r="U192" i="12"/>
  <c r="S192" i="12"/>
  <c r="R192" i="12"/>
  <c r="K192" i="12"/>
  <c r="J192" i="12"/>
  <c r="I192" i="12"/>
  <c r="H192" i="12"/>
  <c r="G192" i="12"/>
  <c r="F192" i="12"/>
  <c r="V191" i="12"/>
  <c r="U191" i="12"/>
  <c r="S191" i="12"/>
  <c r="R191" i="12"/>
  <c r="K191" i="12"/>
  <c r="J191" i="12"/>
  <c r="I191" i="12"/>
  <c r="H191" i="12"/>
  <c r="G191" i="12"/>
  <c r="F191" i="12"/>
  <c r="X190" i="12"/>
  <c r="V190" i="12"/>
  <c r="U190" i="12"/>
  <c r="S190" i="12"/>
  <c r="R190" i="12"/>
  <c r="M190" i="12"/>
  <c r="L190" i="12"/>
  <c r="K190" i="12"/>
  <c r="J190" i="12"/>
  <c r="I190" i="12"/>
  <c r="H190" i="12"/>
  <c r="G190" i="12"/>
  <c r="F190" i="12"/>
  <c r="V185" i="12"/>
  <c r="U185" i="12"/>
  <c r="S185" i="12"/>
  <c r="R185" i="12"/>
  <c r="J185" i="12"/>
  <c r="I185" i="12"/>
  <c r="G185" i="12"/>
  <c r="F185" i="12"/>
  <c r="V184" i="12"/>
  <c r="U184" i="12"/>
  <c r="S184" i="12"/>
  <c r="R184" i="12"/>
  <c r="J184" i="12"/>
  <c r="I184" i="12"/>
  <c r="G184" i="12"/>
  <c r="F184" i="12"/>
  <c r="X183" i="12"/>
  <c r="V183" i="12"/>
  <c r="U183" i="12"/>
  <c r="S183" i="12"/>
  <c r="R183" i="12"/>
  <c r="L183" i="12"/>
  <c r="J183" i="12"/>
  <c r="I183" i="12"/>
  <c r="G183" i="12"/>
  <c r="F183" i="12"/>
  <c r="V179" i="12"/>
  <c r="U179" i="12"/>
  <c r="S179" i="12"/>
  <c r="R179" i="12"/>
  <c r="K179" i="12"/>
  <c r="J179" i="12"/>
  <c r="I179" i="12"/>
  <c r="H179" i="12"/>
  <c r="G179" i="12"/>
  <c r="F179" i="12"/>
  <c r="V178" i="12"/>
  <c r="U178" i="12"/>
  <c r="S178" i="12"/>
  <c r="R178" i="12"/>
  <c r="K178" i="12"/>
  <c r="J178" i="12"/>
  <c r="I178" i="12"/>
  <c r="H178" i="12"/>
  <c r="G178" i="12"/>
  <c r="F178" i="12"/>
  <c r="X177" i="12"/>
  <c r="V177" i="12"/>
  <c r="U177" i="12"/>
  <c r="S177" i="12"/>
  <c r="R177" i="12"/>
  <c r="M177" i="12"/>
  <c r="L177" i="12"/>
  <c r="K177" i="12"/>
  <c r="J177" i="12"/>
  <c r="I177" i="12"/>
  <c r="H177" i="12"/>
  <c r="G177" i="12"/>
  <c r="F177" i="12"/>
  <c r="V172" i="12"/>
  <c r="U172" i="12"/>
  <c r="S172" i="12"/>
  <c r="R172" i="12"/>
  <c r="J172" i="12"/>
  <c r="I172" i="12"/>
  <c r="G172" i="12"/>
  <c r="F172" i="12"/>
  <c r="V171" i="12"/>
  <c r="U171" i="12"/>
  <c r="S171" i="12"/>
  <c r="R171" i="12"/>
  <c r="J171" i="12"/>
  <c r="I171" i="12"/>
  <c r="G171" i="12"/>
  <c r="F171" i="12"/>
  <c r="X170" i="12"/>
  <c r="V170" i="12"/>
  <c r="U170" i="12"/>
  <c r="S170" i="12"/>
  <c r="R170" i="12"/>
  <c r="L170" i="12"/>
  <c r="J170" i="12"/>
  <c r="I170" i="12"/>
  <c r="G170" i="12"/>
  <c r="F170" i="12"/>
  <c r="V166" i="12"/>
  <c r="U166" i="12"/>
  <c r="S166" i="12"/>
  <c r="R166" i="12"/>
  <c r="K166" i="12"/>
  <c r="J166" i="12"/>
  <c r="I166" i="12"/>
  <c r="H166" i="12"/>
  <c r="G166" i="12"/>
  <c r="F166" i="12"/>
  <c r="V165" i="12"/>
  <c r="U165" i="12"/>
  <c r="S165" i="12"/>
  <c r="R165" i="12"/>
  <c r="K165" i="12"/>
  <c r="J165" i="12"/>
  <c r="I165" i="12"/>
  <c r="H165" i="12"/>
  <c r="G165" i="12"/>
  <c r="F165" i="12"/>
  <c r="X164" i="12"/>
  <c r="V164" i="12"/>
  <c r="U164" i="12"/>
  <c r="S164" i="12"/>
  <c r="R164" i="12"/>
  <c r="M164" i="12"/>
  <c r="L164" i="12"/>
  <c r="K164" i="12"/>
  <c r="J164" i="12"/>
  <c r="I164" i="12"/>
  <c r="H164" i="12"/>
  <c r="G164" i="12"/>
  <c r="F164" i="12"/>
  <c r="V159" i="12"/>
  <c r="U159" i="12"/>
  <c r="S159" i="12"/>
  <c r="R159" i="12"/>
  <c r="J159" i="12"/>
  <c r="I159" i="12"/>
  <c r="G159" i="12"/>
  <c r="F159" i="12"/>
  <c r="V158" i="12"/>
  <c r="U158" i="12"/>
  <c r="S158" i="12"/>
  <c r="R158" i="12"/>
  <c r="J158" i="12"/>
  <c r="I158" i="12"/>
  <c r="G158" i="12"/>
  <c r="F158" i="12"/>
  <c r="X157" i="12"/>
  <c r="V157" i="12"/>
  <c r="U157" i="12"/>
  <c r="S157" i="12"/>
  <c r="R157" i="12"/>
  <c r="L157" i="12"/>
  <c r="J157" i="12"/>
  <c r="I157" i="12"/>
  <c r="G157" i="12"/>
  <c r="F157" i="12"/>
  <c r="V153" i="12"/>
  <c r="U153" i="12"/>
  <c r="S153" i="12"/>
  <c r="R153" i="12"/>
  <c r="K153" i="12"/>
  <c r="J153" i="12"/>
  <c r="I153" i="12"/>
  <c r="H153" i="12"/>
  <c r="G153" i="12"/>
  <c r="F153" i="12"/>
  <c r="V152" i="12"/>
  <c r="U152" i="12"/>
  <c r="S152" i="12"/>
  <c r="R152" i="12"/>
  <c r="K152" i="12"/>
  <c r="J152" i="12"/>
  <c r="I152" i="12"/>
  <c r="H152" i="12"/>
  <c r="G152" i="12"/>
  <c r="F152" i="12"/>
  <c r="X151" i="12"/>
  <c r="V151" i="12"/>
  <c r="U151" i="12"/>
  <c r="S151" i="12"/>
  <c r="R151" i="12"/>
  <c r="M151" i="12"/>
  <c r="L151" i="12"/>
  <c r="K151" i="12"/>
  <c r="J151" i="12"/>
  <c r="I151" i="12"/>
  <c r="H151" i="12"/>
  <c r="G151" i="12"/>
  <c r="F151" i="12"/>
  <c r="V146" i="12"/>
  <c r="U146" i="12"/>
  <c r="S146" i="12"/>
  <c r="R146" i="12"/>
  <c r="J146" i="12"/>
  <c r="I146" i="12"/>
  <c r="G146" i="12"/>
  <c r="F146" i="12"/>
  <c r="V145" i="12"/>
  <c r="U145" i="12"/>
  <c r="S145" i="12"/>
  <c r="R145" i="12"/>
  <c r="J145" i="12"/>
  <c r="I145" i="12"/>
  <c r="G145" i="12"/>
  <c r="F145" i="12"/>
  <c r="X144" i="12"/>
  <c r="V144" i="12"/>
  <c r="U144" i="12"/>
  <c r="S144" i="12"/>
  <c r="R144" i="12"/>
  <c r="L144" i="12"/>
  <c r="J144" i="12"/>
  <c r="I144" i="12"/>
  <c r="G144" i="12"/>
  <c r="F144" i="12"/>
  <c r="V140" i="12"/>
  <c r="U140" i="12"/>
  <c r="S140" i="12"/>
  <c r="R140" i="12"/>
  <c r="K140" i="12"/>
  <c r="J140" i="12"/>
  <c r="I140" i="12"/>
  <c r="H140" i="12"/>
  <c r="G140" i="12"/>
  <c r="F140" i="12"/>
  <c r="V139" i="12"/>
  <c r="U139" i="12"/>
  <c r="S139" i="12"/>
  <c r="R139" i="12"/>
  <c r="K139" i="12"/>
  <c r="J139" i="12"/>
  <c r="I139" i="12"/>
  <c r="H139" i="12"/>
  <c r="G139" i="12"/>
  <c r="F139" i="12"/>
  <c r="X138" i="12"/>
  <c r="V138" i="12"/>
  <c r="U138" i="12"/>
  <c r="S138" i="12"/>
  <c r="R138" i="12"/>
  <c r="M138" i="12"/>
  <c r="L138" i="12"/>
  <c r="K138" i="12"/>
  <c r="J138" i="12"/>
  <c r="I138" i="12"/>
  <c r="H138" i="12"/>
  <c r="G138" i="12"/>
  <c r="F138" i="12"/>
  <c r="V133" i="12"/>
  <c r="U133" i="12"/>
  <c r="S133" i="12"/>
  <c r="R133" i="12"/>
  <c r="J133" i="12"/>
  <c r="I133" i="12"/>
  <c r="G133" i="12"/>
  <c r="F133" i="12"/>
  <c r="V132" i="12"/>
  <c r="U132" i="12"/>
  <c r="S132" i="12"/>
  <c r="R132" i="12"/>
  <c r="J132" i="12"/>
  <c r="I132" i="12"/>
  <c r="G132" i="12"/>
  <c r="F132" i="12"/>
  <c r="X131" i="12"/>
  <c r="V131" i="12"/>
  <c r="U131" i="12"/>
  <c r="S131" i="12"/>
  <c r="R131" i="12"/>
  <c r="L131" i="12"/>
  <c r="J131" i="12"/>
  <c r="I131" i="12"/>
  <c r="G131" i="12"/>
  <c r="F131" i="12"/>
  <c r="V127" i="12"/>
  <c r="U127" i="12"/>
  <c r="S127" i="12"/>
  <c r="R127" i="12"/>
  <c r="K127" i="12"/>
  <c r="J127" i="12"/>
  <c r="I127" i="12"/>
  <c r="H127" i="12"/>
  <c r="G127" i="12"/>
  <c r="F127" i="12"/>
  <c r="V126" i="12"/>
  <c r="U126" i="12"/>
  <c r="S126" i="12"/>
  <c r="R126" i="12"/>
  <c r="K126" i="12"/>
  <c r="J126" i="12"/>
  <c r="I126" i="12"/>
  <c r="H126" i="12"/>
  <c r="G126" i="12"/>
  <c r="F126" i="12"/>
  <c r="X125" i="12"/>
  <c r="V125" i="12"/>
  <c r="U125" i="12"/>
  <c r="S125" i="12"/>
  <c r="R125" i="12"/>
  <c r="M125" i="12"/>
  <c r="L125" i="12"/>
  <c r="K125" i="12"/>
  <c r="J125" i="12"/>
  <c r="I125" i="12"/>
  <c r="H125" i="12"/>
  <c r="G125" i="12"/>
  <c r="F125" i="12"/>
  <c r="V120" i="12"/>
  <c r="U120" i="12"/>
  <c r="S120" i="12"/>
  <c r="R120" i="12"/>
  <c r="J120" i="12"/>
  <c r="I120" i="12"/>
  <c r="G120" i="12"/>
  <c r="F120" i="12"/>
  <c r="V119" i="12"/>
  <c r="U119" i="12"/>
  <c r="S119" i="12"/>
  <c r="R119" i="12"/>
  <c r="J119" i="12"/>
  <c r="I119" i="12"/>
  <c r="G119" i="12"/>
  <c r="F119" i="12"/>
  <c r="X118" i="12"/>
  <c r="V118" i="12"/>
  <c r="U118" i="12"/>
  <c r="S118" i="12"/>
  <c r="R118" i="12"/>
  <c r="L118" i="12"/>
  <c r="J118" i="12"/>
  <c r="I118" i="12"/>
  <c r="G118" i="12"/>
  <c r="F118" i="12"/>
  <c r="V114" i="12"/>
  <c r="U114" i="12"/>
  <c r="S114" i="12"/>
  <c r="R114" i="12"/>
  <c r="K114" i="12"/>
  <c r="J114" i="12"/>
  <c r="I114" i="12"/>
  <c r="H114" i="12"/>
  <c r="G114" i="12"/>
  <c r="F114" i="12"/>
  <c r="V113" i="12"/>
  <c r="U113" i="12"/>
  <c r="S113" i="12"/>
  <c r="R113" i="12"/>
  <c r="K113" i="12"/>
  <c r="J113" i="12"/>
  <c r="I113" i="12"/>
  <c r="H113" i="12"/>
  <c r="G113" i="12"/>
  <c r="F113" i="12"/>
  <c r="X112" i="12"/>
  <c r="V112" i="12"/>
  <c r="U112" i="12"/>
  <c r="S112" i="12"/>
  <c r="R112" i="12"/>
  <c r="M112" i="12"/>
  <c r="L112" i="12"/>
  <c r="K112" i="12"/>
  <c r="J112" i="12"/>
  <c r="I112" i="12"/>
  <c r="H112" i="12"/>
  <c r="G112" i="12"/>
  <c r="F112" i="12"/>
  <c r="V107" i="12"/>
  <c r="U107" i="12"/>
  <c r="S107" i="12"/>
  <c r="R107" i="12"/>
  <c r="J107" i="12"/>
  <c r="I107" i="12"/>
  <c r="G107" i="12"/>
  <c r="F107" i="12"/>
  <c r="V106" i="12"/>
  <c r="U106" i="12"/>
  <c r="S106" i="12"/>
  <c r="R106" i="12"/>
  <c r="J106" i="12"/>
  <c r="I106" i="12"/>
  <c r="G106" i="12"/>
  <c r="F106" i="12"/>
  <c r="X105" i="12"/>
  <c r="V105" i="12"/>
  <c r="U105" i="12"/>
  <c r="S105" i="12"/>
  <c r="R105" i="12"/>
  <c r="L105" i="12"/>
  <c r="J105" i="12"/>
  <c r="I105" i="12"/>
  <c r="G105" i="12"/>
  <c r="F105" i="12"/>
  <c r="V101" i="12"/>
  <c r="U101" i="12"/>
  <c r="S101" i="12"/>
  <c r="R101" i="12"/>
  <c r="K101" i="12"/>
  <c r="J101" i="12"/>
  <c r="I101" i="12"/>
  <c r="H101" i="12"/>
  <c r="G101" i="12"/>
  <c r="F101" i="12"/>
  <c r="V100" i="12"/>
  <c r="U100" i="12"/>
  <c r="S100" i="12"/>
  <c r="R100" i="12"/>
  <c r="K100" i="12"/>
  <c r="J100" i="12"/>
  <c r="I100" i="12"/>
  <c r="H100" i="12"/>
  <c r="G100" i="12"/>
  <c r="F100" i="12"/>
  <c r="X99" i="12"/>
  <c r="V99" i="12"/>
  <c r="U99" i="12"/>
  <c r="S99" i="12"/>
  <c r="R99" i="12"/>
  <c r="M99" i="12"/>
  <c r="L99" i="12"/>
  <c r="K99" i="12"/>
  <c r="J99" i="12"/>
  <c r="I99" i="12"/>
  <c r="H99" i="12"/>
  <c r="G99" i="12"/>
  <c r="F99" i="12"/>
  <c r="V94" i="12"/>
  <c r="U94" i="12"/>
  <c r="S94" i="12"/>
  <c r="R94" i="12"/>
  <c r="J94" i="12"/>
  <c r="I94" i="12"/>
  <c r="G94" i="12"/>
  <c r="F94" i="12"/>
  <c r="V93" i="12"/>
  <c r="U93" i="12"/>
  <c r="S93" i="12"/>
  <c r="R93" i="12"/>
  <c r="J93" i="12"/>
  <c r="I93" i="12"/>
  <c r="G93" i="12"/>
  <c r="F93" i="12"/>
  <c r="X92" i="12"/>
  <c r="V92" i="12"/>
  <c r="U92" i="12"/>
  <c r="S92" i="12"/>
  <c r="R92" i="12"/>
  <c r="L92" i="12"/>
  <c r="J92" i="12"/>
  <c r="I92" i="12"/>
  <c r="G92" i="12"/>
  <c r="F92" i="12"/>
  <c r="V88" i="12"/>
  <c r="U88" i="12"/>
  <c r="S88" i="12"/>
  <c r="R88" i="12"/>
  <c r="K88" i="12"/>
  <c r="J88" i="12"/>
  <c r="I88" i="12"/>
  <c r="H88" i="12"/>
  <c r="G88" i="12"/>
  <c r="F88" i="12"/>
  <c r="V87" i="12"/>
  <c r="U87" i="12"/>
  <c r="S87" i="12"/>
  <c r="R87" i="12"/>
  <c r="K87" i="12"/>
  <c r="J87" i="12"/>
  <c r="I87" i="12"/>
  <c r="H87" i="12"/>
  <c r="G87" i="12"/>
  <c r="F87" i="12"/>
  <c r="X86" i="12"/>
  <c r="V86" i="12"/>
  <c r="U86" i="12"/>
  <c r="S86" i="12"/>
  <c r="R86" i="12"/>
  <c r="M86" i="12"/>
  <c r="L86" i="12"/>
  <c r="K86" i="12"/>
  <c r="J86" i="12"/>
  <c r="I86" i="12"/>
  <c r="H86" i="12"/>
  <c r="G86" i="12"/>
  <c r="F86" i="12"/>
  <c r="V81" i="12"/>
  <c r="U81" i="12"/>
  <c r="S81" i="12"/>
  <c r="R81" i="12"/>
  <c r="J81" i="12"/>
  <c r="I81" i="12"/>
  <c r="G81" i="12"/>
  <c r="F81" i="12"/>
  <c r="V80" i="12"/>
  <c r="U80" i="12"/>
  <c r="S80" i="12"/>
  <c r="R80" i="12"/>
  <c r="J80" i="12"/>
  <c r="I80" i="12"/>
  <c r="G80" i="12"/>
  <c r="F80" i="12"/>
  <c r="X79" i="12"/>
  <c r="V79" i="12"/>
  <c r="U79" i="12"/>
  <c r="S79" i="12"/>
  <c r="R79" i="12"/>
  <c r="L79" i="12"/>
  <c r="J79" i="12"/>
  <c r="I79" i="12"/>
  <c r="G79" i="12"/>
  <c r="F79" i="12"/>
  <c r="V75" i="12"/>
  <c r="U75" i="12"/>
  <c r="S75" i="12"/>
  <c r="R75" i="12"/>
  <c r="K75" i="12"/>
  <c r="J75" i="12"/>
  <c r="I75" i="12"/>
  <c r="H75" i="12"/>
  <c r="G75" i="12"/>
  <c r="F75" i="12"/>
  <c r="V74" i="12"/>
  <c r="U74" i="12"/>
  <c r="S74" i="12"/>
  <c r="R74" i="12"/>
  <c r="K74" i="12"/>
  <c r="J74" i="12"/>
  <c r="I74" i="12"/>
  <c r="H74" i="12"/>
  <c r="G74" i="12"/>
  <c r="F74" i="12"/>
  <c r="X73" i="12"/>
  <c r="V73" i="12"/>
  <c r="U73" i="12"/>
  <c r="S73" i="12"/>
  <c r="R73" i="12"/>
  <c r="M73" i="12"/>
  <c r="L73" i="12"/>
  <c r="K73" i="12"/>
  <c r="J73" i="12"/>
  <c r="I73" i="12"/>
  <c r="H73" i="12"/>
  <c r="G73" i="12"/>
  <c r="F73" i="12"/>
  <c r="V263" i="13"/>
  <c r="U263" i="13"/>
  <c r="S263" i="13"/>
  <c r="R263" i="13"/>
  <c r="J263" i="13"/>
  <c r="I263" i="13"/>
  <c r="G263" i="13"/>
  <c r="F263" i="13"/>
  <c r="V262" i="13"/>
  <c r="U262" i="13"/>
  <c r="S262" i="13"/>
  <c r="R262" i="13"/>
  <c r="J262" i="13"/>
  <c r="I262" i="13"/>
  <c r="G262" i="13"/>
  <c r="F262" i="13"/>
  <c r="X261" i="13"/>
  <c r="V261" i="13"/>
  <c r="U261" i="13"/>
  <c r="S261" i="13"/>
  <c r="R261" i="13"/>
  <c r="L261" i="13"/>
  <c r="J261" i="13"/>
  <c r="I261" i="13"/>
  <c r="G261" i="13"/>
  <c r="F261" i="13"/>
  <c r="V257" i="13"/>
  <c r="U257" i="13"/>
  <c r="S257" i="13"/>
  <c r="R257" i="13"/>
  <c r="K257" i="13"/>
  <c r="J257" i="13"/>
  <c r="I257" i="13"/>
  <c r="H257" i="13"/>
  <c r="G257" i="13"/>
  <c r="F257" i="13"/>
  <c r="V256" i="13"/>
  <c r="U256" i="13"/>
  <c r="S256" i="13"/>
  <c r="R256" i="13"/>
  <c r="K256" i="13"/>
  <c r="J256" i="13"/>
  <c r="I256" i="13"/>
  <c r="H256" i="13"/>
  <c r="G256" i="13"/>
  <c r="F256" i="13"/>
  <c r="X255" i="13"/>
  <c r="V255" i="13"/>
  <c r="U255" i="13"/>
  <c r="S255" i="13"/>
  <c r="R255" i="13"/>
  <c r="M255" i="13"/>
  <c r="L255" i="13"/>
  <c r="K255" i="13"/>
  <c r="J255" i="13"/>
  <c r="I255" i="13"/>
  <c r="H255" i="13"/>
  <c r="G255" i="13"/>
  <c r="F255" i="13"/>
  <c r="V250" i="13"/>
  <c r="U250" i="13"/>
  <c r="S250" i="13"/>
  <c r="R250" i="13"/>
  <c r="J250" i="13"/>
  <c r="I250" i="13"/>
  <c r="G250" i="13"/>
  <c r="F250" i="13"/>
  <c r="V249" i="13"/>
  <c r="U249" i="13"/>
  <c r="S249" i="13"/>
  <c r="R249" i="13"/>
  <c r="J249" i="13"/>
  <c r="I249" i="13"/>
  <c r="G249" i="13"/>
  <c r="F249" i="13"/>
  <c r="X248" i="13"/>
  <c r="V248" i="13"/>
  <c r="U248" i="13"/>
  <c r="S248" i="13"/>
  <c r="R248" i="13"/>
  <c r="L248" i="13"/>
  <c r="J248" i="13"/>
  <c r="I248" i="13"/>
  <c r="G248" i="13"/>
  <c r="F248" i="13"/>
  <c r="V244" i="13"/>
  <c r="U244" i="13"/>
  <c r="S244" i="13"/>
  <c r="R244" i="13"/>
  <c r="K244" i="13"/>
  <c r="J244" i="13"/>
  <c r="I244" i="13"/>
  <c r="H244" i="13"/>
  <c r="G244" i="13"/>
  <c r="F244" i="13"/>
  <c r="V243" i="13"/>
  <c r="U243" i="13"/>
  <c r="S243" i="13"/>
  <c r="R243" i="13"/>
  <c r="K243" i="13"/>
  <c r="J243" i="13"/>
  <c r="I243" i="13"/>
  <c r="H243" i="13"/>
  <c r="G243" i="13"/>
  <c r="F243" i="13"/>
  <c r="X242" i="13"/>
  <c r="V242" i="13"/>
  <c r="U242" i="13"/>
  <c r="S242" i="13"/>
  <c r="R242" i="13"/>
  <c r="M242" i="13"/>
  <c r="L242" i="13"/>
  <c r="K242" i="13"/>
  <c r="J242" i="13"/>
  <c r="I242" i="13"/>
  <c r="H242" i="13"/>
  <c r="G242" i="13"/>
  <c r="F242" i="13"/>
  <c r="V237" i="13"/>
  <c r="U237" i="13"/>
  <c r="S237" i="13"/>
  <c r="R237" i="13"/>
  <c r="J237" i="13"/>
  <c r="I237" i="13"/>
  <c r="G237" i="13"/>
  <c r="F237" i="13"/>
  <c r="V236" i="13"/>
  <c r="U236" i="13"/>
  <c r="S236" i="13"/>
  <c r="R236" i="13"/>
  <c r="J236" i="13"/>
  <c r="I236" i="13"/>
  <c r="G236" i="13"/>
  <c r="F236" i="13"/>
  <c r="X235" i="13"/>
  <c r="V235" i="13"/>
  <c r="U235" i="13"/>
  <c r="S235" i="13"/>
  <c r="R235" i="13"/>
  <c r="L235" i="13"/>
  <c r="J235" i="13"/>
  <c r="I235" i="13"/>
  <c r="G235" i="13"/>
  <c r="F235" i="13"/>
  <c r="V231" i="13"/>
  <c r="U231" i="13"/>
  <c r="S231" i="13"/>
  <c r="R231" i="13"/>
  <c r="K231" i="13"/>
  <c r="J231" i="13"/>
  <c r="I231" i="13"/>
  <c r="H231" i="13"/>
  <c r="G231" i="13"/>
  <c r="F231" i="13"/>
  <c r="V230" i="13"/>
  <c r="U230" i="13"/>
  <c r="S230" i="13"/>
  <c r="R230" i="13"/>
  <c r="K230" i="13"/>
  <c r="J230" i="13"/>
  <c r="I230" i="13"/>
  <c r="H230" i="13"/>
  <c r="G230" i="13"/>
  <c r="F230" i="13"/>
  <c r="X229" i="13"/>
  <c r="V229" i="13"/>
  <c r="U229" i="13"/>
  <c r="S229" i="13"/>
  <c r="R229" i="13"/>
  <c r="M229" i="13"/>
  <c r="L229" i="13"/>
  <c r="K229" i="13"/>
  <c r="J229" i="13"/>
  <c r="I229" i="13"/>
  <c r="H229" i="13"/>
  <c r="G229" i="13"/>
  <c r="F229" i="13"/>
  <c r="V224" i="13"/>
  <c r="U224" i="13"/>
  <c r="S224" i="13"/>
  <c r="R224" i="13"/>
  <c r="J224" i="13"/>
  <c r="I224" i="13"/>
  <c r="G224" i="13"/>
  <c r="F224" i="13"/>
  <c r="V223" i="13"/>
  <c r="U223" i="13"/>
  <c r="S223" i="13"/>
  <c r="R223" i="13"/>
  <c r="J223" i="13"/>
  <c r="I223" i="13"/>
  <c r="G223" i="13"/>
  <c r="F223" i="13"/>
  <c r="X222" i="13"/>
  <c r="V222" i="13"/>
  <c r="U222" i="13"/>
  <c r="S222" i="13"/>
  <c r="R222" i="13"/>
  <c r="L222" i="13"/>
  <c r="J222" i="13"/>
  <c r="I222" i="13"/>
  <c r="G222" i="13"/>
  <c r="F222" i="13"/>
  <c r="V218" i="13"/>
  <c r="U218" i="13"/>
  <c r="S218" i="13"/>
  <c r="R218" i="13"/>
  <c r="K218" i="13"/>
  <c r="J218" i="13"/>
  <c r="I218" i="13"/>
  <c r="H218" i="13"/>
  <c r="G218" i="13"/>
  <c r="F218" i="13"/>
  <c r="V217" i="13"/>
  <c r="U217" i="13"/>
  <c r="S217" i="13"/>
  <c r="R217" i="13"/>
  <c r="K217" i="13"/>
  <c r="J217" i="13"/>
  <c r="I217" i="13"/>
  <c r="H217" i="13"/>
  <c r="G217" i="13"/>
  <c r="F217" i="13"/>
  <c r="X216" i="13"/>
  <c r="V216" i="13"/>
  <c r="U216" i="13"/>
  <c r="S216" i="13"/>
  <c r="R216" i="13"/>
  <c r="M216" i="13"/>
  <c r="L216" i="13"/>
  <c r="K216" i="13"/>
  <c r="J216" i="13"/>
  <c r="I216" i="13"/>
  <c r="H216" i="13"/>
  <c r="G216" i="13"/>
  <c r="F216" i="13"/>
  <c r="V211" i="13"/>
  <c r="U211" i="13"/>
  <c r="S211" i="13"/>
  <c r="R211" i="13"/>
  <c r="J211" i="13"/>
  <c r="I211" i="13"/>
  <c r="G211" i="13"/>
  <c r="F211" i="13"/>
  <c r="V210" i="13"/>
  <c r="U210" i="13"/>
  <c r="S210" i="13"/>
  <c r="R210" i="13"/>
  <c r="J210" i="13"/>
  <c r="I210" i="13"/>
  <c r="G210" i="13"/>
  <c r="F210" i="13"/>
  <c r="X209" i="13"/>
  <c r="V209" i="13"/>
  <c r="U209" i="13"/>
  <c r="S209" i="13"/>
  <c r="R209" i="13"/>
  <c r="L209" i="13"/>
  <c r="J209" i="13"/>
  <c r="I209" i="13"/>
  <c r="G209" i="13"/>
  <c r="F209" i="13"/>
  <c r="V205" i="13"/>
  <c r="U205" i="13"/>
  <c r="S205" i="13"/>
  <c r="R205" i="13"/>
  <c r="K205" i="13"/>
  <c r="J205" i="13"/>
  <c r="I205" i="13"/>
  <c r="H205" i="13"/>
  <c r="G205" i="13"/>
  <c r="F205" i="13"/>
  <c r="V204" i="13"/>
  <c r="U204" i="13"/>
  <c r="S204" i="13"/>
  <c r="R204" i="13"/>
  <c r="K204" i="13"/>
  <c r="J204" i="13"/>
  <c r="I204" i="13"/>
  <c r="H204" i="13"/>
  <c r="G204" i="13"/>
  <c r="F204" i="13"/>
  <c r="X203" i="13"/>
  <c r="V203" i="13"/>
  <c r="U203" i="13"/>
  <c r="S203" i="13"/>
  <c r="R203" i="13"/>
  <c r="M203" i="13"/>
  <c r="L203" i="13"/>
  <c r="K203" i="13"/>
  <c r="J203" i="13"/>
  <c r="I203" i="13"/>
  <c r="H203" i="13"/>
  <c r="G203" i="13"/>
  <c r="F203" i="13"/>
  <c r="V198" i="13"/>
  <c r="U198" i="13"/>
  <c r="S198" i="13"/>
  <c r="R198" i="13"/>
  <c r="J198" i="13"/>
  <c r="I198" i="13"/>
  <c r="G198" i="13"/>
  <c r="F198" i="13"/>
  <c r="V197" i="13"/>
  <c r="U197" i="13"/>
  <c r="S197" i="13"/>
  <c r="R197" i="13"/>
  <c r="J197" i="13"/>
  <c r="I197" i="13"/>
  <c r="G197" i="13"/>
  <c r="F197" i="13"/>
  <c r="X196" i="13"/>
  <c r="V196" i="13"/>
  <c r="U196" i="13"/>
  <c r="S196" i="13"/>
  <c r="R196" i="13"/>
  <c r="L196" i="13"/>
  <c r="J196" i="13"/>
  <c r="I196" i="13"/>
  <c r="G196" i="13"/>
  <c r="F196" i="13"/>
  <c r="V192" i="13"/>
  <c r="U192" i="13"/>
  <c r="S192" i="13"/>
  <c r="R192" i="13"/>
  <c r="K192" i="13"/>
  <c r="J192" i="13"/>
  <c r="I192" i="13"/>
  <c r="H192" i="13"/>
  <c r="G192" i="13"/>
  <c r="F192" i="13"/>
  <c r="V191" i="13"/>
  <c r="U191" i="13"/>
  <c r="S191" i="13"/>
  <c r="R191" i="13"/>
  <c r="K191" i="13"/>
  <c r="J191" i="13"/>
  <c r="I191" i="13"/>
  <c r="H191" i="13"/>
  <c r="G191" i="13"/>
  <c r="F191" i="13"/>
  <c r="X190" i="13"/>
  <c r="V190" i="13"/>
  <c r="U190" i="13"/>
  <c r="S190" i="13"/>
  <c r="R190" i="13"/>
  <c r="M190" i="13"/>
  <c r="L190" i="13"/>
  <c r="K190" i="13"/>
  <c r="J190" i="13"/>
  <c r="I190" i="13"/>
  <c r="H190" i="13"/>
  <c r="G190" i="13"/>
  <c r="F190" i="13"/>
  <c r="V185" i="13"/>
  <c r="U185" i="13"/>
  <c r="S185" i="13"/>
  <c r="R185" i="13"/>
  <c r="J185" i="13"/>
  <c r="I185" i="13"/>
  <c r="G185" i="13"/>
  <c r="F185" i="13"/>
  <c r="V184" i="13"/>
  <c r="U184" i="13"/>
  <c r="S184" i="13"/>
  <c r="R184" i="13"/>
  <c r="J184" i="13"/>
  <c r="I184" i="13"/>
  <c r="G184" i="13"/>
  <c r="F184" i="13"/>
  <c r="X183" i="13"/>
  <c r="V183" i="13"/>
  <c r="U183" i="13"/>
  <c r="S183" i="13"/>
  <c r="R183" i="13"/>
  <c r="L183" i="13"/>
  <c r="J183" i="13"/>
  <c r="I183" i="13"/>
  <c r="G183" i="13"/>
  <c r="F183" i="13"/>
  <c r="V179" i="13"/>
  <c r="U179" i="13"/>
  <c r="S179" i="13"/>
  <c r="R179" i="13"/>
  <c r="K179" i="13"/>
  <c r="J179" i="13"/>
  <c r="I179" i="13"/>
  <c r="H179" i="13"/>
  <c r="G179" i="13"/>
  <c r="F179" i="13"/>
  <c r="V178" i="13"/>
  <c r="U178" i="13"/>
  <c r="S178" i="13"/>
  <c r="R178" i="13"/>
  <c r="K178" i="13"/>
  <c r="J178" i="13"/>
  <c r="I178" i="13"/>
  <c r="H178" i="13"/>
  <c r="G178" i="13"/>
  <c r="F178" i="13"/>
  <c r="X177" i="13"/>
  <c r="V177" i="13"/>
  <c r="U177" i="13"/>
  <c r="S177" i="13"/>
  <c r="R177" i="13"/>
  <c r="M177" i="13"/>
  <c r="L177" i="13"/>
  <c r="K177" i="13"/>
  <c r="J177" i="13"/>
  <c r="I177" i="13"/>
  <c r="H177" i="13"/>
  <c r="G177" i="13"/>
  <c r="F177" i="13"/>
  <c r="V172" i="13"/>
  <c r="U172" i="13"/>
  <c r="S172" i="13"/>
  <c r="R172" i="13"/>
  <c r="J172" i="13"/>
  <c r="I172" i="13"/>
  <c r="G172" i="13"/>
  <c r="F172" i="13"/>
  <c r="V171" i="13"/>
  <c r="U171" i="13"/>
  <c r="S171" i="13"/>
  <c r="R171" i="13"/>
  <c r="J171" i="13"/>
  <c r="I171" i="13"/>
  <c r="G171" i="13"/>
  <c r="F171" i="13"/>
  <c r="X170" i="13"/>
  <c r="V170" i="13"/>
  <c r="U170" i="13"/>
  <c r="S170" i="13"/>
  <c r="R170" i="13"/>
  <c r="L170" i="13"/>
  <c r="J170" i="13"/>
  <c r="I170" i="13"/>
  <c r="G170" i="13"/>
  <c r="F170" i="13"/>
  <c r="V166" i="13"/>
  <c r="U166" i="13"/>
  <c r="S166" i="13"/>
  <c r="R166" i="13"/>
  <c r="K166" i="13"/>
  <c r="J166" i="13"/>
  <c r="I166" i="13"/>
  <c r="H166" i="13"/>
  <c r="G166" i="13"/>
  <c r="F166" i="13"/>
  <c r="V165" i="13"/>
  <c r="U165" i="13"/>
  <c r="S165" i="13"/>
  <c r="R165" i="13"/>
  <c r="K165" i="13"/>
  <c r="J165" i="13"/>
  <c r="I165" i="13"/>
  <c r="H165" i="13"/>
  <c r="G165" i="13"/>
  <c r="F165" i="13"/>
  <c r="X164" i="13"/>
  <c r="V164" i="13"/>
  <c r="U164" i="13"/>
  <c r="S164" i="13"/>
  <c r="R164" i="13"/>
  <c r="M164" i="13"/>
  <c r="L164" i="13"/>
  <c r="K164" i="13"/>
  <c r="J164" i="13"/>
  <c r="I164" i="13"/>
  <c r="H164" i="13"/>
  <c r="G164" i="13"/>
  <c r="F164" i="13"/>
  <c r="V159" i="13"/>
  <c r="U159" i="13"/>
  <c r="S159" i="13"/>
  <c r="R159" i="13"/>
  <c r="J159" i="13"/>
  <c r="I159" i="13"/>
  <c r="G159" i="13"/>
  <c r="F159" i="13"/>
  <c r="V158" i="13"/>
  <c r="U158" i="13"/>
  <c r="S158" i="13"/>
  <c r="R158" i="13"/>
  <c r="J158" i="13"/>
  <c r="I158" i="13"/>
  <c r="G158" i="13"/>
  <c r="F158" i="13"/>
  <c r="X157" i="13"/>
  <c r="V157" i="13"/>
  <c r="U157" i="13"/>
  <c r="S157" i="13"/>
  <c r="R157" i="13"/>
  <c r="L157" i="13"/>
  <c r="J157" i="13"/>
  <c r="I157" i="13"/>
  <c r="G157" i="13"/>
  <c r="F157" i="13"/>
  <c r="V153" i="13"/>
  <c r="U153" i="13"/>
  <c r="S153" i="13"/>
  <c r="R153" i="13"/>
  <c r="K153" i="13"/>
  <c r="J153" i="13"/>
  <c r="I153" i="13"/>
  <c r="H153" i="13"/>
  <c r="G153" i="13"/>
  <c r="F153" i="13"/>
  <c r="V152" i="13"/>
  <c r="U152" i="13"/>
  <c r="S152" i="13"/>
  <c r="R152" i="13"/>
  <c r="K152" i="13"/>
  <c r="J152" i="13"/>
  <c r="I152" i="13"/>
  <c r="H152" i="13"/>
  <c r="G152" i="13"/>
  <c r="F152" i="13"/>
  <c r="X151" i="13"/>
  <c r="V151" i="13"/>
  <c r="U151" i="13"/>
  <c r="S151" i="13"/>
  <c r="R151" i="13"/>
  <c r="M151" i="13"/>
  <c r="L151" i="13"/>
  <c r="K151" i="13"/>
  <c r="J151" i="13"/>
  <c r="I151" i="13"/>
  <c r="H151" i="13"/>
  <c r="G151" i="13"/>
  <c r="F151" i="13"/>
  <c r="V146" i="13"/>
  <c r="U146" i="13"/>
  <c r="S146" i="13"/>
  <c r="R146" i="13"/>
  <c r="J146" i="13"/>
  <c r="I146" i="13"/>
  <c r="G146" i="13"/>
  <c r="F146" i="13"/>
  <c r="V145" i="13"/>
  <c r="U145" i="13"/>
  <c r="S145" i="13"/>
  <c r="R145" i="13"/>
  <c r="J145" i="13"/>
  <c r="I145" i="13"/>
  <c r="G145" i="13"/>
  <c r="F145" i="13"/>
  <c r="X144" i="13"/>
  <c r="V144" i="13"/>
  <c r="U144" i="13"/>
  <c r="S144" i="13"/>
  <c r="R144" i="13"/>
  <c r="L144" i="13"/>
  <c r="J144" i="13"/>
  <c r="I144" i="13"/>
  <c r="G144" i="13"/>
  <c r="F144" i="13"/>
  <c r="V140" i="13"/>
  <c r="U140" i="13"/>
  <c r="S140" i="13"/>
  <c r="R140" i="13"/>
  <c r="K140" i="13"/>
  <c r="J140" i="13"/>
  <c r="I140" i="13"/>
  <c r="H140" i="13"/>
  <c r="G140" i="13"/>
  <c r="F140" i="13"/>
  <c r="V139" i="13"/>
  <c r="U139" i="13"/>
  <c r="S139" i="13"/>
  <c r="R139" i="13"/>
  <c r="K139" i="13"/>
  <c r="J139" i="13"/>
  <c r="I139" i="13"/>
  <c r="H139" i="13"/>
  <c r="G139" i="13"/>
  <c r="F139" i="13"/>
  <c r="X138" i="13"/>
  <c r="V138" i="13"/>
  <c r="U138" i="13"/>
  <c r="S138" i="13"/>
  <c r="R138" i="13"/>
  <c r="M138" i="13"/>
  <c r="L138" i="13"/>
  <c r="K138" i="13"/>
  <c r="J138" i="13"/>
  <c r="I138" i="13"/>
  <c r="H138" i="13"/>
  <c r="G138" i="13"/>
  <c r="F138" i="13"/>
  <c r="V133" i="13"/>
  <c r="U133" i="13"/>
  <c r="S133" i="13"/>
  <c r="R133" i="13"/>
  <c r="J133" i="13"/>
  <c r="I133" i="13"/>
  <c r="G133" i="13"/>
  <c r="F133" i="13"/>
  <c r="V132" i="13"/>
  <c r="U132" i="13"/>
  <c r="S132" i="13"/>
  <c r="R132" i="13"/>
  <c r="J132" i="13"/>
  <c r="I132" i="13"/>
  <c r="G132" i="13"/>
  <c r="F132" i="13"/>
  <c r="X131" i="13"/>
  <c r="V131" i="13"/>
  <c r="U131" i="13"/>
  <c r="S131" i="13"/>
  <c r="R131" i="13"/>
  <c r="L131" i="13"/>
  <c r="J131" i="13"/>
  <c r="I131" i="13"/>
  <c r="G131" i="13"/>
  <c r="F131" i="13"/>
  <c r="V127" i="13"/>
  <c r="U127" i="13"/>
  <c r="S127" i="13"/>
  <c r="R127" i="13"/>
  <c r="K127" i="13"/>
  <c r="J127" i="13"/>
  <c r="I127" i="13"/>
  <c r="H127" i="13"/>
  <c r="G127" i="13"/>
  <c r="F127" i="13"/>
  <c r="V126" i="13"/>
  <c r="U126" i="13"/>
  <c r="S126" i="13"/>
  <c r="R126" i="13"/>
  <c r="K126" i="13"/>
  <c r="J126" i="13"/>
  <c r="I126" i="13"/>
  <c r="H126" i="13"/>
  <c r="G126" i="13"/>
  <c r="F126" i="13"/>
  <c r="X125" i="13"/>
  <c r="V125" i="13"/>
  <c r="U125" i="13"/>
  <c r="S125" i="13"/>
  <c r="R125" i="13"/>
  <c r="M125" i="13"/>
  <c r="L125" i="13"/>
  <c r="K125" i="13"/>
  <c r="J125" i="13"/>
  <c r="I125" i="13"/>
  <c r="H125" i="13"/>
  <c r="G125" i="13"/>
  <c r="F125" i="13"/>
  <c r="V120" i="13"/>
  <c r="U120" i="13"/>
  <c r="S120" i="13"/>
  <c r="R120" i="13"/>
  <c r="J120" i="13"/>
  <c r="I120" i="13"/>
  <c r="G120" i="13"/>
  <c r="F120" i="13"/>
  <c r="V119" i="13"/>
  <c r="U119" i="13"/>
  <c r="S119" i="13"/>
  <c r="R119" i="13"/>
  <c r="J119" i="13"/>
  <c r="I119" i="13"/>
  <c r="G119" i="13"/>
  <c r="F119" i="13"/>
  <c r="X118" i="13"/>
  <c r="V118" i="13"/>
  <c r="U118" i="13"/>
  <c r="S118" i="13"/>
  <c r="R118" i="13"/>
  <c r="L118" i="13"/>
  <c r="J118" i="13"/>
  <c r="I118" i="13"/>
  <c r="G118" i="13"/>
  <c r="F118" i="13"/>
  <c r="V114" i="13"/>
  <c r="U114" i="13"/>
  <c r="S114" i="13"/>
  <c r="R114" i="13"/>
  <c r="K114" i="13"/>
  <c r="J114" i="13"/>
  <c r="I114" i="13"/>
  <c r="H114" i="13"/>
  <c r="G114" i="13"/>
  <c r="F114" i="13"/>
  <c r="V113" i="13"/>
  <c r="U113" i="13"/>
  <c r="S113" i="13"/>
  <c r="R113" i="13"/>
  <c r="K113" i="13"/>
  <c r="J113" i="13"/>
  <c r="I113" i="13"/>
  <c r="H113" i="13"/>
  <c r="G113" i="13"/>
  <c r="F113" i="13"/>
  <c r="X112" i="13"/>
  <c r="V112" i="13"/>
  <c r="U112" i="13"/>
  <c r="S112" i="13"/>
  <c r="R112" i="13"/>
  <c r="M112" i="13"/>
  <c r="L112" i="13"/>
  <c r="K112" i="13"/>
  <c r="J112" i="13"/>
  <c r="I112" i="13"/>
  <c r="H112" i="13"/>
  <c r="G112" i="13"/>
  <c r="F112" i="13"/>
  <c r="V107" i="13"/>
  <c r="U107" i="13"/>
  <c r="S107" i="13"/>
  <c r="R107" i="13"/>
  <c r="J107" i="13"/>
  <c r="I107" i="13"/>
  <c r="G107" i="13"/>
  <c r="F107" i="13"/>
  <c r="V106" i="13"/>
  <c r="U106" i="13"/>
  <c r="S106" i="13"/>
  <c r="R106" i="13"/>
  <c r="J106" i="13"/>
  <c r="I106" i="13"/>
  <c r="G106" i="13"/>
  <c r="F106" i="13"/>
  <c r="X105" i="13"/>
  <c r="V105" i="13"/>
  <c r="U105" i="13"/>
  <c r="S105" i="13"/>
  <c r="R105" i="13"/>
  <c r="L105" i="13"/>
  <c r="J105" i="13"/>
  <c r="I105" i="13"/>
  <c r="G105" i="13"/>
  <c r="F105" i="13"/>
  <c r="V101" i="13"/>
  <c r="U101" i="13"/>
  <c r="S101" i="13"/>
  <c r="R101" i="13"/>
  <c r="K101" i="13"/>
  <c r="J101" i="13"/>
  <c r="I101" i="13"/>
  <c r="H101" i="13"/>
  <c r="G101" i="13"/>
  <c r="F101" i="13"/>
  <c r="V100" i="13"/>
  <c r="U100" i="13"/>
  <c r="S100" i="13"/>
  <c r="R100" i="13"/>
  <c r="K100" i="13"/>
  <c r="J100" i="13"/>
  <c r="I100" i="13"/>
  <c r="H100" i="13"/>
  <c r="G100" i="13"/>
  <c r="F100" i="13"/>
  <c r="X99" i="13"/>
  <c r="V99" i="13"/>
  <c r="U99" i="13"/>
  <c r="S99" i="13"/>
  <c r="R99" i="13"/>
  <c r="M99" i="13"/>
  <c r="L99" i="13"/>
  <c r="K99" i="13"/>
  <c r="J99" i="13"/>
  <c r="I99" i="13"/>
  <c r="H99" i="13"/>
  <c r="G99" i="13"/>
  <c r="F99" i="13"/>
  <c r="V94" i="13"/>
  <c r="U94" i="13"/>
  <c r="S94" i="13"/>
  <c r="R94" i="13"/>
  <c r="J94" i="13"/>
  <c r="I94" i="13"/>
  <c r="G94" i="13"/>
  <c r="F94" i="13"/>
  <c r="V93" i="13"/>
  <c r="U93" i="13"/>
  <c r="S93" i="13"/>
  <c r="R93" i="13"/>
  <c r="J93" i="13"/>
  <c r="I93" i="13"/>
  <c r="G93" i="13"/>
  <c r="F93" i="13"/>
  <c r="X92" i="13"/>
  <c r="V92" i="13"/>
  <c r="U92" i="13"/>
  <c r="S92" i="13"/>
  <c r="R92" i="13"/>
  <c r="L92" i="13"/>
  <c r="J92" i="13"/>
  <c r="I92" i="13"/>
  <c r="G92" i="13"/>
  <c r="F92" i="13"/>
  <c r="V88" i="13"/>
  <c r="U88" i="13"/>
  <c r="S88" i="13"/>
  <c r="R88" i="13"/>
  <c r="K88" i="13"/>
  <c r="J88" i="13"/>
  <c r="I88" i="13"/>
  <c r="H88" i="13"/>
  <c r="G88" i="13"/>
  <c r="F88" i="13"/>
  <c r="V87" i="13"/>
  <c r="U87" i="13"/>
  <c r="S87" i="13"/>
  <c r="R87" i="13"/>
  <c r="K87" i="13"/>
  <c r="J87" i="13"/>
  <c r="I87" i="13"/>
  <c r="H87" i="13"/>
  <c r="G87" i="13"/>
  <c r="F87" i="13"/>
  <c r="X86" i="13"/>
  <c r="V86" i="13"/>
  <c r="U86" i="13"/>
  <c r="S86" i="13"/>
  <c r="R86" i="13"/>
  <c r="M86" i="13"/>
  <c r="L86" i="13"/>
  <c r="K86" i="13"/>
  <c r="J86" i="13"/>
  <c r="I86" i="13"/>
  <c r="H86" i="13"/>
  <c r="G86" i="13"/>
  <c r="F86" i="13"/>
  <c r="V81" i="13"/>
  <c r="U81" i="13"/>
  <c r="S81" i="13"/>
  <c r="R81" i="13"/>
  <c r="J81" i="13"/>
  <c r="I81" i="13"/>
  <c r="G81" i="13"/>
  <c r="F81" i="13"/>
  <c r="V80" i="13"/>
  <c r="U80" i="13"/>
  <c r="S80" i="13"/>
  <c r="R80" i="13"/>
  <c r="J80" i="13"/>
  <c r="I80" i="13"/>
  <c r="G80" i="13"/>
  <c r="F80" i="13"/>
  <c r="X79" i="13"/>
  <c r="V79" i="13"/>
  <c r="U79" i="13"/>
  <c r="S79" i="13"/>
  <c r="R79" i="13"/>
  <c r="L79" i="13"/>
  <c r="J79" i="13"/>
  <c r="I79" i="13"/>
  <c r="G79" i="13"/>
  <c r="F79" i="13"/>
  <c r="V75" i="13"/>
  <c r="U75" i="13"/>
  <c r="S75" i="13"/>
  <c r="R75" i="13"/>
  <c r="K75" i="13"/>
  <c r="J75" i="13"/>
  <c r="I75" i="13"/>
  <c r="H75" i="13"/>
  <c r="G75" i="13"/>
  <c r="F75" i="13"/>
  <c r="V74" i="13"/>
  <c r="U74" i="13"/>
  <c r="S74" i="13"/>
  <c r="R74" i="13"/>
  <c r="K74" i="13"/>
  <c r="J74" i="13"/>
  <c r="I74" i="13"/>
  <c r="H74" i="13"/>
  <c r="G74" i="13"/>
  <c r="F74" i="13"/>
  <c r="X73" i="13"/>
  <c r="V73" i="13"/>
  <c r="U73" i="13"/>
  <c r="S73" i="13"/>
  <c r="R73" i="13"/>
  <c r="M73" i="13"/>
  <c r="L73" i="13"/>
  <c r="K73" i="13"/>
  <c r="J73" i="13"/>
  <c r="I73" i="13"/>
  <c r="H73" i="13"/>
  <c r="G73" i="13"/>
  <c r="F73" i="13"/>
  <c r="V263" i="14"/>
  <c r="U263" i="14"/>
  <c r="S263" i="14"/>
  <c r="R263" i="14"/>
  <c r="J263" i="14"/>
  <c r="I263" i="14"/>
  <c r="G263" i="14"/>
  <c r="F263" i="14"/>
  <c r="V262" i="14"/>
  <c r="U262" i="14"/>
  <c r="S262" i="14"/>
  <c r="R262" i="14"/>
  <c r="J262" i="14"/>
  <c r="I262" i="14"/>
  <c r="G262" i="14"/>
  <c r="F262" i="14"/>
  <c r="X261" i="14"/>
  <c r="V261" i="14"/>
  <c r="U261" i="14"/>
  <c r="S261" i="14"/>
  <c r="R261" i="14"/>
  <c r="L261" i="14"/>
  <c r="J261" i="14"/>
  <c r="I261" i="14"/>
  <c r="G261" i="14"/>
  <c r="F261" i="14"/>
  <c r="V257" i="14"/>
  <c r="U257" i="14"/>
  <c r="S257" i="14"/>
  <c r="R257" i="14"/>
  <c r="K257" i="14"/>
  <c r="J257" i="14"/>
  <c r="I257" i="14"/>
  <c r="H257" i="14"/>
  <c r="G257" i="14"/>
  <c r="F257" i="14"/>
  <c r="V256" i="14"/>
  <c r="U256" i="14"/>
  <c r="S256" i="14"/>
  <c r="R256" i="14"/>
  <c r="K256" i="14"/>
  <c r="J256" i="14"/>
  <c r="I256" i="14"/>
  <c r="H256" i="14"/>
  <c r="G256" i="14"/>
  <c r="F256" i="14"/>
  <c r="X255" i="14"/>
  <c r="V255" i="14"/>
  <c r="U255" i="14"/>
  <c r="S255" i="14"/>
  <c r="R255" i="14"/>
  <c r="M255" i="14"/>
  <c r="L255" i="14"/>
  <c r="K255" i="14"/>
  <c r="J255" i="14"/>
  <c r="I255" i="14"/>
  <c r="H255" i="14"/>
  <c r="G255" i="14"/>
  <c r="F255" i="14"/>
  <c r="V250" i="14"/>
  <c r="U250" i="14"/>
  <c r="S250" i="14"/>
  <c r="R250" i="14"/>
  <c r="J250" i="14"/>
  <c r="I250" i="14"/>
  <c r="G250" i="14"/>
  <c r="F250" i="14"/>
  <c r="V249" i="14"/>
  <c r="U249" i="14"/>
  <c r="S249" i="14"/>
  <c r="R249" i="14"/>
  <c r="J249" i="14"/>
  <c r="I249" i="14"/>
  <c r="G249" i="14"/>
  <c r="F249" i="14"/>
  <c r="X248" i="14"/>
  <c r="V248" i="14"/>
  <c r="U248" i="14"/>
  <c r="S248" i="14"/>
  <c r="R248" i="14"/>
  <c r="L248" i="14"/>
  <c r="J248" i="14"/>
  <c r="I248" i="14"/>
  <c r="G248" i="14"/>
  <c r="F248" i="14"/>
  <c r="V244" i="14"/>
  <c r="U244" i="14"/>
  <c r="S244" i="14"/>
  <c r="R244" i="14"/>
  <c r="K244" i="14"/>
  <c r="J244" i="14"/>
  <c r="I244" i="14"/>
  <c r="H244" i="14"/>
  <c r="G244" i="14"/>
  <c r="F244" i="14"/>
  <c r="V243" i="14"/>
  <c r="U243" i="14"/>
  <c r="S243" i="14"/>
  <c r="R243" i="14"/>
  <c r="K243" i="14"/>
  <c r="J243" i="14"/>
  <c r="I243" i="14"/>
  <c r="H243" i="14"/>
  <c r="G243" i="14"/>
  <c r="F243" i="14"/>
  <c r="X242" i="14"/>
  <c r="V242" i="14"/>
  <c r="U242" i="14"/>
  <c r="S242" i="14"/>
  <c r="R242" i="14"/>
  <c r="M242" i="14"/>
  <c r="L242" i="14"/>
  <c r="K242" i="14"/>
  <c r="J242" i="14"/>
  <c r="I242" i="14"/>
  <c r="H242" i="14"/>
  <c r="G242" i="14"/>
  <c r="F242" i="14"/>
  <c r="V237" i="14"/>
  <c r="U237" i="14"/>
  <c r="S237" i="14"/>
  <c r="R237" i="14"/>
  <c r="J237" i="14"/>
  <c r="I237" i="14"/>
  <c r="G237" i="14"/>
  <c r="F237" i="14"/>
  <c r="V236" i="14"/>
  <c r="U236" i="14"/>
  <c r="S236" i="14"/>
  <c r="R236" i="14"/>
  <c r="J236" i="14"/>
  <c r="I236" i="14"/>
  <c r="G236" i="14"/>
  <c r="F236" i="14"/>
  <c r="X235" i="14"/>
  <c r="V235" i="14"/>
  <c r="U235" i="14"/>
  <c r="S235" i="14"/>
  <c r="R235" i="14"/>
  <c r="L235" i="14"/>
  <c r="J235" i="14"/>
  <c r="I235" i="14"/>
  <c r="G235" i="14"/>
  <c r="F235" i="14"/>
  <c r="V231" i="14"/>
  <c r="U231" i="14"/>
  <c r="S231" i="14"/>
  <c r="R231" i="14"/>
  <c r="K231" i="14"/>
  <c r="J231" i="14"/>
  <c r="I231" i="14"/>
  <c r="H231" i="14"/>
  <c r="G231" i="14"/>
  <c r="F231" i="14"/>
  <c r="V230" i="14"/>
  <c r="U230" i="14"/>
  <c r="S230" i="14"/>
  <c r="R230" i="14"/>
  <c r="K230" i="14"/>
  <c r="J230" i="14"/>
  <c r="I230" i="14"/>
  <c r="H230" i="14"/>
  <c r="G230" i="14"/>
  <c r="F230" i="14"/>
  <c r="X229" i="14"/>
  <c r="V229" i="14"/>
  <c r="U229" i="14"/>
  <c r="S229" i="14"/>
  <c r="R229" i="14"/>
  <c r="M229" i="14"/>
  <c r="L229" i="14"/>
  <c r="K229" i="14"/>
  <c r="J229" i="14"/>
  <c r="I229" i="14"/>
  <c r="H229" i="14"/>
  <c r="G229" i="14"/>
  <c r="F229" i="14"/>
  <c r="V224" i="14"/>
  <c r="U224" i="14"/>
  <c r="S224" i="14"/>
  <c r="R224" i="14"/>
  <c r="J224" i="14"/>
  <c r="I224" i="14"/>
  <c r="G224" i="14"/>
  <c r="F224" i="14"/>
  <c r="V223" i="14"/>
  <c r="U223" i="14"/>
  <c r="S223" i="14"/>
  <c r="R223" i="14"/>
  <c r="J223" i="14"/>
  <c r="I223" i="14"/>
  <c r="G223" i="14"/>
  <c r="F223" i="14"/>
  <c r="X222" i="14"/>
  <c r="V222" i="14"/>
  <c r="U222" i="14"/>
  <c r="S222" i="14"/>
  <c r="R222" i="14"/>
  <c r="L222" i="14"/>
  <c r="J222" i="14"/>
  <c r="I222" i="14"/>
  <c r="G222" i="14"/>
  <c r="F222" i="14"/>
  <c r="V218" i="14"/>
  <c r="U218" i="14"/>
  <c r="S218" i="14"/>
  <c r="R218" i="14"/>
  <c r="K218" i="14"/>
  <c r="J218" i="14"/>
  <c r="I218" i="14"/>
  <c r="H218" i="14"/>
  <c r="G218" i="14"/>
  <c r="F218" i="14"/>
  <c r="V217" i="14"/>
  <c r="U217" i="14"/>
  <c r="S217" i="14"/>
  <c r="R217" i="14"/>
  <c r="K217" i="14"/>
  <c r="J217" i="14"/>
  <c r="I217" i="14"/>
  <c r="H217" i="14"/>
  <c r="G217" i="14"/>
  <c r="F217" i="14"/>
  <c r="X216" i="14"/>
  <c r="V216" i="14"/>
  <c r="U216" i="14"/>
  <c r="S216" i="14"/>
  <c r="R216" i="14"/>
  <c r="M216" i="14"/>
  <c r="L216" i="14"/>
  <c r="K216" i="14"/>
  <c r="J216" i="14"/>
  <c r="I216" i="14"/>
  <c r="H216" i="14"/>
  <c r="G216" i="14"/>
  <c r="F216" i="14"/>
  <c r="V211" i="14"/>
  <c r="U211" i="14"/>
  <c r="S211" i="14"/>
  <c r="R211" i="14"/>
  <c r="J211" i="14"/>
  <c r="I211" i="14"/>
  <c r="G211" i="14"/>
  <c r="F211" i="14"/>
  <c r="V210" i="14"/>
  <c r="U210" i="14"/>
  <c r="S210" i="14"/>
  <c r="R210" i="14"/>
  <c r="J210" i="14"/>
  <c r="I210" i="14"/>
  <c r="G210" i="14"/>
  <c r="F210" i="14"/>
  <c r="X209" i="14"/>
  <c r="V209" i="14"/>
  <c r="U209" i="14"/>
  <c r="S209" i="14"/>
  <c r="R209" i="14"/>
  <c r="L209" i="14"/>
  <c r="J209" i="14"/>
  <c r="I209" i="14"/>
  <c r="G209" i="14"/>
  <c r="F209" i="14"/>
  <c r="V205" i="14"/>
  <c r="U205" i="14"/>
  <c r="S205" i="14"/>
  <c r="R205" i="14"/>
  <c r="K205" i="14"/>
  <c r="J205" i="14"/>
  <c r="I205" i="14"/>
  <c r="H205" i="14"/>
  <c r="G205" i="14"/>
  <c r="F205" i="14"/>
  <c r="V204" i="14"/>
  <c r="U204" i="14"/>
  <c r="S204" i="14"/>
  <c r="R204" i="14"/>
  <c r="K204" i="14"/>
  <c r="J204" i="14"/>
  <c r="I204" i="14"/>
  <c r="H204" i="14"/>
  <c r="G204" i="14"/>
  <c r="F204" i="14"/>
  <c r="X203" i="14"/>
  <c r="V203" i="14"/>
  <c r="U203" i="14"/>
  <c r="S203" i="14"/>
  <c r="R203" i="14"/>
  <c r="M203" i="14"/>
  <c r="L203" i="14"/>
  <c r="K203" i="14"/>
  <c r="J203" i="14"/>
  <c r="I203" i="14"/>
  <c r="H203" i="14"/>
  <c r="G203" i="14"/>
  <c r="F203" i="14"/>
  <c r="V198" i="14"/>
  <c r="U198" i="14"/>
  <c r="S198" i="14"/>
  <c r="R198" i="14"/>
  <c r="J198" i="14"/>
  <c r="I198" i="14"/>
  <c r="G198" i="14"/>
  <c r="F198" i="14"/>
  <c r="V197" i="14"/>
  <c r="U197" i="14"/>
  <c r="S197" i="14"/>
  <c r="R197" i="14"/>
  <c r="J197" i="14"/>
  <c r="I197" i="14"/>
  <c r="G197" i="14"/>
  <c r="F197" i="14"/>
  <c r="X196" i="14"/>
  <c r="V196" i="14"/>
  <c r="U196" i="14"/>
  <c r="S196" i="14"/>
  <c r="R196" i="14"/>
  <c r="L196" i="14"/>
  <c r="J196" i="14"/>
  <c r="I196" i="14"/>
  <c r="G196" i="14"/>
  <c r="F196" i="14"/>
  <c r="V192" i="14"/>
  <c r="U192" i="14"/>
  <c r="S192" i="14"/>
  <c r="R192" i="14"/>
  <c r="K192" i="14"/>
  <c r="J192" i="14"/>
  <c r="I192" i="14"/>
  <c r="H192" i="14"/>
  <c r="G192" i="14"/>
  <c r="F192" i="14"/>
  <c r="V191" i="14"/>
  <c r="U191" i="14"/>
  <c r="S191" i="14"/>
  <c r="R191" i="14"/>
  <c r="K191" i="14"/>
  <c r="J191" i="14"/>
  <c r="I191" i="14"/>
  <c r="H191" i="14"/>
  <c r="G191" i="14"/>
  <c r="F191" i="14"/>
  <c r="X190" i="14"/>
  <c r="V190" i="14"/>
  <c r="U190" i="14"/>
  <c r="S190" i="14"/>
  <c r="R190" i="14"/>
  <c r="M190" i="14"/>
  <c r="L190" i="14"/>
  <c r="K190" i="14"/>
  <c r="J190" i="14"/>
  <c r="I190" i="14"/>
  <c r="H190" i="14"/>
  <c r="G190" i="14"/>
  <c r="F190" i="14"/>
  <c r="V185" i="14"/>
  <c r="U185" i="14"/>
  <c r="S185" i="14"/>
  <c r="R185" i="14"/>
  <c r="J185" i="14"/>
  <c r="I185" i="14"/>
  <c r="G185" i="14"/>
  <c r="F185" i="14"/>
  <c r="V184" i="14"/>
  <c r="U184" i="14"/>
  <c r="S184" i="14"/>
  <c r="R184" i="14"/>
  <c r="J184" i="14"/>
  <c r="I184" i="14"/>
  <c r="G184" i="14"/>
  <c r="F184" i="14"/>
  <c r="X183" i="14"/>
  <c r="V183" i="14"/>
  <c r="U183" i="14"/>
  <c r="S183" i="14"/>
  <c r="R183" i="14"/>
  <c r="L183" i="14"/>
  <c r="J183" i="14"/>
  <c r="I183" i="14"/>
  <c r="G183" i="14"/>
  <c r="F183" i="14"/>
  <c r="V179" i="14"/>
  <c r="U179" i="14"/>
  <c r="S179" i="14"/>
  <c r="R179" i="14"/>
  <c r="K179" i="14"/>
  <c r="J179" i="14"/>
  <c r="I179" i="14"/>
  <c r="H179" i="14"/>
  <c r="G179" i="14"/>
  <c r="F179" i="14"/>
  <c r="V178" i="14"/>
  <c r="U178" i="14"/>
  <c r="S178" i="14"/>
  <c r="R178" i="14"/>
  <c r="K178" i="14"/>
  <c r="J178" i="14"/>
  <c r="I178" i="14"/>
  <c r="H178" i="14"/>
  <c r="G178" i="14"/>
  <c r="F178" i="14"/>
  <c r="X177" i="14"/>
  <c r="V177" i="14"/>
  <c r="U177" i="14"/>
  <c r="S177" i="14"/>
  <c r="R177" i="14"/>
  <c r="M177" i="14"/>
  <c r="L177" i="14"/>
  <c r="K177" i="14"/>
  <c r="J177" i="14"/>
  <c r="I177" i="14"/>
  <c r="H177" i="14"/>
  <c r="G177" i="14"/>
  <c r="F177" i="14"/>
  <c r="V172" i="14"/>
  <c r="U172" i="14"/>
  <c r="S172" i="14"/>
  <c r="R172" i="14"/>
  <c r="J172" i="14"/>
  <c r="I172" i="14"/>
  <c r="G172" i="14"/>
  <c r="F172" i="14"/>
  <c r="V171" i="14"/>
  <c r="U171" i="14"/>
  <c r="S171" i="14"/>
  <c r="R171" i="14"/>
  <c r="J171" i="14"/>
  <c r="I171" i="14"/>
  <c r="G171" i="14"/>
  <c r="F171" i="14"/>
  <c r="X170" i="14"/>
  <c r="V170" i="14"/>
  <c r="U170" i="14"/>
  <c r="S170" i="14"/>
  <c r="R170" i="14"/>
  <c r="L170" i="14"/>
  <c r="J170" i="14"/>
  <c r="I170" i="14"/>
  <c r="G170" i="14"/>
  <c r="F170" i="14"/>
  <c r="V166" i="14"/>
  <c r="U166" i="14"/>
  <c r="S166" i="14"/>
  <c r="R166" i="14"/>
  <c r="K166" i="14"/>
  <c r="J166" i="14"/>
  <c r="I166" i="14"/>
  <c r="H166" i="14"/>
  <c r="G166" i="14"/>
  <c r="F166" i="14"/>
  <c r="V165" i="14"/>
  <c r="U165" i="14"/>
  <c r="S165" i="14"/>
  <c r="R165" i="14"/>
  <c r="K165" i="14"/>
  <c r="J165" i="14"/>
  <c r="I165" i="14"/>
  <c r="H165" i="14"/>
  <c r="G165" i="14"/>
  <c r="F165" i="14"/>
  <c r="X164" i="14"/>
  <c r="V164" i="14"/>
  <c r="U164" i="14"/>
  <c r="S164" i="14"/>
  <c r="R164" i="14"/>
  <c r="M164" i="14"/>
  <c r="L164" i="14"/>
  <c r="K164" i="14"/>
  <c r="J164" i="14"/>
  <c r="I164" i="14"/>
  <c r="H164" i="14"/>
  <c r="G164" i="14"/>
  <c r="F164" i="14"/>
  <c r="V159" i="14"/>
  <c r="U159" i="14"/>
  <c r="S159" i="14"/>
  <c r="R159" i="14"/>
  <c r="J159" i="14"/>
  <c r="I159" i="14"/>
  <c r="G159" i="14"/>
  <c r="F159" i="14"/>
  <c r="V158" i="14"/>
  <c r="U158" i="14"/>
  <c r="S158" i="14"/>
  <c r="R158" i="14"/>
  <c r="J158" i="14"/>
  <c r="I158" i="14"/>
  <c r="G158" i="14"/>
  <c r="F158" i="14"/>
  <c r="X157" i="14"/>
  <c r="V157" i="14"/>
  <c r="U157" i="14"/>
  <c r="S157" i="14"/>
  <c r="R157" i="14"/>
  <c r="L157" i="14"/>
  <c r="J157" i="14"/>
  <c r="I157" i="14"/>
  <c r="G157" i="14"/>
  <c r="F157" i="14"/>
  <c r="V153" i="14"/>
  <c r="U153" i="14"/>
  <c r="S153" i="14"/>
  <c r="R153" i="14"/>
  <c r="K153" i="14"/>
  <c r="J153" i="14"/>
  <c r="I153" i="14"/>
  <c r="H153" i="14"/>
  <c r="G153" i="14"/>
  <c r="F153" i="14"/>
  <c r="V152" i="14"/>
  <c r="U152" i="14"/>
  <c r="S152" i="14"/>
  <c r="R152" i="14"/>
  <c r="K152" i="14"/>
  <c r="J152" i="14"/>
  <c r="I152" i="14"/>
  <c r="H152" i="14"/>
  <c r="G152" i="14"/>
  <c r="F152" i="14"/>
  <c r="X151" i="14"/>
  <c r="V151" i="14"/>
  <c r="U151" i="14"/>
  <c r="S151" i="14"/>
  <c r="R151" i="14"/>
  <c r="M151" i="14"/>
  <c r="L151" i="14"/>
  <c r="K151" i="14"/>
  <c r="J151" i="14"/>
  <c r="I151" i="14"/>
  <c r="H151" i="14"/>
  <c r="G151" i="14"/>
  <c r="F151" i="14"/>
  <c r="V146" i="14"/>
  <c r="U146" i="14"/>
  <c r="S146" i="14"/>
  <c r="R146" i="14"/>
  <c r="J146" i="14"/>
  <c r="I146" i="14"/>
  <c r="G146" i="14"/>
  <c r="F146" i="14"/>
  <c r="V145" i="14"/>
  <c r="U145" i="14"/>
  <c r="S145" i="14"/>
  <c r="R145" i="14"/>
  <c r="J145" i="14"/>
  <c r="I145" i="14"/>
  <c r="G145" i="14"/>
  <c r="F145" i="14"/>
  <c r="X144" i="14"/>
  <c r="V144" i="14"/>
  <c r="U144" i="14"/>
  <c r="S144" i="14"/>
  <c r="R144" i="14"/>
  <c r="L144" i="14"/>
  <c r="J144" i="14"/>
  <c r="I144" i="14"/>
  <c r="G144" i="14"/>
  <c r="F144" i="14"/>
  <c r="V140" i="14"/>
  <c r="U140" i="14"/>
  <c r="S140" i="14"/>
  <c r="R140" i="14"/>
  <c r="K140" i="14"/>
  <c r="J140" i="14"/>
  <c r="I140" i="14"/>
  <c r="H140" i="14"/>
  <c r="G140" i="14"/>
  <c r="F140" i="14"/>
  <c r="V139" i="14"/>
  <c r="U139" i="14"/>
  <c r="S139" i="14"/>
  <c r="R139" i="14"/>
  <c r="K139" i="14"/>
  <c r="J139" i="14"/>
  <c r="I139" i="14"/>
  <c r="H139" i="14"/>
  <c r="G139" i="14"/>
  <c r="F139" i="14"/>
  <c r="X138" i="14"/>
  <c r="V138" i="14"/>
  <c r="U138" i="14"/>
  <c r="S138" i="14"/>
  <c r="R138" i="14"/>
  <c r="M138" i="14"/>
  <c r="L138" i="14"/>
  <c r="K138" i="14"/>
  <c r="J138" i="14"/>
  <c r="I138" i="14"/>
  <c r="H138" i="14"/>
  <c r="G138" i="14"/>
  <c r="F138" i="14"/>
  <c r="V133" i="14"/>
  <c r="U133" i="14"/>
  <c r="S133" i="14"/>
  <c r="R133" i="14"/>
  <c r="J133" i="14"/>
  <c r="I133" i="14"/>
  <c r="G133" i="14"/>
  <c r="F133" i="14"/>
  <c r="V132" i="14"/>
  <c r="U132" i="14"/>
  <c r="S132" i="14"/>
  <c r="R132" i="14"/>
  <c r="J132" i="14"/>
  <c r="I132" i="14"/>
  <c r="G132" i="14"/>
  <c r="F132" i="14"/>
  <c r="X131" i="14"/>
  <c r="V131" i="14"/>
  <c r="U131" i="14"/>
  <c r="S131" i="14"/>
  <c r="R131" i="14"/>
  <c r="L131" i="14"/>
  <c r="J131" i="14"/>
  <c r="I131" i="14"/>
  <c r="G131" i="14"/>
  <c r="F131" i="14"/>
  <c r="V127" i="14"/>
  <c r="U127" i="14"/>
  <c r="S127" i="14"/>
  <c r="R127" i="14"/>
  <c r="K127" i="14"/>
  <c r="J127" i="14"/>
  <c r="I127" i="14"/>
  <c r="H127" i="14"/>
  <c r="G127" i="14"/>
  <c r="F127" i="14"/>
  <c r="V126" i="14"/>
  <c r="U126" i="14"/>
  <c r="S126" i="14"/>
  <c r="R126" i="14"/>
  <c r="K126" i="14"/>
  <c r="J126" i="14"/>
  <c r="I126" i="14"/>
  <c r="H126" i="14"/>
  <c r="G126" i="14"/>
  <c r="F126" i="14"/>
  <c r="X125" i="14"/>
  <c r="V125" i="14"/>
  <c r="U125" i="14"/>
  <c r="S125" i="14"/>
  <c r="R125" i="14"/>
  <c r="M125" i="14"/>
  <c r="L125" i="14"/>
  <c r="K125" i="14"/>
  <c r="J125" i="14"/>
  <c r="I125" i="14"/>
  <c r="H125" i="14"/>
  <c r="G125" i="14"/>
  <c r="F125" i="14"/>
  <c r="V120" i="14"/>
  <c r="U120" i="14"/>
  <c r="S120" i="14"/>
  <c r="R120" i="14"/>
  <c r="J120" i="14"/>
  <c r="I120" i="14"/>
  <c r="G120" i="14"/>
  <c r="F120" i="14"/>
  <c r="V119" i="14"/>
  <c r="U119" i="14"/>
  <c r="S119" i="14"/>
  <c r="R119" i="14"/>
  <c r="J119" i="14"/>
  <c r="I119" i="14"/>
  <c r="G119" i="14"/>
  <c r="F119" i="14"/>
  <c r="X118" i="14"/>
  <c r="V118" i="14"/>
  <c r="U118" i="14"/>
  <c r="S118" i="14"/>
  <c r="R118" i="14"/>
  <c r="L118" i="14"/>
  <c r="J118" i="14"/>
  <c r="I118" i="14"/>
  <c r="G118" i="14"/>
  <c r="F118" i="14"/>
  <c r="V114" i="14"/>
  <c r="U114" i="14"/>
  <c r="S114" i="14"/>
  <c r="R114" i="14"/>
  <c r="K114" i="14"/>
  <c r="J114" i="14"/>
  <c r="I114" i="14"/>
  <c r="H114" i="14"/>
  <c r="G114" i="14"/>
  <c r="F114" i="14"/>
  <c r="V113" i="14"/>
  <c r="U113" i="14"/>
  <c r="S113" i="14"/>
  <c r="R113" i="14"/>
  <c r="K113" i="14"/>
  <c r="J113" i="14"/>
  <c r="I113" i="14"/>
  <c r="H113" i="14"/>
  <c r="G113" i="14"/>
  <c r="F113" i="14"/>
  <c r="X112" i="14"/>
  <c r="V112" i="14"/>
  <c r="U112" i="14"/>
  <c r="S112" i="14"/>
  <c r="R112" i="14"/>
  <c r="M112" i="14"/>
  <c r="L112" i="14"/>
  <c r="K112" i="14"/>
  <c r="J112" i="14"/>
  <c r="I112" i="14"/>
  <c r="H112" i="14"/>
  <c r="G112" i="14"/>
  <c r="F112" i="14"/>
  <c r="V107" i="14"/>
  <c r="U107" i="14"/>
  <c r="S107" i="14"/>
  <c r="R107" i="14"/>
  <c r="J107" i="14"/>
  <c r="I107" i="14"/>
  <c r="G107" i="14"/>
  <c r="F107" i="14"/>
  <c r="V106" i="14"/>
  <c r="U106" i="14"/>
  <c r="S106" i="14"/>
  <c r="R106" i="14"/>
  <c r="J106" i="14"/>
  <c r="I106" i="14"/>
  <c r="G106" i="14"/>
  <c r="F106" i="14"/>
  <c r="X105" i="14"/>
  <c r="V105" i="14"/>
  <c r="U105" i="14"/>
  <c r="S105" i="14"/>
  <c r="R105" i="14"/>
  <c r="L105" i="14"/>
  <c r="J105" i="14"/>
  <c r="I105" i="14"/>
  <c r="G105" i="14"/>
  <c r="F105" i="14"/>
  <c r="V101" i="14"/>
  <c r="U101" i="14"/>
  <c r="S101" i="14"/>
  <c r="R101" i="14"/>
  <c r="K101" i="14"/>
  <c r="J101" i="14"/>
  <c r="I101" i="14"/>
  <c r="H101" i="14"/>
  <c r="G101" i="14"/>
  <c r="F101" i="14"/>
  <c r="V100" i="14"/>
  <c r="U100" i="14"/>
  <c r="S100" i="14"/>
  <c r="R100" i="14"/>
  <c r="K100" i="14"/>
  <c r="J100" i="14"/>
  <c r="I100" i="14"/>
  <c r="H100" i="14"/>
  <c r="G100" i="14"/>
  <c r="F100" i="14"/>
  <c r="X99" i="14"/>
  <c r="V99" i="14"/>
  <c r="U99" i="14"/>
  <c r="S99" i="14"/>
  <c r="R99" i="14"/>
  <c r="M99" i="14"/>
  <c r="L99" i="14"/>
  <c r="K99" i="14"/>
  <c r="J99" i="14"/>
  <c r="I99" i="14"/>
  <c r="H99" i="14"/>
  <c r="G99" i="14"/>
  <c r="F99" i="14"/>
  <c r="V94" i="14"/>
  <c r="U94" i="14"/>
  <c r="S94" i="14"/>
  <c r="R94" i="14"/>
  <c r="J94" i="14"/>
  <c r="I94" i="14"/>
  <c r="G94" i="14"/>
  <c r="F94" i="14"/>
  <c r="V93" i="14"/>
  <c r="U93" i="14"/>
  <c r="S93" i="14"/>
  <c r="R93" i="14"/>
  <c r="J93" i="14"/>
  <c r="I93" i="14"/>
  <c r="G93" i="14"/>
  <c r="F93" i="14"/>
  <c r="X92" i="14"/>
  <c r="V92" i="14"/>
  <c r="U92" i="14"/>
  <c r="S92" i="14"/>
  <c r="R92" i="14"/>
  <c r="L92" i="14"/>
  <c r="J92" i="14"/>
  <c r="I92" i="14"/>
  <c r="G92" i="14"/>
  <c r="F92" i="14"/>
  <c r="V88" i="14"/>
  <c r="U88" i="14"/>
  <c r="S88" i="14"/>
  <c r="R88" i="14"/>
  <c r="K88" i="14"/>
  <c r="J88" i="14"/>
  <c r="I88" i="14"/>
  <c r="H88" i="14"/>
  <c r="G88" i="14"/>
  <c r="F88" i="14"/>
  <c r="V87" i="14"/>
  <c r="U87" i="14"/>
  <c r="S87" i="14"/>
  <c r="R87" i="14"/>
  <c r="K87" i="14"/>
  <c r="J87" i="14"/>
  <c r="I87" i="14"/>
  <c r="H87" i="14"/>
  <c r="G87" i="14"/>
  <c r="F87" i="14"/>
  <c r="X86" i="14"/>
  <c r="V86" i="14"/>
  <c r="U86" i="14"/>
  <c r="S86" i="14"/>
  <c r="R86" i="14"/>
  <c r="M86" i="14"/>
  <c r="L86" i="14"/>
  <c r="K86" i="14"/>
  <c r="J86" i="14"/>
  <c r="I86" i="14"/>
  <c r="H86" i="14"/>
  <c r="G86" i="14"/>
  <c r="F86" i="14"/>
  <c r="V81" i="14"/>
  <c r="U81" i="14"/>
  <c r="S81" i="14"/>
  <c r="R81" i="14"/>
  <c r="J81" i="14"/>
  <c r="I81" i="14"/>
  <c r="G81" i="14"/>
  <c r="F81" i="14"/>
  <c r="V80" i="14"/>
  <c r="U80" i="14"/>
  <c r="S80" i="14"/>
  <c r="R80" i="14"/>
  <c r="J80" i="14"/>
  <c r="I80" i="14"/>
  <c r="G80" i="14"/>
  <c r="F80" i="14"/>
  <c r="X79" i="14"/>
  <c r="V79" i="14"/>
  <c r="U79" i="14"/>
  <c r="S79" i="14"/>
  <c r="R79" i="14"/>
  <c r="L79" i="14"/>
  <c r="J79" i="14"/>
  <c r="I79" i="14"/>
  <c r="G79" i="14"/>
  <c r="F79" i="14"/>
  <c r="V75" i="14"/>
  <c r="U75" i="14"/>
  <c r="S75" i="14"/>
  <c r="R75" i="14"/>
  <c r="K75" i="14"/>
  <c r="J75" i="14"/>
  <c r="I75" i="14"/>
  <c r="H75" i="14"/>
  <c r="G75" i="14"/>
  <c r="F75" i="14"/>
  <c r="V74" i="14"/>
  <c r="U74" i="14"/>
  <c r="S74" i="14"/>
  <c r="R74" i="14"/>
  <c r="K74" i="14"/>
  <c r="J74" i="14"/>
  <c r="I74" i="14"/>
  <c r="H74" i="14"/>
  <c r="G74" i="14"/>
  <c r="F74" i="14"/>
  <c r="X73" i="14"/>
  <c r="V73" i="14"/>
  <c r="U73" i="14"/>
  <c r="S73" i="14"/>
  <c r="R73" i="14"/>
  <c r="M73" i="14"/>
  <c r="L73" i="14"/>
  <c r="K73" i="14"/>
  <c r="J73" i="14"/>
  <c r="I73" i="14"/>
  <c r="H73" i="14"/>
  <c r="G73" i="14"/>
  <c r="F73" i="14"/>
  <c r="V263" i="15"/>
  <c r="U263" i="15"/>
  <c r="S263" i="15"/>
  <c r="R263" i="15"/>
  <c r="J263" i="15"/>
  <c r="I263" i="15"/>
  <c r="G263" i="15"/>
  <c r="F263" i="15"/>
  <c r="V262" i="15"/>
  <c r="U262" i="15"/>
  <c r="S262" i="15"/>
  <c r="R262" i="15"/>
  <c r="J262" i="15"/>
  <c r="I262" i="15"/>
  <c r="G262" i="15"/>
  <c r="F262" i="15"/>
  <c r="X261" i="15"/>
  <c r="V261" i="15"/>
  <c r="U261" i="15"/>
  <c r="S261" i="15"/>
  <c r="R261" i="15"/>
  <c r="L261" i="15"/>
  <c r="J261" i="15"/>
  <c r="I261" i="15"/>
  <c r="G261" i="15"/>
  <c r="F261" i="15"/>
  <c r="V257" i="15"/>
  <c r="U257" i="15"/>
  <c r="S257" i="15"/>
  <c r="R257" i="15"/>
  <c r="K257" i="15"/>
  <c r="J257" i="15"/>
  <c r="I257" i="15"/>
  <c r="H257" i="15"/>
  <c r="G257" i="15"/>
  <c r="F257" i="15"/>
  <c r="V256" i="15"/>
  <c r="U256" i="15"/>
  <c r="S256" i="15"/>
  <c r="R256" i="15"/>
  <c r="K256" i="15"/>
  <c r="J256" i="15"/>
  <c r="I256" i="15"/>
  <c r="H256" i="15"/>
  <c r="G256" i="15"/>
  <c r="F256" i="15"/>
  <c r="X255" i="15"/>
  <c r="V255" i="15"/>
  <c r="U255" i="15"/>
  <c r="S255" i="15"/>
  <c r="R255" i="15"/>
  <c r="M255" i="15"/>
  <c r="L255" i="15"/>
  <c r="K255" i="15"/>
  <c r="J255" i="15"/>
  <c r="I255" i="15"/>
  <c r="H255" i="15"/>
  <c r="G255" i="15"/>
  <c r="F255" i="15"/>
  <c r="V250" i="15"/>
  <c r="U250" i="15"/>
  <c r="S250" i="15"/>
  <c r="R250" i="15"/>
  <c r="J250" i="15"/>
  <c r="I250" i="15"/>
  <c r="G250" i="15"/>
  <c r="F250" i="15"/>
  <c r="V249" i="15"/>
  <c r="U249" i="15"/>
  <c r="S249" i="15"/>
  <c r="R249" i="15"/>
  <c r="J249" i="15"/>
  <c r="I249" i="15"/>
  <c r="G249" i="15"/>
  <c r="F249" i="15"/>
  <c r="X248" i="15"/>
  <c r="V248" i="15"/>
  <c r="U248" i="15"/>
  <c r="S248" i="15"/>
  <c r="R248" i="15"/>
  <c r="L248" i="15"/>
  <c r="J248" i="15"/>
  <c r="I248" i="15"/>
  <c r="G248" i="15"/>
  <c r="F248" i="15"/>
  <c r="V244" i="15"/>
  <c r="U244" i="15"/>
  <c r="S244" i="15"/>
  <c r="R244" i="15"/>
  <c r="K244" i="15"/>
  <c r="J244" i="15"/>
  <c r="I244" i="15"/>
  <c r="H244" i="15"/>
  <c r="G244" i="15"/>
  <c r="F244" i="15"/>
  <c r="V243" i="15"/>
  <c r="U243" i="15"/>
  <c r="S243" i="15"/>
  <c r="R243" i="15"/>
  <c r="K243" i="15"/>
  <c r="J243" i="15"/>
  <c r="I243" i="15"/>
  <c r="H243" i="15"/>
  <c r="G243" i="15"/>
  <c r="F243" i="15"/>
  <c r="X242" i="15"/>
  <c r="V242" i="15"/>
  <c r="U242" i="15"/>
  <c r="S242" i="15"/>
  <c r="R242" i="15"/>
  <c r="M242" i="15"/>
  <c r="L242" i="15"/>
  <c r="K242" i="15"/>
  <c r="J242" i="15"/>
  <c r="I242" i="15"/>
  <c r="H242" i="15"/>
  <c r="G242" i="15"/>
  <c r="F242" i="15"/>
  <c r="V237" i="15"/>
  <c r="U237" i="15"/>
  <c r="S237" i="15"/>
  <c r="R237" i="15"/>
  <c r="J237" i="15"/>
  <c r="I237" i="15"/>
  <c r="G237" i="15"/>
  <c r="F237" i="15"/>
  <c r="V236" i="15"/>
  <c r="U236" i="15"/>
  <c r="S236" i="15"/>
  <c r="R236" i="15"/>
  <c r="J236" i="15"/>
  <c r="I236" i="15"/>
  <c r="G236" i="15"/>
  <c r="F236" i="15"/>
  <c r="X235" i="15"/>
  <c r="V235" i="15"/>
  <c r="U235" i="15"/>
  <c r="S235" i="15"/>
  <c r="R235" i="15"/>
  <c r="L235" i="15"/>
  <c r="J235" i="15"/>
  <c r="I235" i="15"/>
  <c r="G235" i="15"/>
  <c r="F235" i="15"/>
  <c r="V231" i="15"/>
  <c r="U231" i="15"/>
  <c r="S231" i="15"/>
  <c r="R231" i="15"/>
  <c r="K231" i="15"/>
  <c r="J231" i="15"/>
  <c r="I231" i="15"/>
  <c r="H231" i="15"/>
  <c r="G231" i="15"/>
  <c r="F231" i="15"/>
  <c r="V230" i="15"/>
  <c r="U230" i="15"/>
  <c r="S230" i="15"/>
  <c r="R230" i="15"/>
  <c r="K230" i="15"/>
  <c r="J230" i="15"/>
  <c r="I230" i="15"/>
  <c r="H230" i="15"/>
  <c r="G230" i="15"/>
  <c r="F230" i="15"/>
  <c r="X229" i="15"/>
  <c r="V229" i="15"/>
  <c r="U229" i="15"/>
  <c r="S229" i="15"/>
  <c r="R229" i="15"/>
  <c r="M229" i="15"/>
  <c r="L229" i="15"/>
  <c r="K229" i="15"/>
  <c r="J229" i="15"/>
  <c r="I229" i="15"/>
  <c r="H229" i="15"/>
  <c r="G229" i="15"/>
  <c r="F229" i="15"/>
  <c r="V224" i="15"/>
  <c r="U224" i="15"/>
  <c r="S224" i="15"/>
  <c r="R224" i="15"/>
  <c r="J224" i="15"/>
  <c r="I224" i="15"/>
  <c r="G224" i="15"/>
  <c r="F224" i="15"/>
  <c r="V223" i="15"/>
  <c r="U223" i="15"/>
  <c r="S223" i="15"/>
  <c r="R223" i="15"/>
  <c r="J223" i="15"/>
  <c r="I223" i="15"/>
  <c r="G223" i="15"/>
  <c r="F223" i="15"/>
  <c r="X222" i="15"/>
  <c r="V222" i="15"/>
  <c r="U222" i="15"/>
  <c r="S222" i="15"/>
  <c r="R222" i="15"/>
  <c r="L222" i="15"/>
  <c r="J222" i="15"/>
  <c r="I222" i="15"/>
  <c r="G222" i="15"/>
  <c r="F222" i="15"/>
  <c r="V218" i="15"/>
  <c r="U218" i="15"/>
  <c r="S218" i="15"/>
  <c r="R218" i="15"/>
  <c r="K218" i="15"/>
  <c r="J218" i="15"/>
  <c r="I218" i="15"/>
  <c r="H218" i="15"/>
  <c r="G218" i="15"/>
  <c r="F218" i="15"/>
  <c r="V217" i="15"/>
  <c r="U217" i="15"/>
  <c r="S217" i="15"/>
  <c r="R217" i="15"/>
  <c r="K217" i="15"/>
  <c r="J217" i="15"/>
  <c r="I217" i="15"/>
  <c r="H217" i="15"/>
  <c r="G217" i="15"/>
  <c r="F217" i="15"/>
  <c r="X216" i="15"/>
  <c r="V216" i="15"/>
  <c r="U216" i="15"/>
  <c r="S216" i="15"/>
  <c r="R216" i="15"/>
  <c r="M216" i="15"/>
  <c r="L216" i="15"/>
  <c r="K216" i="15"/>
  <c r="J216" i="15"/>
  <c r="I216" i="15"/>
  <c r="H216" i="15"/>
  <c r="G216" i="15"/>
  <c r="F216" i="15"/>
  <c r="V211" i="15"/>
  <c r="U211" i="15"/>
  <c r="S211" i="15"/>
  <c r="R211" i="15"/>
  <c r="J211" i="15"/>
  <c r="I211" i="15"/>
  <c r="G211" i="15"/>
  <c r="F211" i="15"/>
  <c r="V210" i="15"/>
  <c r="U210" i="15"/>
  <c r="S210" i="15"/>
  <c r="R210" i="15"/>
  <c r="J210" i="15"/>
  <c r="I210" i="15"/>
  <c r="G210" i="15"/>
  <c r="F210" i="15"/>
  <c r="X209" i="15"/>
  <c r="V209" i="15"/>
  <c r="U209" i="15"/>
  <c r="S209" i="15"/>
  <c r="R209" i="15"/>
  <c r="L209" i="15"/>
  <c r="J209" i="15"/>
  <c r="I209" i="15"/>
  <c r="G209" i="15"/>
  <c r="F209" i="15"/>
  <c r="V205" i="15"/>
  <c r="U205" i="15"/>
  <c r="S205" i="15"/>
  <c r="R205" i="15"/>
  <c r="K205" i="15"/>
  <c r="J205" i="15"/>
  <c r="I205" i="15"/>
  <c r="H205" i="15"/>
  <c r="G205" i="15"/>
  <c r="F205" i="15"/>
  <c r="V204" i="15"/>
  <c r="U204" i="15"/>
  <c r="S204" i="15"/>
  <c r="R204" i="15"/>
  <c r="K204" i="15"/>
  <c r="J204" i="15"/>
  <c r="I204" i="15"/>
  <c r="H204" i="15"/>
  <c r="G204" i="15"/>
  <c r="F204" i="15"/>
  <c r="X203" i="15"/>
  <c r="V203" i="15"/>
  <c r="U203" i="15"/>
  <c r="S203" i="15"/>
  <c r="R203" i="15"/>
  <c r="M203" i="15"/>
  <c r="L203" i="15"/>
  <c r="K203" i="15"/>
  <c r="J203" i="15"/>
  <c r="I203" i="15"/>
  <c r="H203" i="15"/>
  <c r="G203" i="15"/>
  <c r="F203" i="15"/>
  <c r="V198" i="15"/>
  <c r="U198" i="15"/>
  <c r="S198" i="15"/>
  <c r="R198" i="15"/>
  <c r="J198" i="15"/>
  <c r="I198" i="15"/>
  <c r="G198" i="15"/>
  <c r="F198" i="15"/>
  <c r="V197" i="15"/>
  <c r="U197" i="15"/>
  <c r="S197" i="15"/>
  <c r="R197" i="15"/>
  <c r="J197" i="15"/>
  <c r="I197" i="15"/>
  <c r="G197" i="15"/>
  <c r="F197" i="15"/>
  <c r="X196" i="15"/>
  <c r="V196" i="15"/>
  <c r="U196" i="15"/>
  <c r="S196" i="15"/>
  <c r="R196" i="15"/>
  <c r="L196" i="15"/>
  <c r="J196" i="15"/>
  <c r="I196" i="15"/>
  <c r="G196" i="15"/>
  <c r="F196" i="15"/>
  <c r="V192" i="15"/>
  <c r="U192" i="15"/>
  <c r="S192" i="15"/>
  <c r="R192" i="15"/>
  <c r="K192" i="15"/>
  <c r="J192" i="15"/>
  <c r="I192" i="15"/>
  <c r="H192" i="15"/>
  <c r="G192" i="15"/>
  <c r="F192" i="15"/>
  <c r="V191" i="15"/>
  <c r="U191" i="15"/>
  <c r="S191" i="15"/>
  <c r="R191" i="15"/>
  <c r="K191" i="15"/>
  <c r="J191" i="15"/>
  <c r="I191" i="15"/>
  <c r="H191" i="15"/>
  <c r="G191" i="15"/>
  <c r="F191" i="15"/>
  <c r="X190" i="15"/>
  <c r="V190" i="15"/>
  <c r="U190" i="15"/>
  <c r="S190" i="15"/>
  <c r="R190" i="15"/>
  <c r="M190" i="15"/>
  <c r="L190" i="15"/>
  <c r="K190" i="15"/>
  <c r="J190" i="15"/>
  <c r="I190" i="15"/>
  <c r="H190" i="15"/>
  <c r="G190" i="15"/>
  <c r="F190" i="15"/>
  <c r="V185" i="15"/>
  <c r="U185" i="15"/>
  <c r="S185" i="15"/>
  <c r="R185" i="15"/>
  <c r="J185" i="15"/>
  <c r="I185" i="15"/>
  <c r="G185" i="15"/>
  <c r="F185" i="15"/>
  <c r="V184" i="15"/>
  <c r="U184" i="15"/>
  <c r="S184" i="15"/>
  <c r="R184" i="15"/>
  <c r="J184" i="15"/>
  <c r="I184" i="15"/>
  <c r="G184" i="15"/>
  <c r="F184" i="15"/>
  <c r="X183" i="15"/>
  <c r="V183" i="15"/>
  <c r="U183" i="15"/>
  <c r="S183" i="15"/>
  <c r="R183" i="15"/>
  <c r="L183" i="15"/>
  <c r="J183" i="15"/>
  <c r="I183" i="15"/>
  <c r="G183" i="15"/>
  <c r="F183" i="15"/>
  <c r="V179" i="15"/>
  <c r="U179" i="15"/>
  <c r="S179" i="15"/>
  <c r="R179" i="15"/>
  <c r="K179" i="15"/>
  <c r="J179" i="15"/>
  <c r="I179" i="15"/>
  <c r="H179" i="15"/>
  <c r="G179" i="15"/>
  <c r="F179" i="15"/>
  <c r="V178" i="15"/>
  <c r="U178" i="15"/>
  <c r="S178" i="15"/>
  <c r="R178" i="15"/>
  <c r="K178" i="15"/>
  <c r="J178" i="15"/>
  <c r="I178" i="15"/>
  <c r="H178" i="15"/>
  <c r="G178" i="15"/>
  <c r="F178" i="15"/>
  <c r="X177" i="15"/>
  <c r="V177" i="15"/>
  <c r="U177" i="15"/>
  <c r="S177" i="15"/>
  <c r="R177" i="15"/>
  <c r="M177" i="15"/>
  <c r="L177" i="15"/>
  <c r="K177" i="15"/>
  <c r="J177" i="15"/>
  <c r="I177" i="15"/>
  <c r="H177" i="15"/>
  <c r="G177" i="15"/>
  <c r="F177" i="15"/>
  <c r="V172" i="15"/>
  <c r="U172" i="15"/>
  <c r="S172" i="15"/>
  <c r="R172" i="15"/>
  <c r="J172" i="15"/>
  <c r="I172" i="15"/>
  <c r="G172" i="15"/>
  <c r="F172" i="15"/>
  <c r="V171" i="15"/>
  <c r="U171" i="15"/>
  <c r="S171" i="15"/>
  <c r="R171" i="15"/>
  <c r="J171" i="15"/>
  <c r="I171" i="15"/>
  <c r="G171" i="15"/>
  <c r="F171" i="15"/>
  <c r="X170" i="15"/>
  <c r="V170" i="15"/>
  <c r="U170" i="15"/>
  <c r="S170" i="15"/>
  <c r="R170" i="15"/>
  <c r="L170" i="15"/>
  <c r="J170" i="15"/>
  <c r="I170" i="15"/>
  <c r="G170" i="15"/>
  <c r="F170" i="15"/>
  <c r="V166" i="15"/>
  <c r="U166" i="15"/>
  <c r="S166" i="15"/>
  <c r="R166" i="15"/>
  <c r="K166" i="15"/>
  <c r="J166" i="15"/>
  <c r="I166" i="15"/>
  <c r="H166" i="15"/>
  <c r="G166" i="15"/>
  <c r="F166" i="15"/>
  <c r="V165" i="15"/>
  <c r="U165" i="15"/>
  <c r="S165" i="15"/>
  <c r="R165" i="15"/>
  <c r="K165" i="15"/>
  <c r="J165" i="15"/>
  <c r="I165" i="15"/>
  <c r="H165" i="15"/>
  <c r="G165" i="15"/>
  <c r="F165" i="15"/>
  <c r="X164" i="15"/>
  <c r="V164" i="15"/>
  <c r="U164" i="15"/>
  <c r="S164" i="15"/>
  <c r="R164" i="15"/>
  <c r="M164" i="15"/>
  <c r="L164" i="15"/>
  <c r="K164" i="15"/>
  <c r="J164" i="15"/>
  <c r="I164" i="15"/>
  <c r="H164" i="15"/>
  <c r="G164" i="15"/>
  <c r="F164" i="15"/>
  <c r="V159" i="15"/>
  <c r="U159" i="15"/>
  <c r="S159" i="15"/>
  <c r="R159" i="15"/>
  <c r="J159" i="15"/>
  <c r="I159" i="15"/>
  <c r="G159" i="15"/>
  <c r="F159" i="15"/>
  <c r="V158" i="15"/>
  <c r="U158" i="15"/>
  <c r="S158" i="15"/>
  <c r="R158" i="15"/>
  <c r="J158" i="15"/>
  <c r="I158" i="15"/>
  <c r="G158" i="15"/>
  <c r="F158" i="15"/>
  <c r="X157" i="15"/>
  <c r="V157" i="15"/>
  <c r="U157" i="15"/>
  <c r="S157" i="15"/>
  <c r="R157" i="15"/>
  <c r="L157" i="15"/>
  <c r="J157" i="15"/>
  <c r="I157" i="15"/>
  <c r="G157" i="15"/>
  <c r="F157" i="15"/>
  <c r="V153" i="15"/>
  <c r="U153" i="15"/>
  <c r="S153" i="15"/>
  <c r="R153" i="15"/>
  <c r="K153" i="15"/>
  <c r="J153" i="15"/>
  <c r="I153" i="15"/>
  <c r="H153" i="15"/>
  <c r="G153" i="15"/>
  <c r="F153" i="15"/>
  <c r="V152" i="15"/>
  <c r="U152" i="15"/>
  <c r="S152" i="15"/>
  <c r="R152" i="15"/>
  <c r="K152" i="15"/>
  <c r="J152" i="15"/>
  <c r="I152" i="15"/>
  <c r="H152" i="15"/>
  <c r="G152" i="15"/>
  <c r="F152" i="15"/>
  <c r="X151" i="15"/>
  <c r="V151" i="15"/>
  <c r="U151" i="15"/>
  <c r="S151" i="15"/>
  <c r="R151" i="15"/>
  <c r="M151" i="15"/>
  <c r="L151" i="15"/>
  <c r="K151" i="15"/>
  <c r="J151" i="15"/>
  <c r="I151" i="15"/>
  <c r="H151" i="15"/>
  <c r="G151" i="15"/>
  <c r="F151" i="15"/>
  <c r="V146" i="15"/>
  <c r="U146" i="15"/>
  <c r="S146" i="15"/>
  <c r="R146" i="15"/>
  <c r="J146" i="15"/>
  <c r="I146" i="15"/>
  <c r="G146" i="15"/>
  <c r="F146" i="15"/>
  <c r="V145" i="15"/>
  <c r="U145" i="15"/>
  <c r="S145" i="15"/>
  <c r="R145" i="15"/>
  <c r="J145" i="15"/>
  <c r="I145" i="15"/>
  <c r="G145" i="15"/>
  <c r="F145" i="15"/>
  <c r="X144" i="15"/>
  <c r="V144" i="15"/>
  <c r="U144" i="15"/>
  <c r="S144" i="15"/>
  <c r="R144" i="15"/>
  <c r="L144" i="15"/>
  <c r="J144" i="15"/>
  <c r="I144" i="15"/>
  <c r="G144" i="15"/>
  <c r="F144" i="15"/>
  <c r="V140" i="15"/>
  <c r="U140" i="15"/>
  <c r="S140" i="15"/>
  <c r="R140" i="15"/>
  <c r="K140" i="15"/>
  <c r="J140" i="15"/>
  <c r="I140" i="15"/>
  <c r="H140" i="15"/>
  <c r="G140" i="15"/>
  <c r="F140" i="15"/>
  <c r="V139" i="15"/>
  <c r="U139" i="15"/>
  <c r="S139" i="15"/>
  <c r="R139" i="15"/>
  <c r="K139" i="15"/>
  <c r="J139" i="15"/>
  <c r="I139" i="15"/>
  <c r="H139" i="15"/>
  <c r="G139" i="15"/>
  <c r="F139" i="15"/>
  <c r="X138" i="15"/>
  <c r="V138" i="15"/>
  <c r="U138" i="15"/>
  <c r="S138" i="15"/>
  <c r="R138" i="15"/>
  <c r="M138" i="15"/>
  <c r="L138" i="15"/>
  <c r="K138" i="15"/>
  <c r="J138" i="15"/>
  <c r="I138" i="15"/>
  <c r="H138" i="15"/>
  <c r="G138" i="15"/>
  <c r="F138" i="15"/>
  <c r="V133" i="15"/>
  <c r="U133" i="15"/>
  <c r="S133" i="15"/>
  <c r="R133" i="15"/>
  <c r="J133" i="15"/>
  <c r="I133" i="15"/>
  <c r="G133" i="15"/>
  <c r="F133" i="15"/>
  <c r="V132" i="15"/>
  <c r="U132" i="15"/>
  <c r="S132" i="15"/>
  <c r="R132" i="15"/>
  <c r="J132" i="15"/>
  <c r="I132" i="15"/>
  <c r="G132" i="15"/>
  <c r="F132" i="15"/>
  <c r="X131" i="15"/>
  <c r="V131" i="15"/>
  <c r="U131" i="15"/>
  <c r="S131" i="15"/>
  <c r="R131" i="15"/>
  <c r="L131" i="15"/>
  <c r="J131" i="15"/>
  <c r="I131" i="15"/>
  <c r="G131" i="15"/>
  <c r="F131" i="15"/>
  <c r="V127" i="15"/>
  <c r="U127" i="15"/>
  <c r="S127" i="15"/>
  <c r="R127" i="15"/>
  <c r="K127" i="15"/>
  <c r="J127" i="15"/>
  <c r="I127" i="15"/>
  <c r="H127" i="15"/>
  <c r="G127" i="15"/>
  <c r="F127" i="15"/>
  <c r="V126" i="15"/>
  <c r="U126" i="15"/>
  <c r="S126" i="15"/>
  <c r="R126" i="15"/>
  <c r="K126" i="15"/>
  <c r="J126" i="15"/>
  <c r="I126" i="15"/>
  <c r="H126" i="15"/>
  <c r="G126" i="15"/>
  <c r="F126" i="15"/>
  <c r="X125" i="15"/>
  <c r="V125" i="15"/>
  <c r="U125" i="15"/>
  <c r="S125" i="15"/>
  <c r="R125" i="15"/>
  <c r="M125" i="15"/>
  <c r="L125" i="15"/>
  <c r="K125" i="15"/>
  <c r="J125" i="15"/>
  <c r="I125" i="15"/>
  <c r="H125" i="15"/>
  <c r="G125" i="15"/>
  <c r="F125" i="15"/>
  <c r="V120" i="15"/>
  <c r="U120" i="15"/>
  <c r="S120" i="15"/>
  <c r="R120" i="15"/>
  <c r="J120" i="15"/>
  <c r="I120" i="15"/>
  <c r="G120" i="15"/>
  <c r="F120" i="15"/>
  <c r="V119" i="15"/>
  <c r="U119" i="15"/>
  <c r="S119" i="15"/>
  <c r="R119" i="15"/>
  <c r="J119" i="15"/>
  <c r="I119" i="15"/>
  <c r="G119" i="15"/>
  <c r="F119" i="15"/>
  <c r="X118" i="15"/>
  <c r="V118" i="15"/>
  <c r="U118" i="15"/>
  <c r="S118" i="15"/>
  <c r="R118" i="15"/>
  <c r="L118" i="15"/>
  <c r="J118" i="15"/>
  <c r="I118" i="15"/>
  <c r="G118" i="15"/>
  <c r="F118" i="15"/>
  <c r="V114" i="15"/>
  <c r="U114" i="15"/>
  <c r="S114" i="15"/>
  <c r="R114" i="15"/>
  <c r="K114" i="15"/>
  <c r="J114" i="15"/>
  <c r="I114" i="15"/>
  <c r="H114" i="15"/>
  <c r="G114" i="15"/>
  <c r="F114" i="15"/>
  <c r="V113" i="15"/>
  <c r="U113" i="15"/>
  <c r="S113" i="15"/>
  <c r="R113" i="15"/>
  <c r="K113" i="15"/>
  <c r="J113" i="15"/>
  <c r="I113" i="15"/>
  <c r="H113" i="15"/>
  <c r="G113" i="15"/>
  <c r="F113" i="15"/>
  <c r="X112" i="15"/>
  <c r="V112" i="15"/>
  <c r="U112" i="15"/>
  <c r="S112" i="15"/>
  <c r="R112" i="15"/>
  <c r="M112" i="15"/>
  <c r="L112" i="15"/>
  <c r="K112" i="15"/>
  <c r="J112" i="15"/>
  <c r="I112" i="15"/>
  <c r="H112" i="15"/>
  <c r="G112" i="15"/>
  <c r="F112" i="15"/>
  <c r="V107" i="15"/>
  <c r="U107" i="15"/>
  <c r="S107" i="15"/>
  <c r="R107" i="15"/>
  <c r="J107" i="15"/>
  <c r="I107" i="15"/>
  <c r="G107" i="15"/>
  <c r="F107" i="15"/>
  <c r="V106" i="15"/>
  <c r="U106" i="15"/>
  <c r="S106" i="15"/>
  <c r="R106" i="15"/>
  <c r="J106" i="15"/>
  <c r="I106" i="15"/>
  <c r="G106" i="15"/>
  <c r="F106" i="15"/>
  <c r="X105" i="15"/>
  <c r="V105" i="15"/>
  <c r="U105" i="15"/>
  <c r="S105" i="15"/>
  <c r="R105" i="15"/>
  <c r="L105" i="15"/>
  <c r="J105" i="15"/>
  <c r="I105" i="15"/>
  <c r="G105" i="15"/>
  <c r="F105" i="15"/>
  <c r="V101" i="15"/>
  <c r="U101" i="15"/>
  <c r="S101" i="15"/>
  <c r="R101" i="15"/>
  <c r="K101" i="15"/>
  <c r="J101" i="15"/>
  <c r="I101" i="15"/>
  <c r="H101" i="15"/>
  <c r="G101" i="15"/>
  <c r="F101" i="15"/>
  <c r="V100" i="15"/>
  <c r="U100" i="15"/>
  <c r="S100" i="15"/>
  <c r="R100" i="15"/>
  <c r="K100" i="15"/>
  <c r="J100" i="15"/>
  <c r="I100" i="15"/>
  <c r="H100" i="15"/>
  <c r="G100" i="15"/>
  <c r="F100" i="15"/>
  <c r="X99" i="15"/>
  <c r="V99" i="15"/>
  <c r="U99" i="15"/>
  <c r="S99" i="15"/>
  <c r="R99" i="15"/>
  <c r="M99" i="15"/>
  <c r="L99" i="15"/>
  <c r="K99" i="15"/>
  <c r="J99" i="15"/>
  <c r="I99" i="15"/>
  <c r="H99" i="15"/>
  <c r="G99" i="15"/>
  <c r="F99" i="15"/>
  <c r="V94" i="15"/>
  <c r="U94" i="15"/>
  <c r="S94" i="15"/>
  <c r="R94" i="15"/>
  <c r="J94" i="15"/>
  <c r="I94" i="15"/>
  <c r="G94" i="15"/>
  <c r="F94" i="15"/>
  <c r="V93" i="15"/>
  <c r="U93" i="15"/>
  <c r="S93" i="15"/>
  <c r="R93" i="15"/>
  <c r="J93" i="15"/>
  <c r="I93" i="15"/>
  <c r="G93" i="15"/>
  <c r="F93" i="15"/>
  <c r="X92" i="15"/>
  <c r="V92" i="15"/>
  <c r="U92" i="15"/>
  <c r="S92" i="15"/>
  <c r="R92" i="15"/>
  <c r="L92" i="15"/>
  <c r="J92" i="15"/>
  <c r="I92" i="15"/>
  <c r="G92" i="15"/>
  <c r="F92" i="15"/>
  <c r="V88" i="15"/>
  <c r="U88" i="15"/>
  <c r="S88" i="15"/>
  <c r="R88" i="15"/>
  <c r="K88" i="15"/>
  <c r="J88" i="15"/>
  <c r="I88" i="15"/>
  <c r="H88" i="15"/>
  <c r="G88" i="15"/>
  <c r="F88" i="15"/>
  <c r="V87" i="15"/>
  <c r="U87" i="15"/>
  <c r="S87" i="15"/>
  <c r="R87" i="15"/>
  <c r="K87" i="15"/>
  <c r="J87" i="15"/>
  <c r="I87" i="15"/>
  <c r="H87" i="15"/>
  <c r="G87" i="15"/>
  <c r="F87" i="15"/>
  <c r="X86" i="15"/>
  <c r="V86" i="15"/>
  <c r="U86" i="15"/>
  <c r="S86" i="15"/>
  <c r="R86" i="15"/>
  <c r="M86" i="15"/>
  <c r="L86" i="15"/>
  <c r="K86" i="15"/>
  <c r="J86" i="15"/>
  <c r="I86" i="15"/>
  <c r="H86" i="15"/>
  <c r="G86" i="15"/>
  <c r="F86" i="15"/>
  <c r="V81" i="15"/>
  <c r="U81" i="15"/>
  <c r="S81" i="15"/>
  <c r="R81" i="15"/>
  <c r="J81" i="15"/>
  <c r="I81" i="15"/>
  <c r="G81" i="15"/>
  <c r="F81" i="15"/>
  <c r="V80" i="15"/>
  <c r="U80" i="15"/>
  <c r="S80" i="15"/>
  <c r="R80" i="15"/>
  <c r="J80" i="15"/>
  <c r="I80" i="15"/>
  <c r="G80" i="15"/>
  <c r="F80" i="15"/>
  <c r="X79" i="15"/>
  <c r="V79" i="15"/>
  <c r="U79" i="15"/>
  <c r="S79" i="15"/>
  <c r="R79" i="15"/>
  <c r="L79" i="15"/>
  <c r="J79" i="15"/>
  <c r="I79" i="15"/>
  <c r="G79" i="15"/>
  <c r="F79" i="15"/>
  <c r="V75" i="15"/>
  <c r="U75" i="15"/>
  <c r="S75" i="15"/>
  <c r="R75" i="15"/>
  <c r="K75" i="15"/>
  <c r="J75" i="15"/>
  <c r="I75" i="15"/>
  <c r="H75" i="15"/>
  <c r="G75" i="15"/>
  <c r="F75" i="15"/>
  <c r="V74" i="15"/>
  <c r="U74" i="15"/>
  <c r="S74" i="15"/>
  <c r="R74" i="15"/>
  <c r="K74" i="15"/>
  <c r="J74" i="15"/>
  <c r="I74" i="15"/>
  <c r="H74" i="15"/>
  <c r="G74" i="15"/>
  <c r="F74" i="15"/>
  <c r="X73" i="15"/>
  <c r="V73" i="15"/>
  <c r="U73" i="15"/>
  <c r="S73" i="15"/>
  <c r="R73" i="15"/>
  <c r="M73" i="15"/>
  <c r="L73" i="15"/>
  <c r="K73" i="15"/>
  <c r="J73" i="15"/>
  <c r="I73" i="15"/>
  <c r="H73" i="15"/>
  <c r="G73" i="15"/>
  <c r="F73" i="15"/>
  <c r="V263" i="16"/>
  <c r="U263" i="16"/>
  <c r="S263" i="16"/>
  <c r="R263" i="16"/>
  <c r="J263" i="16"/>
  <c r="I263" i="16"/>
  <c r="G263" i="16"/>
  <c r="F263" i="16"/>
  <c r="V262" i="16"/>
  <c r="U262" i="16"/>
  <c r="S262" i="16"/>
  <c r="R262" i="16"/>
  <c r="J262" i="16"/>
  <c r="I262" i="16"/>
  <c r="G262" i="16"/>
  <c r="F262" i="16"/>
  <c r="X261" i="16"/>
  <c r="V261" i="16"/>
  <c r="U261" i="16"/>
  <c r="S261" i="16"/>
  <c r="R261" i="16"/>
  <c r="L261" i="16"/>
  <c r="J261" i="16"/>
  <c r="I261" i="16"/>
  <c r="G261" i="16"/>
  <c r="F261" i="16"/>
  <c r="V257" i="16"/>
  <c r="U257" i="16"/>
  <c r="S257" i="16"/>
  <c r="R257" i="16"/>
  <c r="K257" i="16"/>
  <c r="J257" i="16"/>
  <c r="I257" i="16"/>
  <c r="H257" i="16"/>
  <c r="G257" i="16"/>
  <c r="F257" i="16"/>
  <c r="V256" i="16"/>
  <c r="U256" i="16"/>
  <c r="S256" i="16"/>
  <c r="R256" i="16"/>
  <c r="K256" i="16"/>
  <c r="J256" i="16"/>
  <c r="I256" i="16"/>
  <c r="H256" i="16"/>
  <c r="G256" i="16"/>
  <c r="F256" i="16"/>
  <c r="X255" i="16"/>
  <c r="V255" i="16"/>
  <c r="U255" i="16"/>
  <c r="S255" i="16"/>
  <c r="R255" i="16"/>
  <c r="M255" i="16"/>
  <c r="L255" i="16"/>
  <c r="K255" i="16"/>
  <c r="J255" i="16"/>
  <c r="I255" i="16"/>
  <c r="H255" i="16"/>
  <c r="G255" i="16"/>
  <c r="F255" i="16"/>
  <c r="V250" i="16"/>
  <c r="U250" i="16"/>
  <c r="S250" i="16"/>
  <c r="R250" i="16"/>
  <c r="J250" i="16"/>
  <c r="I250" i="16"/>
  <c r="G250" i="16"/>
  <c r="F250" i="16"/>
  <c r="V249" i="16"/>
  <c r="U249" i="16"/>
  <c r="S249" i="16"/>
  <c r="R249" i="16"/>
  <c r="J249" i="16"/>
  <c r="I249" i="16"/>
  <c r="G249" i="16"/>
  <c r="F249" i="16"/>
  <c r="X248" i="16"/>
  <c r="V248" i="16"/>
  <c r="U248" i="16"/>
  <c r="S248" i="16"/>
  <c r="R248" i="16"/>
  <c r="L248" i="16"/>
  <c r="J248" i="16"/>
  <c r="I248" i="16"/>
  <c r="G248" i="16"/>
  <c r="F248" i="16"/>
  <c r="V244" i="16"/>
  <c r="U244" i="16"/>
  <c r="S244" i="16"/>
  <c r="R244" i="16"/>
  <c r="K244" i="16"/>
  <c r="J244" i="16"/>
  <c r="I244" i="16"/>
  <c r="H244" i="16"/>
  <c r="G244" i="16"/>
  <c r="F244" i="16"/>
  <c r="V243" i="16"/>
  <c r="U243" i="16"/>
  <c r="S243" i="16"/>
  <c r="R243" i="16"/>
  <c r="K243" i="16"/>
  <c r="J243" i="16"/>
  <c r="I243" i="16"/>
  <c r="H243" i="16"/>
  <c r="G243" i="16"/>
  <c r="F243" i="16"/>
  <c r="X242" i="16"/>
  <c r="V242" i="16"/>
  <c r="U242" i="16"/>
  <c r="S242" i="16"/>
  <c r="R242" i="16"/>
  <c r="M242" i="16"/>
  <c r="L242" i="16"/>
  <c r="K242" i="16"/>
  <c r="J242" i="16"/>
  <c r="I242" i="16"/>
  <c r="H242" i="16"/>
  <c r="G242" i="16"/>
  <c r="F242" i="16"/>
  <c r="V237" i="16"/>
  <c r="U237" i="16"/>
  <c r="S237" i="16"/>
  <c r="R237" i="16"/>
  <c r="J237" i="16"/>
  <c r="I237" i="16"/>
  <c r="G237" i="16"/>
  <c r="F237" i="16"/>
  <c r="V236" i="16"/>
  <c r="U236" i="16"/>
  <c r="S236" i="16"/>
  <c r="R236" i="16"/>
  <c r="J236" i="16"/>
  <c r="I236" i="16"/>
  <c r="G236" i="16"/>
  <c r="F236" i="16"/>
  <c r="X235" i="16"/>
  <c r="V235" i="16"/>
  <c r="U235" i="16"/>
  <c r="S235" i="16"/>
  <c r="R235" i="16"/>
  <c r="L235" i="16"/>
  <c r="J235" i="16"/>
  <c r="I235" i="16"/>
  <c r="G235" i="16"/>
  <c r="F235" i="16"/>
  <c r="V231" i="16"/>
  <c r="U231" i="16"/>
  <c r="S231" i="16"/>
  <c r="R231" i="16"/>
  <c r="K231" i="16"/>
  <c r="J231" i="16"/>
  <c r="I231" i="16"/>
  <c r="H231" i="16"/>
  <c r="G231" i="16"/>
  <c r="F231" i="16"/>
  <c r="V230" i="16"/>
  <c r="U230" i="16"/>
  <c r="S230" i="16"/>
  <c r="R230" i="16"/>
  <c r="K230" i="16"/>
  <c r="J230" i="16"/>
  <c r="I230" i="16"/>
  <c r="H230" i="16"/>
  <c r="G230" i="16"/>
  <c r="F230" i="16"/>
  <c r="X229" i="16"/>
  <c r="V229" i="16"/>
  <c r="U229" i="16"/>
  <c r="S229" i="16"/>
  <c r="R229" i="16"/>
  <c r="M229" i="16"/>
  <c r="L229" i="16"/>
  <c r="K229" i="16"/>
  <c r="J229" i="16"/>
  <c r="I229" i="16"/>
  <c r="H229" i="16"/>
  <c r="G229" i="16"/>
  <c r="F229" i="16"/>
  <c r="V224" i="16"/>
  <c r="U224" i="16"/>
  <c r="S224" i="16"/>
  <c r="R224" i="16"/>
  <c r="J224" i="16"/>
  <c r="I224" i="16"/>
  <c r="G224" i="16"/>
  <c r="F224" i="16"/>
  <c r="V223" i="16"/>
  <c r="U223" i="16"/>
  <c r="S223" i="16"/>
  <c r="R223" i="16"/>
  <c r="J223" i="16"/>
  <c r="I223" i="16"/>
  <c r="G223" i="16"/>
  <c r="F223" i="16"/>
  <c r="X222" i="16"/>
  <c r="V222" i="16"/>
  <c r="U222" i="16"/>
  <c r="S222" i="16"/>
  <c r="R222" i="16"/>
  <c r="L222" i="16"/>
  <c r="J222" i="16"/>
  <c r="I222" i="16"/>
  <c r="G222" i="16"/>
  <c r="F222" i="16"/>
  <c r="V218" i="16"/>
  <c r="U218" i="16"/>
  <c r="S218" i="16"/>
  <c r="R218" i="16"/>
  <c r="K218" i="16"/>
  <c r="J218" i="16"/>
  <c r="I218" i="16"/>
  <c r="H218" i="16"/>
  <c r="G218" i="16"/>
  <c r="F218" i="16"/>
  <c r="V217" i="16"/>
  <c r="U217" i="16"/>
  <c r="S217" i="16"/>
  <c r="R217" i="16"/>
  <c r="K217" i="16"/>
  <c r="J217" i="16"/>
  <c r="I217" i="16"/>
  <c r="H217" i="16"/>
  <c r="G217" i="16"/>
  <c r="F217" i="16"/>
  <c r="X216" i="16"/>
  <c r="V216" i="16"/>
  <c r="U216" i="16"/>
  <c r="S216" i="16"/>
  <c r="R216" i="16"/>
  <c r="M216" i="16"/>
  <c r="L216" i="16"/>
  <c r="K216" i="16"/>
  <c r="J216" i="16"/>
  <c r="I216" i="16"/>
  <c r="H216" i="16"/>
  <c r="G216" i="16"/>
  <c r="F216" i="16"/>
  <c r="V211" i="16"/>
  <c r="U211" i="16"/>
  <c r="S211" i="16"/>
  <c r="R211" i="16"/>
  <c r="J211" i="16"/>
  <c r="I211" i="16"/>
  <c r="G211" i="16"/>
  <c r="F211" i="16"/>
  <c r="V210" i="16"/>
  <c r="U210" i="16"/>
  <c r="S210" i="16"/>
  <c r="R210" i="16"/>
  <c r="J210" i="16"/>
  <c r="I210" i="16"/>
  <c r="G210" i="16"/>
  <c r="F210" i="16"/>
  <c r="X209" i="16"/>
  <c r="V209" i="16"/>
  <c r="U209" i="16"/>
  <c r="S209" i="16"/>
  <c r="R209" i="16"/>
  <c r="L209" i="16"/>
  <c r="J209" i="16"/>
  <c r="I209" i="16"/>
  <c r="G209" i="16"/>
  <c r="F209" i="16"/>
  <c r="V205" i="16"/>
  <c r="U205" i="16"/>
  <c r="S205" i="16"/>
  <c r="R205" i="16"/>
  <c r="K205" i="16"/>
  <c r="J205" i="16"/>
  <c r="I205" i="16"/>
  <c r="H205" i="16"/>
  <c r="G205" i="16"/>
  <c r="F205" i="16"/>
  <c r="V204" i="16"/>
  <c r="U204" i="16"/>
  <c r="S204" i="16"/>
  <c r="R204" i="16"/>
  <c r="K204" i="16"/>
  <c r="J204" i="16"/>
  <c r="I204" i="16"/>
  <c r="H204" i="16"/>
  <c r="G204" i="16"/>
  <c r="F204" i="16"/>
  <c r="X203" i="16"/>
  <c r="V203" i="16"/>
  <c r="U203" i="16"/>
  <c r="S203" i="16"/>
  <c r="R203" i="16"/>
  <c r="M203" i="16"/>
  <c r="L203" i="16"/>
  <c r="K203" i="16"/>
  <c r="J203" i="16"/>
  <c r="I203" i="16"/>
  <c r="H203" i="16"/>
  <c r="G203" i="16"/>
  <c r="F203" i="16"/>
  <c r="V198" i="16"/>
  <c r="U198" i="16"/>
  <c r="S198" i="16"/>
  <c r="R198" i="16"/>
  <c r="J198" i="16"/>
  <c r="I198" i="16"/>
  <c r="G198" i="16"/>
  <c r="F198" i="16"/>
  <c r="V197" i="16"/>
  <c r="U197" i="16"/>
  <c r="S197" i="16"/>
  <c r="R197" i="16"/>
  <c r="J197" i="16"/>
  <c r="I197" i="16"/>
  <c r="G197" i="16"/>
  <c r="F197" i="16"/>
  <c r="X196" i="16"/>
  <c r="V196" i="16"/>
  <c r="U196" i="16"/>
  <c r="S196" i="16"/>
  <c r="R196" i="16"/>
  <c r="L196" i="16"/>
  <c r="J196" i="16"/>
  <c r="I196" i="16"/>
  <c r="G196" i="16"/>
  <c r="F196" i="16"/>
  <c r="V192" i="16"/>
  <c r="U192" i="16"/>
  <c r="S192" i="16"/>
  <c r="R192" i="16"/>
  <c r="K192" i="16"/>
  <c r="J192" i="16"/>
  <c r="I192" i="16"/>
  <c r="H192" i="16"/>
  <c r="G192" i="16"/>
  <c r="F192" i="16"/>
  <c r="V191" i="16"/>
  <c r="U191" i="16"/>
  <c r="S191" i="16"/>
  <c r="R191" i="16"/>
  <c r="K191" i="16"/>
  <c r="J191" i="16"/>
  <c r="I191" i="16"/>
  <c r="H191" i="16"/>
  <c r="G191" i="16"/>
  <c r="F191" i="16"/>
  <c r="X190" i="16"/>
  <c r="V190" i="16"/>
  <c r="U190" i="16"/>
  <c r="S190" i="16"/>
  <c r="R190" i="16"/>
  <c r="M190" i="16"/>
  <c r="L190" i="16"/>
  <c r="K190" i="16"/>
  <c r="J190" i="16"/>
  <c r="I190" i="16"/>
  <c r="H190" i="16"/>
  <c r="G190" i="16"/>
  <c r="F190" i="16"/>
  <c r="V185" i="16"/>
  <c r="U185" i="16"/>
  <c r="S185" i="16"/>
  <c r="R185" i="16"/>
  <c r="J185" i="16"/>
  <c r="I185" i="16"/>
  <c r="G185" i="16"/>
  <c r="F185" i="16"/>
  <c r="V184" i="16"/>
  <c r="U184" i="16"/>
  <c r="S184" i="16"/>
  <c r="R184" i="16"/>
  <c r="J184" i="16"/>
  <c r="I184" i="16"/>
  <c r="G184" i="16"/>
  <c r="F184" i="16"/>
  <c r="X183" i="16"/>
  <c r="V183" i="16"/>
  <c r="U183" i="16"/>
  <c r="S183" i="16"/>
  <c r="R183" i="16"/>
  <c r="L183" i="16"/>
  <c r="J183" i="16"/>
  <c r="I183" i="16"/>
  <c r="G183" i="16"/>
  <c r="F183" i="16"/>
  <c r="V179" i="16"/>
  <c r="U179" i="16"/>
  <c r="S179" i="16"/>
  <c r="R179" i="16"/>
  <c r="K179" i="16"/>
  <c r="J179" i="16"/>
  <c r="I179" i="16"/>
  <c r="H179" i="16"/>
  <c r="G179" i="16"/>
  <c r="F179" i="16"/>
  <c r="V178" i="16"/>
  <c r="U178" i="16"/>
  <c r="S178" i="16"/>
  <c r="R178" i="16"/>
  <c r="K178" i="16"/>
  <c r="J178" i="16"/>
  <c r="I178" i="16"/>
  <c r="H178" i="16"/>
  <c r="G178" i="16"/>
  <c r="F178" i="16"/>
  <c r="X177" i="16"/>
  <c r="V177" i="16"/>
  <c r="U177" i="16"/>
  <c r="S177" i="16"/>
  <c r="R177" i="16"/>
  <c r="M177" i="16"/>
  <c r="L177" i="16"/>
  <c r="K177" i="16"/>
  <c r="J177" i="16"/>
  <c r="I177" i="16"/>
  <c r="H177" i="16"/>
  <c r="G177" i="16"/>
  <c r="F177" i="16"/>
  <c r="V172" i="16"/>
  <c r="U172" i="16"/>
  <c r="S172" i="16"/>
  <c r="R172" i="16"/>
  <c r="J172" i="16"/>
  <c r="I172" i="16"/>
  <c r="G172" i="16"/>
  <c r="F172" i="16"/>
  <c r="V171" i="16"/>
  <c r="U171" i="16"/>
  <c r="S171" i="16"/>
  <c r="R171" i="16"/>
  <c r="J171" i="16"/>
  <c r="I171" i="16"/>
  <c r="G171" i="16"/>
  <c r="F171" i="16"/>
  <c r="X170" i="16"/>
  <c r="V170" i="16"/>
  <c r="U170" i="16"/>
  <c r="S170" i="16"/>
  <c r="R170" i="16"/>
  <c r="L170" i="16"/>
  <c r="J170" i="16"/>
  <c r="I170" i="16"/>
  <c r="G170" i="16"/>
  <c r="F170" i="16"/>
  <c r="V166" i="16"/>
  <c r="U166" i="16"/>
  <c r="S166" i="16"/>
  <c r="R166" i="16"/>
  <c r="K166" i="16"/>
  <c r="J166" i="16"/>
  <c r="I166" i="16"/>
  <c r="H166" i="16"/>
  <c r="G166" i="16"/>
  <c r="F166" i="16"/>
  <c r="V165" i="16"/>
  <c r="U165" i="16"/>
  <c r="S165" i="16"/>
  <c r="R165" i="16"/>
  <c r="K165" i="16"/>
  <c r="J165" i="16"/>
  <c r="I165" i="16"/>
  <c r="H165" i="16"/>
  <c r="G165" i="16"/>
  <c r="F165" i="16"/>
  <c r="X164" i="16"/>
  <c r="V164" i="16"/>
  <c r="U164" i="16"/>
  <c r="S164" i="16"/>
  <c r="R164" i="16"/>
  <c r="M164" i="16"/>
  <c r="L164" i="16"/>
  <c r="K164" i="16"/>
  <c r="J164" i="16"/>
  <c r="I164" i="16"/>
  <c r="H164" i="16"/>
  <c r="G164" i="16"/>
  <c r="F164" i="16"/>
  <c r="V159" i="16"/>
  <c r="U159" i="16"/>
  <c r="S159" i="16"/>
  <c r="R159" i="16"/>
  <c r="J159" i="16"/>
  <c r="I159" i="16"/>
  <c r="G159" i="16"/>
  <c r="F159" i="16"/>
  <c r="V158" i="16"/>
  <c r="U158" i="16"/>
  <c r="S158" i="16"/>
  <c r="R158" i="16"/>
  <c r="J158" i="16"/>
  <c r="I158" i="16"/>
  <c r="G158" i="16"/>
  <c r="F158" i="16"/>
  <c r="X157" i="16"/>
  <c r="V157" i="16"/>
  <c r="U157" i="16"/>
  <c r="S157" i="16"/>
  <c r="R157" i="16"/>
  <c r="L157" i="16"/>
  <c r="J157" i="16"/>
  <c r="I157" i="16"/>
  <c r="G157" i="16"/>
  <c r="F157" i="16"/>
  <c r="V153" i="16"/>
  <c r="U153" i="16"/>
  <c r="S153" i="16"/>
  <c r="R153" i="16"/>
  <c r="K153" i="16"/>
  <c r="J153" i="16"/>
  <c r="I153" i="16"/>
  <c r="H153" i="16"/>
  <c r="G153" i="16"/>
  <c r="F153" i="16"/>
  <c r="V152" i="16"/>
  <c r="U152" i="16"/>
  <c r="S152" i="16"/>
  <c r="R152" i="16"/>
  <c r="K152" i="16"/>
  <c r="J152" i="16"/>
  <c r="I152" i="16"/>
  <c r="H152" i="16"/>
  <c r="G152" i="16"/>
  <c r="F152" i="16"/>
  <c r="X151" i="16"/>
  <c r="V151" i="16"/>
  <c r="U151" i="16"/>
  <c r="S151" i="16"/>
  <c r="R151" i="16"/>
  <c r="M151" i="16"/>
  <c r="L151" i="16"/>
  <c r="K151" i="16"/>
  <c r="J151" i="16"/>
  <c r="I151" i="16"/>
  <c r="H151" i="16"/>
  <c r="G151" i="16"/>
  <c r="F151" i="16"/>
  <c r="V146" i="16"/>
  <c r="U146" i="16"/>
  <c r="S146" i="16"/>
  <c r="R146" i="16"/>
  <c r="J146" i="16"/>
  <c r="I146" i="16"/>
  <c r="G146" i="16"/>
  <c r="F146" i="16"/>
  <c r="V145" i="16"/>
  <c r="U145" i="16"/>
  <c r="S145" i="16"/>
  <c r="R145" i="16"/>
  <c r="J145" i="16"/>
  <c r="I145" i="16"/>
  <c r="G145" i="16"/>
  <c r="F145" i="16"/>
  <c r="X144" i="16"/>
  <c r="V144" i="16"/>
  <c r="U144" i="16"/>
  <c r="S144" i="16"/>
  <c r="R144" i="16"/>
  <c r="L144" i="16"/>
  <c r="J144" i="16"/>
  <c r="I144" i="16"/>
  <c r="G144" i="16"/>
  <c r="F144" i="16"/>
  <c r="V140" i="16"/>
  <c r="U140" i="16"/>
  <c r="S140" i="16"/>
  <c r="R140" i="16"/>
  <c r="K140" i="16"/>
  <c r="J140" i="16"/>
  <c r="I140" i="16"/>
  <c r="H140" i="16"/>
  <c r="G140" i="16"/>
  <c r="F140" i="16"/>
  <c r="V139" i="16"/>
  <c r="U139" i="16"/>
  <c r="S139" i="16"/>
  <c r="R139" i="16"/>
  <c r="K139" i="16"/>
  <c r="J139" i="16"/>
  <c r="I139" i="16"/>
  <c r="H139" i="16"/>
  <c r="G139" i="16"/>
  <c r="F139" i="16"/>
  <c r="X138" i="16"/>
  <c r="V138" i="16"/>
  <c r="U138" i="16"/>
  <c r="S138" i="16"/>
  <c r="R138" i="16"/>
  <c r="M138" i="16"/>
  <c r="L138" i="16"/>
  <c r="K138" i="16"/>
  <c r="J138" i="16"/>
  <c r="I138" i="16"/>
  <c r="H138" i="16"/>
  <c r="G138" i="16"/>
  <c r="F138" i="16"/>
  <c r="V133" i="16"/>
  <c r="U133" i="16"/>
  <c r="S133" i="16"/>
  <c r="R133" i="16"/>
  <c r="J133" i="16"/>
  <c r="I133" i="16"/>
  <c r="G133" i="16"/>
  <c r="F133" i="16"/>
  <c r="V132" i="16"/>
  <c r="U132" i="16"/>
  <c r="S132" i="16"/>
  <c r="R132" i="16"/>
  <c r="J132" i="16"/>
  <c r="I132" i="16"/>
  <c r="G132" i="16"/>
  <c r="F132" i="16"/>
  <c r="X131" i="16"/>
  <c r="V131" i="16"/>
  <c r="U131" i="16"/>
  <c r="S131" i="16"/>
  <c r="R131" i="16"/>
  <c r="L131" i="16"/>
  <c r="J131" i="16"/>
  <c r="I131" i="16"/>
  <c r="G131" i="16"/>
  <c r="F131" i="16"/>
  <c r="V127" i="16"/>
  <c r="U127" i="16"/>
  <c r="S127" i="16"/>
  <c r="R127" i="16"/>
  <c r="K127" i="16"/>
  <c r="J127" i="16"/>
  <c r="I127" i="16"/>
  <c r="H127" i="16"/>
  <c r="G127" i="16"/>
  <c r="F127" i="16"/>
  <c r="V126" i="16"/>
  <c r="U126" i="16"/>
  <c r="S126" i="16"/>
  <c r="R126" i="16"/>
  <c r="K126" i="16"/>
  <c r="J126" i="16"/>
  <c r="I126" i="16"/>
  <c r="H126" i="16"/>
  <c r="G126" i="16"/>
  <c r="F126" i="16"/>
  <c r="X125" i="16"/>
  <c r="V125" i="16"/>
  <c r="U125" i="16"/>
  <c r="S125" i="16"/>
  <c r="R125" i="16"/>
  <c r="M125" i="16"/>
  <c r="L125" i="16"/>
  <c r="K125" i="16"/>
  <c r="J125" i="16"/>
  <c r="I125" i="16"/>
  <c r="H125" i="16"/>
  <c r="G125" i="16"/>
  <c r="F125" i="16"/>
  <c r="V120" i="16"/>
  <c r="U120" i="16"/>
  <c r="S120" i="16"/>
  <c r="R120" i="16"/>
  <c r="J120" i="16"/>
  <c r="I120" i="16"/>
  <c r="G120" i="16"/>
  <c r="F120" i="16"/>
  <c r="V119" i="16"/>
  <c r="U119" i="16"/>
  <c r="S119" i="16"/>
  <c r="R119" i="16"/>
  <c r="J119" i="16"/>
  <c r="I119" i="16"/>
  <c r="G119" i="16"/>
  <c r="F119" i="16"/>
  <c r="X118" i="16"/>
  <c r="V118" i="16"/>
  <c r="U118" i="16"/>
  <c r="S118" i="16"/>
  <c r="R118" i="16"/>
  <c r="L118" i="16"/>
  <c r="J118" i="16"/>
  <c r="I118" i="16"/>
  <c r="G118" i="16"/>
  <c r="F118" i="16"/>
  <c r="V114" i="16"/>
  <c r="U114" i="16"/>
  <c r="S114" i="16"/>
  <c r="R114" i="16"/>
  <c r="K114" i="16"/>
  <c r="J114" i="16"/>
  <c r="I114" i="16"/>
  <c r="H114" i="16"/>
  <c r="G114" i="16"/>
  <c r="F114" i="16"/>
  <c r="V113" i="16"/>
  <c r="U113" i="16"/>
  <c r="S113" i="16"/>
  <c r="R113" i="16"/>
  <c r="K113" i="16"/>
  <c r="J113" i="16"/>
  <c r="I113" i="16"/>
  <c r="H113" i="16"/>
  <c r="G113" i="16"/>
  <c r="F113" i="16"/>
  <c r="X112" i="16"/>
  <c r="V112" i="16"/>
  <c r="U112" i="16"/>
  <c r="S112" i="16"/>
  <c r="R112" i="16"/>
  <c r="M112" i="16"/>
  <c r="L112" i="16"/>
  <c r="K112" i="16"/>
  <c r="J112" i="16"/>
  <c r="I112" i="16"/>
  <c r="H112" i="16"/>
  <c r="G112" i="16"/>
  <c r="F112" i="16"/>
  <c r="V107" i="16"/>
  <c r="U107" i="16"/>
  <c r="S107" i="16"/>
  <c r="R107" i="16"/>
  <c r="J107" i="16"/>
  <c r="I107" i="16"/>
  <c r="G107" i="16"/>
  <c r="F107" i="16"/>
  <c r="V106" i="16"/>
  <c r="U106" i="16"/>
  <c r="S106" i="16"/>
  <c r="R106" i="16"/>
  <c r="J106" i="16"/>
  <c r="I106" i="16"/>
  <c r="G106" i="16"/>
  <c r="F106" i="16"/>
  <c r="X105" i="16"/>
  <c r="V105" i="16"/>
  <c r="U105" i="16"/>
  <c r="S105" i="16"/>
  <c r="R105" i="16"/>
  <c r="L105" i="16"/>
  <c r="J105" i="16"/>
  <c r="I105" i="16"/>
  <c r="G105" i="16"/>
  <c r="F105" i="16"/>
  <c r="V101" i="16"/>
  <c r="U101" i="16"/>
  <c r="S101" i="16"/>
  <c r="R101" i="16"/>
  <c r="K101" i="16"/>
  <c r="J101" i="16"/>
  <c r="I101" i="16"/>
  <c r="H101" i="16"/>
  <c r="G101" i="16"/>
  <c r="F101" i="16"/>
  <c r="V100" i="16"/>
  <c r="U100" i="16"/>
  <c r="S100" i="16"/>
  <c r="R100" i="16"/>
  <c r="K100" i="16"/>
  <c r="J100" i="16"/>
  <c r="I100" i="16"/>
  <c r="H100" i="16"/>
  <c r="G100" i="16"/>
  <c r="F100" i="16"/>
  <c r="X99" i="16"/>
  <c r="V99" i="16"/>
  <c r="U99" i="16"/>
  <c r="S99" i="16"/>
  <c r="R99" i="16"/>
  <c r="M99" i="16"/>
  <c r="L99" i="16"/>
  <c r="K99" i="16"/>
  <c r="J99" i="16"/>
  <c r="I99" i="16"/>
  <c r="H99" i="16"/>
  <c r="G99" i="16"/>
  <c r="F99" i="16"/>
  <c r="V94" i="16"/>
  <c r="U94" i="16"/>
  <c r="S94" i="16"/>
  <c r="R94" i="16"/>
  <c r="J94" i="16"/>
  <c r="I94" i="16"/>
  <c r="G94" i="16"/>
  <c r="F94" i="16"/>
  <c r="V93" i="16"/>
  <c r="U93" i="16"/>
  <c r="S93" i="16"/>
  <c r="R93" i="16"/>
  <c r="J93" i="16"/>
  <c r="I93" i="16"/>
  <c r="G93" i="16"/>
  <c r="F93" i="16"/>
  <c r="X92" i="16"/>
  <c r="V92" i="16"/>
  <c r="U92" i="16"/>
  <c r="S92" i="16"/>
  <c r="R92" i="16"/>
  <c r="L92" i="16"/>
  <c r="J92" i="16"/>
  <c r="I92" i="16"/>
  <c r="G92" i="16"/>
  <c r="F92" i="16"/>
  <c r="V88" i="16"/>
  <c r="U88" i="16"/>
  <c r="S88" i="16"/>
  <c r="R88" i="16"/>
  <c r="K88" i="16"/>
  <c r="J88" i="16"/>
  <c r="I88" i="16"/>
  <c r="H88" i="16"/>
  <c r="G88" i="16"/>
  <c r="F88" i="16"/>
  <c r="V87" i="16"/>
  <c r="U87" i="16"/>
  <c r="S87" i="16"/>
  <c r="R87" i="16"/>
  <c r="K87" i="16"/>
  <c r="J87" i="16"/>
  <c r="I87" i="16"/>
  <c r="H87" i="16"/>
  <c r="G87" i="16"/>
  <c r="F87" i="16"/>
  <c r="X86" i="16"/>
  <c r="V86" i="16"/>
  <c r="U86" i="16"/>
  <c r="S86" i="16"/>
  <c r="R86" i="16"/>
  <c r="M86" i="16"/>
  <c r="L86" i="16"/>
  <c r="K86" i="16"/>
  <c r="J86" i="16"/>
  <c r="I86" i="16"/>
  <c r="H86" i="16"/>
  <c r="G86" i="16"/>
  <c r="F86" i="16"/>
  <c r="V81" i="16"/>
  <c r="U81" i="16"/>
  <c r="S81" i="16"/>
  <c r="R81" i="16"/>
  <c r="J81" i="16"/>
  <c r="I81" i="16"/>
  <c r="G81" i="16"/>
  <c r="F81" i="16"/>
  <c r="V80" i="16"/>
  <c r="U80" i="16"/>
  <c r="S80" i="16"/>
  <c r="R80" i="16"/>
  <c r="J80" i="16"/>
  <c r="I80" i="16"/>
  <c r="G80" i="16"/>
  <c r="F80" i="16"/>
  <c r="X79" i="16"/>
  <c r="V79" i="16"/>
  <c r="U79" i="16"/>
  <c r="S79" i="16"/>
  <c r="R79" i="16"/>
  <c r="L79" i="16"/>
  <c r="J79" i="16"/>
  <c r="I79" i="16"/>
  <c r="G79" i="16"/>
  <c r="F79" i="16"/>
  <c r="V75" i="16"/>
  <c r="U75" i="16"/>
  <c r="S75" i="16"/>
  <c r="R75" i="16"/>
  <c r="K75" i="16"/>
  <c r="J75" i="16"/>
  <c r="I75" i="16"/>
  <c r="H75" i="16"/>
  <c r="G75" i="16"/>
  <c r="F75" i="16"/>
  <c r="V74" i="16"/>
  <c r="U74" i="16"/>
  <c r="S74" i="16"/>
  <c r="R74" i="16"/>
  <c r="K74" i="16"/>
  <c r="J74" i="16"/>
  <c r="I74" i="16"/>
  <c r="H74" i="16"/>
  <c r="G74" i="16"/>
  <c r="F74" i="16"/>
  <c r="X73" i="16"/>
  <c r="V73" i="16"/>
  <c r="U73" i="16"/>
  <c r="S73" i="16"/>
  <c r="R73" i="16"/>
  <c r="M73" i="16"/>
  <c r="L73" i="16"/>
  <c r="K73" i="16"/>
  <c r="J73" i="16"/>
  <c r="I73" i="16"/>
  <c r="H73" i="16"/>
  <c r="G73" i="16"/>
  <c r="F73" i="16"/>
  <c r="V263" i="17"/>
  <c r="U263" i="17"/>
  <c r="S263" i="17"/>
  <c r="R263" i="17"/>
  <c r="J263" i="17"/>
  <c r="I263" i="17"/>
  <c r="G263" i="17"/>
  <c r="F263" i="17"/>
  <c r="V262" i="17"/>
  <c r="U262" i="17"/>
  <c r="S262" i="17"/>
  <c r="R262" i="17"/>
  <c r="J262" i="17"/>
  <c r="I262" i="17"/>
  <c r="G262" i="17"/>
  <c r="F262" i="17"/>
  <c r="X261" i="17"/>
  <c r="V261" i="17"/>
  <c r="U261" i="17"/>
  <c r="S261" i="17"/>
  <c r="R261" i="17"/>
  <c r="L261" i="17"/>
  <c r="J261" i="17"/>
  <c r="I261" i="17"/>
  <c r="G261" i="17"/>
  <c r="F261" i="17"/>
  <c r="V257" i="17"/>
  <c r="U257" i="17"/>
  <c r="S257" i="17"/>
  <c r="R257" i="17"/>
  <c r="K257" i="17"/>
  <c r="J257" i="17"/>
  <c r="I257" i="17"/>
  <c r="H257" i="17"/>
  <c r="G257" i="17"/>
  <c r="F257" i="17"/>
  <c r="V256" i="17"/>
  <c r="U256" i="17"/>
  <c r="S256" i="17"/>
  <c r="R256" i="17"/>
  <c r="K256" i="17"/>
  <c r="J256" i="17"/>
  <c r="I256" i="17"/>
  <c r="H256" i="17"/>
  <c r="G256" i="17"/>
  <c r="F256" i="17"/>
  <c r="X255" i="17"/>
  <c r="V255" i="17"/>
  <c r="U255" i="17"/>
  <c r="S255" i="17"/>
  <c r="R255" i="17"/>
  <c r="M255" i="17"/>
  <c r="L255" i="17"/>
  <c r="K255" i="17"/>
  <c r="J255" i="17"/>
  <c r="I255" i="17"/>
  <c r="H255" i="17"/>
  <c r="G255" i="17"/>
  <c r="F255" i="17"/>
  <c r="V250" i="17"/>
  <c r="U250" i="17"/>
  <c r="S250" i="17"/>
  <c r="R250" i="17"/>
  <c r="J250" i="17"/>
  <c r="I250" i="17"/>
  <c r="G250" i="17"/>
  <c r="F250" i="17"/>
  <c r="V249" i="17"/>
  <c r="U249" i="17"/>
  <c r="S249" i="17"/>
  <c r="R249" i="17"/>
  <c r="J249" i="17"/>
  <c r="I249" i="17"/>
  <c r="G249" i="17"/>
  <c r="F249" i="17"/>
  <c r="X248" i="17"/>
  <c r="V248" i="17"/>
  <c r="U248" i="17"/>
  <c r="S248" i="17"/>
  <c r="R248" i="17"/>
  <c r="L248" i="17"/>
  <c r="J248" i="17"/>
  <c r="I248" i="17"/>
  <c r="G248" i="17"/>
  <c r="F248" i="17"/>
  <c r="V244" i="17"/>
  <c r="U244" i="17"/>
  <c r="S244" i="17"/>
  <c r="R244" i="17"/>
  <c r="K244" i="17"/>
  <c r="J244" i="17"/>
  <c r="I244" i="17"/>
  <c r="H244" i="17"/>
  <c r="G244" i="17"/>
  <c r="F244" i="17"/>
  <c r="V243" i="17"/>
  <c r="U243" i="17"/>
  <c r="S243" i="17"/>
  <c r="R243" i="17"/>
  <c r="K243" i="17"/>
  <c r="J243" i="17"/>
  <c r="I243" i="17"/>
  <c r="H243" i="17"/>
  <c r="G243" i="17"/>
  <c r="F243" i="17"/>
  <c r="X242" i="17"/>
  <c r="V242" i="17"/>
  <c r="U242" i="17"/>
  <c r="S242" i="17"/>
  <c r="R242" i="17"/>
  <c r="M242" i="17"/>
  <c r="L242" i="17"/>
  <c r="K242" i="17"/>
  <c r="J242" i="17"/>
  <c r="I242" i="17"/>
  <c r="H242" i="17"/>
  <c r="G242" i="17"/>
  <c r="F242" i="17"/>
  <c r="V237" i="17"/>
  <c r="U237" i="17"/>
  <c r="S237" i="17"/>
  <c r="R237" i="17"/>
  <c r="J237" i="17"/>
  <c r="I237" i="17"/>
  <c r="G237" i="17"/>
  <c r="F237" i="17"/>
  <c r="V236" i="17"/>
  <c r="U236" i="17"/>
  <c r="S236" i="17"/>
  <c r="R236" i="17"/>
  <c r="J236" i="17"/>
  <c r="I236" i="17"/>
  <c r="G236" i="17"/>
  <c r="F236" i="17"/>
  <c r="X235" i="17"/>
  <c r="V235" i="17"/>
  <c r="U235" i="17"/>
  <c r="S235" i="17"/>
  <c r="R235" i="17"/>
  <c r="L235" i="17"/>
  <c r="J235" i="17"/>
  <c r="I235" i="17"/>
  <c r="G235" i="17"/>
  <c r="F235" i="17"/>
  <c r="V231" i="17"/>
  <c r="U231" i="17"/>
  <c r="S231" i="17"/>
  <c r="R231" i="17"/>
  <c r="K231" i="17"/>
  <c r="J231" i="17"/>
  <c r="I231" i="17"/>
  <c r="H231" i="17"/>
  <c r="G231" i="17"/>
  <c r="F231" i="17"/>
  <c r="V230" i="17"/>
  <c r="U230" i="17"/>
  <c r="S230" i="17"/>
  <c r="R230" i="17"/>
  <c r="K230" i="17"/>
  <c r="J230" i="17"/>
  <c r="I230" i="17"/>
  <c r="H230" i="17"/>
  <c r="G230" i="17"/>
  <c r="F230" i="17"/>
  <c r="X229" i="17"/>
  <c r="V229" i="17"/>
  <c r="U229" i="17"/>
  <c r="S229" i="17"/>
  <c r="R229" i="17"/>
  <c r="M229" i="17"/>
  <c r="L229" i="17"/>
  <c r="K229" i="17"/>
  <c r="J229" i="17"/>
  <c r="I229" i="17"/>
  <c r="H229" i="17"/>
  <c r="G229" i="17"/>
  <c r="F229" i="17"/>
  <c r="V224" i="17"/>
  <c r="U224" i="17"/>
  <c r="S224" i="17"/>
  <c r="R224" i="17"/>
  <c r="J224" i="17"/>
  <c r="I224" i="17"/>
  <c r="G224" i="17"/>
  <c r="F224" i="17"/>
  <c r="V223" i="17"/>
  <c r="U223" i="17"/>
  <c r="S223" i="17"/>
  <c r="R223" i="17"/>
  <c r="J223" i="17"/>
  <c r="I223" i="17"/>
  <c r="G223" i="17"/>
  <c r="F223" i="17"/>
  <c r="X222" i="17"/>
  <c r="V222" i="17"/>
  <c r="U222" i="17"/>
  <c r="S222" i="17"/>
  <c r="R222" i="17"/>
  <c r="L222" i="17"/>
  <c r="J222" i="17"/>
  <c r="I222" i="17"/>
  <c r="G222" i="17"/>
  <c r="F222" i="17"/>
  <c r="V218" i="17"/>
  <c r="U218" i="17"/>
  <c r="S218" i="17"/>
  <c r="R218" i="17"/>
  <c r="K218" i="17"/>
  <c r="J218" i="17"/>
  <c r="I218" i="17"/>
  <c r="H218" i="17"/>
  <c r="G218" i="17"/>
  <c r="F218" i="17"/>
  <c r="V217" i="17"/>
  <c r="U217" i="17"/>
  <c r="S217" i="17"/>
  <c r="R217" i="17"/>
  <c r="K217" i="17"/>
  <c r="J217" i="17"/>
  <c r="I217" i="17"/>
  <c r="H217" i="17"/>
  <c r="G217" i="17"/>
  <c r="F217" i="17"/>
  <c r="X216" i="17"/>
  <c r="V216" i="17"/>
  <c r="U216" i="17"/>
  <c r="S216" i="17"/>
  <c r="R216" i="17"/>
  <c r="M216" i="17"/>
  <c r="L216" i="17"/>
  <c r="K216" i="17"/>
  <c r="J216" i="17"/>
  <c r="I216" i="17"/>
  <c r="H216" i="17"/>
  <c r="G216" i="17"/>
  <c r="F216" i="17"/>
  <c r="V211" i="17"/>
  <c r="U211" i="17"/>
  <c r="S211" i="17"/>
  <c r="R211" i="17"/>
  <c r="J211" i="17"/>
  <c r="I211" i="17"/>
  <c r="G211" i="17"/>
  <c r="F211" i="17"/>
  <c r="V210" i="17"/>
  <c r="U210" i="17"/>
  <c r="S210" i="17"/>
  <c r="R210" i="17"/>
  <c r="J210" i="17"/>
  <c r="I210" i="17"/>
  <c r="G210" i="17"/>
  <c r="F210" i="17"/>
  <c r="X209" i="17"/>
  <c r="V209" i="17"/>
  <c r="U209" i="17"/>
  <c r="S209" i="17"/>
  <c r="R209" i="17"/>
  <c r="L209" i="17"/>
  <c r="J209" i="17"/>
  <c r="I209" i="17"/>
  <c r="G209" i="17"/>
  <c r="F209" i="17"/>
  <c r="V205" i="17"/>
  <c r="U205" i="17"/>
  <c r="S205" i="17"/>
  <c r="R205" i="17"/>
  <c r="K205" i="17"/>
  <c r="J205" i="17"/>
  <c r="I205" i="17"/>
  <c r="H205" i="17"/>
  <c r="G205" i="17"/>
  <c r="F205" i="17"/>
  <c r="V204" i="17"/>
  <c r="U204" i="17"/>
  <c r="S204" i="17"/>
  <c r="R204" i="17"/>
  <c r="K204" i="17"/>
  <c r="J204" i="17"/>
  <c r="I204" i="17"/>
  <c r="H204" i="17"/>
  <c r="G204" i="17"/>
  <c r="F204" i="17"/>
  <c r="X203" i="17"/>
  <c r="V203" i="17"/>
  <c r="U203" i="17"/>
  <c r="S203" i="17"/>
  <c r="R203" i="17"/>
  <c r="M203" i="17"/>
  <c r="L203" i="17"/>
  <c r="K203" i="17"/>
  <c r="J203" i="17"/>
  <c r="I203" i="17"/>
  <c r="H203" i="17"/>
  <c r="G203" i="17"/>
  <c r="F203" i="17"/>
  <c r="V198" i="17"/>
  <c r="U198" i="17"/>
  <c r="S198" i="17"/>
  <c r="R198" i="17"/>
  <c r="J198" i="17"/>
  <c r="I198" i="17"/>
  <c r="G198" i="17"/>
  <c r="F198" i="17"/>
  <c r="V197" i="17"/>
  <c r="U197" i="17"/>
  <c r="S197" i="17"/>
  <c r="R197" i="17"/>
  <c r="J197" i="17"/>
  <c r="I197" i="17"/>
  <c r="G197" i="17"/>
  <c r="F197" i="17"/>
  <c r="X196" i="17"/>
  <c r="V196" i="17"/>
  <c r="U196" i="17"/>
  <c r="S196" i="17"/>
  <c r="R196" i="17"/>
  <c r="L196" i="17"/>
  <c r="J196" i="17"/>
  <c r="I196" i="17"/>
  <c r="G196" i="17"/>
  <c r="F196" i="17"/>
  <c r="V192" i="17"/>
  <c r="U192" i="17"/>
  <c r="S192" i="17"/>
  <c r="R192" i="17"/>
  <c r="K192" i="17"/>
  <c r="J192" i="17"/>
  <c r="I192" i="17"/>
  <c r="H192" i="17"/>
  <c r="G192" i="17"/>
  <c r="F192" i="17"/>
  <c r="V191" i="17"/>
  <c r="U191" i="17"/>
  <c r="S191" i="17"/>
  <c r="R191" i="17"/>
  <c r="K191" i="17"/>
  <c r="J191" i="17"/>
  <c r="I191" i="17"/>
  <c r="H191" i="17"/>
  <c r="G191" i="17"/>
  <c r="F191" i="17"/>
  <c r="X190" i="17"/>
  <c r="V190" i="17"/>
  <c r="U190" i="17"/>
  <c r="S190" i="17"/>
  <c r="R190" i="17"/>
  <c r="M190" i="17"/>
  <c r="L190" i="17"/>
  <c r="K190" i="17"/>
  <c r="J190" i="17"/>
  <c r="I190" i="17"/>
  <c r="H190" i="17"/>
  <c r="G190" i="17"/>
  <c r="F190" i="17"/>
  <c r="V185" i="17"/>
  <c r="U185" i="17"/>
  <c r="S185" i="17"/>
  <c r="R185" i="17"/>
  <c r="J185" i="17"/>
  <c r="I185" i="17"/>
  <c r="G185" i="17"/>
  <c r="F185" i="17"/>
  <c r="V184" i="17"/>
  <c r="U184" i="17"/>
  <c r="S184" i="17"/>
  <c r="R184" i="17"/>
  <c r="J184" i="17"/>
  <c r="I184" i="17"/>
  <c r="G184" i="17"/>
  <c r="F184" i="17"/>
  <c r="X183" i="17"/>
  <c r="V183" i="17"/>
  <c r="U183" i="17"/>
  <c r="S183" i="17"/>
  <c r="R183" i="17"/>
  <c r="L183" i="17"/>
  <c r="J183" i="17"/>
  <c r="I183" i="17"/>
  <c r="G183" i="17"/>
  <c r="F183" i="17"/>
  <c r="V179" i="17"/>
  <c r="U179" i="17"/>
  <c r="S179" i="17"/>
  <c r="R179" i="17"/>
  <c r="K179" i="17"/>
  <c r="J179" i="17"/>
  <c r="I179" i="17"/>
  <c r="H179" i="17"/>
  <c r="G179" i="17"/>
  <c r="F179" i="17"/>
  <c r="V178" i="17"/>
  <c r="U178" i="17"/>
  <c r="S178" i="17"/>
  <c r="R178" i="17"/>
  <c r="K178" i="17"/>
  <c r="J178" i="17"/>
  <c r="I178" i="17"/>
  <c r="H178" i="17"/>
  <c r="G178" i="17"/>
  <c r="F178" i="17"/>
  <c r="X177" i="17"/>
  <c r="V177" i="17"/>
  <c r="U177" i="17"/>
  <c r="S177" i="17"/>
  <c r="R177" i="17"/>
  <c r="M177" i="17"/>
  <c r="L177" i="17"/>
  <c r="K177" i="17"/>
  <c r="J177" i="17"/>
  <c r="I177" i="17"/>
  <c r="H177" i="17"/>
  <c r="G177" i="17"/>
  <c r="F177" i="17"/>
  <c r="V172" i="17"/>
  <c r="U172" i="17"/>
  <c r="S172" i="17"/>
  <c r="R172" i="17"/>
  <c r="J172" i="17"/>
  <c r="I172" i="17"/>
  <c r="G172" i="17"/>
  <c r="F172" i="17"/>
  <c r="V171" i="17"/>
  <c r="U171" i="17"/>
  <c r="S171" i="17"/>
  <c r="R171" i="17"/>
  <c r="J171" i="17"/>
  <c r="I171" i="17"/>
  <c r="G171" i="17"/>
  <c r="F171" i="17"/>
  <c r="X170" i="17"/>
  <c r="V170" i="17"/>
  <c r="U170" i="17"/>
  <c r="S170" i="17"/>
  <c r="R170" i="17"/>
  <c r="L170" i="17"/>
  <c r="J170" i="17"/>
  <c r="I170" i="17"/>
  <c r="G170" i="17"/>
  <c r="F170" i="17"/>
  <c r="V166" i="17"/>
  <c r="U166" i="17"/>
  <c r="S166" i="17"/>
  <c r="R166" i="17"/>
  <c r="K166" i="17"/>
  <c r="J166" i="17"/>
  <c r="I166" i="17"/>
  <c r="H166" i="17"/>
  <c r="G166" i="17"/>
  <c r="F166" i="17"/>
  <c r="V165" i="17"/>
  <c r="U165" i="17"/>
  <c r="S165" i="17"/>
  <c r="R165" i="17"/>
  <c r="K165" i="17"/>
  <c r="J165" i="17"/>
  <c r="I165" i="17"/>
  <c r="H165" i="17"/>
  <c r="G165" i="17"/>
  <c r="F165" i="17"/>
  <c r="X164" i="17"/>
  <c r="V164" i="17"/>
  <c r="U164" i="17"/>
  <c r="S164" i="17"/>
  <c r="R164" i="17"/>
  <c r="M164" i="17"/>
  <c r="L164" i="17"/>
  <c r="K164" i="17"/>
  <c r="J164" i="17"/>
  <c r="I164" i="17"/>
  <c r="H164" i="17"/>
  <c r="G164" i="17"/>
  <c r="F164" i="17"/>
  <c r="V159" i="17"/>
  <c r="U159" i="17"/>
  <c r="S159" i="17"/>
  <c r="R159" i="17"/>
  <c r="J159" i="17"/>
  <c r="I159" i="17"/>
  <c r="G159" i="17"/>
  <c r="F159" i="17"/>
  <c r="V158" i="17"/>
  <c r="U158" i="17"/>
  <c r="S158" i="17"/>
  <c r="R158" i="17"/>
  <c r="J158" i="17"/>
  <c r="I158" i="17"/>
  <c r="G158" i="17"/>
  <c r="F158" i="17"/>
  <c r="X157" i="17"/>
  <c r="V157" i="17"/>
  <c r="U157" i="17"/>
  <c r="S157" i="17"/>
  <c r="R157" i="17"/>
  <c r="L157" i="17"/>
  <c r="J157" i="17"/>
  <c r="I157" i="17"/>
  <c r="G157" i="17"/>
  <c r="F157" i="17"/>
  <c r="V153" i="17"/>
  <c r="U153" i="17"/>
  <c r="S153" i="17"/>
  <c r="R153" i="17"/>
  <c r="K153" i="17"/>
  <c r="J153" i="17"/>
  <c r="I153" i="17"/>
  <c r="H153" i="17"/>
  <c r="G153" i="17"/>
  <c r="F153" i="17"/>
  <c r="V152" i="17"/>
  <c r="U152" i="17"/>
  <c r="S152" i="17"/>
  <c r="R152" i="17"/>
  <c r="K152" i="17"/>
  <c r="J152" i="17"/>
  <c r="I152" i="17"/>
  <c r="H152" i="17"/>
  <c r="G152" i="17"/>
  <c r="F152" i="17"/>
  <c r="X151" i="17"/>
  <c r="V151" i="17"/>
  <c r="U151" i="17"/>
  <c r="S151" i="17"/>
  <c r="R151" i="17"/>
  <c r="M151" i="17"/>
  <c r="L151" i="17"/>
  <c r="K151" i="17"/>
  <c r="J151" i="17"/>
  <c r="I151" i="17"/>
  <c r="H151" i="17"/>
  <c r="G151" i="17"/>
  <c r="F151" i="17"/>
  <c r="V146" i="17"/>
  <c r="U146" i="17"/>
  <c r="S146" i="17"/>
  <c r="R146" i="17"/>
  <c r="J146" i="17"/>
  <c r="I146" i="17"/>
  <c r="G146" i="17"/>
  <c r="F146" i="17"/>
  <c r="V145" i="17"/>
  <c r="U145" i="17"/>
  <c r="S145" i="17"/>
  <c r="R145" i="17"/>
  <c r="J145" i="17"/>
  <c r="I145" i="17"/>
  <c r="G145" i="17"/>
  <c r="F145" i="17"/>
  <c r="X144" i="17"/>
  <c r="V144" i="17"/>
  <c r="U144" i="17"/>
  <c r="S144" i="17"/>
  <c r="R144" i="17"/>
  <c r="L144" i="17"/>
  <c r="J144" i="17"/>
  <c r="I144" i="17"/>
  <c r="G144" i="17"/>
  <c r="F144" i="17"/>
  <c r="V140" i="17"/>
  <c r="U140" i="17"/>
  <c r="S140" i="17"/>
  <c r="R140" i="17"/>
  <c r="K140" i="17"/>
  <c r="J140" i="17"/>
  <c r="I140" i="17"/>
  <c r="H140" i="17"/>
  <c r="G140" i="17"/>
  <c r="F140" i="17"/>
  <c r="V139" i="17"/>
  <c r="U139" i="17"/>
  <c r="S139" i="17"/>
  <c r="R139" i="17"/>
  <c r="K139" i="17"/>
  <c r="J139" i="17"/>
  <c r="I139" i="17"/>
  <c r="H139" i="17"/>
  <c r="G139" i="17"/>
  <c r="F139" i="17"/>
  <c r="X138" i="17"/>
  <c r="V138" i="17"/>
  <c r="U138" i="17"/>
  <c r="S138" i="17"/>
  <c r="R138" i="17"/>
  <c r="M138" i="17"/>
  <c r="L138" i="17"/>
  <c r="K138" i="17"/>
  <c r="J138" i="17"/>
  <c r="I138" i="17"/>
  <c r="H138" i="17"/>
  <c r="G138" i="17"/>
  <c r="F138" i="17"/>
  <c r="V133" i="17"/>
  <c r="U133" i="17"/>
  <c r="S133" i="17"/>
  <c r="R133" i="17"/>
  <c r="J133" i="17"/>
  <c r="I133" i="17"/>
  <c r="G133" i="17"/>
  <c r="F133" i="17"/>
  <c r="V132" i="17"/>
  <c r="U132" i="17"/>
  <c r="S132" i="17"/>
  <c r="R132" i="17"/>
  <c r="J132" i="17"/>
  <c r="I132" i="17"/>
  <c r="G132" i="17"/>
  <c r="F132" i="17"/>
  <c r="X131" i="17"/>
  <c r="V131" i="17"/>
  <c r="U131" i="17"/>
  <c r="S131" i="17"/>
  <c r="R131" i="17"/>
  <c r="L131" i="17"/>
  <c r="J131" i="17"/>
  <c r="I131" i="17"/>
  <c r="G131" i="17"/>
  <c r="F131" i="17"/>
  <c r="V127" i="17"/>
  <c r="U127" i="17"/>
  <c r="S127" i="17"/>
  <c r="R127" i="17"/>
  <c r="K127" i="17"/>
  <c r="J127" i="17"/>
  <c r="I127" i="17"/>
  <c r="H127" i="17"/>
  <c r="G127" i="17"/>
  <c r="F127" i="17"/>
  <c r="V126" i="17"/>
  <c r="U126" i="17"/>
  <c r="S126" i="17"/>
  <c r="R126" i="17"/>
  <c r="K126" i="17"/>
  <c r="J126" i="17"/>
  <c r="I126" i="17"/>
  <c r="H126" i="17"/>
  <c r="G126" i="17"/>
  <c r="F126" i="17"/>
  <c r="X125" i="17"/>
  <c r="V125" i="17"/>
  <c r="U125" i="17"/>
  <c r="S125" i="17"/>
  <c r="R125" i="17"/>
  <c r="M125" i="17"/>
  <c r="L125" i="17"/>
  <c r="K125" i="17"/>
  <c r="J125" i="17"/>
  <c r="I125" i="17"/>
  <c r="H125" i="17"/>
  <c r="G125" i="17"/>
  <c r="F125" i="17"/>
  <c r="V120" i="17"/>
  <c r="U120" i="17"/>
  <c r="S120" i="17"/>
  <c r="R120" i="17"/>
  <c r="J120" i="17"/>
  <c r="I120" i="17"/>
  <c r="G120" i="17"/>
  <c r="F120" i="17"/>
  <c r="V119" i="17"/>
  <c r="U119" i="17"/>
  <c r="S119" i="17"/>
  <c r="R119" i="17"/>
  <c r="J119" i="17"/>
  <c r="I119" i="17"/>
  <c r="G119" i="17"/>
  <c r="F119" i="17"/>
  <c r="X118" i="17"/>
  <c r="V118" i="17"/>
  <c r="U118" i="17"/>
  <c r="S118" i="17"/>
  <c r="R118" i="17"/>
  <c r="L118" i="17"/>
  <c r="J118" i="17"/>
  <c r="I118" i="17"/>
  <c r="G118" i="17"/>
  <c r="F118" i="17"/>
  <c r="V114" i="17"/>
  <c r="U114" i="17"/>
  <c r="S114" i="17"/>
  <c r="R114" i="17"/>
  <c r="K114" i="17"/>
  <c r="J114" i="17"/>
  <c r="I114" i="17"/>
  <c r="H114" i="17"/>
  <c r="G114" i="17"/>
  <c r="F114" i="17"/>
  <c r="V113" i="17"/>
  <c r="U113" i="17"/>
  <c r="S113" i="17"/>
  <c r="R113" i="17"/>
  <c r="K113" i="17"/>
  <c r="J113" i="17"/>
  <c r="I113" i="17"/>
  <c r="H113" i="17"/>
  <c r="G113" i="17"/>
  <c r="F113" i="17"/>
  <c r="X112" i="17"/>
  <c r="V112" i="17"/>
  <c r="U112" i="17"/>
  <c r="S112" i="17"/>
  <c r="R112" i="17"/>
  <c r="M112" i="17"/>
  <c r="L112" i="17"/>
  <c r="K112" i="17"/>
  <c r="J112" i="17"/>
  <c r="I112" i="17"/>
  <c r="H112" i="17"/>
  <c r="G112" i="17"/>
  <c r="F112" i="17"/>
  <c r="V107" i="17"/>
  <c r="U107" i="17"/>
  <c r="S107" i="17"/>
  <c r="R107" i="17"/>
  <c r="J107" i="17"/>
  <c r="I107" i="17"/>
  <c r="G107" i="17"/>
  <c r="F107" i="17"/>
  <c r="V106" i="17"/>
  <c r="U106" i="17"/>
  <c r="S106" i="17"/>
  <c r="R106" i="17"/>
  <c r="J106" i="17"/>
  <c r="I106" i="17"/>
  <c r="G106" i="17"/>
  <c r="F106" i="17"/>
  <c r="X105" i="17"/>
  <c r="V105" i="17"/>
  <c r="U105" i="17"/>
  <c r="S105" i="17"/>
  <c r="R105" i="17"/>
  <c r="L105" i="17"/>
  <c r="J105" i="17"/>
  <c r="I105" i="17"/>
  <c r="G105" i="17"/>
  <c r="F105" i="17"/>
  <c r="V101" i="17"/>
  <c r="U101" i="17"/>
  <c r="S101" i="17"/>
  <c r="R101" i="17"/>
  <c r="K101" i="17"/>
  <c r="J101" i="17"/>
  <c r="I101" i="17"/>
  <c r="H101" i="17"/>
  <c r="G101" i="17"/>
  <c r="F101" i="17"/>
  <c r="V100" i="17"/>
  <c r="U100" i="17"/>
  <c r="S100" i="17"/>
  <c r="R100" i="17"/>
  <c r="K100" i="17"/>
  <c r="J100" i="17"/>
  <c r="I100" i="17"/>
  <c r="H100" i="17"/>
  <c r="G100" i="17"/>
  <c r="F100" i="17"/>
  <c r="X99" i="17"/>
  <c r="V99" i="17"/>
  <c r="U99" i="17"/>
  <c r="S99" i="17"/>
  <c r="R99" i="17"/>
  <c r="M99" i="17"/>
  <c r="L99" i="17"/>
  <c r="K99" i="17"/>
  <c r="J99" i="17"/>
  <c r="I99" i="17"/>
  <c r="H99" i="17"/>
  <c r="G99" i="17"/>
  <c r="F99" i="17"/>
  <c r="V94" i="17"/>
  <c r="U94" i="17"/>
  <c r="S94" i="17"/>
  <c r="R94" i="17"/>
  <c r="J94" i="17"/>
  <c r="I94" i="17"/>
  <c r="G94" i="17"/>
  <c r="F94" i="17"/>
  <c r="V93" i="17"/>
  <c r="U93" i="17"/>
  <c r="S93" i="17"/>
  <c r="R93" i="17"/>
  <c r="J93" i="17"/>
  <c r="I93" i="17"/>
  <c r="G93" i="17"/>
  <c r="F93" i="17"/>
  <c r="X92" i="17"/>
  <c r="V92" i="17"/>
  <c r="U92" i="17"/>
  <c r="S92" i="17"/>
  <c r="R92" i="17"/>
  <c r="L92" i="17"/>
  <c r="J92" i="17"/>
  <c r="I92" i="17"/>
  <c r="G92" i="17"/>
  <c r="F92" i="17"/>
  <c r="V88" i="17"/>
  <c r="U88" i="17"/>
  <c r="S88" i="17"/>
  <c r="R88" i="17"/>
  <c r="K88" i="17"/>
  <c r="J88" i="17"/>
  <c r="I88" i="17"/>
  <c r="H88" i="17"/>
  <c r="G88" i="17"/>
  <c r="F88" i="17"/>
  <c r="V87" i="17"/>
  <c r="U87" i="17"/>
  <c r="S87" i="17"/>
  <c r="R87" i="17"/>
  <c r="K87" i="17"/>
  <c r="J87" i="17"/>
  <c r="I87" i="17"/>
  <c r="H87" i="17"/>
  <c r="G87" i="17"/>
  <c r="F87" i="17"/>
  <c r="X86" i="17"/>
  <c r="V86" i="17"/>
  <c r="U86" i="17"/>
  <c r="S86" i="17"/>
  <c r="R86" i="17"/>
  <c r="M86" i="17"/>
  <c r="L86" i="17"/>
  <c r="K86" i="17"/>
  <c r="J86" i="17"/>
  <c r="I86" i="17"/>
  <c r="H86" i="17"/>
  <c r="G86" i="17"/>
  <c r="F86" i="17"/>
  <c r="V81" i="17"/>
  <c r="U81" i="17"/>
  <c r="S81" i="17"/>
  <c r="R81" i="17"/>
  <c r="J81" i="17"/>
  <c r="I81" i="17"/>
  <c r="G81" i="17"/>
  <c r="F81" i="17"/>
  <c r="V80" i="17"/>
  <c r="U80" i="17"/>
  <c r="S80" i="17"/>
  <c r="R80" i="17"/>
  <c r="J80" i="17"/>
  <c r="I80" i="17"/>
  <c r="G80" i="17"/>
  <c r="F80" i="17"/>
  <c r="X79" i="17"/>
  <c r="V79" i="17"/>
  <c r="U79" i="17"/>
  <c r="S79" i="17"/>
  <c r="R79" i="17"/>
  <c r="L79" i="17"/>
  <c r="J79" i="17"/>
  <c r="I79" i="17"/>
  <c r="G79" i="17"/>
  <c r="F79" i="17"/>
  <c r="V75" i="17"/>
  <c r="U75" i="17"/>
  <c r="S75" i="17"/>
  <c r="R75" i="17"/>
  <c r="K75" i="17"/>
  <c r="J75" i="17"/>
  <c r="I75" i="17"/>
  <c r="H75" i="17"/>
  <c r="G75" i="17"/>
  <c r="F75" i="17"/>
  <c r="V74" i="17"/>
  <c r="U74" i="17"/>
  <c r="S74" i="17"/>
  <c r="R74" i="17"/>
  <c r="K74" i="17"/>
  <c r="J74" i="17"/>
  <c r="I74" i="17"/>
  <c r="H74" i="17"/>
  <c r="G74" i="17"/>
  <c r="F74" i="17"/>
  <c r="X73" i="17"/>
  <c r="V73" i="17"/>
  <c r="U73" i="17"/>
  <c r="S73" i="17"/>
  <c r="R73" i="17"/>
  <c r="M73" i="17"/>
  <c r="L73" i="17"/>
  <c r="K73" i="17"/>
  <c r="J73" i="17"/>
  <c r="I73" i="17"/>
  <c r="H73" i="17"/>
  <c r="G73" i="17"/>
  <c r="F73" i="17"/>
  <c r="V263" i="50"/>
  <c r="U263" i="50"/>
  <c r="S263" i="50"/>
  <c r="R263" i="50"/>
  <c r="J263" i="50"/>
  <c r="I263" i="50"/>
  <c r="G263" i="50"/>
  <c r="F263" i="50"/>
  <c r="V262" i="50"/>
  <c r="U262" i="50"/>
  <c r="S262" i="50"/>
  <c r="R262" i="50"/>
  <c r="J262" i="50"/>
  <c r="I262" i="50"/>
  <c r="G262" i="50"/>
  <c r="F262" i="50"/>
  <c r="X261" i="50"/>
  <c r="V261" i="50"/>
  <c r="U261" i="50"/>
  <c r="S261" i="50"/>
  <c r="R261" i="50"/>
  <c r="L261" i="50"/>
  <c r="J261" i="50"/>
  <c r="I261" i="50"/>
  <c r="G261" i="50"/>
  <c r="F261" i="50"/>
  <c r="V257" i="50"/>
  <c r="U257" i="50"/>
  <c r="S257" i="50"/>
  <c r="R257" i="50"/>
  <c r="K257" i="50"/>
  <c r="J257" i="50"/>
  <c r="I257" i="50"/>
  <c r="H257" i="50"/>
  <c r="G257" i="50"/>
  <c r="F257" i="50"/>
  <c r="V256" i="50"/>
  <c r="U256" i="50"/>
  <c r="S256" i="50"/>
  <c r="R256" i="50"/>
  <c r="K256" i="50"/>
  <c r="J256" i="50"/>
  <c r="I256" i="50"/>
  <c r="H256" i="50"/>
  <c r="G256" i="50"/>
  <c r="F256" i="50"/>
  <c r="X255" i="50"/>
  <c r="V255" i="50"/>
  <c r="U255" i="50"/>
  <c r="S255" i="50"/>
  <c r="R255" i="50"/>
  <c r="M255" i="50"/>
  <c r="L255" i="50"/>
  <c r="K255" i="50"/>
  <c r="J255" i="50"/>
  <c r="I255" i="50"/>
  <c r="H255" i="50"/>
  <c r="G255" i="50"/>
  <c r="F255" i="50"/>
  <c r="V250" i="50"/>
  <c r="U250" i="50"/>
  <c r="S250" i="50"/>
  <c r="R250" i="50"/>
  <c r="J250" i="50"/>
  <c r="I250" i="50"/>
  <c r="G250" i="50"/>
  <c r="F250" i="50"/>
  <c r="V249" i="50"/>
  <c r="U249" i="50"/>
  <c r="S249" i="50"/>
  <c r="R249" i="50"/>
  <c r="J249" i="50"/>
  <c r="I249" i="50"/>
  <c r="G249" i="50"/>
  <c r="F249" i="50"/>
  <c r="X248" i="50"/>
  <c r="V248" i="50"/>
  <c r="U248" i="50"/>
  <c r="S248" i="50"/>
  <c r="R248" i="50"/>
  <c r="L248" i="50"/>
  <c r="J248" i="50"/>
  <c r="I248" i="50"/>
  <c r="G248" i="50"/>
  <c r="F248" i="50"/>
  <c r="V244" i="50"/>
  <c r="U244" i="50"/>
  <c r="S244" i="50"/>
  <c r="R244" i="50"/>
  <c r="K244" i="50"/>
  <c r="J244" i="50"/>
  <c r="I244" i="50"/>
  <c r="H244" i="50"/>
  <c r="G244" i="50"/>
  <c r="F244" i="50"/>
  <c r="V243" i="50"/>
  <c r="U243" i="50"/>
  <c r="S243" i="50"/>
  <c r="R243" i="50"/>
  <c r="K243" i="50"/>
  <c r="J243" i="50"/>
  <c r="I243" i="50"/>
  <c r="H243" i="50"/>
  <c r="G243" i="50"/>
  <c r="F243" i="50"/>
  <c r="X242" i="50"/>
  <c r="V242" i="50"/>
  <c r="U242" i="50"/>
  <c r="S242" i="50"/>
  <c r="R242" i="50"/>
  <c r="M242" i="50"/>
  <c r="L242" i="50"/>
  <c r="K242" i="50"/>
  <c r="J242" i="50"/>
  <c r="I242" i="50"/>
  <c r="H242" i="50"/>
  <c r="G242" i="50"/>
  <c r="F242" i="50"/>
  <c r="V237" i="50"/>
  <c r="U237" i="50"/>
  <c r="S237" i="50"/>
  <c r="R237" i="50"/>
  <c r="J237" i="50"/>
  <c r="I237" i="50"/>
  <c r="G237" i="50"/>
  <c r="F237" i="50"/>
  <c r="V236" i="50"/>
  <c r="U236" i="50"/>
  <c r="S236" i="50"/>
  <c r="R236" i="50"/>
  <c r="J236" i="50"/>
  <c r="I236" i="50"/>
  <c r="G236" i="50"/>
  <c r="F236" i="50"/>
  <c r="X235" i="50"/>
  <c r="V235" i="50"/>
  <c r="U235" i="50"/>
  <c r="S235" i="50"/>
  <c r="R235" i="50"/>
  <c r="L235" i="50"/>
  <c r="J235" i="50"/>
  <c r="I235" i="50"/>
  <c r="G235" i="50"/>
  <c r="F235" i="50"/>
  <c r="V231" i="50"/>
  <c r="U231" i="50"/>
  <c r="S231" i="50"/>
  <c r="R231" i="50"/>
  <c r="K231" i="50"/>
  <c r="J231" i="50"/>
  <c r="I231" i="50"/>
  <c r="H231" i="50"/>
  <c r="G231" i="50"/>
  <c r="F231" i="50"/>
  <c r="V230" i="50"/>
  <c r="U230" i="50"/>
  <c r="S230" i="50"/>
  <c r="R230" i="50"/>
  <c r="K230" i="50"/>
  <c r="J230" i="50"/>
  <c r="I230" i="50"/>
  <c r="H230" i="50"/>
  <c r="G230" i="50"/>
  <c r="F230" i="50"/>
  <c r="X229" i="50"/>
  <c r="V229" i="50"/>
  <c r="U229" i="50"/>
  <c r="S229" i="50"/>
  <c r="R229" i="50"/>
  <c r="M229" i="50"/>
  <c r="L229" i="50"/>
  <c r="K229" i="50"/>
  <c r="J229" i="50"/>
  <c r="I229" i="50"/>
  <c r="H229" i="50"/>
  <c r="G229" i="50"/>
  <c r="F229" i="50"/>
  <c r="V224" i="50"/>
  <c r="U224" i="50"/>
  <c r="S224" i="50"/>
  <c r="R224" i="50"/>
  <c r="J224" i="50"/>
  <c r="I224" i="50"/>
  <c r="G224" i="50"/>
  <c r="F224" i="50"/>
  <c r="V223" i="50"/>
  <c r="U223" i="50"/>
  <c r="S223" i="50"/>
  <c r="R223" i="50"/>
  <c r="J223" i="50"/>
  <c r="I223" i="50"/>
  <c r="G223" i="50"/>
  <c r="F223" i="50"/>
  <c r="X222" i="50"/>
  <c r="V222" i="50"/>
  <c r="U222" i="50"/>
  <c r="S222" i="50"/>
  <c r="R222" i="50"/>
  <c r="L222" i="50"/>
  <c r="J222" i="50"/>
  <c r="I222" i="50"/>
  <c r="G222" i="50"/>
  <c r="F222" i="50"/>
  <c r="V218" i="50"/>
  <c r="U218" i="50"/>
  <c r="S218" i="50"/>
  <c r="R218" i="50"/>
  <c r="K218" i="50"/>
  <c r="J218" i="50"/>
  <c r="I218" i="50"/>
  <c r="H218" i="50"/>
  <c r="G218" i="50"/>
  <c r="F218" i="50"/>
  <c r="V217" i="50"/>
  <c r="U217" i="50"/>
  <c r="S217" i="50"/>
  <c r="R217" i="50"/>
  <c r="K217" i="50"/>
  <c r="J217" i="50"/>
  <c r="I217" i="50"/>
  <c r="H217" i="50"/>
  <c r="G217" i="50"/>
  <c r="F217" i="50"/>
  <c r="X216" i="50"/>
  <c r="V216" i="50"/>
  <c r="U216" i="50"/>
  <c r="S216" i="50"/>
  <c r="R216" i="50"/>
  <c r="M216" i="50"/>
  <c r="L216" i="50"/>
  <c r="K216" i="50"/>
  <c r="J216" i="50"/>
  <c r="I216" i="50"/>
  <c r="H216" i="50"/>
  <c r="G216" i="50"/>
  <c r="F216" i="50"/>
  <c r="V211" i="50"/>
  <c r="U211" i="50"/>
  <c r="S211" i="50"/>
  <c r="R211" i="50"/>
  <c r="J211" i="50"/>
  <c r="I211" i="50"/>
  <c r="G211" i="50"/>
  <c r="F211" i="50"/>
  <c r="V210" i="50"/>
  <c r="U210" i="50"/>
  <c r="S210" i="50"/>
  <c r="R210" i="50"/>
  <c r="J210" i="50"/>
  <c r="I210" i="50"/>
  <c r="G210" i="50"/>
  <c r="F210" i="50"/>
  <c r="X209" i="50"/>
  <c r="V209" i="50"/>
  <c r="U209" i="50"/>
  <c r="S209" i="50"/>
  <c r="R209" i="50"/>
  <c r="L209" i="50"/>
  <c r="J209" i="50"/>
  <c r="I209" i="50"/>
  <c r="G209" i="50"/>
  <c r="F209" i="50"/>
  <c r="V205" i="50"/>
  <c r="U205" i="50"/>
  <c r="S205" i="50"/>
  <c r="R205" i="50"/>
  <c r="K205" i="50"/>
  <c r="J205" i="50"/>
  <c r="I205" i="50"/>
  <c r="H205" i="50"/>
  <c r="G205" i="50"/>
  <c r="F205" i="50"/>
  <c r="V204" i="50"/>
  <c r="U204" i="50"/>
  <c r="S204" i="50"/>
  <c r="R204" i="50"/>
  <c r="K204" i="50"/>
  <c r="J204" i="50"/>
  <c r="I204" i="50"/>
  <c r="H204" i="50"/>
  <c r="G204" i="50"/>
  <c r="F204" i="50"/>
  <c r="X203" i="50"/>
  <c r="V203" i="50"/>
  <c r="U203" i="50"/>
  <c r="S203" i="50"/>
  <c r="R203" i="50"/>
  <c r="M203" i="50"/>
  <c r="L203" i="50"/>
  <c r="K203" i="50"/>
  <c r="J203" i="50"/>
  <c r="I203" i="50"/>
  <c r="H203" i="50"/>
  <c r="G203" i="50"/>
  <c r="F203" i="50"/>
  <c r="V198" i="50"/>
  <c r="U198" i="50"/>
  <c r="S198" i="50"/>
  <c r="R198" i="50"/>
  <c r="J198" i="50"/>
  <c r="I198" i="50"/>
  <c r="G198" i="50"/>
  <c r="F198" i="50"/>
  <c r="V197" i="50"/>
  <c r="U197" i="50"/>
  <c r="S197" i="50"/>
  <c r="R197" i="50"/>
  <c r="J197" i="50"/>
  <c r="I197" i="50"/>
  <c r="G197" i="50"/>
  <c r="F197" i="50"/>
  <c r="X196" i="50"/>
  <c r="V196" i="50"/>
  <c r="U196" i="50"/>
  <c r="S196" i="50"/>
  <c r="R196" i="50"/>
  <c r="L196" i="50"/>
  <c r="J196" i="50"/>
  <c r="I196" i="50"/>
  <c r="G196" i="50"/>
  <c r="F196" i="50"/>
  <c r="V192" i="50"/>
  <c r="U192" i="50"/>
  <c r="S192" i="50"/>
  <c r="R192" i="50"/>
  <c r="K192" i="50"/>
  <c r="J192" i="50"/>
  <c r="I192" i="50"/>
  <c r="H192" i="50"/>
  <c r="G192" i="50"/>
  <c r="F192" i="50"/>
  <c r="V191" i="50"/>
  <c r="U191" i="50"/>
  <c r="S191" i="50"/>
  <c r="R191" i="50"/>
  <c r="K191" i="50"/>
  <c r="J191" i="50"/>
  <c r="I191" i="50"/>
  <c r="H191" i="50"/>
  <c r="G191" i="50"/>
  <c r="F191" i="50"/>
  <c r="X190" i="50"/>
  <c r="V190" i="50"/>
  <c r="U190" i="50"/>
  <c r="S190" i="50"/>
  <c r="R190" i="50"/>
  <c r="M190" i="50"/>
  <c r="L190" i="50"/>
  <c r="K190" i="50"/>
  <c r="J190" i="50"/>
  <c r="I190" i="50"/>
  <c r="H190" i="50"/>
  <c r="G190" i="50"/>
  <c r="F190" i="50"/>
  <c r="V185" i="50"/>
  <c r="U185" i="50"/>
  <c r="S185" i="50"/>
  <c r="R185" i="50"/>
  <c r="J185" i="50"/>
  <c r="I185" i="50"/>
  <c r="G185" i="50"/>
  <c r="F185" i="50"/>
  <c r="V184" i="50"/>
  <c r="U184" i="50"/>
  <c r="S184" i="50"/>
  <c r="R184" i="50"/>
  <c r="J184" i="50"/>
  <c r="I184" i="50"/>
  <c r="G184" i="50"/>
  <c r="F184" i="50"/>
  <c r="X183" i="50"/>
  <c r="V183" i="50"/>
  <c r="U183" i="50"/>
  <c r="S183" i="50"/>
  <c r="R183" i="50"/>
  <c r="L183" i="50"/>
  <c r="J183" i="50"/>
  <c r="I183" i="50"/>
  <c r="G183" i="50"/>
  <c r="F183" i="50"/>
  <c r="V179" i="50"/>
  <c r="U179" i="50"/>
  <c r="S179" i="50"/>
  <c r="R179" i="50"/>
  <c r="K179" i="50"/>
  <c r="J179" i="50"/>
  <c r="I179" i="50"/>
  <c r="H179" i="50"/>
  <c r="G179" i="50"/>
  <c r="F179" i="50"/>
  <c r="V178" i="50"/>
  <c r="U178" i="50"/>
  <c r="S178" i="50"/>
  <c r="R178" i="50"/>
  <c r="K178" i="50"/>
  <c r="J178" i="50"/>
  <c r="I178" i="50"/>
  <c r="H178" i="50"/>
  <c r="G178" i="50"/>
  <c r="F178" i="50"/>
  <c r="X177" i="50"/>
  <c r="V177" i="50"/>
  <c r="U177" i="50"/>
  <c r="S177" i="50"/>
  <c r="R177" i="50"/>
  <c r="M177" i="50"/>
  <c r="L177" i="50"/>
  <c r="K177" i="50"/>
  <c r="J177" i="50"/>
  <c r="I177" i="50"/>
  <c r="H177" i="50"/>
  <c r="G177" i="50"/>
  <c r="F177" i="50"/>
  <c r="V172" i="50"/>
  <c r="U172" i="50"/>
  <c r="S172" i="50"/>
  <c r="R172" i="50"/>
  <c r="J172" i="50"/>
  <c r="I172" i="50"/>
  <c r="G172" i="50"/>
  <c r="F172" i="50"/>
  <c r="V171" i="50"/>
  <c r="U171" i="50"/>
  <c r="S171" i="50"/>
  <c r="R171" i="50"/>
  <c r="J171" i="50"/>
  <c r="I171" i="50"/>
  <c r="G171" i="50"/>
  <c r="F171" i="50"/>
  <c r="X170" i="50"/>
  <c r="V170" i="50"/>
  <c r="U170" i="50"/>
  <c r="S170" i="50"/>
  <c r="R170" i="50"/>
  <c r="L170" i="50"/>
  <c r="J170" i="50"/>
  <c r="I170" i="50"/>
  <c r="G170" i="50"/>
  <c r="F170" i="50"/>
  <c r="V166" i="50"/>
  <c r="U166" i="50"/>
  <c r="S166" i="50"/>
  <c r="R166" i="50"/>
  <c r="K166" i="50"/>
  <c r="J166" i="50"/>
  <c r="I166" i="50"/>
  <c r="H166" i="50"/>
  <c r="G166" i="50"/>
  <c r="F166" i="50"/>
  <c r="V165" i="50"/>
  <c r="U165" i="50"/>
  <c r="S165" i="50"/>
  <c r="R165" i="50"/>
  <c r="K165" i="50"/>
  <c r="J165" i="50"/>
  <c r="I165" i="50"/>
  <c r="H165" i="50"/>
  <c r="G165" i="50"/>
  <c r="F165" i="50"/>
  <c r="X164" i="50"/>
  <c r="V164" i="50"/>
  <c r="U164" i="50"/>
  <c r="S164" i="50"/>
  <c r="R164" i="50"/>
  <c r="M164" i="50"/>
  <c r="L164" i="50"/>
  <c r="K164" i="50"/>
  <c r="J164" i="50"/>
  <c r="I164" i="50"/>
  <c r="H164" i="50"/>
  <c r="G164" i="50"/>
  <c r="F164" i="50"/>
  <c r="V159" i="50"/>
  <c r="U159" i="50"/>
  <c r="S159" i="50"/>
  <c r="R159" i="50"/>
  <c r="J159" i="50"/>
  <c r="I159" i="50"/>
  <c r="G159" i="50"/>
  <c r="F159" i="50"/>
  <c r="V158" i="50"/>
  <c r="U158" i="50"/>
  <c r="S158" i="50"/>
  <c r="R158" i="50"/>
  <c r="J158" i="50"/>
  <c r="I158" i="50"/>
  <c r="G158" i="50"/>
  <c r="F158" i="50"/>
  <c r="X157" i="50"/>
  <c r="V157" i="50"/>
  <c r="U157" i="50"/>
  <c r="S157" i="50"/>
  <c r="R157" i="50"/>
  <c r="L157" i="50"/>
  <c r="J157" i="50"/>
  <c r="I157" i="50"/>
  <c r="G157" i="50"/>
  <c r="F157" i="50"/>
  <c r="V153" i="50"/>
  <c r="U153" i="50"/>
  <c r="S153" i="50"/>
  <c r="R153" i="50"/>
  <c r="K153" i="50"/>
  <c r="J153" i="50"/>
  <c r="I153" i="50"/>
  <c r="H153" i="50"/>
  <c r="G153" i="50"/>
  <c r="F153" i="50"/>
  <c r="V152" i="50"/>
  <c r="U152" i="50"/>
  <c r="S152" i="50"/>
  <c r="R152" i="50"/>
  <c r="K152" i="50"/>
  <c r="J152" i="50"/>
  <c r="I152" i="50"/>
  <c r="H152" i="50"/>
  <c r="G152" i="50"/>
  <c r="F152" i="50"/>
  <c r="X151" i="50"/>
  <c r="V151" i="50"/>
  <c r="U151" i="50"/>
  <c r="S151" i="50"/>
  <c r="R151" i="50"/>
  <c r="M151" i="50"/>
  <c r="L151" i="50"/>
  <c r="K151" i="50"/>
  <c r="J151" i="50"/>
  <c r="I151" i="50"/>
  <c r="H151" i="50"/>
  <c r="G151" i="50"/>
  <c r="F151" i="50"/>
  <c r="V146" i="50"/>
  <c r="U146" i="50"/>
  <c r="S146" i="50"/>
  <c r="R146" i="50"/>
  <c r="J146" i="50"/>
  <c r="I146" i="50"/>
  <c r="G146" i="50"/>
  <c r="F146" i="50"/>
  <c r="V145" i="50"/>
  <c r="U145" i="50"/>
  <c r="S145" i="50"/>
  <c r="R145" i="50"/>
  <c r="J145" i="50"/>
  <c r="I145" i="50"/>
  <c r="G145" i="50"/>
  <c r="F145" i="50"/>
  <c r="X144" i="50"/>
  <c r="V144" i="50"/>
  <c r="U144" i="50"/>
  <c r="S144" i="50"/>
  <c r="R144" i="50"/>
  <c r="L144" i="50"/>
  <c r="J144" i="50"/>
  <c r="I144" i="50"/>
  <c r="G144" i="50"/>
  <c r="F144" i="50"/>
  <c r="V140" i="50"/>
  <c r="U140" i="50"/>
  <c r="S140" i="50"/>
  <c r="R140" i="50"/>
  <c r="K140" i="50"/>
  <c r="J140" i="50"/>
  <c r="I140" i="50"/>
  <c r="H140" i="50"/>
  <c r="G140" i="50"/>
  <c r="F140" i="50"/>
  <c r="V139" i="50"/>
  <c r="U139" i="50"/>
  <c r="S139" i="50"/>
  <c r="R139" i="50"/>
  <c r="K139" i="50"/>
  <c r="J139" i="50"/>
  <c r="I139" i="50"/>
  <c r="H139" i="50"/>
  <c r="G139" i="50"/>
  <c r="F139" i="50"/>
  <c r="X138" i="50"/>
  <c r="V138" i="50"/>
  <c r="U138" i="50"/>
  <c r="S138" i="50"/>
  <c r="R138" i="50"/>
  <c r="M138" i="50"/>
  <c r="L138" i="50"/>
  <c r="K138" i="50"/>
  <c r="J138" i="50"/>
  <c r="I138" i="50"/>
  <c r="H138" i="50"/>
  <c r="G138" i="50"/>
  <c r="F138" i="50"/>
  <c r="V133" i="50"/>
  <c r="U133" i="50"/>
  <c r="S133" i="50"/>
  <c r="R133" i="50"/>
  <c r="J133" i="50"/>
  <c r="I133" i="50"/>
  <c r="G133" i="50"/>
  <c r="F133" i="50"/>
  <c r="V132" i="50"/>
  <c r="U132" i="50"/>
  <c r="S132" i="50"/>
  <c r="R132" i="50"/>
  <c r="J132" i="50"/>
  <c r="I132" i="50"/>
  <c r="G132" i="50"/>
  <c r="F132" i="50"/>
  <c r="X131" i="50"/>
  <c r="V131" i="50"/>
  <c r="U131" i="50"/>
  <c r="S131" i="50"/>
  <c r="R131" i="50"/>
  <c r="L131" i="50"/>
  <c r="J131" i="50"/>
  <c r="I131" i="50"/>
  <c r="G131" i="50"/>
  <c r="F131" i="50"/>
  <c r="V127" i="50"/>
  <c r="U127" i="50"/>
  <c r="S127" i="50"/>
  <c r="R127" i="50"/>
  <c r="K127" i="50"/>
  <c r="J127" i="50"/>
  <c r="I127" i="50"/>
  <c r="H127" i="50"/>
  <c r="G127" i="50"/>
  <c r="F127" i="50"/>
  <c r="V126" i="50"/>
  <c r="U126" i="50"/>
  <c r="S126" i="50"/>
  <c r="R126" i="50"/>
  <c r="K126" i="50"/>
  <c r="J126" i="50"/>
  <c r="I126" i="50"/>
  <c r="H126" i="50"/>
  <c r="G126" i="50"/>
  <c r="F126" i="50"/>
  <c r="X125" i="50"/>
  <c r="V125" i="50"/>
  <c r="U125" i="50"/>
  <c r="S125" i="50"/>
  <c r="R125" i="50"/>
  <c r="M125" i="50"/>
  <c r="L125" i="50"/>
  <c r="K125" i="50"/>
  <c r="J125" i="50"/>
  <c r="I125" i="50"/>
  <c r="H125" i="50"/>
  <c r="G125" i="50"/>
  <c r="F125" i="50"/>
  <c r="V120" i="50"/>
  <c r="U120" i="50"/>
  <c r="S120" i="50"/>
  <c r="R120" i="50"/>
  <c r="J120" i="50"/>
  <c r="I120" i="50"/>
  <c r="G120" i="50"/>
  <c r="F120" i="50"/>
  <c r="V119" i="50"/>
  <c r="U119" i="50"/>
  <c r="S119" i="50"/>
  <c r="R119" i="50"/>
  <c r="J119" i="50"/>
  <c r="I119" i="50"/>
  <c r="G119" i="50"/>
  <c r="F119" i="50"/>
  <c r="X118" i="50"/>
  <c r="V118" i="50"/>
  <c r="U118" i="50"/>
  <c r="S118" i="50"/>
  <c r="R118" i="50"/>
  <c r="L118" i="50"/>
  <c r="J118" i="50"/>
  <c r="I118" i="50"/>
  <c r="G118" i="50"/>
  <c r="F118" i="50"/>
  <c r="V114" i="50"/>
  <c r="U114" i="50"/>
  <c r="S114" i="50"/>
  <c r="R114" i="50"/>
  <c r="K114" i="50"/>
  <c r="J114" i="50"/>
  <c r="I114" i="50"/>
  <c r="H114" i="50"/>
  <c r="G114" i="50"/>
  <c r="F114" i="50"/>
  <c r="V113" i="50"/>
  <c r="U113" i="50"/>
  <c r="S113" i="50"/>
  <c r="R113" i="50"/>
  <c r="K113" i="50"/>
  <c r="J113" i="50"/>
  <c r="I113" i="50"/>
  <c r="H113" i="50"/>
  <c r="G113" i="50"/>
  <c r="F113" i="50"/>
  <c r="X112" i="50"/>
  <c r="V112" i="50"/>
  <c r="U112" i="50"/>
  <c r="S112" i="50"/>
  <c r="R112" i="50"/>
  <c r="M112" i="50"/>
  <c r="L112" i="50"/>
  <c r="K112" i="50"/>
  <c r="J112" i="50"/>
  <c r="I112" i="50"/>
  <c r="H112" i="50"/>
  <c r="G112" i="50"/>
  <c r="F112" i="50"/>
  <c r="V107" i="50"/>
  <c r="U107" i="50"/>
  <c r="S107" i="50"/>
  <c r="R107" i="50"/>
  <c r="J107" i="50"/>
  <c r="I107" i="50"/>
  <c r="G107" i="50"/>
  <c r="F107" i="50"/>
  <c r="V106" i="50"/>
  <c r="U106" i="50"/>
  <c r="S106" i="50"/>
  <c r="R106" i="50"/>
  <c r="J106" i="50"/>
  <c r="I106" i="50"/>
  <c r="G106" i="50"/>
  <c r="F106" i="50"/>
  <c r="X105" i="50"/>
  <c r="V105" i="50"/>
  <c r="U105" i="50"/>
  <c r="S105" i="50"/>
  <c r="R105" i="50"/>
  <c r="L105" i="50"/>
  <c r="J105" i="50"/>
  <c r="I105" i="50"/>
  <c r="G105" i="50"/>
  <c r="F105" i="50"/>
  <c r="V101" i="50"/>
  <c r="U101" i="50"/>
  <c r="S101" i="50"/>
  <c r="R101" i="50"/>
  <c r="K101" i="50"/>
  <c r="J101" i="50"/>
  <c r="I101" i="50"/>
  <c r="H101" i="50"/>
  <c r="G101" i="50"/>
  <c r="F101" i="50"/>
  <c r="V100" i="50"/>
  <c r="U100" i="50"/>
  <c r="S100" i="50"/>
  <c r="R100" i="50"/>
  <c r="K100" i="50"/>
  <c r="J100" i="50"/>
  <c r="I100" i="50"/>
  <c r="H100" i="50"/>
  <c r="G100" i="50"/>
  <c r="F100" i="50"/>
  <c r="X99" i="50"/>
  <c r="V99" i="50"/>
  <c r="U99" i="50"/>
  <c r="S99" i="50"/>
  <c r="R99" i="50"/>
  <c r="M99" i="50"/>
  <c r="L99" i="50"/>
  <c r="K99" i="50"/>
  <c r="J99" i="50"/>
  <c r="I99" i="50"/>
  <c r="H99" i="50"/>
  <c r="G99" i="50"/>
  <c r="F99" i="50"/>
  <c r="V94" i="50"/>
  <c r="U94" i="50"/>
  <c r="S94" i="50"/>
  <c r="R94" i="50"/>
  <c r="J94" i="50"/>
  <c r="I94" i="50"/>
  <c r="G94" i="50"/>
  <c r="F94" i="50"/>
  <c r="V93" i="50"/>
  <c r="U93" i="50"/>
  <c r="S93" i="50"/>
  <c r="R93" i="50"/>
  <c r="J93" i="50"/>
  <c r="I93" i="50"/>
  <c r="G93" i="50"/>
  <c r="F93" i="50"/>
  <c r="X92" i="50"/>
  <c r="V92" i="50"/>
  <c r="U92" i="50"/>
  <c r="S92" i="50"/>
  <c r="R92" i="50"/>
  <c r="L92" i="50"/>
  <c r="J92" i="50"/>
  <c r="I92" i="50"/>
  <c r="G92" i="50"/>
  <c r="F92" i="50"/>
  <c r="V88" i="50"/>
  <c r="U88" i="50"/>
  <c r="S88" i="50"/>
  <c r="R88" i="50"/>
  <c r="K88" i="50"/>
  <c r="J88" i="50"/>
  <c r="I88" i="50"/>
  <c r="H88" i="50"/>
  <c r="G88" i="50"/>
  <c r="F88" i="50"/>
  <c r="V87" i="50"/>
  <c r="U87" i="50"/>
  <c r="S87" i="50"/>
  <c r="R87" i="50"/>
  <c r="K87" i="50"/>
  <c r="J87" i="50"/>
  <c r="I87" i="50"/>
  <c r="H87" i="50"/>
  <c r="G87" i="50"/>
  <c r="F87" i="50"/>
  <c r="X86" i="50"/>
  <c r="V86" i="50"/>
  <c r="U86" i="50"/>
  <c r="S86" i="50"/>
  <c r="R86" i="50"/>
  <c r="M86" i="50"/>
  <c r="L86" i="50"/>
  <c r="K86" i="50"/>
  <c r="J86" i="50"/>
  <c r="I86" i="50"/>
  <c r="H86" i="50"/>
  <c r="G86" i="50"/>
  <c r="F86" i="50"/>
  <c r="V81" i="50"/>
  <c r="U81" i="50"/>
  <c r="S81" i="50"/>
  <c r="R81" i="50"/>
  <c r="J81" i="50"/>
  <c r="I81" i="50"/>
  <c r="G81" i="50"/>
  <c r="F81" i="50"/>
  <c r="V80" i="50"/>
  <c r="U80" i="50"/>
  <c r="S80" i="50"/>
  <c r="R80" i="50"/>
  <c r="J80" i="50"/>
  <c r="I80" i="50"/>
  <c r="G80" i="50"/>
  <c r="F80" i="50"/>
  <c r="X79" i="50"/>
  <c r="V79" i="50"/>
  <c r="U79" i="50"/>
  <c r="S79" i="50"/>
  <c r="R79" i="50"/>
  <c r="L79" i="50"/>
  <c r="J79" i="50"/>
  <c r="I79" i="50"/>
  <c r="G79" i="50"/>
  <c r="F79" i="50"/>
  <c r="V75" i="50"/>
  <c r="U75" i="50"/>
  <c r="S75" i="50"/>
  <c r="R75" i="50"/>
  <c r="K75" i="50"/>
  <c r="J75" i="50"/>
  <c r="I75" i="50"/>
  <c r="H75" i="50"/>
  <c r="G75" i="50"/>
  <c r="F75" i="50"/>
  <c r="V74" i="50"/>
  <c r="U74" i="50"/>
  <c r="S74" i="50"/>
  <c r="R74" i="50"/>
  <c r="K74" i="50"/>
  <c r="J74" i="50"/>
  <c r="I74" i="50"/>
  <c r="H74" i="50"/>
  <c r="G74" i="50"/>
  <c r="F74" i="50"/>
  <c r="X73" i="50"/>
  <c r="V73" i="50"/>
  <c r="U73" i="50"/>
  <c r="S73" i="50"/>
  <c r="R73" i="50"/>
  <c r="M73" i="50"/>
  <c r="L73" i="50"/>
  <c r="K73" i="50"/>
  <c r="J73" i="50"/>
  <c r="I73" i="50"/>
  <c r="H73" i="50"/>
  <c r="G73" i="50"/>
  <c r="F73" i="50"/>
  <c r="V263" i="19"/>
  <c r="U263" i="19"/>
  <c r="S263" i="19"/>
  <c r="R263" i="19"/>
  <c r="J263" i="19"/>
  <c r="I263" i="19"/>
  <c r="G263" i="19"/>
  <c r="F263" i="19"/>
  <c r="V262" i="19"/>
  <c r="U262" i="19"/>
  <c r="S262" i="19"/>
  <c r="R262" i="19"/>
  <c r="J262" i="19"/>
  <c r="I262" i="19"/>
  <c r="G262" i="19"/>
  <c r="F262" i="19"/>
  <c r="X261" i="19"/>
  <c r="V261" i="19"/>
  <c r="U261" i="19"/>
  <c r="S261" i="19"/>
  <c r="R261" i="19"/>
  <c r="L261" i="19"/>
  <c r="J261" i="19"/>
  <c r="I261" i="19"/>
  <c r="G261" i="19"/>
  <c r="F261" i="19"/>
  <c r="V257" i="19"/>
  <c r="U257" i="19"/>
  <c r="S257" i="19"/>
  <c r="R257" i="19"/>
  <c r="K257" i="19"/>
  <c r="J257" i="19"/>
  <c r="I257" i="19"/>
  <c r="H257" i="19"/>
  <c r="G257" i="19"/>
  <c r="F257" i="19"/>
  <c r="V256" i="19"/>
  <c r="U256" i="19"/>
  <c r="S256" i="19"/>
  <c r="R256" i="19"/>
  <c r="K256" i="19"/>
  <c r="J256" i="19"/>
  <c r="I256" i="19"/>
  <c r="H256" i="19"/>
  <c r="G256" i="19"/>
  <c r="F256" i="19"/>
  <c r="X255" i="19"/>
  <c r="V255" i="19"/>
  <c r="U255" i="19"/>
  <c r="S255" i="19"/>
  <c r="R255" i="19"/>
  <c r="M255" i="19"/>
  <c r="L255" i="19"/>
  <c r="K255" i="19"/>
  <c r="J255" i="19"/>
  <c r="I255" i="19"/>
  <c r="H255" i="19"/>
  <c r="G255" i="19"/>
  <c r="F255" i="19"/>
  <c r="V250" i="19"/>
  <c r="U250" i="19"/>
  <c r="S250" i="19"/>
  <c r="R250" i="19"/>
  <c r="J250" i="19"/>
  <c r="I250" i="19"/>
  <c r="G250" i="19"/>
  <c r="F250" i="19"/>
  <c r="V249" i="19"/>
  <c r="U249" i="19"/>
  <c r="S249" i="19"/>
  <c r="R249" i="19"/>
  <c r="J249" i="19"/>
  <c r="I249" i="19"/>
  <c r="G249" i="19"/>
  <c r="F249" i="19"/>
  <c r="X248" i="19"/>
  <c r="V248" i="19"/>
  <c r="U248" i="19"/>
  <c r="S248" i="19"/>
  <c r="R248" i="19"/>
  <c r="L248" i="19"/>
  <c r="J248" i="19"/>
  <c r="I248" i="19"/>
  <c r="G248" i="19"/>
  <c r="F248" i="19"/>
  <c r="V244" i="19"/>
  <c r="U244" i="19"/>
  <c r="S244" i="19"/>
  <c r="R244" i="19"/>
  <c r="K244" i="19"/>
  <c r="J244" i="19"/>
  <c r="I244" i="19"/>
  <c r="H244" i="19"/>
  <c r="G244" i="19"/>
  <c r="F244" i="19"/>
  <c r="V243" i="19"/>
  <c r="U243" i="19"/>
  <c r="S243" i="19"/>
  <c r="R243" i="19"/>
  <c r="K243" i="19"/>
  <c r="J243" i="19"/>
  <c r="I243" i="19"/>
  <c r="H243" i="19"/>
  <c r="G243" i="19"/>
  <c r="F243" i="19"/>
  <c r="X242" i="19"/>
  <c r="V242" i="19"/>
  <c r="U242" i="19"/>
  <c r="S242" i="19"/>
  <c r="R242" i="19"/>
  <c r="M242" i="19"/>
  <c r="L242" i="19"/>
  <c r="K242" i="19"/>
  <c r="J242" i="19"/>
  <c r="I242" i="19"/>
  <c r="H242" i="19"/>
  <c r="G242" i="19"/>
  <c r="F242" i="19"/>
  <c r="V237" i="19"/>
  <c r="U237" i="19"/>
  <c r="S237" i="19"/>
  <c r="R237" i="19"/>
  <c r="J237" i="19"/>
  <c r="I237" i="19"/>
  <c r="G237" i="19"/>
  <c r="F237" i="19"/>
  <c r="V236" i="19"/>
  <c r="U236" i="19"/>
  <c r="S236" i="19"/>
  <c r="R236" i="19"/>
  <c r="J236" i="19"/>
  <c r="I236" i="19"/>
  <c r="G236" i="19"/>
  <c r="F236" i="19"/>
  <c r="X235" i="19"/>
  <c r="V235" i="19"/>
  <c r="U235" i="19"/>
  <c r="S235" i="19"/>
  <c r="R235" i="19"/>
  <c r="L235" i="19"/>
  <c r="J235" i="19"/>
  <c r="I235" i="19"/>
  <c r="G235" i="19"/>
  <c r="F235" i="19"/>
  <c r="V231" i="19"/>
  <c r="U231" i="19"/>
  <c r="S231" i="19"/>
  <c r="R231" i="19"/>
  <c r="K231" i="19"/>
  <c r="J231" i="19"/>
  <c r="I231" i="19"/>
  <c r="H231" i="19"/>
  <c r="G231" i="19"/>
  <c r="F231" i="19"/>
  <c r="V230" i="19"/>
  <c r="U230" i="19"/>
  <c r="S230" i="19"/>
  <c r="R230" i="19"/>
  <c r="K230" i="19"/>
  <c r="J230" i="19"/>
  <c r="I230" i="19"/>
  <c r="H230" i="19"/>
  <c r="G230" i="19"/>
  <c r="F230" i="19"/>
  <c r="X229" i="19"/>
  <c r="V229" i="19"/>
  <c r="U229" i="19"/>
  <c r="S229" i="19"/>
  <c r="R229" i="19"/>
  <c r="M229" i="19"/>
  <c r="L229" i="19"/>
  <c r="K229" i="19"/>
  <c r="J229" i="19"/>
  <c r="I229" i="19"/>
  <c r="H229" i="19"/>
  <c r="G229" i="19"/>
  <c r="F229" i="19"/>
  <c r="V224" i="19"/>
  <c r="U224" i="19"/>
  <c r="S224" i="19"/>
  <c r="R224" i="19"/>
  <c r="J224" i="19"/>
  <c r="I224" i="19"/>
  <c r="G224" i="19"/>
  <c r="F224" i="19"/>
  <c r="V223" i="19"/>
  <c r="U223" i="19"/>
  <c r="S223" i="19"/>
  <c r="R223" i="19"/>
  <c r="J223" i="19"/>
  <c r="I223" i="19"/>
  <c r="G223" i="19"/>
  <c r="F223" i="19"/>
  <c r="X222" i="19"/>
  <c r="V222" i="19"/>
  <c r="U222" i="19"/>
  <c r="S222" i="19"/>
  <c r="R222" i="19"/>
  <c r="L222" i="19"/>
  <c r="J222" i="19"/>
  <c r="I222" i="19"/>
  <c r="G222" i="19"/>
  <c r="F222" i="19"/>
  <c r="V218" i="19"/>
  <c r="U218" i="19"/>
  <c r="S218" i="19"/>
  <c r="R218" i="19"/>
  <c r="K218" i="19"/>
  <c r="J218" i="19"/>
  <c r="I218" i="19"/>
  <c r="H218" i="19"/>
  <c r="G218" i="19"/>
  <c r="F218" i="19"/>
  <c r="V217" i="19"/>
  <c r="U217" i="19"/>
  <c r="S217" i="19"/>
  <c r="R217" i="19"/>
  <c r="K217" i="19"/>
  <c r="J217" i="19"/>
  <c r="I217" i="19"/>
  <c r="H217" i="19"/>
  <c r="G217" i="19"/>
  <c r="F217" i="19"/>
  <c r="X216" i="19"/>
  <c r="V216" i="19"/>
  <c r="U216" i="19"/>
  <c r="S216" i="19"/>
  <c r="R216" i="19"/>
  <c r="M216" i="19"/>
  <c r="L216" i="19"/>
  <c r="K216" i="19"/>
  <c r="J216" i="19"/>
  <c r="I216" i="19"/>
  <c r="H216" i="19"/>
  <c r="G216" i="19"/>
  <c r="F216" i="19"/>
  <c r="V211" i="19"/>
  <c r="U211" i="19"/>
  <c r="S211" i="19"/>
  <c r="R211" i="19"/>
  <c r="J211" i="19"/>
  <c r="I211" i="19"/>
  <c r="G211" i="19"/>
  <c r="F211" i="19"/>
  <c r="V210" i="19"/>
  <c r="U210" i="19"/>
  <c r="S210" i="19"/>
  <c r="R210" i="19"/>
  <c r="J210" i="19"/>
  <c r="I210" i="19"/>
  <c r="G210" i="19"/>
  <c r="F210" i="19"/>
  <c r="X209" i="19"/>
  <c r="V209" i="19"/>
  <c r="U209" i="19"/>
  <c r="S209" i="19"/>
  <c r="R209" i="19"/>
  <c r="L209" i="19"/>
  <c r="J209" i="19"/>
  <c r="I209" i="19"/>
  <c r="G209" i="19"/>
  <c r="F209" i="19"/>
  <c r="V205" i="19"/>
  <c r="U205" i="19"/>
  <c r="S205" i="19"/>
  <c r="R205" i="19"/>
  <c r="K205" i="19"/>
  <c r="J205" i="19"/>
  <c r="I205" i="19"/>
  <c r="H205" i="19"/>
  <c r="G205" i="19"/>
  <c r="F205" i="19"/>
  <c r="V204" i="19"/>
  <c r="U204" i="19"/>
  <c r="S204" i="19"/>
  <c r="R204" i="19"/>
  <c r="K204" i="19"/>
  <c r="J204" i="19"/>
  <c r="I204" i="19"/>
  <c r="H204" i="19"/>
  <c r="G204" i="19"/>
  <c r="F204" i="19"/>
  <c r="X203" i="19"/>
  <c r="V203" i="19"/>
  <c r="U203" i="19"/>
  <c r="S203" i="19"/>
  <c r="R203" i="19"/>
  <c r="M203" i="19"/>
  <c r="L203" i="19"/>
  <c r="K203" i="19"/>
  <c r="J203" i="19"/>
  <c r="I203" i="19"/>
  <c r="H203" i="19"/>
  <c r="G203" i="19"/>
  <c r="F203" i="19"/>
  <c r="V198" i="19"/>
  <c r="U198" i="19"/>
  <c r="S198" i="19"/>
  <c r="R198" i="19"/>
  <c r="J198" i="19"/>
  <c r="I198" i="19"/>
  <c r="G198" i="19"/>
  <c r="F198" i="19"/>
  <c r="V197" i="19"/>
  <c r="U197" i="19"/>
  <c r="S197" i="19"/>
  <c r="R197" i="19"/>
  <c r="J197" i="19"/>
  <c r="I197" i="19"/>
  <c r="G197" i="19"/>
  <c r="F197" i="19"/>
  <c r="X196" i="19"/>
  <c r="V196" i="19"/>
  <c r="U196" i="19"/>
  <c r="S196" i="19"/>
  <c r="R196" i="19"/>
  <c r="L196" i="19"/>
  <c r="J196" i="19"/>
  <c r="I196" i="19"/>
  <c r="G196" i="19"/>
  <c r="F196" i="19"/>
  <c r="V192" i="19"/>
  <c r="U192" i="19"/>
  <c r="S192" i="19"/>
  <c r="R192" i="19"/>
  <c r="K192" i="19"/>
  <c r="J192" i="19"/>
  <c r="I192" i="19"/>
  <c r="H192" i="19"/>
  <c r="G192" i="19"/>
  <c r="F192" i="19"/>
  <c r="V191" i="19"/>
  <c r="U191" i="19"/>
  <c r="S191" i="19"/>
  <c r="R191" i="19"/>
  <c r="K191" i="19"/>
  <c r="J191" i="19"/>
  <c r="I191" i="19"/>
  <c r="H191" i="19"/>
  <c r="G191" i="19"/>
  <c r="F191" i="19"/>
  <c r="X190" i="19"/>
  <c r="V190" i="19"/>
  <c r="U190" i="19"/>
  <c r="S190" i="19"/>
  <c r="R190" i="19"/>
  <c r="M190" i="19"/>
  <c r="L190" i="19"/>
  <c r="K190" i="19"/>
  <c r="J190" i="19"/>
  <c r="I190" i="19"/>
  <c r="H190" i="19"/>
  <c r="G190" i="19"/>
  <c r="F190" i="19"/>
  <c r="V185" i="19"/>
  <c r="U185" i="19"/>
  <c r="S185" i="19"/>
  <c r="R185" i="19"/>
  <c r="J185" i="19"/>
  <c r="I185" i="19"/>
  <c r="G185" i="19"/>
  <c r="F185" i="19"/>
  <c r="V184" i="19"/>
  <c r="U184" i="19"/>
  <c r="S184" i="19"/>
  <c r="R184" i="19"/>
  <c r="J184" i="19"/>
  <c r="I184" i="19"/>
  <c r="G184" i="19"/>
  <c r="F184" i="19"/>
  <c r="X183" i="19"/>
  <c r="V183" i="19"/>
  <c r="U183" i="19"/>
  <c r="S183" i="19"/>
  <c r="R183" i="19"/>
  <c r="L183" i="19"/>
  <c r="J183" i="19"/>
  <c r="I183" i="19"/>
  <c r="G183" i="19"/>
  <c r="F183" i="19"/>
  <c r="V179" i="19"/>
  <c r="U179" i="19"/>
  <c r="S179" i="19"/>
  <c r="R179" i="19"/>
  <c r="K179" i="19"/>
  <c r="J179" i="19"/>
  <c r="I179" i="19"/>
  <c r="H179" i="19"/>
  <c r="G179" i="19"/>
  <c r="F179" i="19"/>
  <c r="V178" i="19"/>
  <c r="U178" i="19"/>
  <c r="S178" i="19"/>
  <c r="R178" i="19"/>
  <c r="K178" i="19"/>
  <c r="J178" i="19"/>
  <c r="I178" i="19"/>
  <c r="H178" i="19"/>
  <c r="G178" i="19"/>
  <c r="F178" i="19"/>
  <c r="X177" i="19"/>
  <c r="V177" i="19"/>
  <c r="U177" i="19"/>
  <c r="S177" i="19"/>
  <c r="R177" i="19"/>
  <c r="M177" i="19"/>
  <c r="L177" i="19"/>
  <c r="K177" i="19"/>
  <c r="J177" i="19"/>
  <c r="I177" i="19"/>
  <c r="H177" i="19"/>
  <c r="G177" i="19"/>
  <c r="F177" i="19"/>
  <c r="V172" i="19"/>
  <c r="U172" i="19"/>
  <c r="S172" i="19"/>
  <c r="R172" i="19"/>
  <c r="J172" i="19"/>
  <c r="I172" i="19"/>
  <c r="G172" i="19"/>
  <c r="F172" i="19"/>
  <c r="V171" i="19"/>
  <c r="U171" i="19"/>
  <c r="S171" i="19"/>
  <c r="R171" i="19"/>
  <c r="J171" i="19"/>
  <c r="I171" i="19"/>
  <c r="G171" i="19"/>
  <c r="F171" i="19"/>
  <c r="X170" i="19"/>
  <c r="V170" i="19"/>
  <c r="U170" i="19"/>
  <c r="S170" i="19"/>
  <c r="R170" i="19"/>
  <c r="L170" i="19"/>
  <c r="J170" i="19"/>
  <c r="I170" i="19"/>
  <c r="G170" i="19"/>
  <c r="F170" i="19"/>
  <c r="V166" i="19"/>
  <c r="U166" i="19"/>
  <c r="S166" i="19"/>
  <c r="R166" i="19"/>
  <c r="K166" i="19"/>
  <c r="J166" i="19"/>
  <c r="I166" i="19"/>
  <c r="H166" i="19"/>
  <c r="G166" i="19"/>
  <c r="F166" i="19"/>
  <c r="V165" i="19"/>
  <c r="U165" i="19"/>
  <c r="S165" i="19"/>
  <c r="R165" i="19"/>
  <c r="K165" i="19"/>
  <c r="J165" i="19"/>
  <c r="I165" i="19"/>
  <c r="H165" i="19"/>
  <c r="G165" i="19"/>
  <c r="F165" i="19"/>
  <c r="X164" i="19"/>
  <c r="V164" i="19"/>
  <c r="U164" i="19"/>
  <c r="S164" i="19"/>
  <c r="R164" i="19"/>
  <c r="M164" i="19"/>
  <c r="L164" i="19"/>
  <c r="K164" i="19"/>
  <c r="J164" i="19"/>
  <c r="I164" i="19"/>
  <c r="H164" i="19"/>
  <c r="G164" i="19"/>
  <c r="F164" i="19"/>
  <c r="V159" i="19"/>
  <c r="U159" i="19"/>
  <c r="S159" i="19"/>
  <c r="R159" i="19"/>
  <c r="J159" i="19"/>
  <c r="I159" i="19"/>
  <c r="G159" i="19"/>
  <c r="F159" i="19"/>
  <c r="V158" i="19"/>
  <c r="U158" i="19"/>
  <c r="S158" i="19"/>
  <c r="R158" i="19"/>
  <c r="J158" i="19"/>
  <c r="I158" i="19"/>
  <c r="G158" i="19"/>
  <c r="F158" i="19"/>
  <c r="X157" i="19"/>
  <c r="V157" i="19"/>
  <c r="U157" i="19"/>
  <c r="S157" i="19"/>
  <c r="R157" i="19"/>
  <c r="L157" i="19"/>
  <c r="J157" i="19"/>
  <c r="I157" i="19"/>
  <c r="G157" i="19"/>
  <c r="F157" i="19"/>
  <c r="V153" i="19"/>
  <c r="U153" i="19"/>
  <c r="S153" i="19"/>
  <c r="R153" i="19"/>
  <c r="K153" i="19"/>
  <c r="J153" i="19"/>
  <c r="I153" i="19"/>
  <c r="H153" i="19"/>
  <c r="G153" i="19"/>
  <c r="F153" i="19"/>
  <c r="V152" i="19"/>
  <c r="U152" i="19"/>
  <c r="S152" i="19"/>
  <c r="R152" i="19"/>
  <c r="K152" i="19"/>
  <c r="J152" i="19"/>
  <c r="I152" i="19"/>
  <c r="H152" i="19"/>
  <c r="G152" i="19"/>
  <c r="F152" i="19"/>
  <c r="X151" i="19"/>
  <c r="V151" i="19"/>
  <c r="U151" i="19"/>
  <c r="S151" i="19"/>
  <c r="R151" i="19"/>
  <c r="M151" i="19"/>
  <c r="L151" i="19"/>
  <c r="K151" i="19"/>
  <c r="J151" i="19"/>
  <c r="I151" i="19"/>
  <c r="H151" i="19"/>
  <c r="G151" i="19"/>
  <c r="F151" i="19"/>
  <c r="V146" i="19"/>
  <c r="U146" i="19"/>
  <c r="S146" i="19"/>
  <c r="R146" i="19"/>
  <c r="J146" i="19"/>
  <c r="I146" i="19"/>
  <c r="G146" i="19"/>
  <c r="F146" i="19"/>
  <c r="V145" i="19"/>
  <c r="U145" i="19"/>
  <c r="S145" i="19"/>
  <c r="R145" i="19"/>
  <c r="J145" i="19"/>
  <c r="I145" i="19"/>
  <c r="G145" i="19"/>
  <c r="F145" i="19"/>
  <c r="X144" i="19"/>
  <c r="V144" i="19"/>
  <c r="U144" i="19"/>
  <c r="S144" i="19"/>
  <c r="R144" i="19"/>
  <c r="L144" i="19"/>
  <c r="J144" i="19"/>
  <c r="I144" i="19"/>
  <c r="G144" i="19"/>
  <c r="F144" i="19"/>
  <c r="V140" i="19"/>
  <c r="U140" i="19"/>
  <c r="S140" i="19"/>
  <c r="R140" i="19"/>
  <c r="K140" i="19"/>
  <c r="J140" i="19"/>
  <c r="I140" i="19"/>
  <c r="H140" i="19"/>
  <c r="G140" i="19"/>
  <c r="F140" i="19"/>
  <c r="V139" i="19"/>
  <c r="U139" i="19"/>
  <c r="S139" i="19"/>
  <c r="R139" i="19"/>
  <c r="K139" i="19"/>
  <c r="J139" i="19"/>
  <c r="I139" i="19"/>
  <c r="H139" i="19"/>
  <c r="G139" i="19"/>
  <c r="F139" i="19"/>
  <c r="X138" i="19"/>
  <c r="V138" i="19"/>
  <c r="U138" i="19"/>
  <c r="S138" i="19"/>
  <c r="R138" i="19"/>
  <c r="M138" i="19"/>
  <c r="L138" i="19"/>
  <c r="K138" i="19"/>
  <c r="J138" i="19"/>
  <c r="I138" i="19"/>
  <c r="H138" i="19"/>
  <c r="G138" i="19"/>
  <c r="F138" i="19"/>
  <c r="V133" i="19"/>
  <c r="U133" i="19"/>
  <c r="S133" i="19"/>
  <c r="R133" i="19"/>
  <c r="J133" i="19"/>
  <c r="I133" i="19"/>
  <c r="G133" i="19"/>
  <c r="F133" i="19"/>
  <c r="V132" i="19"/>
  <c r="U132" i="19"/>
  <c r="S132" i="19"/>
  <c r="R132" i="19"/>
  <c r="J132" i="19"/>
  <c r="I132" i="19"/>
  <c r="G132" i="19"/>
  <c r="F132" i="19"/>
  <c r="X131" i="19"/>
  <c r="V131" i="19"/>
  <c r="U131" i="19"/>
  <c r="S131" i="19"/>
  <c r="R131" i="19"/>
  <c r="L131" i="19"/>
  <c r="J131" i="19"/>
  <c r="I131" i="19"/>
  <c r="G131" i="19"/>
  <c r="F131" i="19"/>
  <c r="V127" i="19"/>
  <c r="U127" i="19"/>
  <c r="S127" i="19"/>
  <c r="R127" i="19"/>
  <c r="K127" i="19"/>
  <c r="J127" i="19"/>
  <c r="I127" i="19"/>
  <c r="H127" i="19"/>
  <c r="G127" i="19"/>
  <c r="F127" i="19"/>
  <c r="V126" i="19"/>
  <c r="U126" i="19"/>
  <c r="S126" i="19"/>
  <c r="R126" i="19"/>
  <c r="K126" i="19"/>
  <c r="J126" i="19"/>
  <c r="I126" i="19"/>
  <c r="H126" i="19"/>
  <c r="G126" i="19"/>
  <c r="F126" i="19"/>
  <c r="X125" i="19"/>
  <c r="V125" i="19"/>
  <c r="U125" i="19"/>
  <c r="S125" i="19"/>
  <c r="R125" i="19"/>
  <c r="M125" i="19"/>
  <c r="L125" i="19"/>
  <c r="K125" i="19"/>
  <c r="J125" i="19"/>
  <c r="I125" i="19"/>
  <c r="H125" i="19"/>
  <c r="G125" i="19"/>
  <c r="F125" i="19"/>
  <c r="V120" i="19"/>
  <c r="U120" i="19"/>
  <c r="S120" i="19"/>
  <c r="R120" i="19"/>
  <c r="J120" i="19"/>
  <c r="I120" i="19"/>
  <c r="G120" i="19"/>
  <c r="F120" i="19"/>
  <c r="V119" i="19"/>
  <c r="U119" i="19"/>
  <c r="S119" i="19"/>
  <c r="R119" i="19"/>
  <c r="J119" i="19"/>
  <c r="I119" i="19"/>
  <c r="G119" i="19"/>
  <c r="F119" i="19"/>
  <c r="X118" i="19"/>
  <c r="V118" i="19"/>
  <c r="U118" i="19"/>
  <c r="S118" i="19"/>
  <c r="R118" i="19"/>
  <c r="L118" i="19"/>
  <c r="J118" i="19"/>
  <c r="I118" i="19"/>
  <c r="G118" i="19"/>
  <c r="F118" i="19"/>
  <c r="V114" i="19"/>
  <c r="U114" i="19"/>
  <c r="S114" i="19"/>
  <c r="R114" i="19"/>
  <c r="K114" i="19"/>
  <c r="J114" i="19"/>
  <c r="I114" i="19"/>
  <c r="H114" i="19"/>
  <c r="G114" i="19"/>
  <c r="F114" i="19"/>
  <c r="V113" i="19"/>
  <c r="U113" i="19"/>
  <c r="S113" i="19"/>
  <c r="R113" i="19"/>
  <c r="K113" i="19"/>
  <c r="J113" i="19"/>
  <c r="I113" i="19"/>
  <c r="H113" i="19"/>
  <c r="G113" i="19"/>
  <c r="F113" i="19"/>
  <c r="X112" i="19"/>
  <c r="V112" i="19"/>
  <c r="U112" i="19"/>
  <c r="S112" i="19"/>
  <c r="R112" i="19"/>
  <c r="M112" i="19"/>
  <c r="L112" i="19"/>
  <c r="K112" i="19"/>
  <c r="J112" i="19"/>
  <c r="I112" i="19"/>
  <c r="H112" i="19"/>
  <c r="G112" i="19"/>
  <c r="F112" i="19"/>
  <c r="V107" i="19"/>
  <c r="U107" i="19"/>
  <c r="S107" i="19"/>
  <c r="R107" i="19"/>
  <c r="J107" i="19"/>
  <c r="I107" i="19"/>
  <c r="G107" i="19"/>
  <c r="F107" i="19"/>
  <c r="V106" i="19"/>
  <c r="U106" i="19"/>
  <c r="S106" i="19"/>
  <c r="R106" i="19"/>
  <c r="J106" i="19"/>
  <c r="I106" i="19"/>
  <c r="G106" i="19"/>
  <c r="F106" i="19"/>
  <c r="X105" i="19"/>
  <c r="V105" i="19"/>
  <c r="U105" i="19"/>
  <c r="S105" i="19"/>
  <c r="R105" i="19"/>
  <c r="L105" i="19"/>
  <c r="J105" i="19"/>
  <c r="I105" i="19"/>
  <c r="G105" i="19"/>
  <c r="F105" i="19"/>
  <c r="V101" i="19"/>
  <c r="U101" i="19"/>
  <c r="S101" i="19"/>
  <c r="R101" i="19"/>
  <c r="K101" i="19"/>
  <c r="J101" i="19"/>
  <c r="I101" i="19"/>
  <c r="H101" i="19"/>
  <c r="G101" i="19"/>
  <c r="F101" i="19"/>
  <c r="V100" i="19"/>
  <c r="U100" i="19"/>
  <c r="S100" i="19"/>
  <c r="R100" i="19"/>
  <c r="K100" i="19"/>
  <c r="J100" i="19"/>
  <c r="I100" i="19"/>
  <c r="H100" i="19"/>
  <c r="G100" i="19"/>
  <c r="F100" i="19"/>
  <c r="X99" i="19"/>
  <c r="V99" i="19"/>
  <c r="U99" i="19"/>
  <c r="S99" i="19"/>
  <c r="R99" i="19"/>
  <c r="M99" i="19"/>
  <c r="L99" i="19"/>
  <c r="K99" i="19"/>
  <c r="J99" i="19"/>
  <c r="I99" i="19"/>
  <c r="H99" i="19"/>
  <c r="G99" i="19"/>
  <c r="F99" i="19"/>
  <c r="V94" i="19"/>
  <c r="U94" i="19"/>
  <c r="S94" i="19"/>
  <c r="R94" i="19"/>
  <c r="J94" i="19"/>
  <c r="I94" i="19"/>
  <c r="G94" i="19"/>
  <c r="F94" i="19"/>
  <c r="V93" i="19"/>
  <c r="U93" i="19"/>
  <c r="S93" i="19"/>
  <c r="R93" i="19"/>
  <c r="J93" i="19"/>
  <c r="I93" i="19"/>
  <c r="G93" i="19"/>
  <c r="F93" i="19"/>
  <c r="X92" i="19"/>
  <c r="V92" i="19"/>
  <c r="U92" i="19"/>
  <c r="S92" i="19"/>
  <c r="R92" i="19"/>
  <c r="L92" i="19"/>
  <c r="J92" i="19"/>
  <c r="I92" i="19"/>
  <c r="G92" i="19"/>
  <c r="F92" i="19"/>
  <c r="V88" i="19"/>
  <c r="U88" i="19"/>
  <c r="S88" i="19"/>
  <c r="R88" i="19"/>
  <c r="K88" i="19"/>
  <c r="J88" i="19"/>
  <c r="I88" i="19"/>
  <c r="H88" i="19"/>
  <c r="G88" i="19"/>
  <c r="F88" i="19"/>
  <c r="V87" i="19"/>
  <c r="U87" i="19"/>
  <c r="S87" i="19"/>
  <c r="R87" i="19"/>
  <c r="K87" i="19"/>
  <c r="J87" i="19"/>
  <c r="I87" i="19"/>
  <c r="H87" i="19"/>
  <c r="G87" i="19"/>
  <c r="F87" i="19"/>
  <c r="X86" i="19"/>
  <c r="V86" i="19"/>
  <c r="U86" i="19"/>
  <c r="S86" i="19"/>
  <c r="R86" i="19"/>
  <c r="M86" i="19"/>
  <c r="L86" i="19"/>
  <c r="K86" i="19"/>
  <c r="J86" i="19"/>
  <c r="I86" i="19"/>
  <c r="H86" i="19"/>
  <c r="G86" i="19"/>
  <c r="F86" i="19"/>
  <c r="V81" i="19"/>
  <c r="U81" i="19"/>
  <c r="S81" i="19"/>
  <c r="R81" i="19"/>
  <c r="J81" i="19"/>
  <c r="I81" i="19"/>
  <c r="G81" i="19"/>
  <c r="F81" i="19"/>
  <c r="V80" i="19"/>
  <c r="U80" i="19"/>
  <c r="S80" i="19"/>
  <c r="R80" i="19"/>
  <c r="J80" i="19"/>
  <c r="I80" i="19"/>
  <c r="G80" i="19"/>
  <c r="F80" i="19"/>
  <c r="X79" i="19"/>
  <c r="V79" i="19"/>
  <c r="U79" i="19"/>
  <c r="S79" i="19"/>
  <c r="R79" i="19"/>
  <c r="L79" i="19"/>
  <c r="J79" i="19"/>
  <c r="I79" i="19"/>
  <c r="G79" i="19"/>
  <c r="F79" i="19"/>
  <c r="V75" i="19"/>
  <c r="U75" i="19"/>
  <c r="S75" i="19"/>
  <c r="R75" i="19"/>
  <c r="K75" i="19"/>
  <c r="J75" i="19"/>
  <c r="I75" i="19"/>
  <c r="H75" i="19"/>
  <c r="G75" i="19"/>
  <c r="F75" i="19"/>
  <c r="V74" i="19"/>
  <c r="U74" i="19"/>
  <c r="S74" i="19"/>
  <c r="R74" i="19"/>
  <c r="K74" i="19"/>
  <c r="J74" i="19"/>
  <c r="I74" i="19"/>
  <c r="H74" i="19"/>
  <c r="G74" i="19"/>
  <c r="F74" i="19"/>
  <c r="X73" i="19"/>
  <c r="V73" i="19"/>
  <c r="U73" i="19"/>
  <c r="S73" i="19"/>
  <c r="R73" i="19"/>
  <c r="M73" i="19"/>
  <c r="L73" i="19"/>
  <c r="K73" i="19"/>
  <c r="J73" i="19"/>
  <c r="I73" i="19"/>
  <c r="H73" i="19"/>
  <c r="G73" i="19"/>
  <c r="F73" i="19"/>
  <c r="V263" i="20"/>
  <c r="U263" i="20"/>
  <c r="S263" i="20"/>
  <c r="R263" i="20"/>
  <c r="J263" i="20"/>
  <c r="I263" i="20"/>
  <c r="G263" i="20"/>
  <c r="F263" i="20"/>
  <c r="V262" i="20"/>
  <c r="U262" i="20"/>
  <c r="S262" i="20"/>
  <c r="R262" i="20"/>
  <c r="J262" i="20"/>
  <c r="I262" i="20"/>
  <c r="G262" i="20"/>
  <c r="F262" i="20"/>
  <c r="X261" i="20"/>
  <c r="V261" i="20"/>
  <c r="U261" i="20"/>
  <c r="S261" i="20"/>
  <c r="R261" i="20"/>
  <c r="L261" i="20"/>
  <c r="J261" i="20"/>
  <c r="I261" i="20"/>
  <c r="G261" i="20"/>
  <c r="F261" i="20"/>
  <c r="V257" i="20"/>
  <c r="U257" i="20"/>
  <c r="S257" i="20"/>
  <c r="R257" i="20"/>
  <c r="K257" i="20"/>
  <c r="J257" i="20"/>
  <c r="I257" i="20"/>
  <c r="H257" i="20"/>
  <c r="G257" i="20"/>
  <c r="F257" i="20"/>
  <c r="V256" i="20"/>
  <c r="U256" i="20"/>
  <c r="S256" i="20"/>
  <c r="R256" i="20"/>
  <c r="K256" i="20"/>
  <c r="J256" i="20"/>
  <c r="I256" i="20"/>
  <c r="H256" i="20"/>
  <c r="G256" i="20"/>
  <c r="F256" i="20"/>
  <c r="X255" i="20"/>
  <c r="V255" i="20"/>
  <c r="U255" i="20"/>
  <c r="S255" i="20"/>
  <c r="R255" i="20"/>
  <c r="M255" i="20"/>
  <c r="L255" i="20"/>
  <c r="K255" i="20"/>
  <c r="J255" i="20"/>
  <c r="I255" i="20"/>
  <c r="H255" i="20"/>
  <c r="G255" i="20"/>
  <c r="F255" i="20"/>
  <c r="V250" i="20"/>
  <c r="U250" i="20"/>
  <c r="S250" i="20"/>
  <c r="R250" i="20"/>
  <c r="J250" i="20"/>
  <c r="I250" i="20"/>
  <c r="G250" i="20"/>
  <c r="F250" i="20"/>
  <c r="V249" i="20"/>
  <c r="U249" i="20"/>
  <c r="S249" i="20"/>
  <c r="R249" i="20"/>
  <c r="J249" i="20"/>
  <c r="I249" i="20"/>
  <c r="G249" i="20"/>
  <c r="F249" i="20"/>
  <c r="X248" i="20"/>
  <c r="V248" i="20"/>
  <c r="U248" i="20"/>
  <c r="S248" i="20"/>
  <c r="R248" i="20"/>
  <c r="L248" i="20"/>
  <c r="J248" i="20"/>
  <c r="I248" i="20"/>
  <c r="G248" i="20"/>
  <c r="F248" i="20"/>
  <c r="V244" i="20"/>
  <c r="U244" i="20"/>
  <c r="S244" i="20"/>
  <c r="R244" i="20"/>
  <c r="K244" i="20"/>
  <c r="J244" i="20"/>
  <c r="I244" i="20"/>
  <c r="H244" i="20"/>
  <c r="G244" i="20"/>
  <c r="F244" i="20"/>
  <c r="V243" i="20"/>
  <c r="U243" i="20"/>
  <c r="S243" i="20"/>
  <c r="R243" i="20"/>
  <c r="K243" i="20"/>
  <c r="J243" i="20"/>
  <c r="I243" i="20"/>
  <c r="H243" i="20"/>
  <c r="G243" i="20"/>
  <c r="F243" i="20"/>
  <c r="X242" i="20"/>
  <c r="V242" i="20"/>
  <c r="U242" i="20"/>
  <c r="S242" i="20"/>
  <c r="R242" i="20"/>
  <c r="M242" i="20"/>
  <c r="L242" i="20"/>
  <c r="K242" i="20"/>
  <c r="J242" i="20"/>
  <c r="I242" i="20"/>
  <c r="H242" i="20"/>
  <c r="G242" i="20"/>
  <c r="F242" i="20"/>
  <c r="V237" i="20"/>
  <c r="U237" i="20"/>
  <c r="S237" i="20"/>
  <c r="R237" i="20"/>
  <c r="J237" i="20"/>
  <c r="I237" i="20"/>
  <c r="G237" i="20"/>
  <c r="F237" i="20"/>
  <c r="V236" i="20"/>
  <c r="U236" i="20"/>
  <c r="S236" i="20"/>
  <c r="R236" i="20"/>
  <c r="J236" i="20"/>
  <c r="I236" i="20"/>
  <c r="G236" i="20"/>
  <c r="F236" i="20"/>
  <c r="X235" i="20"/>
  <c r="V235" i="20"/>
  <c r="U235" i="20"/>
  <c r="S235" i="20"/>
  <c r="R235" i="20"/>
  <c r="L235" i="20"/>
  <c r="J235" i="20"/>
  <c r="I235" i="20"/>
  <c r="G235" i="20"/>
  <c r="F235" i="20"/>
  <c r="V231" i="20"/>
  <c r="U231" i="20"/>
  <c r="S231" i="20"/>
  <c r="R231" i="20"/>
  <c r="K231" i="20"/>
  <c r="J231" i="20"/>
  <c r="I231" i="20"/>
  <c r="H231" i="20"/>
  <c r="G231" i="20"/>
  <c r="F231" i="20"/>
  <c r="V230" i="20"/>
  <c r="U230" i="20"/>
  <c r="S230" i="20"/>
  <c r="R230" i="20"/>
  <c r="K230" i="20"/>
  <c r="J230" i="20"/>
  <c r="I230" i="20"/>
  <c r="H230" i="20"/>
  <c r="G230" i="20"/>
  <c r="F230" i="20"/>
  <c r="X229" i="20"/>
  <c r="V229" i="20"/>
  <c r="U229" i="20"/>
  <c r="S229" i="20"/>
  <c r="R229" i="20"/>
  <c r="M229" i="20"/>
  <c r="L229" i="20"/>
  <c r="K229" i="20"/>
  <c r="J229" i="20"/>
  <c r="I229" i="20"/>
  <c r="H229" i="20"/>
  <c r="G229" i="20"/>
  <c r="F229" i="20"/>
  <c r="V224" i="20"/>
  <c r="U224" i="20"/>
  <c r="S224" i="20"/>
  <c r="R224" i="20"/>
  <c r="J224" i="20"/>
  <c r="I224" i="20"/>
  <c r="G224" i="20"/>
  <c r="F224" i="20"/>
  <c r="V223" i="20"/>
  <c r="U223" i="20"/>
  <c r="S223" i="20"/>
  <c r="R223" i="20"/>
  <c r="J223" i="20"/>
  <c r="I223" i="20"/>
  <c r="G223" i="20"/>
  <c r="F223" i="20"/>
  <c r="X222" i="20"/>
  <c r="V222" i="20"/>
  <c r="U222" i="20"/>
  <c r="S222" i="20"/>
  <c r="R222" i="20"/>
  <c r="L222" i="20"/>
  <c r="J222" i="20"/>
  <c r="I222" i="20"/>
  <c r="G222" i="20"/>
  <c r="F222" i="20"/>
  <c r="V218" i="20"/>
  <c r="U218" i="20"/>
  <c r="S218" i="20"/>
  <c r="R218" i="20"/>
  <c r="K218" i="20"/>
  <c r="J218" i="20"/>
  <c r="I218" i="20"/>
  <c r="H218" i="20"/>
  <c r="G218" i="20"/>
  <c r="F218" i="20"/>
  <c r="V217" i="20"/>
  <c r="U217" i="20"/>
  <c r="S217" i="20"/>
  <c r="R217" i="20"/>
  <c r="K217" i="20"/>
  <c r="J217" i="20"/>
  <c r="I217" i="20"/>
  <c r="H217" i="20"/>
  <c r="G217" i="20"/>
  <c r="F217" i="20"/>
  <c r="X216" i="20"/>
  <c r="V216" i="20"/>
  <c r="U216" i="20"/>
  <c r="S216" i="20"/>
  <c r="R216" i="20"/>
  <c r="M216" i="20"/>
  <c r="L216" i="20"/>
  <c r="K216" i="20"/>
  <c r="J216" i="20"/>
  <c r="I216" i="20"/>
  <c r="H216" i="20"/>
  <c r="G216" i="20"/>
  <c r="F216" i="20"/>
  <c r="V211" i="20"/>
  <c r="U211" i="20"/>
  <c r="S211" i="20"/>
  <c r="R211" i="20"/>
  <c r="J211" i="20"/>
  <c r="I211" i="20"/>
  <c r="G211" i="20"/>
  <c r="F211" i="20"/>
  <c r="V210" i="20"/>
  <c r="U210" i="20"/>
  <c r="S210" i="20"/>
  <c r="R210" i="20"/>
  <c r="J210" i="20"/>
  <c r="I210" i="20"/>
  <c r="G210" i="20"/>
  <c r="F210" i="20"/>
  <c r="X209" i="20"/>
  <c r="V209" i="20"/>
  <c r="U209" i="20"/>
  <c r="S209" i="20"/>
  <c r="R209" i="20"/>
  <c r="L209" i="20"/>
  <c r="J209" i="20"/>
  <c r="I209" i="20"/>
  <c r="G209" i="20"/>
  <c r="F209" i="20"/>
  <c r="V205" i="20"/>
  <c r="U205" i="20"/>
  <c r="S205" i="20"/>
  <c r="R205" i="20"/>
  <c r="K205" i="20"/>
  <c r="J205" i="20"/>
  <c r="I205" i="20"/>
  <c r="H205" i="20"/>
  <c r="G205" i="20"/>
  <c r="F205" i="20"/>
  <c r="V204" i="20"/>
  <c r="U204" i="20"/>
  <c r="S204" i="20"/>
  <c r="R204" i="20"/>
  <c r="K204" i="20"/>
  <c r="J204" i="20"/>
  <c r="I204" i="20"/>
  <c r="H204" i="20"/>
  <c r="G204" i="20"/>
  <c r="F204" i="20"/>
  <c r="X203" i="20"/>
  <c r="V203" i="20"/>
  <c r="U203" i="20"/>
  <c r="S203" i="20"/>
  <c r="R203" i="20"/>
  <c r="M203" i="20"/>
  <c r="L203" i="20"/>
  <c r="K203" i="20"/>
  <c r="J203" i="20"/>
  <c r="I203" i="20"/>
  <c r="H203" i="20"/>
  <c r="G203" i="20"/>
  <c r="F203" i="20"/>
  <c r="V198" i="20"/>
  <c r="U198" i="20"/>
  <c r="S198" i="20"/>
  <c r="R198" i="20"/>
  <c r="J198" i="20"/>
  <c r="I198" i="20"/>
  <c r="G198" i="20"/>
  <c r="F198" i="20"/>
  <c r="V197" i="20"/>
  <c r="U197" i="20"/>
  <c r="S197" i="20"/>
  <c r="R197" i="20"/>
  <c r="J197" i="20"/>
  <c r="I197" i="20"/>
  <c r="G197" i="20"/>
  <c r="F197" i="20"/>
  <c r="X196" i="20"/>
  <c r="V196" i="20"/>
  <c r="U196" i="20"/>
  <c r="S196" i="20"/>
  <c r="R196" i="20"/>
  <c r="L196" i="20"/>
  <c r="J196" i="20"/>
  <c r="I196" i="20"/>
  <c r="G196" i="20"/>
  <c r="F196" i="20"/>
  <c r="V192" i="20"/>
  <c r="U192" i="20"/>
  <c r="S192" i="20"/>
  <c r="R192" i="20"/>
  <c r="K192" i="20"/>
  <c r="J192" i="20"/>
  <c r="I192" i="20"/>
  <c r="H192" i="20"/>
  <c r="G192" i="20"/>
  <c r="F192" i="20"/>
  <c r="V191" i="20"/>
  <c r="U191" i="20"/>
  <c r="S191" i="20"/>
  <c r="R191" i="20"/>
  <c r="K191" i="20"/>
  <c r="J191" i="20"/>
  <c r="I191" i="20"/>
  <c r="H191" i="20"/>
  <c r="G191" i="20"/>
  <c r="F191" i="20"/>
  <c r="X190" i="20"/>
  <c r="V190" i="20"/>
  <c r="U190" i="20"/>
  <c r="S190" i="20"/>
  <c r="R190" i="20"/>
  <c r="M190" i="20"/>
  <c r="L190" i="20"/>
  <c r="K190" i="20"/>
  <c r="J190" i="20"/>
  <c r="I190" i="20"/>
  <c r="H190" i="20"/>
  <c r="G190" i="20"/>
  <c r="F190" i="20"/>
  <c r="V185" i="20"/>
  <c r="U185" i="20"/>
  <c r="S185" i="20"/>
  <c r="R185" i="20"/>
  <c r="J185" i="20"/>
  <c r="I185" i="20"/>
  <c r="G185" i="20"/>
  <c r="F185" i="20"/>
  <c r="V184" i="20"/>
  <c r="U184" i="20"/>
  <c r="S184" i="20"/>
  <c r="R184" i="20"/>
  <c r="J184" i="20"/>
  <c r="I184" i="20"/>
  <c r="G184" i="20"/>
  <c r="F184" i="20"/>
  <c r="X183" i="20"/>
  <c r="V183" i="20"/>
  <c r="U183" i="20"/>
  <c r="S183" i="20"/>
  <c r="R183" i="20"/>
  <c r="L183" i="20"/>
  <c r="J183" i="20"/>
  <c r="I183" i="20"/>
  <c r="G183" i="20"/>
  <c r="F183" i="20"/>
  <c r="V179" i="20"/>
  <c r="U179" i="20"/>
  <c r="S179" i="20"/>
  <c r="R179" i="20"/>
  <c r="K179" i="20"/>
  <c r="J179" i="20"/>
  <c r="I179" i="20"/>
  <c r="H179" i="20"/>
  <c r="G179" i="20"/>
  <c r="F179" i="20"/>
  <c r="V178" i="20"/>
  <c r="U178" i="20"/>
  <c r="S178" i="20"/>
  <c r="R178" i="20"/>
  <c r="K178" i="20"/>
  <c r="J178" i="20"/>
  <c r="I178" i="20"/>
  <c r="H178" i="20"/>
  <c r="G178" i="20"/>
  <c r="F178" i="20"/>
  <c r="X177" i="20"/>
  <c r="V177" i="20"/>
  <c r="U177" i="20"/>
  <c r="S177" i="20"/>
  <c r="R177" i="20"/>
  <c r="M177" i="20"/>
  <c r="L177" i="20"/>
  <c r="K177" i="20"/>
  <c r="J177" i="20"/>
  <c r="I177" i="20"/>
  <c r="H177" i="20"/>
  <c r="G177" i="20"/>
  <c r="F177" i="20"/>
  <c r="V172" i="20"/>
  <c r="U172" i="20"/>
  <c r="S172" i="20"/>
  <c r="R172" i="20"/>
  <c r="J172" i="20"/>
  <c r="I172" i="20"/>
  <c r="G172" i="20"/>
  <c r="F172" i="20"/>
  <c r="V171" i="20"/>
  <c r="U171" i="20"/>
  <c r="S171" i="20"/>
  <c r="R171" i="20"/>
  <c r="J171" i="20"/>
  <c r="I171" i="20"/>
  <c r="G171" i="20"/>
  <c r="F171" i="20"/>
  <c r="X170" i="20"/>
  <c r="V170" i="20"/>
  <c r="U170" i="20"/>
  <c r="S170" i="20"/>
  <c r="R170" i="20"/>
  <c r="L170" i="20"/>
  <c r="J170" i="20"/>
  <c r="I170" i="20"/>
  <c r="G170" i="20"/>
  <c r="F170" i="20"/>
  <c r="V166" i="20"/>
  <c r="U166" i="20"/>
  <c r="S166" i="20"/>
  <c r="R166" i="20"/>
  <c r="K166" i="20"/>
  <c r="J166" i="20"/>
  <c r="I166" i="20"/>
  <c r="H166" i="20"/>
  <c r="G166" i="20"/>
  <c r="F166" i="20"/>
  <c r="V165" i="20"/>
  <c r="U165" i="20"/>
  <c r="S165" i="20"/>
  <c r="R165" i="20"/>
  <c r="K165" i="20"/>
  <c r="J165" i="20"/>
  <c r="I165" i="20"/>
  <c r="H165" i="20"/>
  <c r="G165" i="20"/>
  <c r="F165" i="20"/>
  <c r="X164" i="20"/>
  <c r="V164" i="20"/>
  <c r="U164" i="20"/>
  <c r="S164" i="20"/>
  <c r="R164" i="20"/>
  <c r="M164" i="20"/>
  <c r="L164" i="20"/>
  <c r="K164" i="20"/>
  <c r="J164" i="20"/>
  <c r="I164" i="20"/>
  <c r="H164" i="20"/>
  <c r="G164" i="20"/>
  <c r="F164" i="20"/>
  <c r="V159" i="20"/>
  <c r="U159" i="20"/>
  <c r="S159" i="20"/>
  <c r="R159" i="20"/>
  <c r="J159" i="20"/>
  <c r="I159" i="20"/>
  <c r="G159" i="20"/>
  <c r="F159" i="20"/>
  <c r="V158" i="20"/>
  <c r="U158" i="20"/>
  <c r="S158" i="20"/>
  <c r="R158" i="20"/>
  <c r="J158" i="20"/>
  <c r="I158" i="20"/>
  <c r="G158" i="20"/>
  <c r="F158" i="20"/>
  <c r="X157" i="20"/>
  <c r="V157" i="20"/>
  <c r="U157" i="20"/>
  <c r="S157" i="20"/>
  <c r="R157" i="20"/>
  <c r="L157" i="20"/>
  <c r="J157" i="20"/>
  <c r="I157" i="20"/>
  <c r="G157" i="20"/>
  <c r="F157" i="20"/>
  <c r="V153" i="20"/>
  <c r="U153" i="20"/>
  <c r="S153" i="20"/>
  <c r="R153" i="20"/>
  <c r="K153" i="20"/>
  <c r="J153" i="20"/>
  <c r="I153" i="20"/>
  <c r="H153" i="20"/>
  <c r="G153" i="20"/>
  <c r="F153" i="20"/>
  <c r="V152" i="20"/>
  <c r="U152" i="20"/>
  <c r="S152" i="20"/>
  <c r="R152" i="20"/>
  <c r="K152" i="20"/>
  <c r="J152" i="20"/>
  <c r="I152" i="20"/>
  <c r="H152" i="20"/>
  <c r="G152" i="20"/>
  <c r="F152" i="20"/>
  <c r="X151" i="20"/>
  <c r="V151" i="20"/>
  <c r="U151" i="20"/>
  <c r="S151" i="20"/>
  <c r="R151" i="20"/>
  <c r="M151" i="20"/>
  <c r="L151" i="20"/>
  <c r="K151" i="20"/>
  <c r="J151" i="20"/>
  <c r="I151" i="20"/>
  <c r="H151" i="20"/>
  <c r="G151" i="20"/>
  <c r="F151" i="20"/>
  <c r="V146" i="20"/>
  <c r="U146" i="20"/>
  <c r="S146" i="20"/>
  <c r="R146" i="20"/>
  <c r="J146" i="20"/>
  <c r="I146" i="20"/>
  <c r="G146" i="20"/>
  <c r="F146" i="20"/>
  <c r="V145" i="20"/>
  <c r="U145" i="20"/>
  <c r="S145" i="20"/>
  <c r="R145" i="20"/>
  <c r="J145" i="20"/>
  <c r="I145" i="20"/>
  <c r="G145" i="20"/>
  <c r="F145" i="20"/>
  <c r="X144" i="20"/>
  <c r="V144" i="20"/>
  <c r="U144" i="20"/>
  <c r="S144" i="20"/>
  <c r="R144" i="20"/>
  <c r="L144" i="20"/>
  <c r="J144" i="20"/>
  <c r="I144" i="20"/>
  <c r="G144" i="20"/>
  <c r="F144" i="20"/>
  <c r="V140" i="20"/>
  <c r="U140" i="20"/>
  <c r="S140" i="20"/>
  <c r="R140" i="20"/>
  <c r="K140" i="20"/>
  <c r="J140" i="20"/>
  <c r="I140" i="20"/>
  <c r="H140" i="20"/>
  <c r="G140" i="20"/>
  <c r="F140" i="20"/>
  <c r="V139" i="20"/>
  <c r="U139" i="20"/>
  <c r="S139" i="20"/>
  <c r="R139" i="20"/>
  <c r="K139" i="20"/>
  <c r="J139" i="20"/>
  <c r="I139" i="20"/>
  <c r="H139" i="20"/>
  <c r="G139" i="20"/>
  <c r="F139" i="20"/>
  <c r="X138" i="20"/>
  <c r="V138" i="20"/>
  <c r="U138" i="20"/>
  <c r="S138" i="20"/>
  <c r="R138" i="20"/>
  <c r="M138" i="20"/>
  <c r="L138" i="20"/>
  <c r="K138" i="20"/>
  <c r="J138" i="20"/>
  <c r="I138" i="20"/>
  <c r="H138" i="20"/>
  <c r="G138" i="20"/>
  <c r="F138" i="20"/>
  <c r="V133" i="20"/>
  <c r="U133" i="20"/>
  <c r="S133" i="20"/>
  <c r="R133" i="20"/>
  <c r="J133" i="20"/>
  <c r="I133" i="20"/>
  <c r="G133" i="20"/>
  <c r="F133" i="20"/>
  <c r="V132" i="20"/>
  <c r="U132" i="20"/>
  <c r="S132" i="20"/>
  <c r="R132" i="20"/>
  <c r="J132" i="20"/>
  <c r="I132" i="20"/>
  <c r="G132" i="20"/>
  <c r="F132" i="20"/>
  <c r="X131" i="20"/>
  <c r="V131" i="20"/>
  <c r="U131" i="20"/>
  <c r="S131" i="20"/>
  <c r="R131" i="20"/>
  <c r="L131" i="20"/>
  <c r="J131" i="20"/>
  <c r="I131" i="20"/>
  <c r="G131" i="20"/>
  <c r="F131" i="20"/>
  <c r="V127" i="20"/>
  <c r="U127" i="20"/>
  <c r="S127" i="20"/>
  <c r="R127" i="20"/>
  <c r="K127" i="20"/>
  <c r="J127" i="20"/>
  <c r="I127" i="20"/>
  <c r="H127" i="20"/>
  <c r="G127" i="20"/>
  <c r="F127" i="20"/>
  <c r="V126" i="20"/>
  <c r="U126" i="20"/>
  <c r="S126" i="20"/>
  <c r="R126" i="20"/>
  <c r="K126" i="20"/>
  <c r="J126" i="20"/>
  <c r="I126" i="20"/>
  <c r="H126" i="20"/>
  <c r="G126" i="20"/>
  <c r="F126" i="20"/>
  <c r="X125" i="20"/>
  <c r="V125" i="20"/>
  <c r="U125" i="20"/>
  <c r="S125" i="20"/>
  <c r="R125" i="20"/>
  <c r="M125" i="20"/>
  <c r="L125" i="20"/>
  <c r="K125" i="20"/>
  <c r="J125" i="20"/>
  <c r="I125" i="20"/>
  <c r="H125" i="20"/>
  <c r="G125" i="20"/>
  <c r="F125" i="20"/>
  <c r="V120" i="20"/>
  <c r="U120" i="20"/>
  <c r="S120" i="20"/>
  <c r="R120" i="20"/>
  <c r="J120" i="20"/>
  <c r="I120" i="20"/>
  <c r="G120" i="20"/>
  <c r="F120" i="20"/>
  <c r="V119" i="20"/>
  <c r="U119" i="20"/>
  <c r="S119" i="20"/>
  <c r="R119" i="20"/>
  <c r="J119" i="20"/>
  <c r="I119" i="20"/>
  <c r="G119" i="20"/>
  <c r="F119" i="20"/>
  <c r="X118" i="20"/>
  <c r="V118" i="20"/>
  <c r="U118" i="20"/>
  <c r="S118" i="20"/>
  <c r="R118" i="20"/>
  <c r="L118" i="20"/>
  <c r="J118" i="20"/>
  <c r="I118" i="20"/>
  <c r="G118" i="20"/>
  <c r="F118" i="20"/>
  <c r="V114" i="20"/>
  <c r="U114" i="20"/>
  <c r="S114" i="20"/>
  <c r="R114" i="20"/>
  <c r="K114" i="20"/>
  <c r="J114" i="20"/>
  <c r="I114" i="20"/>
  <c r="H114" i="20"/>
  <c r="G114" i="20"/>
  <c r="F114" i="20"/>
  <c r="V113" i="20"/>
  <c r="U113" i="20"/>
  <c r="S113" i="20"/>
  <c r="R113" i="20"/>
  <c r="K113" i="20"/>
  <c r="J113" i="20"/>
  <c r="I113" i="20"/>
  <c r="H113" i="20"/>
  <c r="G113" i="20"/>
  <c r="F113" i="20"/>
  <c r="X112" i="20"/>
  <c r="V112" i="20"/>
  <c r="U112" i="20"/>
  <c r="S112" i="20"/>
  <c r="R112" i="20"/>
  <c r="M112" i="20"/>
  <c r="L112" i="20"/>
  <c r="K112" i="20"/>
  <c r="J112" i="20"/>
  <c r="I112" i="20"/>
  <c r="H112" i="20"/>
  <c r="G112" i="20"/>
  <c r="F112" i="20"/>
  <c r="V107" i="20"/>
  <c r="U107" i="20"/>
  <c r="S107" i="20"/>
  <c r="R107" i="20"/>
  <c r="J107" i="20"/>
  <c r="I107" i="20"/>
  <c r="G107" i="20"/>
  <c r="F107" i="20"/>
  <c r="V106" i="20"/>
  <c r="U106" i="20"/>
  <c r="S106" i="20"/>
  <c r="R106" i="20"/>
  <c r="J106" i="20"/>
  <c r="I106" i="20"/>
  <c r="G106" i="20"/>
  <c r="F106" i="20"/>
  <c r="X105" i="20"/>
  <c r="V105" i="20"/>
  <c r="U105" i="20"/>
  <c r="S105" i="20"/>
  <c r="R105" i="20"/>
  <c r="L105" i="20"/>
  <c r="J105" i="20"/>
  <c r="I105" i="20"/>
  <c r="G105" i="20"/>
  <c r="F105" i="20"/>
  <c r="V101" i="20"/>
  <c r="U101" i="20"/>
  <c r="S101" i="20"/>
  <c r="R101" i="20"/>
  <c r="K101" i="20"/>
  <c r="J101" i="20"/>
  <c r="I101" i="20"/>
  <c r="H101" i="20"/>
  <c r="G101" i="20"/>
  <c r="F101" i="20"/>
  <c r="V100" i="20"/>
  <c r="U100" i="20"/>
  <c r="S100" i="20"/>
  <c r="R100" i="20"/>
  <c r="K100" i="20"/>
  <c r="J100" i="20"/>
  <c r="I100" i="20"/>
  <c r="H100" i="20"/>
  <c r="G100" i="20"/>
  <c r="F100" i="20"/>
  <c r="X99" i="20"/>
  <c r="V99" i="20"/>
  <c r="U99" i="20"/>
  <c r="S99" i="20"/>
  <c r="R99" i="20"/>
  <c r="M99" i="20"/>
  <c r="L99" i="20"/>
  <c r="K99" i="20"/>
  <c r="J99" i="20"/>
  <c r="I99" i="20"/>
  <c r="H99" i="20"/>
  <c r="G99" i="20"/>
  <c r="F99" i="20"/>
  <c r="V94" i="20"/>
  <c r="U94" i="20"/>
  <c r="S94" i="20"/>
  <c r="R94" i="20"/>
  <c r="J94" i="20"/>
  <c r="I94" i="20"/>
  <c r="G94" i="20"/>
  <c r="F94" i="20"/>
  <c r="V93" i="20"/>
  <c r="U93" i="20"/>
  <c r="S93" i="20"/>
  <c r="R93" i="20"/>
  <c r="J93" i="20"/>
  <c r="I93" i="20"/>
  <c r="G93" i="20"/>
  <c r="F93" i="20"/>
  <c r="X92" i="20"/>
  <c r="V92" i="20"/>
  <c r="U92" i="20"/>
  <c r="S92" i="20"/>
  <c r="R92" i="20"/>
  <c r="L92" i="20"/>
  <c r="J92" i="20"/>
  <c r="I92" i="20"/>
  <c r="G92" i="20"/>
  <c r="F92" i="20"/>
  <c r="V88" i="20"/>
  <c r="U88" i="20"/>
  <c r="S88" i="20"/>
  <c r="R88" i="20"/>
  <c r="K88" i="20"/>
  <c r="J88" i="20"/>
  <c r="I88" i="20"/>
  <c r="H88" i="20"/>
  <c r="G88" i="20"/>
  <c r="F88" i="20"/>
  <c r="V87" i="20"/>
  <c r="U87" i="20"/>
  <c r="S87" i="20"/>
  <c r="R87" i="20"/>
  <c r="K87" i="20"/>
  <c r="J87" i="20"/>
  <c r="I87" i="20"/>
  <c r="H87" i="20"/>
  <c r="G87" i="20"/>
  <c r="F87" i="20"/>
  <c r="X86" i="20"/>
  <c r="V86" i="20"/>
  <c r="U86" i="20"/>
  <c r="S86" i="20"/>
  <c r="R86" i="20"/>
  <c r="M86" i="20"/>
  <c r="L86" i="20"/>
  <c r="K86" i="20"/>
  <c r="J86" i="20"/>
  <c r="I86" i="20"/>
  <c r="H86" i="20"/>
  <c r="G86" i="20"/>
  <c r="F86" i="20"/>
  <c r="V81" i="20"/>
  <c r="U81" i="20"/>
  <c r="S81" i="20"/>
  <c r="R81" i="20"/>
  <c r="J81" i="20"/>
  <c r="I81" i="20"/>
  <c r="G81" i="20"/>
  <c r="F81" i="20"/>
  <c r="V80" i="20"/>
  <c r="U80" i="20"/>
  <c r="S80" i="20"/>
  <c r="R80" i="20"/>
  <c r="J80" i="20"/>
  <c r="I80" i="20"/>
  <c r="G80" i="20"/>
  <c r="F80" i="20"/>
  <c r="X79" i="20"/>
  <c r="V79" i="20"/>
  <c r="U79" i="20"/>
  <c r="S79" i="20"/>
  <c r="R79" i="20"/>
  <c r="L79" i="20"/>
  <c r="J79" i="20"/>
  <c r="I79" i="20"/>
  <c r="G79" i="20"/>
  <c r="F79" i="20"/>
  <c r="V75" i="20"/>
  <c r="U75" i="20"/>
  <c r="S75" i="20"/>
  <c r="R75" i="20"/>
  <c r="K75" i="20"/>
  <c r="J75" i="20"/>
  <c r="I75" i="20"/>
  <c r="H75" i="20"/>
  <c r="G75" i="20"/>
  <c r="F75" i="20"/>
  <c r="V74" i="20"/>
  <c r="U74" i="20"/>
  <c r="S74" i="20"/>
  <c r="R74" i="20"/>
  <c r="K74" i="20"/>
  <c r="J74" i="20"/>
  <c r="I74" i="20"/>
  <c r="H74" i="20"/>
  <c r="G74" i="20"/>
  <c r="F74" i="20"/>
  <c r="X73" i="20"/>
  <c r="V73" i="20"/>
  <c r="U73" i="20"/>
  <c r="S73" i="20"/>
  <c r="R73" i="20"/>
  <c r="M73" i="20"/>
  <c r="L73" i="20"/>
  <c r="K73" i="20"/>
  <c r="J73" i="20"/>
  <c r="I73" i="20"/>
  <c r="H73" i="20"/>
  <c r="G73" i="20"/>
  <c r="F73" i="20"/>
  <c r="V263" i="21"/>
  <c r="U263" i="21"/>
  <c r="S263" i="21"/>
  <c r="R263" i="21"/>
  <c r="J263" i="21"/>
  <c r="I263" i="21"/>
  <c r="G263" i="21"/>
  <c r="F263" i="21"/>
  <c r="V262" i="21"/>
  <c r="U262" i="21"/>
  <c r="S262" i="21"/>
  <c r="R262" i="21"/>
  <c r="J262" i="21"/>
  <c r="I262" i="21"/>
  <c r="G262" i="21"/>
  <c r="F262" i="21"/>
  <c r="X261" i="21"/>
  <c r="V261" i="21"/>
  <c r="U261" i="21"/>
  <c r="S261" i="21"/>
  <c r="R261" i="21"/>
  <c r="L261" i="21"/>
  <c r="J261" i="21"/>
  <c r="I261" i="21"/>
  <c r="G261" i="21"/>
  <c r="F261" i="21"/>
  <c r="V257" i="21"/>
  <c r="U257" i="21"/>
  <c r="S257" i="21"/>
  <c r="R257" i="21"/>
  <c r="K257" i="21"/>
  <c r="J257" i="21"/>
  <c r="I257" i="21"/>
  <c r="H257" i="21"/>
  <c r="G257" i="21"/>
  <c r="F257" i="21"/>
  <c r="V256" i="21"/>
  <c r="U256" i="21"/>
  <c r="S256" i="21"/>
  <c r="R256" i="21"/>
  <c r="K256" i="21"/>
  <c r="J256" i="21"/>
  <c r="I256" i="21"/>
  <c r="H256" i="21"/>
  <c r="G256" i="21"/>
  <c r="F256" i="21"/>
  <c r="X255" i="21"/>
  <c r="V255" i="21"/>
  <c r="U255" i="21"/>
  <c r="S255" i="21"/>
  <c r="R255" i="21"/>
  <c r="M255" i="21"/>
  <c r="L255" i="21"/>
  <c r="K255" i="21"/>
  <c r="J255" i="21"/>
  <c r="I255" i="21"/>
  <c r="H255" i="21"/>
  <c r="G255" i="21"/>
  <c r="F255" i="21"/>
  <c r="V250" i="21"/>
  <c r="U250" i="21"/>
  <c r="S250" i="21"/>
  <c r="R250" i="21"/>
  <c r="J250" i="21"/>
  <c r="I250" i="21"/>
  <c r="G250" i="21"/>
  <c r="F250" i="21"/>
  <c r="V249" i="21"/>
  <c r="U249" i="21"/>
  <c r="S249" i="21"/>
  <c r="R249" i="21"/>
  <c r="J249" i="21"/>
  <c r="I249" i="21"/>
  <c r="G249" i="21"/>
  <c r="F249" i="21"/>
  <c r="X248" i="21"/>
  <c r="V248" i="21"/>
  <c r="U248" i="21"/>
  <c r="S248" i="21"/>
  <c r="R248" i="21"/>
  <c r="L248" i="21"/>
  <c r="J248" i="21"/>
  <c r="I248" i="21"/>
  <c r="G248" i="21"/>
  <c r="F248" i="21"/>
  <c r="V244" i="21"/>
  <c r="U244" i="21"/>
  <c r="S244" i="21"/>
  <c r="R244" i="21"/>
  <c r="K244" i="21"/>
  <c r="J244" i="21"/>
  <c r="I244" i="21"/>
  <c r="H244" i="21"/>
  <c r="G244" i="21"/>
  <c r="F244" i="21"/>
  <c r="V243" i="21"/>
  <c r="U243" i="21"/>
  <c r="S243" i="21"/>
  <c r="R243" i="21"/>
  <c r="K243" i="21"/>
  <c r="J243" i="21"/>
  <c r="I243" i="21"/>
  <c r="H243" i="21"/>
  <c r="G243" i="21"/>
  <c r="F243" i="21"/>
  <c r="X242" i="21"/>
  <c r="V242" i="21"/>
  <c r="U242" i="21"/>
  <c r="S242" i="21"/>
  <c r="R242" i="21"/>
  <c r="M242" i="21"/>
  <c r="L242" i="21"/>
  <c r="K242" i="21"/>
  <c r="J242" i="21"/>
  <c r="I242" i="21"/>
  <c r="H242" i="21"/>
  <c r="G242" i="21"/>
  <c r="F242" i="21"/>
  <c r="V237" i="21"/>
  <c r="U237" i="21"/>
  <c r="S237" i="21"/>
  <c r="R237" i="21"/>
  <c r="J237" i="21"/>
  <c r="I237" i="21"/>
  <c r="G237" i="21"/>
  <c r="F237" i="21"/>
  <c r="V236" i="21"/>
  <c r="U236" i="21"/>
  <c r="S236" i="21"/>
  <c r="R236" i="21"/>
  <c r="J236" i="21"/>
  <c r="I236" i="21"/>
  <c r="G236" i="21"/>
  <c r="F236" i="21"/>
  <c r="X235" i="21"/>
  <c r="V235" i="21"/>
  <c r="U235" i="21"/>
  <c r="S235" i="21"/>
  <c r="R235" i="21"/>
  <c r="L235" i="21"/>
  <c r="J235" i="21"/>
  <c r="I235" i="21"/>
  <c r="G235" i="21"/>
  <c r="F235" i="21"/>
  <c r="V231" i="21"/>
  <c r="U231" i="21"/>
  <c r="S231" i="21"/>
  <c r="R231" i="21"/>
  <c r="K231" i="21"/>
  <c r="J231" i="21"/>
  <c r="I231" i="21"/>
  <c r="H231" i="21"/>
  <c r="G231" i="21"/>
  <c r="F231" i="21"/>
  <c r="V230" i="21"/>
  <c r="U230" i="21"/>
  <c r="S230" i="21"/>
  <c r="R230" i="21"/>
  <c r="K230" i="21"/>
  <c r="J230" i="21"/>
  <c r="I230" i="21"/>
  <c r="H230" i="21"/>
  <c r="G230" i="21"/>
  <c r="F230" i="21"/>
  <c r="X229" i="21"/>
  <c r="V229" i="21"/>
  <c r="U229" i="21"/>
  <c r="S229" i="21"/>
  <c r="R229" i="21"/>
  <c r="M229" i="21"/>
  <c r="L229" i="21"/>
  <c r="K229" i="21"/>
  <c r="J229" i="21"/>
  <c r="I229" i="21"/>
  <c r="H229" i="21"/>
  <c r="G229" i="21"/>
  <c r="F229" i="21"/>
  <c r="V224" i="21"/>
  <c r="U224" i="21"/>
  <c r="S224" i="21"/>
  <c r="R224" i="21"/>
  <c r="J224" i="21"/>
  <c r="I224" i="21"/>
  <c r="G224" i="21"/>
  <c r="F224" i="21"/>
  <c r="V223" i="21"/>
  <c r="U223" i="21"/>
  <c r="S223" i="21"/>
  <c r="R223" i="21"/>
  <c r="J223" i="21"/>
  <c r="I223" i="21"/>
  <c r="G223" i="21"/>
  <c r="F223" i="21"/>
  <c r="X222" i="21"/>
  <c r="V222" i="21"/>
  <c r="U222" i="21"/>
  <c r="S222" i="21"/>
  <c r="R222" i="21"/>
  <c r="L222" i="21"/>
  <c r="J222" i="21"/>
  <c r="I222" i="21"/>
  <c r="G222" i="21"/>
  <c r="F222" i="21"/>
  <c r="V218" i="21"/>
  <c r="U218" i="21"/>
  <c r="S218" i="21"/>
  <c r="R218" i="21"/>
  <c r="K218" i="21"/>
  <c r="J218" i="21"/>
  <c r="I218" i="21"/>
  <c r="H218" i="21"/>
  <c r="G218" i="21"/>
  <c r="F218" i="21"/>
  <c r="V217" i="21"/>
  <c r="U217" i="21"/>
  <c r="S217" i="21"/>
  <c r="R217" i="21"/>
  <c r="K217" i="21"/>
  <c r="J217" i="21"/>
  <c r="I217" i="21"/>
  <c r="H217" i="21"/>
  <c r="G217" i="21"/>
  <c r="F217" i="21"/>
  <c r="X216" i="21"/>
  <c r="V216" i="21"/>
  <c r="U216" i="21"/>
  <c r="S216" i="21"/>
  <c r="R216" i="21"/>
  <c r="M216" i="21"/>
  <c r="L216" i="21"/>
  <c r="K216" i="21"/>
  <c r="J216" i="21"/>
  <c r="I216" i="21"/>
  <c r="H216" i="21"/>
  <c r="G216" i="21"/>
  <c r="F216" i="21"/>
  <c r="V211" i="21"/>
  <c r="U211" i="21"/>
  <c r="S211" i="21"/>
  <c r="R211" i="21"/>
  <c r="J211" i="21"/>
  <c r="I211" i="21"/>
  <c r="G211" i="21"/>
  <c r="F211" i="21"/>
  <c r="V210" i="21"/>
  <c r="U210" i="21"/>
  <c r="S210" i="21"/>
  <c r="R210" i="21"/>
  <c r="J210" i="21"/>
  <c r="I210" i="21"/>
  <c r="G210" i="21"/>
  <c r="F210" i="21"/>
  <c r="X209" i="21"/>
  <c r="V209" i="21"/>
  <c r="U209" i="21"/>
  <c r="S209" i="21"/>
  <c r="R209" i="21"/>
  <c r="L209" i="21"/>
  <c r="J209" i="21"/>
  <c r="I209" i="21"/>
  <c r="G209" i="21"/>
  <c r="F209" i="21"/>
  <c r="V205" i="21"/>
  <c r="U205" i="21"/>
  <c r="S205" i="21"/>
  <c r="R205" i="21"/>
  <c r="K205" i="21"/>
  <c r="J205" i="21"/>
  <c r="I205" i="21"/>
  <c r="H205" i="21"/>
  <c r="G205" i="21"/>
  <c r="F205" i="21"/>
  <c r="V204" i="21"/>
  <c r="U204" i="21"/>
  <c r="S204" i="21"/>
  <c r="R204" i="21"/>
  <c r="K204" i="21"/>
  <c r="J204" i="21"/>
  <c r="I204" i="21"/>
  <c r="H204" i="21"/>
  <c r="G204" i="21"/>
  <c r="F204" i="21"/>
  <c r="X203" i="21"/>
  <c r="V203" i="21"/>
  <c r="U203" i="21"/>
  <c r="S203" i="21"/>
  <c r="R203" i="21"/>
  <c r="M203" i="21"/>
  <c r="L203" i="21"/>
  <c r="K203" i="21"/>
  <c r="J203" i="21"/>
  <c r="I203" i="21"/>
  <c r="H203" i="21"/>
  <c r="G203" i="21"/>
  <c r="F203" i="21"/>
  <c r="V198" i="21"/>
  <c r="U198" i="21"/>
  <c r="S198" i="21"/>
  <c r="R198" i="21"/>
  <c r="J198" i="21"/>
  <c r="I198" i="21"/>
  <c r="G198" i="21"/>
  <c r="F198" i="21"/>
  <c r="V197" i="21"/>
  <c r="U197" i="21"/>
  <c r="S197" i="21"/>
  <c r="R197" i="21"/>
  <c r="J197" i="21"/>
  <c r="I197" i="21"/>
  <c r="G197" i="21"/>
  <c r="F197" i="21"/>
  <c r="X196" i="21"/>
  <c r="V196" i="21"/>
  <c r="U196" i="21"/>
  <c r="S196" i="21"/>
  <c r="R196" i="21"/>
  <c r="L196" i="21"/>
  <c r="J196" i="21"/>
  <c r="I196" i="21"/>
  <c r="G196" i="21"/>
  <c r="F196" i="21"/>
  <c r="V192" i="21"/>
  <c r="U192" i="21"/>
  <c r="S192" i="21"/>
  <c r="R192" i="21"/>
  <c r="K192" i="21"/>
  <c r="J192" i="21"/>
  <c r="I192" i="21"/>
  <c r="H192" i="21"/>
  <c r="G192" i="21"/>
  <c r="F192" i="21"/>
  <c r="V191" i="21"/>
  <c r="U191" i="21"/>
  <c r="S191" i="21"/>
  <c r="R191" i="21"/>
  <c r="K191" i="21"/>
  <c r="J191" i="21"/>
  <c r="I191" i="21"/>
  <c r="H191" i="21"/>
  <c r="G191" i="21"/>
  <c r="F191" i="21"/>
  <c r="X190" i="21"/>
  <c r="V190" i="21"/>
  <c r="U190" i="21"/>
  <c r="S190" i="21"/>
  <c r="R190" i="21"/>
  <c r="M190" i="21"/>
  <c r="L190" i="21"/>
  <c r="K190" i="21"/>
  <c r="J190" i="21"/>
  <c r="I190" i="21"/>
  <c r="H190" i="21"/>
  <c r="G190" i="21"/>
  <c r="F190" i="21"/>
  <c r="V185" i="21"/>
  <c r="U185" i="21"/>
  <c r="S185" i="21"/>
  <c r="R185" i="21"/>
  <c r="J185" i="21"/>
  <c r="I185" i="21"/>
  <c r="G185" i="21"/>
  <c r="F185" i="21"/>
  <c r="V184" i="21"/>
  <c r="U184" i="21"/>
  <c r="S184" i="21"/>
  <c r="R184" i="21"/>
  <c r="J184" i="21"/>
  <c r="I184" i="21"/>
  <c r="G184" i="21"/>
  <c r="F184" i="21"/>
  <c r="X183" i="21"/>
  <c r="V183" i="21"/>
  <c r="U183" i="21"/>
  <c r="S183" i="21"/>
  <c r="R183" i="21"/>
  <c r="L183" i="21"/>
  <c r="J183" i="21"/>
  <c r="I183" i="21"/>
  <c r="G183" i="21"/>
  <c r="F183" i="21"/>
  <c r="V179" i="21"/>
  <c r="U179" i="21"/>
  <c r="S179" i="21"/>
  <c r="R179" i="21"/>
  <c r="K179" i="21"/>
  <c r="J179" i="21"/>
  <c r="I179" i="21"/>
  <c r="H179" i="21"/>
  <c r="G179" i="21"/>
  <c r="F179" i="21"/>
  <c r="V178" i="21"/>
  <c r="U178" i="21"/>
  <c r="S178" i="21"/>
  <c r="R178" i="21"/>
  <c r="K178" i="21"/>
  <c r="J178" i="21"/>
  <c r="I178" i="21"/>
  <c r="H178" i="21"/>
  <c r="G178" i="21"/>
  <c r="F178" i="21"/>
  <c r="X177" i="21"/>
  <c r="V177" i="21"/>
  <c r="U177" i="21"/>
  <c r="S177" i="21"/>
  <c r="R177" i="21"/>
  <c r="M177" i="21"/>
  <c r="L177" i="21"/>
  <c r="K177" i="21"/>
  <c r="J177" i="21"/>
  <c r="I177" i="21"/>
  <c r="H177" i="21"/>
  <c r="G177" i="21"/>
  <c r="F177" i="21"/>
  <c r="V172" i="21"/>
  <c r="U172" i="21"/>
  <c r="S172" i="21"/>
  <c r="R172" i="21"/>
  <c r="J172" i="21"/>
  <c r="I172" i="21"/>
  <c r="G172" i="21"/>
  <c r="F172" i="21"/>
  <c r="V171" i="21"/>
  <c r="U171" i="21"/>
  <c r="S171" i="21"/>
  <c r="R171" i="21"/>
  <c r="J171" i="21"/>
  <c r="I171" i="21"/>
  <c r="G171" i="21"/>
  <c r="F171" i="21"/>
  <c r="X170" i="21"/>
  <c r="V170" i="21"/>
  <c r="U170" i="21"/>
  <c r="S170" i="21"/>
  <c r="R170" i="21"/>
  <c r="L170" i="21"/>
  <c r="J170" i="21"/>
  <c r="I170" i="21"/>
  <c r="G170" i="21"/>
  <c r="F170" i="21"/>
  <c r="V166" i="21"/>
  <c r="U166" i="21"/>
  <c r="S166" i="21"/>
  <c r="R166" i="21"/>
  <c r="K166" i="21"/>
  <c r="J166" i="21"/>
  <c r="I166" i="21"/>
  <c r="H166" i="21"/>
  <c r="G166" i="21"/>
  <c r="F166" i="21"/>
  <c r="V165" i="21"/>
  <c r="U165" i="21"/>
  <c r="S165" i="21"/>
  <c r="R165" i="21"/>
  <c r="K165" i="21"/>
  <c r="J165" i="21"/>
  <c r="I165" i="21"/>
  <c r="H165" i="21"/>
  <c r="G165" i="21"/>
  <c r="F165" i="21"/>
  <c r="X164" i="21"/>
  <c r="V164" i="21"/>
  <c r="U164" i="21"/>
  <c r="S164" i="21"/>
  <c r="R164" i="21"/>
  <c r="M164" i="21"/>
  <c r="L164" i="21"/>
  <c r="K164" i="21"/>
  <c r="J164" i="21"/>
  <c r="I164" i="21"/>
  <c r="H164" i="21"/>
  <c r="G164" i="21"/>
  <c r="F164" i="21"/>
  <c r="V159" i="21"/>
  <c r="U159" i="21"/>
  <c r="S159" i="21"/>
  <c r="R159" i="21"/>
  <c r="J159" i="21"/>
  <c r="I159" i="21"/>
  <c r="G159" i="21"/>
  <c r="F159" i="21"/>
  <c r="V158" i="21"/>
  <c r="U158" i="21"/>
  <c r="S158" i="21"/>
  <c r="R158" i="21"/>
  <c r="J158" i="21"/>
  <c r="I158" i="21"/>
  <c r="G158" i="21"/>
  <c r="F158" i="21"/>
  <c r="X157" i="21"/>
  <c r="V157" i="21"/>
  <c r="U157" i="21"/>
  <c r="S157" i="21"/>
  <c r="R157" i="21"/>
  <c r="L157" i="21"/>
  <c r="J157" i="21"/>
  <c r="I157" i="21"/>
  <c r="G157" i="21"/>
  <c r="F157" i="21"/>
  <c r="V153" i="21"/>
  <c r="U153" i="21"/>
  <c r="S153" i="21"/>
  <c r="R153" i="21"/>
  <c r="K153" i="21"/>
  <c r="J153" i="21"/>
  <c r="I153" i="21"/>
  <c r="H153" i="21"/>
  <c r="G153" i="21"/>
  <c r="F153" i="21"/>
  <c r="V152" i="21"/>
  <c r="U152" i="21"/>
  <c r="S152" i="21"/>
  <c r="R152" i="21"/>
  <c r="K152" i="21"/>
  <c r="J152" i="21"/>
  <c r="I152" i="21"/>
  <c r="H152" i="21"/>
  <c r="G152" i="21"/>
  <c r="F152" i="21"/>
  <c r="X151" i="21"/>
  <c r="V151" i="21"/>
  <c r="U151" i="21"/>
  <c r="S151" i="21"/>
  <c r="R151" i="21"/>
  <c r="M151" i="21"/>
  <c r="L151" i="21"/>
  <c r="K151" i="21"/>
  <c r="J151" i="21"/>
  <c r="I151" i="21"/>
  <c r="H151" i="21"/>
  <c r="G151" i="21"/>
  <c r="F151" i="21"/>
  <c r="V146" i="21"/>
  <c r="U146" i="21"/>
  <c r="S146" i="21"/>
  <c r="R146" i="21"/>
  <c r="J146" i="21"/>
  <c r="I146" i="21"/>
  <c r="G146" i="21"/>
  <c r="F146" i="21"/>
  <c r="V145" i="21"/>
  <c r="U145" i="21"/>
  <c r="S145" i="21"/>
  <c r="R145" i="21"/>
  <c r="J145" i="21"/>
  <c r="I145" i="21"/>
  <c r="G145" i="21"/>
  <c r="F145" i="21"/>
  <c r="X144" i="21"/>
  <c r="V144" i="21"/>
  <c r="U144" i="21"/>
  <c r="S144" i="21"/>
  <c r="R144" i="21"/>
  <c r="L144" i="21"/>
  <c r="J144" i="21"/>
  <c r="I144" i="21"/>
  <c r="G144" i="21"/>
  <c r="F144" i="21"/>
  <c r="V140" i="21"/>
  <c r="U140" i="21"/>
  <c r="S140" i="21"/>
  <c r="R140" i="21"/>
  <c r="K140" i="21"/>
  <c r="J140" i="21"/>
  <c r="I140" i="21"/>
  <c r="H140" i="21"/>
  <c r="G140" i="21"/>
  <c r="F140" i="21"/>
  <c r="V139" i="21"/>
  <c r="U139" i="21"/>
  <c r="S139" i="21"/>
  <c r="R139" i="21"/>
  <c r="K139" i="21"/>
  <c r="J139" i="21"/>
  <c r="I139" i="21"/>
  <c r="H139" i="21"/>
  <c r="G139" i="21"/>
  <c r="F139" i="21"/>
  <c r="X138" i="21"/>
  <c r="V138" i="21"/>
  <c r="U138" i="21"/>
  <c r="S138" i="21"/>
  <c r="R138" i="21"/>
  <c r="M138" i="21"/>
  <c r="L138" i="21"/>
  <c r="K138" i="21"/>
  <c r="J138" i="21"/>
  <c r="I138" i="21"/>
  <c r="H138" i="21"/>
  <c r="G138" i="21"/>
  <c r="F138" i="21"/>
  <c r="V133" i="21"/>
  <c r="U133" i="21"/>
  <c r="S133" i="21"/>
  <c r="R133" i="21"/>
  <c r="J133" i="21"/>
  <c r="I133" i="21"/>
  <c r="G133" i="21"/>
  <c r="F133" i="21"/>
  <c r="V132" i="21"/>
  <c r="U132" i="21"/>
  <c r="S132" i="21"/>
  <c r="R132" i="21"/>
  <c r="J132" i="21"/>
  <c r="I132" i="21"/>
  <c r="G132" i="21"/>
  <c r="F132" i="21"/>
  <c r="X131" i="21"/>
  <c r="V131" i="21"/>
  <c r="U131" i="21"/>
  <c r="S131" i="21"/>
  <c r="R131" i="21"/>
  <c r="L131" i="21"/>
  <c r="J131" i="21"/>
  <c r="I131" i="21"/>
  <c r="G131" i="21"/>
  <c r="F131" i="21"/>
  <c r="V127" i="21"/>
  <c r="U127" i="21"/>
  <c r="S127" i="21"/>
  <c r="R127" i="21"/>
  <c r="K127" i="21"/>
  <c r="J127" i="21"/>
  <c r="I127" i="21"/>
  <c r="H127" i="21"/>
  <c r="G127" i="21"/>
  <c r="F127" i="21"/>
  <c r="V126" i="21"/>
  <c r="U126" i="21"/>
  <c r="S126" i="21"/>
  <c r="R126" i="21"/>
  <c r="K126" i="21"/>
  <c r="J126" i="21"/>
  <c r="I126" i="21"/>
  <c r="H126" i="21"/>
  <c r="G126" i="21"/>
  <c r="F126" i="21"/>
  <c r="X125" i="21"/>
  <c r="V125" i="21"/>
  <c r="U125" i="21"/>
  <c r="S125" i="21"/>
  <c r="R125" i="21"/>
  <c r="M125" i="21"/>
  <c r="L125" i="21"/>
  <c r="K125" i="21"/>
  <c r="J125" i="21"/>
  <c r="I125" i="21"/>
  <c r="H125" i="21"/>
  <c r="G125" i="21"/>
  <c r="F125" i="21"/>
  <c r="V120" i="21"/>
  <c r="U120" i="21"/>
  <c r="S120" i="21"/>
  <c r="R120" i="21"/>
  <c r="J120" i="21"/>
  <c r="I120" i="21"/>
  <c r="G120" i="21"/>
  <c r="F120" i="21"/>
  <c r="V119" i="21"/>
  <c r="U119" i="21"/>
  <c r="S119" i="21"/>
  <c r="R119" i="21"/>
  <c r="J119" i="21"/>
  <c r="I119" i="21"/>
  <c r="G119" i="21"/>
  <c r="F119" i="21"/>
  <c r="X118" i="21"/>
  <c r="V118" i="21"/>
  <c r="U118" i="21"/>
  <c r="S118" i="21"/>
  <c r="R118" i="21"/>
  <c r="L118" i="21"/>
  <c r="J118" i="21"/>
  <c r="I118" i="21"/>
  <c r="G118" i="21"/>
  <c r="F118" i="21"/>
  <c r="V114" i="21"/>
  <c r="U114" i="21"/>
  <c r="S114" i="21"/>
  <c r="R114" i="21"/>
  <c r="K114" i="21"/>
  <c r="J114" i="21"/>
  <c r="I114" i="21"/>
  <c r="H114" i="21"/>
  <c r="G114" i="21"/>
  <c r="F114" i="21"/>
  <c r="V113" i="21"/>
  <c r="U113" i="21"/>
  <c r="S113" i="21"/>
  <c r="R113" i="21"/>
  <c r="K113" i="21"/>
  <c r="J113" i="21"/>
  <c r="I113" i="21"/>
  <c r="H113" i="21"/>
  <c r="G113" i="21"/>
  <c r="F113" i="21"/>
  <c r="X112" i="21"/>
  <c r="V112" i="21"/>
  <c r="U112" i="21"/>
  <c r="S112" i="21"/>
  <c r="R112" i="21"/>
  <c r="M112" i="21"/>
  <c r="L112" i="21"/>
  <c r="K112" i="21"/>
  <c r="J112" i="21"/>
  <c r="I112" i="21"/>
  <c r="H112" i="21"/>
  <c r="G112" i="21"/>
  <c r="F112" i="21"/>
  <c r="V107" i="21"/>
  <c r="U107" i="21"/>
  <c r="S107" i="21"/>
  <c r="R107" i="21"/>
  <c r="J107" i="21"/>
  <c r="I107" i="21"/>
  <c r="G107" i="21"/>
  <c r="F107" i="21"/>
  <c r="V106" i="21"/>
  <c r="U106" i="21"/>
  <c r="S106" i="21"/>
  <c r="R106" i="21"/>
  <c r="J106" i="21"/>
  <c r="I106" i="21"/>
  <c r="G106" i="21"/>
  <c r="F106" i="21"/>
  <c r="X105" i="21"/>
  <c r="V105" i="21"/>
  <c r="U105" i="21"/>
  <c r="S105" i="21"/>
  <c r="R105" i="21"/>
  <c r="L105" i="21"/>
  <c r="J105" i="21"/>
  <c r="I105" i="21"/>
  <c r="G105" i="21"/>
  <c r="F105" i="21"/>
  <c r="V101" i="21"/>
  <c r="U101" i="21"/>
  <c r="S101" i="21"/>
  <c r="R101" i="21"/>
  <c r="K101" i="21"/>
  <c r="J101" i="21"/>
  <c r="I101" i="21"/>
  <c r="H101" i="21"/>
  <c r="G101" i="21"/>
  <c r="F101" i="21"/>
  <c r="V100" i="21"/>
  <c r="U100" i="21"/>
  <c r="S100" i="21"/>
  <c r="R100" i="21"/>
  <c r="K100" i="21"/>
  <c r="J100" i="21"/>
  <c r="I100" i="21"/>
  <c r="H100" i="21"/>
  <c r="G100" i="21"/>
  <c r="F100" i="21"/>
  <c r="X99" i="21"/>
  <c r="V99" i="21"/>
  <c r="U99" i="21"/>
  <c r="S99" i="21"/>
  <c r="R99" i="21"/>
  <c r="M99" i="21"/>
  <c r="L99" i="21"/>
  <c r="K99" i="21"/>
  <c r="J99" i="21"/>
  <c r="I99" i="21"/>
  <c r="H99" i="21"/>
  <c r="G99" i="21"/>
  <c r="F99" i="21"/>
  <c r="V94" i="21"/>
  <c r="U94" i="21"/>
  <c r="S94" i="21"/>
  <c r="R94" i="21"/>
  <c r="J94" i="21"/>
  <c r="I94" i="21"/>
  <c r="G94" i="21"/>
  <c r="F94" i="21"/>
  <c r="V93" i="21"/>
  <c r="U93" i="21"/>
  <c r="S93" i="21"/>
  <c r="R93" i="21"/>
  <c r="J93" i="21"/>
  <c r="I93" i="21"/>
  <c r="G93" i="21"/>
  <c r="F93" i="21"/>
  <c r="X92" i="21"/>
  <c r="V92" i="21"/>
  <c r="U92" i="21"/>
  <c r="S92" i="21"/>
  <c r="R92" i="21"/>
  <c r="L92" i="21"/>
  <c r="J92" i="21"/>
  <c r="I92" i="21"/>
  <c r="G92" i="21"/>
  <c r="F92" i="21"/>
  <c r="V88" i="21"/>
  <c r="U88" i="21"/>
  <c r="S88" i="21"/>
  <c r="R88" i="21"/>
  <c r="K88" i="21"/>
  <c r="J88" i="21"/>
  <c r="I88" i="21"/>
  <c r="H88" i="21"/>
  <c r="G88" i="21"/>
  <c r="F88" i="21"/>
  <c r="V87" i="21"/>
  <c r="U87" i="21"/>
  <c r="S87" i="21"/>
  <c r="R87" i="21"/>
  <c r="K87" i="21"/>
  <c r="J87" i="21"/>
  <c r="I87" i="21"/>
  <c r="H87" i="21"/>
  <c r="G87" i="21"/>
  <c r="F87" i="21"/>
  <c r="X86" i="21"/>
  <c r="V86" i="21"/>
  <c r="U86" i="21"/>
  <c r="S86" i="21"/>
  <c r="R86" i="21"/>
  <c r="M86" i="21"/>
  <c r="L86" i="21"/>
  <c r="K86" i="21"/>
  <c r="J86" i="21"/>
  <c r="I86" i="21"/>
  <c r="H86" i="21"/>
  <c r="G86" i="21"/>
  <c r="F86" i="21"/>
  <c r="V81" i="21"/>
  <c r="U81" i="21"/>
  <c r="S81" i="21"/>
  <c r="R81" i="21"/>
  <c r="J81" i="21"/>
  <c r="I81" i="21"/>
  <c r="G81" i="21"/>
  <c r="F81" i="21"/>
  <c r="V80" i="21"/>
  <c r="U80" i="21"/>
  <c r="S80" i="21"/>
  <c r="R80" i="21"/>
  <c r="J80" i="21"/>
  <c r="I80" i="21"/>
  <c r="G80" i="21"/>
  <c r="F80" i="21"/>
  <c r="X79" i="21"/>
  <c r="V79" i="21"/>
  <c r="U79" i="21"/>
  <c r="S79" i="21"/>
  <c r="R79" i="21"/>
  <c r="L79" i="21"/>
  <c r="J79" i="21"/>
  <c r="I79" i="21"/>
  <c r="G79" i="21"/>
  <c r="F79" i="21"/>
  <c r="V75" i="21"/>
  <c r="U75" i="21"/>
  <c r="S75" i="21"/>
  <c r="R75" i="21"/>
  <c r="K75" i="21"/>
  <c r="J75" i="21"/>
  <c r="I75" i="21"/>
  <c r="H75" i="21"/>
  <c r="G75" i="21"/>
  <c r="F75" i="21"/>
  <c r="V74" i="21"/>
  <c r="U74" i="21"/>
  <c r="S74" i="21"/>
  <c r="R74" i="21"/>
  <c r="K74" i="21"/>
  <c r="J74" i="21"/>
  <c r="I74" i="21"/>
  <c r="H74" i="21"/>
  <c r="G74" i="21"/>
  <c r="F74" i="21"/>
  <c r="X73" i="21"/>
  <c r="V73" i="21"/>
  <c r="U73" i="21"/>
  <c r="S73" i="21"/>
  <c r="R73" i="21"/>
  <c r="M73" i="21"/>
  <c r="L73" i="21"/>
  <c r="K73" i="21"/>
  <c r="J73" i="21"/>
  <c r="I73" i="21"/>
  <c r="H73" i="21"/>
  <c r="G73" i="21"/>
  <c r="F73" i="21"/>
  <c r="V263" i="49"/>
  <c r="U263" i="49"/>
  <c r="S263" i="49"/>
  <c r="R263" i="49"/>
  <c r="J263" i="49"/>
  <c r="I263" i="49"/>
  <c r="G263" i="49"/>
  <c r="F263" i="49"/>
  <c r="V262" i="49"/>
  <c r="U262" i="49"/>
  <c r="S262" i="49"/>
  <c r="R262" i="49"/>
  <c r="J262" i="49"/>
  <c r="I262" i="49"/>
  <c r="G262" i="49"/>
  <c r="F262" i="49"/>
  <c r="X261" i="49"/>
  <c r="V261" i="49"/>
  <c r="U261" i="49"/>
  <c r="S261" i="49"/>
  <c r="R261" i="49"/>
  <c r="L261" i="49"/>
  <c r="J261" i="49"/>
  <c r="I261" i="49"/>
  <c r="G261" i="49"/>
  <c r="F261" i="49"/>
  <c r="V257" i="49"/>
  <c r="U257" i="49"/>
  <c r="S257" i="49"/>
  <c r="R257" i="49"/>
  <c r="K257" i="49"/>
  <c r="J257" i="49"/>
  <c r="I257" i="49"/>
  <c r="H257" i="49"/>
  <c r="G257" i="49"/>
  <c r="F257" i="49"/>
  <c r="V256" i="49"/>
  <c r="U256" i="49"/>
  <c r="S256" i="49"/>
  <c r="R256" i="49"/>
  <c r="K256" i="49"/>
  <c r="J256" i="49"/>
  <c r="I256" i="49"/>
  <c r="H256" i="49"/>
  <c r="G256" i="49"/>
  <c r="F256" i="49"/>
  <c r="X255" i="49"/>
  <c r="V255" i="49"/>
  <c r="U255" i="49"/>
  <c r="S255" i="49"/>
  <c r="R255" i="49"/>
  <c r="M255" i="49"/>
  <c r="L255" i="49"/>
  <c r="K255" i="49"/>
  <c r="J255" i="49"/>
  <c r="I255" i="49"/>
  <c r="H255" i="49"/>
  <c r="G255" i="49"/>
  <c r="F255" i="49"/>
  <c r="V250" i="49"/>
  <c r="U250" i="49"/>
  <c r="S250" i="49"/>
  <c r="R250" i="49"/>
  <c r="J250" i="49"/>
  <c r="I250" i="49"/>
  <c r="G250" i="49"/>
  <c r="F250" i="49"/>
  <c r="V249" i="49"/>
  <c r="U249" i="49"/>
  <c r="S249" i="49"/>
  <c r="R249" i="49"/>
  <c r="J249" i="49"/>
  <c r="I249" i="49"/>
  <c r="G249" i="49"/>
  <c r="F249" i="49"/>
  <c r="X248" i="49"/>
  <c r="V248" i="49"/>
  <c r="U248" i="49"/>
  <c r="S248" i="49"/>
  <c r="R248" i="49"/>
  <c r="L248" i="49"/>
  <c r="J248" i="49"/>
  <c r="I248" i="49"/>
  <c r="G248" i="49"/>
  <c r="F248" i="49"/>
  <c r="V244" i="49"/>
  <c r="U244" i="49"/>
  <c r="S244" i="49"/>
  <c r="R244" i="49"/>
  <c r="K244" i="49"/>
  <c r="J244" i="49"/>
  <c r="I244" i="49"/>
  <c r="H244" i="49"/>
  <c r="G244" i="49"/>
  <c r="F244" i="49"/>
  <c r="V243" i="49"/>
  <c r="U243" i="49"/>
  <c r="S243" i="49"/>
  <c r="R243" i="49"/>
  <c r="K243" i="49"/>
  <c r="J243" i="49"/>
  <c r="I243" i="49"/>
  <c r="H243" i="49"/>
  <c r="G243" i="49"/>
  <c r="F243" i="49"/>
  <c r="X242" i="49"/>
  <c r="V242" i="49"/>
  <c r="U242" i="49"/>
  <c r="S242" i="49"/>
  <c r="R242" i="49"/>
  <c r="M242" i="49"/>
  <c r="L242" i="49"/>
  <c r="K242" i="49"/>
  <c r="J242" i="49"/>
  <c r="I242" i="49"/>
  <c r="H242" i="49"/>
  <c r="G242" i="49"/>
  <c r="F242" i="49"/>
  <c r="V237" i="49"/>
  <c r="U237" i="49"/>
  <c r="S237" i="49"/>
  <c r="R237" i="49"/>
  <c r="J237" i="49"/>
  <c r="I237" i="49"/>
  <c r="G237" i="49"/>
  <c r="F237" i="49"/>
  <c r="V236" i="49"/>
  <c r="U236" i="49"/>
  <c r="S236" i="49"/>
  <c r="R236" i="49"/>
  <c r="J236" i="49"/>
  <c r="I236" i="49"/>
  <c r="G236" i="49"/>
  <c r="F236" i="49"/>
  <c r="X235" i="49"/>
  <c r="V235" i="49"/>
  <c r="U235" i="49"/>
  <c r="S235" i="49"/>
  <c r="R235" i="49"/>
  <c r="L235" i="49"/>
  <c r="J235" i="49"/>
  <c r="I235" i="49"/>
  <c r="G235" i="49"/>
  <c r="F235" i="49"/>
  <c r="V231" i="49"/>
  <c r="U231" i="49"/>
  <c r="S231" i="49"/>
  <c r="R231" i="49"/>
  <c r="K231" i="49"/>
  <c r="J231" i="49"/>
  <c r="I231" i="49"/>
  <c r="H231" i="49"/>
  <c r="G231" i="49"/>
  <c r="F231" i="49"/>
  <c r="V230" i="49"/>
  <c r="U230" i="49"/>
  <c r="S230" i="49"/>
  <c r="R230" i="49"/>
  <c r="K230" i="49"/>
  <c r="J230" i="49"/>
  <c r="I230" i="49"/>
  <c r="H230" i="49"/>
  <c r="G230" i="49"/>
  <c r="F230" i="49"/>
  <c r="X229" i="49"/>
  <c r="V229" i="49"/>
  <c r="U229" i="49"/>
  <c r="S229" i="49"/>
  <c r="R229" i="49"/>
  <c r="M229" i="49"/>
  <c r="L229" i="49"/>
  <c r="K229" i="49"/>
  <c r="J229" i="49"/>
  <c r="I229" i="49"/>
  <c r="H229" i="49"/>
  <c r="G229" i="49"/>
  <c r="F229" i="49"/>
  <c r="V224" i="49"/>
  <c r="U224" i="49"/>
  <c r="S224" i="49"/>
  <c r="R224" i="49"/>
  <c r="J224" i="49"/>
  <c r="I224" i="49"/>
  <c r="G224" i="49"/>
  <c r="F224" i="49"/>
  <c r="V223" i="49"/>
  <c r="U223" i="49"/>
  <c r="S223" i="49"/>
  <c r="R223" i="49"/>
  <c r="J223" i="49"/>
  <c r="I223" i="49"/>
  <c r="G223" i="49"/>
  <c r="F223" i="49"/>
  <c r="X222" i="49"/>
  <c r="V222" i="49"/>
  <c r="U222" i="49"/>
  <c r="S222" i="49"/>
  <c r="R222" i="49"/>
  <c r="L222" i="49"/>
  <c r="J222" i="49"/>
  <c r="I222" i="49"/>
  <c r="G222" i="49"/>
  <c r="F222" i="49"/>
  <c r="V218" i="49"/>
  <c r="U218" i="49"/>
  <c r="S218" i="49"/>
  <c r="R218" i="49"/>
  <c r="K218" i="49"/>
  <c r="J218" i="49"/>
  <c r="I218" i="49"/>
  <c r="H218" i="49"/>
  <c r="G218" i="49"/>
  <c r="F218" i="49"/>
  <c r="V217" i="49"/>
  <c r="U217" i="49"/>
  <c r="S217" i="49"/>
  <c r="R217" i="49"/>
  <c r="K217" i="49"/>
  <c r="J217" i="49"/>
  <c r="I217" i="49"/>
  <c r="H217" i="49"/>
  <c r="G217" i="49"/>
  <c r="F217" i="49"/>
  <c r="X216" i="49"/>
  <c r="V216" i="49"/>
  <c r="U216" i="49"/>
  <c r="S216" i="49"/>
  <c r="R216" i="49"/>
  <c r="M216" i="49"/>
  <c r="L216" i="49"/>
  <c r="K216" i="49"/>
  <c r="J216" i="49"/>
  <c r="I216" i="49"/>
  <c r="H216" i="49"/>
  <c r="G216" i="49"/>
  <c r="F216" i="49"/>
  <c r="V211" i="49"/>
  <c r="U211" i="49"/>
  <c r="S211" i="49"/>
  <c r="R211" i="49"/>
  <c r="J211" i="49"/>
  <c r="I211" i="49"/>
  <c r="G211" i="49"/>
  <c r="F211" i="49"/>
  <c r="V210" i="49"/>
  <c r="U210" i="49"/>
  <c r="S210" i="49"/>
  <c r="R210" i="49"/>
  <c r="J210" i="49"/>
  <c r="I210" i="49"/>
  <c r="G210" i="49"/>
  <c r="F210" i="49"/>
  <c r="X209" i="49"/>
  <c r="V209" i="49"/>
  <c r="U209" i="49"/>
  <c r="S209" i="49"/>
  <c r="R209" i="49"/>
  <c r="L209" i="49"/>
  <c r="J209" i="49"/>
  <c r="I209" i="49"/>
  <c r="G209" i="49"/>
  <c r="F209" i="49"/>
  <c r="V205" i="49"/>
  <c r="U205" i="49"/>
  <c r="S205" i="49"/>
  <c r="R205" i="49"/>
  <c r="K205" i="49"/>
  <c r="J205" i="49"/>
  <c r="I205" i="49"/>
  <c r="H205" i="49"/>
  <c r="G205" i="49"/>
  <c r="F205" i="49"/>
  <c r="V204" i="49"/>
  <c r="U204" i="49"/>
  <c r="S204" i="49"/>
  <c r="R204" i="49"/>
  <c r="K204" i="49"/>
  <c r="J204" i="49"/>
  <c r="I204" i="49"/>
  <c r="H204" i="49"/>
  <c r="G204" i="49"/>
  <c r="F204" i="49"/>
  <c r="X203" i="49"/>
  <c r="V203" i="49"/>
  <c r="U203" i="49"/>
  <c r="S203" i="49"/>
  <c r="R203" i="49"/>
  <c r="M203" i="49"/>
  <c r="L203" i="49"/>
  <c r="K203" i="49"/>
  <c r="J203" i="49"/>
  <c r="I203" i="49"/>
  <c r="H203" i="49"/>
  <c r="G203" i="49"/>
  <c r="F203" i="49"/>
  <c r="V198" i="49"/>
  <c r="U198" i="49"/>
  <c r="S198" i="49"/>
  <c r="R198" i="49"/>
  <c r="J198" i="49"/>
  <c r="I198" i="49"/>
  <c r="G198" i="49"/>
  <c r="F198" i="49"/>
  <c r="V197" i="49"/>
  <c r="U197" i="49"/>
  <c r="S197" i="49"/>
  <c r="R197" i="49"/>
  <c r="J197" i="49"/>
  <c r="I197" i="49"/>
  <c r="G197" i="49"/>
  <c r="F197" i="49"/>
  <c r="X196" i="49"/>
  <c r="V196" i="49"/>
  <c r="U196" i="49"/>
  <c r="S196" i="49"/>
  <c r="R196" i="49"/>
  <c r="L196" i="49"/>
  <c r="J196" i="49"/>
  <c r="I196" i="49"/>
  <c r="G196" i="49"/>
  <c r="F196" i="49"/>
  <c r="V192" i="49"/>
  <c r="U192" i="49"/>
  <c r="S192" i="49"/>
  <c r="R192" i="49"/>
  <c r="K192" i="49"/>
  <c r="J192" i="49"/>
  <c r="I192" i="49"/>
  <c r="H192" i="49"/>
  <c r="G192" i="49"/>
  <c r="F192" i="49"/>
  <c r="V191" i="49"/>
  <c r="U191" i="49"/>
  <c r="S191" i="49"/>
  <c r="R191" i="49"/>
  <c r="K191" i="49"/>
  <c r="J191" i="49"/>
  <c r="I191" i="49"/>
  <c r="H191" i="49"/>
  <c r="G191" i="49"/>
  <c r="F191" i="49"/>
  <c r="X190" i="49"/>
  <c r="V190" i="49"/>
  <c r="U190" i="49"/>
  <c r="S190" i="49"/>
  <c r="R190" i="49"/>
  <c r="M190" i="49"/>
  <c r="L190" i="49"/>
  <c r="K190" i="49"/>
  <c r="J190" i="49"/>
  <c r="I190" i="49"/>
  <c r="H190" i="49"/>
  <c r="G190" i="49"/>
  <c r="F190" i="49"/>
  <c r="V185" i="49"/>
  <c r="U185" i="49"/>
  <c r="S185" i="49"/>
  <c r="R185" i="49"/>
  <c r="J185" i="49"/>
  <c r="I185" i="49"/>
  <c r="G185" i="49"/>
  <c r="F185" i="49"/>
  <c r="V184" i="49"/>
  <c r="U184" i="49"/>
  <c r="S184" i="49"/>
  <c r="R184" i="49"/>
  <c r="J184" i="49"/>
  <c r="I184" i="49"/>
  <c r="G184" i="49"/>
  <c r="F184" i="49"/>
  <c r="X183" i="49"/>
  <c r="V183" i="49"/>
  <c r="U183" i="49"/>
  <c r="S183" i="49"/>
  <c r="R183" i="49"/>
  <c r="L183" i="49"/>
  <c r="J183" i="49"/>
  <c r="I183" i="49"/>
  <c r="G183" i="49"/>
  <c r="F183" i="49"/>
  <c r="V179" i="49"/>
  <c r="U179" i="49"/>
  <c r="S179" i="49"/>
  <c r="R179" i="49"/>
  <c r="K179" i="49"/>
  <c r="J179" i="49"/>
  <c r="I179" i="49"/>
  <c r="H179" i="49"/>
  <c r="G179" i="49"/>
  <c r="F179" i="49"/>
  <c r="V178" i="49"/>
  <c r="U178" i="49"/>
  <c r="S178" i="49"/>
  <c r="R178" i="49"/>
  <c r="K178" i="49"/>
  <c r="J178" i="49"/>
  <c r="I178" i="49"/>
  <c r="H178" i="49"/>
  <c r="G178" i="49"/>
  <c r="F178" i="49"/>
  <c r="X177" i="49"/>
  <c r="V177" i="49"/>
  <c r="U177" i="49"/>
  <c r="S177" i="49"/>
  <c r="R177" i="49"/>
  <c r="M177" i="49"/>
  <c r="L177" i="49"/>
  <c r="K177" i="49"/>
  <c r="J177" i="49"/>
  <c r="I177" i="49"/>
  <c r="H177" i="49"/>
  <c r="G177" i="49"/>
  <c r="F177" i="49"/>
  <c r="V172" i="49"/>
  <c r="U172" i="49"/>
  <c r="S172" i="49"/>
  <c r="R172" i="49"/>
  <c r="J172" i="49"/>
  <c r="I172" i="49"/>
  <c r="G172" i="49"/>
  <c r="F172" i="49"/>
  <c r="V171" i="49"/>
  <c r="U171" i="49"/>
  <c r="S171" i="49"/>
  <c r="R171" i="49"/>
  <c r="J171" i="49"/>
  <c r="I171" i="49"/>
  <c r="G171" i="49"/>
  <c r="F171" i="49"/>
  <c r="X170" i="49"/>
  <c r="V170" i="49"/>
  <c r="U170" i="49"/>
  <c r="S170" i="49"/>
  <c r="R170" i="49"/>
  <c r="L170" i="49"/>
  <c r="J170" i="49"/>
  <c r="I170" i="49"/>
  <c r="G170" i="49"/>
  <c r="F170" i="49"/>
  <c r="V166" i="49"/>
  <c r="U166" i="49"/>
  <c r="S166" i="49"/>
  <c r="R166" i="49"/>
  <c r="K166" i="49"/>
  <c r="J166" i="49"/>
  <c r="I166" i="49"/>
  <c r="H166" i="49"/>
  <c r="G166" i="49"/>
  <c r="F166" i="49"/>
  <c r="V165" i="49"/>
  <c r="U165" i="49"/>
  <c r="S165" i="49"/>
  <c r="R165" i="49"/>
  <c r="K165" i="49"/>
  <c r="J165" i="49"/>
  <c r="I165" i="49"/>
  <c r="H165" i="49"/>
  <c r="G165" i="49"/>
  <c r="F165" i="49"/>
  <c r="X164" i="49"/>
  <c r="V164" i="49"/>
  <c r="U164" i="49"/>
  <c r="S164" i="49"/>
  <c r="R164" i="49"/>
  <c r="M164" i="49"/>
  <c r="L164" i="49"/>
  <c r="K164" i="49"/>
  <c r="J164" i="49"/>
  <c r="I164" i="49"/>
  <c r="H164" i="49"/>
  <c r="G164" i="49"/>
  <c r="F164" i="49"/>
  <c r="V159" i="49"/>
  <c r="U159" i="49"/>
  <c r="S159" i="49"/>
  <c r="R159" i="49"/>
  <c r="J159" i="49"/>
  <c r="I159" i="49"/>
  <c r="G159" i="49"/>
  <c r="F159" i="49"/>
  <c r="V158" i="49"/>
  <c r="U158" i="49"/>
  <c r="S158" i="49"/>
  <c r="R158" i="49"/>
  <c r="J158" i="49"/>
  <c r="I158" i="49"/>
  <c r="G158" i="49"/>
  <c r="F158" i="49"/>
  <c r="X157" i="49"/>
  <c r="V157" i="49"/>
  <c r="U157" i="49"/>
  <c r="S157" i="49"/>
  <c r="R157" i="49"/>
  <c r="L157" i="49"/>
  <c r="J157" i="49"/>
  <c r="I157" i="49"/>
  <c r="G157" i="49"/>
  <c r="F157" i="49"/>
  <c r="V153" i="49"/>
  <c r="U153" i="49"/>
  <c r="S153" i="49"/>
  <c r="R153" i="49"/>
  <c r="K153" i="49"/>
  <c r="J153" i="49"/>
  <c r="I153" i="49"/>
  <c r="H153" i="49"/>
  <c r="G153" i="49"/>
  <c r="F153" i="49"/>
  <c r="V152" i="49"/>
  <c r="U152" i="49"/>
  <c r="S152" i="49"/>
  <c r="R152" i="49"/>
  <c r="K152" i="49"/>
  <c r="J152" i="49"/>
  <c r="I152" i="49"/>
  <c r="H152" i="49"/>
  <c r="G152" i="49"/>
  <c r="F152" i="49"/>
  <c r="X151" i="49"/>
  <c r="V151" i="49"/>
  <c r="U151" i="49"/>
  <c r="S151" i="49"/>
  <c r="R151" i="49"/>
  <c r="M151" i="49"/>
  <c r="L151" i="49"/>
  <c r="K151" i="49"/>
  <c r="J151" i="49"/>
  <c r="I151" i="49"/>
  <c r="H151" i="49"/>
  <c r="G151" i="49"/>
  <c r="F151" i="49"/>
  <c r="V146" i="49"/>
  <c r="U146" i="49"/>
  <c r="S146" i="49"/>
  <c r="R146" i="49"/>
  <c r="J146" i="49"/>
  <c r="I146" i="49"/>
  <c r="G146" i="49"/>
  <c r="F146" i="49"/>
  <c r="V145" i="49"/>
  <c r="U145" i="49"/>
  <c r="S145" i="49"/>
  <c r="R145" i="49"/>
  <c r="J145" i="49"/>
  <c r="I145" i="49"/>
  <c r="G145" i="49"/>
  <c r="F145" i="49"/>
  <c r="X144" i="49"/>
  <c r="V144" i="49"/>
  <c r="U144" i="49"/>
  <c r="S144" i="49"/>
  <c r="R144" i="49"/>
  <c r="L144" i="49"/>
  <c r="J144" i="49"/>
  <c r="I144" i="49"/>
  <c r="G144" i="49"/>
  <c r="F144" i="49"/>
  <c r="V140" i="49"/>
  <c r="U140" i="49"/>
  <c r="S140" i="49"/>
  <c r="R140" i="49"/>
  <c r="K140" i="49"/>
  <c r="J140" i="49"/>
  <c r="I140" i="49"/>
  <c r="H140" i="49"/>
  <c r="G140" i="49"/>
  <c r="F140" i="49"/>
  <c r="V139" i="49"/>
  <c r="U139" i="49"/>
  <c r="S139" i="49"/>
  <c r="R139" i="49"/>
  <c r="K139" i="49"/>
  <c r="J139" i="49"/>
  <c r="I139" i="49"/>
  <c r="H139" i="49"/>
  <c r="G139" i="49"/>
  <c r="F139" i="49"/>
  <c r="X138" i="49"/>
  <c r="V138" i="49"/>
  <c r="U138" i="49"/>
  <c r="S138" i="49"/>
  <c r="R138" i="49"/>
  <c r="M138" i="49"/>
  <c r="L138" i="49"/>
  <c r="K138" i="49"/>
  <c r="J138" i="49"/>
  <c r="I138" i="49"/>
  <c r="H138" i="49"/>
  <c r="G138" i="49"/>
  <c r="F138" i="49"/>
  <c r="V133" i="49"/>
  <c r="U133" i="49"/>
  <c r="S133" i="49"/>
  <c r="R133" i="49"/>
  <c r="J133" i="49"/>
  <c r="I133" i="49"/>
  <c r="G133" i="49"/>
  <c r="F133" i="49"/>
  <c r="V132" i="49"/>
  <c r="U132" i="49"/>
  <c r="S132" i="49"/>
  <c r="R132" i="49"/>
  <c r="J132" i="49"/>
  <c r="I132" i="49"/>
  <c r="G132" i="49"/>
  <c r="F132" i="49"/>
  <c r="X131" i="49"/>
  <c r="V131" i="49"/>
  <c r="U131" i="49"/>
  <c r="S131" i="49"/>
  <c r="R131" i="49"/>
  <c r="L131" i="49"/>
  <c r="J131" i="49"/>
  <c r="I131" i="49"/>
  <c r="G131" i="49"/>
  <c r="F131" i="49"/>
  <c r="V127" i="49"/>
  <c r="U127" i="49"/>
  <c r="S127" i="49"/>
  <c r="R127" i="49"/>
  <c r="K127" i="49"/>
  <c r="J127" i="49"/>
  <c r="I127" i="49"/>
  <c r="H127" i="49"/>
  <c r="G127" i="49"/>
  <c r="F127" i="49"/>
  <c r="V126" i="49"/>
  <c r="U126" i="49"/>
  <c r="S126" i="49"/>
  <c r="R126" i="49"/>
  <c r="K126" i="49"/>
  <c r="J126" i="49"/>
  <c r="I126" i="49"/>
  <c r="H126" i="49"/>
  <c r="G126" i="49"/>
  <c r="F126" i="49"/>
  <c r="X125" i="49"/>
  <c r="V125" i="49"/>
  <c r="U125" i="49"/>
  <c r="S125" i="49"/>
  <c r="R125" i="49"/>
  <c r="M125" i="49"/>
  <c r="L125" i="49"/>
  <c r="K125" i="49"/>
  <c r="J125" i="49"/>
  <c r="I125" i="49"/>
  <c r="H125" i="49"/>
  <c r="G125" i="49"/>
  <c r="F125" i="49"/>
  <c r="V120" i="49"/>
  <c r="U120" i="49"/>
  <c r="S120" i="49"/>
  <c r="R120" i="49"/>
  <c r="J120" i="49"/>
  <c r="I120" i="49"/>
  <c r="G120" i="49"/>
  <c r="F120" i="49"/>
  <c r="V119" i="49"/>
  <c r="U119" i="49"/>
  <c r="S119" i="49"/>
  <c r="R119" i="49"/>
  <c r="J119" i="49"/>
  <c r="I119" i="49"/>
  <c r="G119" i="49"/>
  <c r="F119" i="49"/>
  <c r="X118" i="49"/>
  <c r="V118" i="49"/>
  <c r="U118" i="49"/>
  <c r="S118" i="49"/>
  <c r="R118" i="49"/>
  <c r="L118" i="49"/>
  <c r="J118" i="49"/>
  <c r="I118" i="49"/>
  <c r="G118" i="49"/>
  <c r="F118" i="49"/>
  <c r="V114" i="49"/>
  <c r="U114" i="49"/>
  <c r="S114" i="49"/>
  <c r="R114" i="49"/>
  <c r="K114" i="49"/>
  <c r="J114" i="49"/>
  <c r="I114" i="49"/>
  <c r="H114" i="49"/>
  <c r="G114" i="49"/>
  <c r="F114" i="49"/>
  <c r="V113" i="49"/>
  <c r="U113" i="49"/>
  <c r="S113" i="49"/>
  <c r="R113" i="49"/>
  <c r="K113" i="49"/>
  <c r="J113" i="49"/>
  <c r="I113" i="49"/>
  <c r="H113" i="49"/>
  <c r="G113" i="49"/>
  <c r="F113" i="49"/>
  <c r="X112" i="49"/>
  <c r="V112" i="49"/>
  <c r="U112" i="49"/>
  <c r="S112" i="49"/>
  <c r="R112" i="49"/>
  <c r="M112" i="49"/>
  <c r="L112" i="49"/>
  <c r="K112" i="49"/>
  <c r="J112" i="49"/>
  <c r="I112" i="49"/>
  <c r="H112" i="49"/>
  <c r="G112" i="49"/>
  <c r="F112" i="49"/>
  <c r="V107" i="49"/>
  <c r="U107" i="49"/>
  <c r="S107" i="49"/>
  <c r="R107" i="49"/>
  <c r="J107" i="49"/>
  <c r="I107" i="49"/>
  <c r="G107" i="49"/>
  <c r="F107" i="49"/>
  <c r="V106" i="49"/>
  <c r="U106" i="49"/>
  <c r="S106" i="49"/>
  <c r="R106" i="49"/>
  <c r="J106" i="49"/>
  <c r="I106" i="49"/>
  <c r="G106" i="49"/>
  <c r="F106" i="49"/>
  <c r="X105" i="49"/>
  <c r="V105" i="49"/>
  <c r="U105" i="49"/>
  <c r="S105" i="49"/>
  <c r="R105" i="49"/>
  <c r="L105" i="49"/>
  <c r="J105" i="49"/>
  <c r="I105" i="49"/>
  <c r="G105" i="49"/>
  <c r="F105" i="49"/>
  <c r="V101" i="49"/>
  <c r="U101" i="49"/>
  <c r="S101" i="49"/>
  <c r="R101" i="49"/>
  <c r="K101" i="49"/>
  <c r="J101" i="49"/>
  <c r="I101" i="49"/>
  <c r="H101" i="49"/>
  <c r="G101" i="49"/>
  <c r="F101" i="49"/>
  <c r="V100" i="49"/>
  <c r="U100" i="49"/>
  <c r="S100" i="49"/>
  <c r="R100" i="49"/>
  <c r="K100" i="49"/>
  <c r="J100" i="49"/>
  <c r="I100" i="49"/>
  <c r="H100" i="49"/>
  <c r="G100" i="49"/>
  <c r="F100" i="49"/>
  <c r="X99" i="49"/>
  <c r="V99" i="49"/>
  <c r="U99" i="49"/>
  <c r="S99" i="49"/>
  <c r="R99" i="49"/>
  <c r="M99" i="49"/>
  <c r="L99" i="49"/>
  <c r="K99" i="49"/>
  <c r="J99" i="49"/>
  <c r="I99" i="49"/>
  <c r="H99" i="49"/>
  <c r="G99" i="49"/>
  <c r="F99" i="49"/>
  <c r="V94" i="49"/>
  <c r="U94" i="49"/>
  <c r="S94" i="49"/>
  <c r="R94" i="49"/>
  <c r="J94" i="49"/>
  <c r="I94" i="49"/>
  <c r="G94" i="49"/>
  <c r="F94" i="49"/>
  <c r="V93" i="49"/>
  <c r="U93" i="49"/>
  <c r="S93" i="49"/>
  <c r="R93" i="49"/>
  <c r="J93" i="49"/>
  <c r="I93" i="49"/>
  <c r="G93" i="49"/>
  <c r="F93" i="49"/>
  <c r="X92" i="49"/>
  <c r="V92" i="49"/>
  <c r="U92" i="49"/>
  <c r="S92" i="49"/>
  <c r="R92" i="49"/>
  <c r="L92" i="49"/>
  <c r="J92" i="49"/>
  <c r="I92" i="49"/>
  <c r="G92" i="49"/>
  <c r="F92" i="49"/>
  <c r="V88" i="49"/>
  <c r="U88" i="49"/>
  <c r="S88" i="49"/>
  <c r="R88" i="49"/>
  <c r="K88" i="49"/>
  <c r="J88" i="49"/>
  <c r="I88" i="49"/>
  <c r="H88" i="49"/>
  <c r="G88" i="49"/>
  <c r="F88" i="49"/>
  <c r="V87" i="49"/>
  <c r="U87" i="49"/>
  <c r="S87" i="49"/>
  <c r="R87" i="49"/>
  <c r="K87" i="49"/>
  <c r="J87" i="49"/>
  <c r="I87" i="49"/>
  <c r="H87" i="49"/>
  <c r="G87" i="49"/>
  <c r="F87" i="49"/>
  <c r="X86" i="49"/>
  <c r="V86" i="49"/>
  <c r="U86" i="49"/>
  <c r="S86" i="49"/>
  <c r="R86" i="49"/>
  <c r="M86" i="49"/>
  <c r="L86" i="49"/>
  <c r="K86" i="49"/>
  <c r="J86" i="49"/>
  <c r="I86" i="49"/>
  <c r="H86" i="49"/>
  <c r="G86" i="49"/>
  <c r="F86" i="49"/>
  <c r="V81" i="49"/>
  <c r="U81" i="49"/>
  <c r="S81" i="49"/>
  <c r="R81" i="49"/>
  <c r="J81" i="49"/>
  <c r="I81" i="49"/>
  <c r="G81" i="49"/>
  <c r="F81" i="49"/>
  <c r="V80" i="49"/>
  <c r="U80" i="49"/>
  <c r="S80" i="49"/>
  <c r="R80" i="49"/>
  <c r="J80" i="49"/>
  <c r="I80" i="49"/>
  <c r="G80" i="49"/>
  <c r="F80" i="49"/>
  <c r="X79" i="49"/>
  <c r="V79" i="49"/>
  <c r="U79" i="49"/>
  <c r="S79" i="49"/>
  <c r="R79" i="49"/>
  <c r="L79" i="49"/>
  <c r="J79" i="49"/>
  <c r="I79" i="49"/>
  <c r="G79" i="49"/>
  <c r="F79" i="49"/>
  <c r="V75" i="49"/>
  <c r="U75" i="49"/>
  <c r="S75" i="49"/>
  <c r="R75" i="49"/>
  <c r="K75" i="49"/>
  <c r="J75" i="49"/>
  <c r="I75" i="49"/>
  <c r="H75" i="49"/>
  <c r="G75" i="49"/>
  <c r="F75" i="49"/>
  <c r="V74" i="49"/>
  <c r="U74" i="49"/>
  <c r="S74" i="49"/>
  <c r="R74" i="49"/>
  <c r="K74" i="49"/>
  <c r="J74" i="49"/>
  <c r="I74" i="49"/>
  <c r="H74" i="49"/>
  <c r="G74" i="49"/>
  <c r="F74" i="49"/>
  <c r="X73" i="49"/>
  <c r="V73" i="49"/>
  <c r="U73" i="49"/>
  <c r="S73" i="49"/>
  <c r="R73" i="49"/>
  <c r="M73" i="49"/>
  <c r="L73" i="49"/>
  <c r="K73" i="49"/>
  <c r="J73" i="49"/>
  <c r="I73" i="49"/>
  <c r="H73" i="49"/>
  <c r="G73" i="49"/>
  <c r="F73" i="49"/>
  <c r="V263" i="22"/>
  <c r="U263" i="22"/>
  <c r="S263" i="22"/>
  <c r="R263" i="22"/>
  <c r="J263" i="22"/>
  <c r="I263" i="22"/>
  <c r="G263" i="22"/>
  <c r="F263" i="22"/>
  <c r="V262" i="22"/>
  <c r="U262" i="22"/>
  <c r="S262" i="22"/>
  <c r="R262" i="22"/>
  <c r="J262" i="22"/>
  <c r="I262" i="22"/>
  <c r="G262" i="22"/>
  <c r="F262" i="22"/>
  <c r="X261" i="22"/>
  <c r="V261" i="22"/>
  <c r="U261" i="22"/>
  <c r="S261" i="22"/>
  <c r="R261" i="22"/>
  <c r="L261" i="22"/>
  <c r="J261" i="22"/>
  <c r="I261" i="22"/>
  <c r="G261" i="22"/>
  <c r="F261" i="22"/>
  <c r="V257" i="22"/>
  <c r="U257" i="22"/>
  <c r="S257" i="22"/>
  <c r="R257" i="22"/>
  <c r="K257" i="22"/>
  <c r="J257" i="22"/>
  <c r="I257" i="22"/>
  <c r="H257" i="22"/>
  <c r="G257" i="22"/>
  <c r="F257" i="22"/>
  <c r="V256" i="22"/>
  <c r="U256" i="22"/>
  <c r="S256" i="22"/>
  <c r="R256" i="22"/>
  <c r="K256" i="22"/>
  <c r="J256" i="22"/>
  <c r="I256" i="22"/>
  <c r="H256" i="22"/>
  <c r="G256" i="22"/>
  <c r="F256" i="22"/>
  <c r="X255" i="22"/>
  <c r="V255" i="22"/>
  <c r="U255" i="22"/>
  <c r="S255" i="22"/>
  <c r="R255" i="22"/>
  <c r="M255" i="22"/>
  <c r="L255" i="22"/>
  <c r="K255" i="22"/>
  <c r="J255" i="22"/>
  <c r="I255" i="22"/>
  <c r="H255" i="22"/>
  <c r="G255" i="22"/>
  <c r="F255" i="22"/>
  <c r="V250" i="22"/>
  <c r="U250" i="22"/>
  <c r="S250" i="22"/>
  <c r="R250" i="22"/>
  <c r="J250" i="22"/>
  <c r="I250" i="22"/>
  <c r="G250" i="22"/>
  <c r="F250" i="22"/>
  <c r="V249" i="22"/>
  <c r="U249" i="22"/>
  <c r="S249" i="22"/>
  <c r="R249" i="22"/>
  <c r="J249" i="22"/>
  <c r="I249" i="22"/>
  <c r="G249" i="22"/>
  <c r="F249" i="22"/>
  <c r="X248" i="22"/>
  <c r="V248" i="22"/>
  <c r="U248" i="22"/>
  <c r="S248" i="22"/>
  <c r="R248" i="22"/>
  <c r="L248" i="22"/>
  <c r="J248" i="22"/>
  <c r="I248" i="22"/>
  <c r="G248" i="22"/>
  <c r="F248" i="22"/>
  <c r="V244" i="22"/>
  <c r="U244" i="22"/>
  <c r="S244" i="22"/>
  <c r="R244" i="22"/>
  <c r="K244" i="22"/>
  <c r="J244" i="22"/>
  <c r="I244" i="22"/>
  <c r="H244" i="22"/>
  <c r="G244" i="22"/>
  <c r="F244" i="22"/>
  <c r="V243" i="22"/>
  <c r="U243" i="22"/>
  <c r="S243" i="22"/>
  <c r="R243" i="22"/>
  <c r="K243" i="22"/>
  <c r="J243" i="22"/>
  <c r="I243" i="22"/>
  <c r="H243" i="22"/>
  <c r="G243" i="22"/>
  <c r="F243" i="22"/>
  <c r="X242" i="22"/>
  <c r="V242" i="22"/>
  <c r="U242" i="22"/>
  <c r="S242" i="22"/>
  <c r="R242" i="22"/>
  <c r="M242" i="22"/>
  <c r="L242" i="22"/>
  <c r="K242" i="22"/>
  <c r="J242" i="22"/>
  <c r="I242" i="22"/>
  <c r="H242" i="22"/>
  <c r="G242" i="22"/>
  <c r="F242" i="22"/>
  <c r="V237" i="22"/>
  <c r="U237" i="22"/>
  <c r="S237" i="22"/>
  <c r="R237" i="22"/>
  <c r="J237" i="22"/>
  <c r="I237" i="22"/>
  <c r="G237" i="22"/>
  <c r="F237" i="22"/>
  <c r="V236" i="22"/>
  <c r="U236" i="22"/>
  <c r="S236" i="22"/>
  <c r="R236" i="22"/>
  <c r="J236" i="22"/>
  <c r="I236" i="22"/>
  <c r="G236" i="22"/>
  <c r="F236" i="22"/>
  <c r="X235" i="22"/>
  <c r="V235" i="22"/>
  <c r="U235" i="22"/>
  <c r="S235" i="22"/>
  <c r="R235" i="22"/>
  <c r="L235" i="22"/>
  <c r="J235" i="22"/>
  <c r="I235" i="22"/>
  <c r="G235" i="22"/>
  <c r="F235" i="22"/>
  <c r="V231" i="22"/>
  <c r="U231" i="22"/>
  <c r="S231" i="22"/>
  <c r="R231" i="22"/>
  <c r="K231" i="22"/>
  <c r="J231" i="22"/>
  <c r="I231" i="22"/>
  <c r="H231" i="22"/>
  <c r="G231" i="22"/>
  <c r="F231" i="22"/>
  <c r="V230" i="22"/>
  <c r="U230" i="22"/>
  <c r="S230" i="22"/>
  <c r="R230" i="22"/>
  <c r="K230" i="22"/>
  <c r="J230" i="22"/>
  <c r="I230" i="22"/>
  <c r="H230" i="22"/>
  <c r="G230" i="22"/>
  <c r="F230" i="22"/>
  <c r="X229" i="22"/>
  <c r="V229" i="22"/>
  <c r="U229" i="22"/>
  <c r="S229" i="22"/>
  <c r="R229" i="22"/>
  <c r="M229" i="22"/>
  <c r="L229" i="22"/>
  <c r="K229" i="22"/>
  <c r="J229" i="22"/>
  <c r="I229" i="22"/>
  <c r="H229" i="22"/>
  <c r="G229" i="22"/>
  <c r="F229" i="22"/>
  <c r="V224" i="22"/>
  <c r="U224" i="22"/>
  <c r="S224" i="22"/>
  <c r="R224" i="22"/>
  <c r="J224" i="22"/>
  <c r="I224" i="22"/>
  <c r="G224" i="22"/>
  <c r="F224" i="22"/>
  <c r="V223" i="22"/>
  <c r="U223" i="22"/>
  <c r="S223" i="22"/>
  <c r="R223" i="22"/>
  <c r="J223" i="22"/>
  <c r="I223" i="22"/>
  <c r="G223" i="22"/>
  <c r="F223" i="22"/>
  <c r="X222" i="22"/>
  <c r="V222" i="22"/>
  <c r="U222" i="22"/>
  <c r="S222" i="22"/>
  <c r="R222" i="22"/>
  <c r="L222" i="22"/>
  <c r="J222" i="22"/>
  <c r="I222" i="22"/>
  <c r="G222" i="22"/>
  <c r="F222" i="22"/>
  <c r="V218" i="22"/>
  <c r="U218" i="22"/>
  <c r="S218" i="22"/>
  <c r="R218" i="22"/>
  <c r="K218" i="22"/>
  <c r="J218" i="22"/>
  <c r="I218" i="22"/>
  <c r="H218" i="22"/>
  <c r="G218" i="22"/>
  <c r="F218" i="22"/>
  <c r="V217" i="22"/>
  <c r="U217" i="22"/>
  <c r="S217" i="22"/>
  <c r="R217" i="22"/>
  <c r="K217" i="22"/>
  <c r="J217" i="22"/>
  <c r="I217" i="22"/>
  <c r="H217" i="22"/>
  <c r="G217" i="22"/>
  <c r="F217" i="22"/>
  <c r="X216" i="22"/>
  <c r="V216" i="22"/>
  <c r="U216" i="22"/>
  <c r="S216" i="22"/>
  <c r="R216" i="22"/>
  <c r="M216" i="22"/>
  <c r="L216" i="22"/>
  <c r="K216" i="22"/>
  <c r="J216" i="22"/>
  <c r="I216" i="22"/>
  <c r="H216" i="22"/>
  <c r="G216" i="22"/>
  <c r="F216" i="22"/>
  <c r="V211" i="22"/>
  <c r="U211" i="22"/>
  <c r="S211" i="22"/>
  <c r="R211" i="22"/>
  <c r="J211" i="22"/>
  <c r="I211" i="22"/>
  <c r="G211" i="22"/>
  <c r="F211" i="22"/>
  <c r="V210" i="22"/>
  <c r="U210" i="22"/>
  <c r="S210" i="22"/>
  <c r="R210" i="22"/>
  <c r="J210" i="22"/>
  <c r="I210" i="22"/>
  <c r="G210" i="22"/>
  <c r="F210" i="22"/>
  <c r="X209" i="22"/>
  <c r="V209" i="22"/>
  <c r="U209" i="22"/>
  <c r="S209" i="22"/>
  <c r="R209" i="22"/>
  <c r="L209" i="22"/>
  <c r="J209" i="22"/>
  <c r="I209" i="22"/>
  <c r="G209" i="22"/>
  <c r="F209" i="22"/>
  <c r="V205" i="22"/>
  <c r="U205" i="22"/>
  <c r="S205" i="22"/>
  <c r="R205" i="22"/>
  <c r="K205" i="22"/>
  <c r="J205" i="22"/>
  <c r="I205" i="22"/>
  <c r="H205" i="22"/>
  <c r="G205" i="22"/>
  <c r="F205" i="22"/>
  <c r="V204" i="22"/>
  <c r="U204" i="22"/>
  <c r="S204" i="22"/>
  <c r="R204" i="22"/>
  <c r="K204" i="22"/>
  <c r="J204" i="22"/>
  <c r="I204" i="22"/>
  <c r="H204" i="22"/>
  <c r="G204" i="22"/>
  <c r="F204" i="22"/>
  <c r="X203" i="22"/>
  <c r="V203" i="22"/>
  <c r="U203" i="22"/>
  <c r="S203" i="22"/>
  <c r="R203" i="22"/>
  <c r="M203" i="22"/>
  <c r="L203" i="22"/>
  <c r="K203" i="22"/>
  <c r="J203" i="22"/>
  <c r="I203" i="22"/>
  <c r="H203" i="22"/>
  <c r="G203" i="22"/>
  <c r="F203" i="22"/>
  <c r="V198" i="22"/>
  <c r="U198" i="22"/>
  <c r="S198" i="22"/>
  <c r="R198" i="22"/>
  <c r="J198" i="22"/>
  <c r="I198" i="22"/>
  <c r="G198" i="22"/>
  <c r="F198" i="22"/>
  <c r="V197" i="22"/>
  <c r="U197" i="22"/>
  <c r="S197" i="22"/>
  <c r="R197" i="22"/>
  <c r="J197" i="22"/>
  <c r="I197" i="22"/>
  <c r="G197" i="22"/>
  <c r="F197" i="22"/>
  <c r="X196" i="22"/>
  <c r="V196" i="22"/>
  <c r="U196" i="22"/>
  <c r="S196" i="22"/>
  <c r="R196" i="22"/>
  <c r="L196" i="22"/>
  <c r="J196" i="22"/>
  <c r="I196" i="22"/>
  <c r="G196" i="22"/>
  <c r="F196" i="22"/>
  <c r="V192" i="22"/>
  <c r="U192" i="22"/>
  <c r="S192" i="22"/>
  <c r="R192" i="22"/>
  <c r="K192" i="22"/>
  <c r="J192" i="22"/>
  <c r="I192" i="22"/>
  <c r="H192" i="22"/>
  <c r="G192" i="22"/>
  <c r="F192" i="22"/>
  <c r="V191" i="22"/>
  <c r="U191" i="22"/>
  <c r="S191" i="22"/>
  <c r="R191" i="22"/>
  <c r="K191" i="22"/>
  <c r="J191" i="22"/>
  <c r="I191" i="22"/>
  <c r="H191" i="22"/>
  <c r="G191" i="22"/>
  <c r="F191" i="22"/>
  <c r="X190" i="22"/>
  <c r="V190" i="22"/>
  <c r="U190" i="22"/>
  <c r="S190" i="22"/>
  <c r="R190" i="22"/>
  <c r="M190" i="22"/>
  <c r="L190" i="22"/>
  <c r="K190" i="22"/>
  <c r="J190" i="22"/>
  <c r="I190" i="22"/>
  <c r="H190" i="22"/>
  <c r="G190" i="22"/>
  <c r="F190" i="22"/>
  <c r="V185" i="22"/>
  <c r="U185" i="22"/>
  <c r="S185" i="22"/>
  <c r="R185" i="22"/>
  <c r="J185" i="22"/>
  <c r="I185" i="22"/>
  <c r="G185" i="22"/>
  <c r="F185" i="22"/>
  <c r="V184" i="22"/>
  <c r="U184" i="22"/>
  <c r="S184" i="22"/>
  <c r="R184" i="22"/>
  <c r="J184" i="22"/>
  <c r="I184" i="22"/>
  <c r="G184" i="22"/>
  <c r="F184" i="22"/>
  <c r="X183" i="22"/>
  <c r="V183" i="22"/>
  <c r="U183" i="22"/>
  <c r="S183" i="22"/>
  <c r="R183" i="22"/>
  <c r="L183" i="22"/>
  <c r="J183" i="22"/>
  <c r="I183" i="22"/>
  <c r="G183" i="22"/>
  <c r="F183" i="22"/>
  <c r="V179" i="22"/>
  <c r="U179" i="22"/>
  <c r="S179" i="22"/>
  <c r="R179" i="22"/>
  <c r="K179" i="22"/>
  <c r="J179" i="22"/>
  <c r="I179" i="22"/>
  <c r="H179" i="22"/>
  <c r="G179" i="22"/>
  <c r="F179" i="22"/>
  <c r="V178" i="22"/>
  <c r="U178" i="22"/>
  <c r="S178" i="22"/>
  <c r="R178" i="22"/>
  <c r="K178" i="22"/>
  <c r="J178" i="22"/>
  <c r="I178" i="22"/>
  <c r="H178" i="22"/>
  <c r="G178" i="22"/>
  <c r="F178" i="22"/>
  <c r="X177" i="22"/>
  <c r="V177" i="22"/>
  <c r="U177" i="22"/>
  <c r="S177" i="22"/>
  <c r="R177" i="22"/>
  <c r="M177" i="22"/>
  <c r="L177" i="22"/>
  <c r="K177" i="22"/>
  <c r="J177" i="22"/>
  <c r="I177" i="22"/>
  <c r="H177" i="22"/>
  <c r="G177" i="22"/>
  <c r="F177" i="22"/>
  <c r="V172" i="22"/>
  <c r="U172" i="22"/>
  <c r="S172" i="22"/>
  <c r="R172" i="22"/>
  <c r="J172" i="22"/>
  <c r="I172" i="22"/>
  <c r="G172" i="22"/>
  <c r="F172" i="22"/>
  <c r="V171" i="22"/>
  <c r="U171" i="22"/>
  <c r="S171" i="22"/>
  <c r="R171" i="22"/>
  <c r="J171" i="22"/>
  <c r="I171" i="22"/>
  <c r="G171" i="22"/>
  <c r="F171" i="22"/>
  <c r="X170" i="22"/>
  <c r="V170" i="22"/>
  <c r="U170" i="22"/>
  <c r="S170" i="22"/>
  <c r="R170" i="22"/>
  <c r="L170" i="22"/>
  <c r="J170" i="22"/>
  <c r="I170" i="22"/>
  <c r="G170" i="22"/>
  <c r="F170" i="22"/>
  <c r="V166" i="22"/>
  <c r="U166" i="22"/>
  <c r="S166" i="22"/>
  <c r="R166" i="22"/>
  <c r="K166" i="22"/>
  <c r="J166" i="22"/>
  <c r="I166" i="22"/>
  <c r="H166" i="22"/>
  <c r="G166" i="22"/>
  <c r="F166" i="22"/>
  <c r="V165" i="22"/>
  <c r="U165" i="22"/>
  <c r="S165" i="22"/>
  <c r="R165" i="22"/>
  <c r="K165" i="22"/>
  <c r="J165" i="22"/>
  <c r="I165" i="22"/>
  <c r="H165" i="22"/>
  <c r="G165" i="22"/>
  <c r="F165" i="22"/>
  <c r="X164" i="22"/>
  <c r="V164" i="22"/>
  <c r="U164" i="22"/>
  <c r="S164" i="22"/>
  <c r="R164" i="22"/>
  <c r="M164" i="22"/>
  <c r="L164" i="22"/>
  <c r="K164" i="22"/>
  <c r="J164" i="22"/>
  <c r="I164" i="22"/>
  <c r="H164" i="22"/>
  <c r="G164" i="22"/>
  <c r="F164" i="22"/>
  <c r="V159" i="22"/>
  <c r="U159" i="22"/>
  <c r="S159" i="22"/>
  <c r="R159" i="22"/>
  <c r="J159" i="22"/>
  <c r="I159" i="22"/>
  <c r="G159" i="22"/>
  <c r="F159" i="22"/>
  <c r="V158" i="22"/>
  <c r="U158" i="22"/>
  <c r="S158" i="22"/>
  <c r="R158" i="22"/>
  <c r="J158" i="22"/>
  <c r="I158" i="22"/>
  <c r="G158" i="22"/>
  <c r="F158" i="22"/>
  <c r="X157" i="22"/>
  <c r="V157" i="22"/>
  <c r="U157" i="22"/>
  <c r="S157" i="22"/>
  <c r="R157" i="22"/>
  <c r="L157" i="22"/>
  <c r="J157" i="22"/>
  <c r="I157" i="22"/>
  <c r="G157" i="22"/>
  <c r="F157" i="22"/>
  <c r="V153" i="22"/>
  <c r="U153" i="22"/>
  <c r="S153" i="22"/>
  <c r="R153" i="22"/>
  <c r="K153" i="22"/>
  <c r="J153" i="22"/>
  <c r="I153" i="22"/>
  <c r="H153" i="22"/>
  <c r="G153" i="22"/>
  <c r="F153" i="22"/>
  <c r="V152" i="22"/>
  <c r="U152" i="22"/>
  <c r="S152" i="22"/>
  <c r="R152" i="22"/>
  <c r="K152" i="22"/>
  <c r="J152" i="22"/>
  <c r="I152" i="22"/>
  <c r="H152" i="22"/>
  <c r="G152" i="22"/>
  <c r="F152" i="22"/>
  <c r="X151" i="22"/>
  <c r="V151" i="22"/>
  <c r="U151" i="22"/>
  <c r="S151" i="22"/>
  <c r="R151" i="22"/>
  <c r="M151" i="22"/>
  <c r="L151" i="22"/>
  <c r="K151" i="22"/>
  <c r="J151" i="22"/>
  <c r="I151" i="22"/>
  <c r="H151" i="22"/>
  <c r="G151" i="22"/>
  <c r="F151" i="22"/>
  <c r="V146" i="22"/>
  <c r="U146" i="22"/>
  <c r="S146" i="22"/>
  <c r="R146" i="22"/>
  <c r="J146" i="22"/>
  <c r="I146" i="22"/>
  <c r="G146" i="22"/>
  <c r="F146" i="22"/>
  <c r="V145" i="22"/>
  <c r="U145" i="22"/>
  <c r="S145" i="22"/>
  <c r="R145" i="22"/>
  <c r="J145" i="22"/>
  <c r="I145" i="22"/>
  <c r="G145" i="22"/>
  <c r="F145" i="22"/>
  <c r="X144" i="22"/>
  <c r="V144" i="22"/>
  <c r="U144" i="22"/>
  <c r="S144" i="22"/>
  <c r="R144" i="22"/>
  <c r="L144" i="22"/>
  <c r="J144" i="22"/>
  <c r="I144" i="22"/>
  <c r="G144" i="22"/>
  <c r="F144" i="22"/>
  <c r="V140" i="22"/>
  <c r="U140" i="22"/>
  <c r="S140" i="22"/>
  <c r="R140" i="22"/>
  <c r="K140" i="22"/>
  <c r="J140" i="22"/>
  <c r="I140" i="22"/>
  <c r="H140" i="22"/>
  <c r="G140" i="22"/>
  <c r="F140" i="22"/>
  <c r="V139" i="22"/>
  <c r="U139" i="22"/>
  <c r="S139" i="22"/>
  <c r="R139" i="22"/>
  <c r="K139" i="22"/>
  <c r="J139" i="22"/>
  <c r="I139" i="22"/>
  <c r="H139" i="22"/>
  <c r="G139" i="22"/>
  <c r="F139" i="22"/>
  <c r="X138" i="22"/>
  <c r="V138" i="22"/>
  <c r="U138" i="22"/>
  <c r="S138" i="22"/>
  <c r="R138" i="22"/>
  <c r="M138" i="22"/>
  <c r="L138" i="22"/>
  <c r="K138" i="22"/>
  <c r="J138" i="22"/>
  <c r="I138" i="22"/>
  <c r="H138" i="22"/>
  <c r="G138" i="22"/>
  <c r="F138" i="22"/>
  <c r="V133" i="22"/>
  <c r="U133" i="22"/>
  <c r="S133" i="22"/>
  <c r="R133" i="22"/>
  <c r="J133" i="22"/>
  <c r="I133" i="22"/>
  <c r="G133" i="22"/>
  <c r="F133" i="22"/>
  <c r="V132" i="22"/>
  <c r="U132" i="22"/>
  <c r="S132" i="22"/>
  <c r="R132" i="22"/>
  <c r="J132" i="22"/>
  <c r="I132" i="22"/>
  <c r="G132" i="22"/>
  <c r="F132" i="22"/>
  <c r="X131" i="22"/>
  <c r="V131" i="22"/>
  <c r="U131" i="22"/>
  <c r="S131" i="22"/>
  <c r="R131" i="22"/>
  <c r="L131" i="22"/>
  <c r="J131" i="22"/>
  <c r="I131" i="22"/>
  <c r="G131" i="22"/>
  <c r="F131" i="22"/>
  <c r="V127" i="22"/>
  <c r="U127" i="22"/>
  <c r="S127" i="22"/>
  <c r="R127" i="22"/>
  <c r="K127" i="22"/>
  <c r="J127" i="22"/>
  <c r="I127" i="22"/>
  <c r="H127" i="22"/>
  <c r="G127" i="22"/>
  <c r="F127" i="22"/>
  <c r="V126" i="22"/>
  <c r="U126" i="22"/>
  <c r="S126" i="22"/>
  <c r="R126" i="22"/>
  <c r="K126" i="22"/>
  <c r="J126" i="22"/>
  <c r="I126" i="22"/>
  <c r="H126" i="22"/>
  <c r="G126" i="22"/>
  <c r="F126" i="22"/>
  <c r="X125" i="22"/>
  <c r="V125" i="22"/>
  <c r="U125" i="22"/>
  <c r="S125" i="22"/>
  <c r="R125" i="22"/>
  <c r="M125" i="22"/>
  <c r="L125" i="22"/>
  <c r="K125" i="22"/>
  <c r="J125" i="22"/>
  <c r="I125" i="22"/>
  <c r="H125" i="22"/>
  <c r="G125" i="22"/>
  <c r="F125" i="22"/>
  <c r="V120" i="22"/>
  <c r="U120" i="22"/>
  <c r="S120" i="22"/>
  <c r="R120" i="22"/>
  <c r="J120" i="22"/>
  <c r="I120" i="22"/>
  <c r="G120" i="22"/>
  <c r="F120" i="22"/>
  <c r="V119" i="22"/>
  <c r="U119" i="22"/>
  <c r="S119" i="22"/>
  <c r="R119" i="22"/>
  <c r="J119" i="22"/>
  <c r="I119" i="22"/>
  <c r="G119" i="22"/>
  <c r="F119" i="22"/>
  <c r="X118" i="22"/>
  <c r="V118" i="22"/>
  <c r="U118" i="22"/>
  <c r="S118" i="22"/>
  <c r="R118" i="22"/>
  <c r="L118" i="22"/>
  <c r="J118" i="22"/>
  <c r="I118" i="22"/>
  <c r="G118" i="22"/>
  <c r="F118" i="22"/>
  <c r="V114" i="22"/>
  <c r="U114" i="22"/>
  <c r="S114" i="22"/>
  <c r="R114" i="22"/>
  <c r="K114" i="22"/>
  <c r="J114" i="22"/>
  <c r="I114" i="22"/>
  <c r="H114" i="22"/>
  <c r="G114" i="22"/>
  <c r="F114" i="22"/>
  <c r="V113" i="22"/>
  <c r="U113" i="22"/>
  <c r="S113" i="22"/>
  <c r="R113" i="22"/>
  <c r="K113" i="22"/>
  <c r="J113" i="22"/>
  <c r="I113" i="22"/>
  <c r="H113" i="22"/>
  <c r="G113" i="22"/>
  <c r="F113" i="22"/>
  <c r="X112" i="22"/>
  <c r="V112" i="22"/>
  <c r="U112" i="22"/>
  <c r="S112" i="22"/>
  <c r="R112" i="22"/>
  <c r="M112" i="22"/>
  <c r="L112" i="22"/>
  <c r="K112" i="22"/>
  <c r="J112" i="22"/>
  <c r="I112" i="22"/>
  <c r="H112" i="22"/>
  <c r="G112" i="22"/>
  <c r="F112" i="22"/>
  <c r="V107" i="22"/>
  <c r="U107" i="22"/>
  <c r="S107" i="22"/>
  <c r="R107" i="22"/>
  <c r="J107" i="22"/>
  <c r="I107" i="22"/>
  <c r="G107" i="22"/>
  <c r="F107" i="22"/>
  <c r="V106" i="22"/>
  <c r="U106" i="22"/>
  <c r="S106" i="22"/>
  <c r="R106" i="22"/>
  <c r="J106" i="22"/>
  <c r="I106" i="22"/>
  <c r="G106" i="22"/>
  <c r="F106" i="22"/>
  <c r="X105" i="22"/>
  <c r="V105" i="22"/>
  <c r="U105" i="22"/>
  <c r="S105" i="22"/>
  <c r="R105" i="22"/>
  <c r="L105" i="22"/>
  <c r="J105" i="22"/>
  <c r="I105" i="22"/>
  <c r="G105" i="22"/>
  <c r="F105" i="22"/>
  <c r="V101" i="22"/>
  <c r="U101" i="22"/>
  <c r="S101" i="22"/>
  <c r="R101" i="22"/>
  <c r="K101" i="22"/>
  <c r="J101" i="22"/>
  <c r="I101" i="22"/>
  <c r="H101" i="22"/>
  <c r="G101" i="22"/>
  <c r="F101" i="22"/>
  <c r="V100" i="22"/>
  <c r="U100" i="22"/>
  <c r="S100" i="22"/>
  <c r="R100" i="22"/>
  <c r="K100" i="22"/>
  <c r="J100" i="22"/>
  <c r="I100" i="22"/>
  <c r="H100" i="22"/>
  <c r="G100" i="22"/>
  <c r="F100" i="22"/>
  <c r="X99" i="22"/>
  <c r="V99" i="22"/>
  <c r="U99" i="22"/>
  <c r="S99" i="22"/>
  <c r="R99" i="22"/>
  <c r="M99" i="22"/>
  <c r="L99" i="22"/>
  <c r="K99" i="22"/>
  <c r="J99" i="22"/>
  <c r="I99" i="22"/>
  <c r="H99" i="22"/>
  <c r="G99" i="22"/>
  <c r="F99" i="22"/>
  <c r="V94" i="22"/>
  <c r="U94" i="22"/>
  <c r="S94" i="22"/>
  <c r="R94" i="22"/>
  <c r="J94" i="22"/>
  <c r="I94" i="22"/>
  <c r="G94" i="22"/>
  <c r="F94" i="22"/>
  <c r="V93" i="22"/>
  <c r="U93" i="22"/>
  <c r="S93" i="22"/>
  <c r="R93" i="22"/>
  <c r="J93" i="22"/>
  <c r="I93" i="22"/>
  <c r="G93" i="22"/>
  <c r="F93" i="22"/>
  <c r="X92" i="22"/>
  <c r="V92" i="22"/>
  <c r="U92" i="22"/>
  <c r="S92" i="22"/>
  <c r="R92" i="22"/>
  <c r="L92" i="22"/>
  <c r="J92" i="22"/>
  <c r="I92" i="22"/>
  <c r="G92" i="22"/>
  <c r="F92" i="22"/>
  <c r="V88" i="22"/>
  <c r="U88" i="22"/>
  <c r="S88" i="22"/>
  <c r="R88" i="22"/>
  <c r="K88" i="22"/>
  <c r="J88" i="22"/>
  <c r="I88" i="22"/>
  <c r="H88" i="22"/>
  <c r="G88" i="22"/>
  <c r="F88" i="22"/>
  <c r="V87" i="22"/>
  <c r="U87" i="22"/>
  <c r="S87" i="22"/>
  <c r="R87" i="22"/>
  <c r="K87" i="22"/>
  <c r="J87" i="22"/>
  <c r="I87" i="22"/>
  <c r="H87" i="22"/>
  <c r="G87" i="22"/>
  <c r="F87" i="22"/>
  <c r="X86" i="22"/>
  <c r="V86" i="22"/>
  <c r="U86" i="22"/>
  <c r="S86" i="22"/>
  <c r="R86" i="22"/>
  <c r="M86" i="22"/>
  <c r="L86" i="22"/>
  <c r="K86" i="22"/>
  <c r="J86" i="22"/>
  <c r="I86" i="22"/>
  <c r="H86" i="22"/>
  <c r="G86" i="22"/>
  <c r="F86" i="22"/>
  <c r="V81" i="22"/>
  <c r="U81" i="22"/>
  <c r="S81" i="22"/>
  <c r="R81" i="22"/>
  <c r="J81" i="22"/>
  <c r="I81" i="22"/>
  <c r="G81" i="22"/>
  <c r="F81" i="22"/>
  <c r="V80" i="22"/>
  <c r="U80" i="22"/>
  <c r="S80" i="22"/>
  <c r="R80" i="22"/>
  <c r="J80" i="22"/>
  <c r="I80" i="22"/>
  <c r="G80" i="22"/>
  <c r="F80" i="22"/>
  <c r="X79" i="22"/>
  <c r="V79" i="22"/>
  <c r="U79" i="22"/>
  <c r="S79" i="22"/>
  <c r="R79" i="22"/>
  <c r="L79" i="22"/>
  <c r="J79" i="22"/>
  <c r="I79" i="22"/>
  <c r="G79" i="22"/>
  <c r="F79" i="22"/>
  <c r="V75" i="22"/>
  <c r="U75" i="22"/>
  <c r="S75" i="22"/>
  <c r="R75" i="22"/>
  <c r="K75" i="22"/>
  <c r="J75" i="22"/>
  <c r="I75" i="22"/>
  <c r="H75" i="22"/>
  <c r="G75" i="22"/>
  <c r="F75" i="22"/>
  <c r="V74" i="22"/>
  <c r="U74" i="22"/>
  <c r="S74" i="22"/>
  <c r="R74" i="22"/>
  <c r="K74" i="22"/>
  <c r="J74" i="22"/>
  <c r="I74" i="22"/>
  <c r="H74" i="22"/>
  <c r="G74" i="22"/>
  <c r="F74" i="22"/>
  <c r="X73" i="22"/>
  <c r="V73" i="22"/>
  <c r="U73" i="22"/>
  <c r="S73" i="22"/>
  <c r="R73" i="22"/>
  <c r="M73" i="22"/>
  <c r="L73" i="22"/>
  <c r="K73" i="22"/>
  <c r="J73" i="22"/>
  <c r="I73" i="22"/>
  <c r="H73" i="22"/>
  <c r="G73" i="22"/>
  <c r="F73" i="22"/>
  <c r="V263" i="23"/>
  <c r="U263" i="23"/>
  <c r="S263" i="23"/>
  <c r="R263" i="23"/>
  <c r="J263" i="23"/>
  <c r="I263" i="23"/>
  <c r="G263" i="23"/>
  <c r="F263" i="23"/>
  <c r="V262" i="23"/>
  <c r="U262" i="23"/>
  <c r="S262" i="23"/>
  <c r="R262" i="23"/>
  <c r="J262" i="23"/>
  <c r="I262" i="23"/>
  <c r="G262" i="23"/>
  <c r="F262" i="23"/>
  <c r="X261" i="23"/>
  <c r="V261" i="23"/>
  <c r="U261" i="23"/>
  <c r="S261" i="23"/>
  <c r="R261" i="23"/>
  <c r="L261" i="23"/>
  <c r="J261" i="23"/>
  <c r="I261" i="23"/>
  <c r="G261" i="23"/>
  <c r="F261" i="23"/>
  <c r="V257" i="23"/>
  <c r="U257" i="23"/>
  <c r="S257" i="23"/>
  <c r="R257" i="23"/>
  <c r="K257" i="23"/>
  <c r="J257" i="23"/>
  <c r="I257" i="23"/>
  <c r="H257" i="23"/>
  <c r="G257" i="23"/>
  <c r="F257" i="23"/>
  <c r="V256" i="23"/>
  <c r="U256" i="23"/>
  <c r="S256" i="23"/>
  <c r="R256" i="23"/>
  <c r="K256" i="23"/>
  <c r="J256" i="23"/>
  <c r="I256" i="23"/>
  <c r="H256" i="23"/>
  <c r="G256" i="23"/>
  <c r="F256" i="23"/>
  <c r="X255" i="23"/>
  <c r="V255" i="23"/>
  <c r="U255" i="23"/>
  <c r="S255" i="23"/>
  <c r="R255" i="23"/>
  <c r="M255" i="23"/>
  <c r="L255" i="23"/>
  <c r="K255" i="23"/>
  <c r="J255" i="23"/>
  <c r="I255" i="23"/>
  <c r="H255" i="23"/>
  <c r="G255" i="23"/>
  <c r="F255" i="23"/>
  <c r="V250" i="23"/>
  <c r="U250" i="23"/>
  <c r="S250" i="23"/>
  <c r="R250" i="23"/>
  <c r="J250" i="23"/>
  <c r="I250" i="23"/>
  <c r="G250" i="23"/>
  <c r="F250" i="23"/>
  <c r="V249" i="23"/>
  <c r="U249" i="23"/>
  <c r="S249" i="23"/>
  <c r="R249" i="23"/>
  <c r="J249" i="23"/>
  <c r="I249" i="23"/>
  <c r="G249" i="23"/>
  <c r="F249" i="23"/>
  <c r="X248" i="23"/>
  <c r="V248" i="23"/>
  <c r="U248" i="23"/>
  <c r="S248" i="23"/>
  <c r="R248" i="23"/>
  <c r="L248" i="23"/>
  <c r="J248" i="23"/>
  <c r="I248" i="23"/>
  <c r="G248" i="23"/>
  <c r="F248" i="23"/>
  <c r="V244" i="23"/>
  <c r="U244" i="23"/>
  <c r="S244" i="23"/>
  <c r="R244" i="23"/>
  <c r="K244" i="23"/>
  <c r="J244" i="23"/>
  <c r="I244" i="23"/>
  <c r="H244" i="23"/>
  <c r="G244" i="23"/>
  <c r="F244" i="23"/>
  <c r="V243" i="23"/>
  <c r="U243" i="23"/>
  <c r="S243" i="23"/>
  <c r="R243" i="23"/>
  <c r="K243" i="23"/>
  <c r="J243" i="23"/>
  <c r="I243" i="23"/>
  <c r="H243" i="23"/>
  <c r="G243" i="23"/>
  <c r="F243" i="23"/>
  <c r="X242" i="23"/>
  <c r="V242" i="23"/>
  <c r="U242" i="23"/>
  <c r="S242" i="23"/>
  <c r="R242" i="23"/>
  <c r="M242" i="23"/>
  <c r="L242" i="23"/>
  <c r="K242" i="23"/>
  <c r="J242" i="23"/>
  <c r="I242" i="23"/>
  <c r="H242" i="23"/>
  <c r="G242" i="23"/>
  <c r="F242" i="23"/>
  <c r="V237" i="23"/>
  <c r="U237" i="23"/>
  <c r="S237" i="23"/>
  <c r="R237" i="23"/>
  <c r="J237" i="23"/>
  <c r="I237" i="23"/>
  <c r="G237" i="23"/>
  <c r="F237" i="23"/>
  <c r="V236" i="23"/>
  <c r="U236" i="23"/>
  <c r="S236" i="23"/>
  <c r="R236" i="23"/>
  <c r="J236" i="23"/>
  <c r="I236" i="23"/>
  <c r="G236" i="23"/>
  <c r="F236" i="23"/>
  <c r="X235" i="23"/>
  <c r="V235" i="23"/>
  <c r="U235" i="23"/>
  <c r="S235" i="23"/>
  <c r="R235" i="23"/>
  <c r="L235" i="23"/>
  <c r="J235" i="23"/>
  <c r="I235" i="23"/>
  <c r="G235" i="23"/>
  <c r="F235" i="23"/>
  <c r="V231" i="23"/>
  <c r="U231" i="23"/>
  <c r="S231" i="23"/>
  <c r="R231" i="23"/>
  <c r="K231" i="23"/>
  <c r="J231" i="23"/>
  <c r="I231" i="23"/>
  <c r="H231" i="23"/>
  <c r="G231" i="23"/>
  <c r="F231" i="23"/>
  <c r="V230" i="23"/>
  <c r="U230" i="23"/>
  <c r="S230" i="23"/>
  <c r="R230" i="23"/>
  <c r="K230" i="23"/>
  <c r="J230" i="23"/>
  <c r="I230" i="23"/>
  <c r="H230" i="23"/>
  <c r="G230" i="23"/>
  <c r="F230" i="23"/>
  <c r="X229" i="23"/>
  <c r="V229" i="23"/>
  <c r="U229" i="23"/>
  <c r="S229" i="23"/>
  <c r="R229" i="23"/>
  <c r="M229" i="23"/>
  <c r="L229" i="23"/>
  <c r="K229" i="23"/>
  <c r="J229" i="23"/>
  <c r="I229" i="23"/>
  <c r="H229" i="23"/>
  <c r="G229" i="23"/>
  <c r="F229" i="23"/>
  <c r="V224" i="23"/>
  <c r="U224" i="23"/>
  <c r="S224" i="23"/>
  <c r="R224" i="23"/>
  <c r="J224" i="23"/>
  <c r="I224" i="23"/>
  <c r="G224" i="23"/>
  <c r="F224" i="23"/>
  <c r="V223" i="23"/>
  <c r="U223" i="23"/>
  <c r="S223" i="23"/>
  <c r="R223" i="23"/>
  <c r="J223" i="23"/>
  <c r="I223" i="23"/>
  <c r="G223" i="23"/>
  <c r="F223" i="23"/>
  <c r="X222" i="23"/>
  <c r="V222" i="23"/>
  <c r="U222" i="23"/>
  <c r="S222" i="23"/>
  <c r="R222" i="23"/>
  <c r="L222" i="23"/>
  <c r="J222" i="23"/>
  <c r="I222" i="23"/>
  <c r="G222" i="23"/>
  <c r="F222" i="23"/>
  <c r="V218" i="23"/>
  <c r="U218" i="23"/>
  <c r="S218" i="23"/>
  <c r="R218" i="23"/>
  <c r="K218" i="23"/>
  <c r="J218" i="23"/>
  <c r="I218" i="23"/>
  <c r="H218" i="23"/>
  <c r="G218" i="23"/>
  <c r="F218" i="23"/>
  <c r="V217" i="23"/>
  <c r="U217" i="23"/>
  <c r="S217" i="23"/>
  <c r="R217" i="23"/>
  <c r="K217" i="23"/>
  <c r="J217" i="23"/>
  <c r="I217" i="23"/>
  <c r="H217" i="23"/>
  <c r="G217" i="23"/>
  <c r="F217" i="23"/>
  <c r="X216" i="23"/>
  <c r="V216" i="23"/>
  <c r="U216" i="23"/>
  <c r="S216" i="23"/>
  <c r="R216" i="23"/>
  <c r="M216" i="23"/>
  <c r="L216" i="23"/>
  <c r="K216" i="23"/>
  <c r="J216" i="23"/>
  <c r="I216" i="23"/>
  <c r="H216" i="23"/>
  <c r="G216" i="23"/>
  <c r="F216" i="23"/>
  <c r="V211" i="23"/>
  <c r="U211" i="23"/>
  <c r="S211" i="23"/>
  <c r="R211" i="23"/>
  <c r="J211" i="23"/>
  <c r="I211" i="23"/>
  <c r="G211" i="23"/>
  <c r="F211" i="23"/>
  <c r="V210" i="23"/>
  <c r="U210" i="23"/>
  <c r="S210" i="23"/>
  <c r="R210" i="23"/>
  <c r="J210" i="23"/>
  <c r="I210" i="23"/>
  <c r="G210" i="23"/>
  <c r="F210" i="23"/>
  <c r="X209" i="23"/>
  <c r="V209" i="23"/>
  <c r="U209" i="23"/>
  <c r="S209" i="23"/>
  <c r="R209" i="23"/>
  <c r="L209" i="23"/>
  <c r="J209" i="23"/>
  <c r="I209" i="23"/>
  <c r="G209" i="23"/>
  <c r="F209" i="23"/>
  <c r="V205" i="23"/>
  <c r="U205" i="23"/>
  <c r="S205" i="23"/>
  <c r="R205" i="23"/>
  <c r="K205" i="23"/>
  <c r="J205" i="23"/>
  <c r="I205" i="23"/>
  <c r="H205" i="23"/>
  <c r="G205" i="23"/>
  <c r="F205" i="23"/>
  <c r="V204" i="23"/>
  <c r="U204" i="23"/>
  <c r="S204" i="23"/>
  <c r="R204" i="23"/>
  <c r="K204" i="23"/>
  <c r="J204" i="23"/>
  <c r="I204" i="23"/>
  <c r="H204" i="23"/>
  <c r="G204" i="23"/>
  <c r="F204" i="23"/>
  <c r="X203" i="23"/>
  <c r="V203" i="23"/>
  <c r="U203" i="23"/>
  <c r="S203" i="23"/>
  <c r="R203" i="23"/>
  <c r="M203" i="23"/>
  <c r="L203" i="23"/>
  <c r="K203" i="23"/>
  <c r="J203" i="23"/>
  <c r="I203" i="23"/>
  <c r="H203" i="23"/>
  <c r="G203" i="23"/>
  <c r="F203" i="23"/>
  <c r="V198" i="23"/>
  <c r="U198" i="23"/>
  <c r="S198" i="23"/>
  <c r="R198" i="23"/>
  <c r="J198" i="23"/>
  <c r="I198" i="23"/>
  <c r="G198" i="23"/>
  <c r="F198" i="23"/>
  <c r="V197" i="23"/>
  <c r="U197" i="23"/>
  <c r="S197" i="23"/>
  <c r="R197" i="23"/>
  <c r="J197" i="23"/>
  <c r="I197" i="23"/>
  <c r="G197" i="23"/>
  <c r="F197" i="23"/>
  <c r="X196" i="23"/>
  <c r="V196" i="23"/>
  <c r="U196" i="23"/>
  <c r="S196" i="23"/>
  <c r="R196" i="23"/>
  <c r="L196" i="23"/>
  <c r="J196" i="23"/>
  <c r="I196" i="23"/>
  <c r="G196" i="23"/>
  <c r="F196" i="23"/>
  <c r="V192" i="23"/>
  <c r="U192" i="23"/>
  <c r="S192" i="23"/>
  <c r="R192" i="23"/>
  <c r="K192" i="23"/>
  <c r="J192" i="23"/>
  <c r="I192" i="23"/>
  <c r="H192" i="23"/>
  <c r="G192" i="23"/>
  <c r="F192" i="23"/>
  <c r="V191" i="23"/>
  <c r="U191" i="23"/>
  <c r="S191" i="23"/>
  <c r="R191" i="23"/>
  <c r="K191" i="23"/>
  <c r="J191" i="23"/>
  <c r="I191" i="23"/>
  <c r="H191" i="23"/>
  <c r="G191" i="23"/>
  <c r="F191" i="23"/>
  <c r="X190" i="23"/>
  <c r="V190" i="23"/>
  <c r="U190" i="23"/>
  <c r="S190" i="23"/>
  <c r="R190" i="23"/>
  <c r="M190" i="23"/>
  <c r="L190" i="23"/>
  <c r="K190" i="23"/>
  <c r="J190" i="23"/>
  <c r="I190" i="23"/>
  <c r="H190" i="23"/>
  <c r="G190" i="23"/>
  <c r="F190" i="23"/>
  <c r="V185" i="23"/>
  <c r="U185" i="23"/>
  <c r="S185" i="23"/>
  <c r="R185" i="23"/>
  <c r="J185" i="23"/>
  <c r="I185" i="23"/>
  <c r="G185" i="23"/>
  <c r="F185" i="23"/>
  <c r="V184" i="23"/>
  <c r="U184" i="23"/>
  <c r="S184" i="23"/>
  <c r="R184" i="23"/>
  <c r="J184" i="23"/>
  <c r="I184" i="23"/>
  <c r="G184" i="23"/>
  <c r="F184" i="23"/>
  <c r="X183" i="23"/>
  <c r="V183" i="23"/>
  <c r="U183" i="23"/>
  <c r="S183" i="23"/>
  <c r="R183" i="23"/>
  <c r="L183" i="23"/>
  <c r="J183" i="23"/>
  <c r="I183" i="23"/>
  <c r="G183" i="23"/>
  <c r="F183" i="23"/>
  <c r="V179" i="23"/>
  <c r="U179" i="23"/>
  <c r="S179" i="23"/>
  <c r="R179" i="23"/>
  <c r="K179" i="23"/>
  <c r="J179" i="23"/>
  <c r="I179" i="23"/>
  <c r="H179" i="23"/>
  <c r="G179" i="23"/>
  <c r="F179" i="23"/>
  <c r="V178" i="23"/>
  <c r="U178" i="23"/>
  <c r="S178" i="23"/>
  <c r="R178" i="23"/>
  <c r="K178" i="23"/>
  <c r="J178" i="23"/>
  <c r="I178" i="23"/>
  <c r="H178" i="23"/>
  <c r="G178" i="23"/>
  <c r="F178" i="23"/>
  <c r="X177" i="23"/>
  <c r="V177" i="23"/>
  <c r="U177" i="23"/>
  <c r="S177" i="23"/>
  <c r="R177" i="23"/>
  <c r="M177" i="23"/>
  <c r="L177" i="23"/>
  <c r="K177" i="23"/>
  <c r="J177" i="23"/>
  <c r="I177" i="23"/>
  <c r="H177" i="23"/>
  <c r="G177" i="23"/>
  <c r="F177" i="23"/>
  <c r="V172" i="23"/>
  <c r="U172" i="23"/>
  <c r="S172" i="23"/>
  <c r="R172" i="23"/>
  <c r="J172" i="23"/>
  <c r="I172" i="23"/>
  <c r="G172" i="23"/>
  <c r="F172" i="23"/>
  <c r="V171" i="23"/>
  <c r="U171" i="23"/>
  <c r="S171" i="23"/>
  <c r="R171" i="23"/>
  <c r="J171" i="23"/>
  <c r="I171" i="23"/>
  <c r="G171" i="23"/>
  <c r="F171" i="23"/>
  <c r="X170" i="23"/>
  <c r="V170" i="23"/>
  <c r="U170" i="23"/>
  <c r="S170" i="23"/>
  <c r="R170" i="23"/>
  <c r="L170" i="23"/>
  <c r="J170" i="23"/>
  <c r="I170" i="23"/>
  <c r="G170" i="23"/>
  <c r="F170" i="23"/>
  <c r="V166" i="23"/>
  <c r="U166" i="23"/>
  <c r="S166" i="23"/>
  <c r="R166" i="23"/>
  <c r="K166" i="23"/>
  <c r="J166" i="23"/>
  <c r="I166" i="23"/>
  <c r="H166" i="23"/>
  <c r="G166" i="23"/>
  <c r="F166" i="23"/>
  <c r="V165" i="23"/>
  <c r="U165" i="23"/>
  <c r="S165" i="23"/>
  <c r="R165" i="23"/>
  <c r="K165" i="23"/>
  <c r="J165" i="23"/>
  <c r="I165" i="23"/>
  <c r="H165" i="23"/>
  <c r="G165" i="23"/>
  <c r="F165" i="23"/>
  <c r="X164" i="23"/>
  <c r="V164" i="23"/>
  <c r="U164" i="23"/>
  <c r="S164" i="23"/>
  <c r="R164" i="23"/>
  <c r="M164" i="23"/>
  <c r="L164" i="23"/>
  <c r="K164" i="23"/>
  <c r="J164" i="23"/>
  <c r="I164" i="23"/>
  <c r="H164" i="23"/>
  <c r="G164" i="23"/>
  <c r="F164" i="23"/>
  <c r="V159" i="23"/>
  <c r="U159" i="23"/>
  <c r="S159" i="23"/>
  <c r="R159" i="23"/>
  <c r="J159" i="23"/>
  <c r="I159" i="23"/>
  <c r="G159" i="23"/>
  <c r="F159" i="23"/>
  <c r="V158" i="23"/>
  <c r="U158" i="23"/>
  <c r="S158" i="23"/>
  <c r="R158" i="23"/>
  <c r="J158" i="23"/>
  <c r="I158" i="23"/>
  <c r="G158" i="23"/>
  <c r="F158" i="23"/>
  <c r="X157" i="23"/>
  <c r="V157" i="23"/>
  <c r="U157" i="23"/>
  <c r="S157" i="23"/>
  <c r="R157" i="23"/>
  <c r="L157" i="23"/>
  <c r="J157" i="23"/>
  <c r="I157" i="23"/>
  <c r="G157" i="23"/>
  <c r="F157" i="23"/>
  <c r="V153" i="23"/>
  <c r="U153" i="23"/>
  <c r="S153" i="23"/>
  <c r="R153" i="23"/>
  <c r="K153" i="23"/>
  <c r="J153" i="23"/>
  <c r="I153" i="23"/>
  <c r="H153" i="23"/>
  <c r="G153" i="23"/>
  <c r="F153" i="23"/>
  <c r="V152" i="23"/>
  <c r="U152" i="23"/>
  <c r="S152" i="23"/>
  <c r="R152" i="23"/>
  <c r="K152" i="23"/>
  <c r="J152" i="23"/>
  <c r="I152" i="23"/>
  <c r="H152" i="23"/>
  <c r="G152" i="23"/>
  <c r="F152" i="23"/>
  <c r="X151" i="23"/>
  <c r="V151" i="23"/>
  <c r="U151" i="23"/>
  <c r="S151" i="23"/>
  <c r="R151" i="23"/>
  <c r="M151" i="23"/>
  <c r="L151" i="23"/>
  <c r="K151" i="23"/>
  <c r="J151" i="23"/>
  <c r="I151" i="23"/>
  <c r="H151" i="23"/>
  <c r="G151" i="23"/>
  <c r="F151" i="23"/>
  <c r="V146" i="23"/>
  <c r="U146" i="23"/>
  <c r="S146" i="23"/>
  <c r="R146" i="23"/>
  <c r="J146" i="23"/>
  <c r="I146" i="23"/>
  <c r="G146" i="23"/>
  <c r="F146" i="23"/>
  <c r="V145" i="23"/>
  <c r="U145" i="23"/>
  <c r="S145" i="23"/>
  <c r="R145" i="23"/>
  <c r="J145" i="23"/>
  <c r="I145" i="23"/>
  <c r="G145" i="23"/>
  <c r="F145" i="23"/>
  <c r="X144" i="23"/>
  <c r="V144" i="23"/>
  <c r="U144" i="23"/>
  <c r="S144" i="23"/>
  <c r="R144" i="23"/>
  <c r="L144" i="23"/>
  <c r="J144" i="23"/>
  <c r="I144" i="23"/>
  <c r="G144" i="23"/>
  <c r="F144" i="23"/>
  <c r="V140" i="23"/>
  <c r="U140" i="23"/>
  <c r="S140" i="23"/>
  <c r="R140" i="23"/>
  <c r="K140" i="23"/>
  <c r="J140" i="23"/>
  <c r="I140" i="23"/>
  <c r="H140" i="23"/>
  <c r="G140" i="23"/>
  <c r="F140" i="23"/>
  <c r="V139" i="23"/>
  <c r="U139" i="23"/>
  <c r="S139" i="23"/>
  <c r="R139" i="23"/>
  <c r="K139" i="23"/>
  <c r="J139" i="23"/>
  <c r="I139" i="23"/>
  <c r="H139" i="23"/>
  <c r="G139" i="23"/>
  <c r="F139" i="23"/>
  <c r="X138" i="23"/>
  <c r="V138" i="23"/>
  <c r="U138" i="23"/>
  <c r="S138" i="23"/>
  <c r="R138" i="23"/>
  <c r="M138" i="23"/>
  <c r="L138" i="23"/>
  <c r="K138" i="23"/>
  <c r="J138" i="23"/>
  <c r="I138" i="23"/>
  <c r="H138" i="23"/>
  <c r="G138" i="23"/>
  <c r="F138" i="23"/>
  <c r="V133" i="23"/>
  <c r="U133" i="23"/>
  <c r="S133" i="23"/>
  <c r="R133" i="23"/>
  <c r="J133" i="23"/>
  <c r="I133" i="23"/>
  <c r="G133" i="23"/>
  <c r="F133" i="23"/>
  <c r="V132" i="23"/>
  <c r="U132" i="23"/>
  <c r="S132" i="23"/>
  <c r="R132" i="23"/>
  <c r="J132" i="23"/>
  <c r="I132" i="23"/>
  <c r="G132" i="23"/>
  <c r="F132" i="23"/>
  <c r="X131" i="23"/>
  <c r="V131" i="23"/>
  <c r="U131" i="23"/>
  <c r="S131" i="23"/>
  <c r="R131" i="23"/>
  <c r="L131" i="23"/>
  <c r="J131" i="23"/>
  <c r="I131" i="23"/>
  <c r="G131" i="23"/>
  <c r="F131" i="23"/>
  <c r="V127" i="23"/>
  <c r="U127" i="23"/>
  <c r="S127" i="23"/>
  <c r="R127" i="23"/>
  <c r="K127" i="23"/>
  <c r="J127" i="23"/>
  <c r="I127" i="23"/>
  <c r="H127" i="23"/>
  <c r="G127" i="23"/>
  <c r="F127" i="23"/>
  <c r="V126" i="23"/>
  <c r="U126" i="23"/>
  <c r="S126" i="23"/>
  <c r="R126" i="23"/>
  <c r="K126" i="23"/>
  <c r="J126" i="23"/>
  <c r="I126" i="23"/>
  <c r="H126" i="23"/>
  <c r="G126" i="23"/>
  <c r="F126" i="23"/>
  <c r="X125" i="23"/>
  <c r="V125" i="23"/>
  <c r="U125" i="23"/>
  <c r="S125" i="23"/>
  <c r="R125" i="23"/>
  <c r="M125" i="23"/>
  <c r="L125" i="23"/>
  <c r="K125" i="23"/>
  <c r="J125" i="23"/>
  <c r="I125" i="23"/>
  <c r="H125" i="23"/>
  <c r="G125" i="23"/>
  <c r="F125" i="23"/>
  <c r="V120" i="23"/>
  <c r="U120" i="23"/>
  <c r="S120" i="23"/>
  <c r="R120" i="23"/>
  <c r="J120" i="23"/>
  <c r="I120" i="23"/>
  <c r="G120" i="23"/>
  <c r="F120" i="23"/>
  <c r="V119" i="23"/>
  <c r="U119" i="23"/>
  <c r="S119" i="23"/>
  <c r="R119" i="23"/>
  <c r="J119" i="23"/>
  <c r="I119" i="23"/>
  <c r="G119" i="23"/>
  <c r="F119" i="23"/>
  <c r="X118" i="23"/>
  <c r="V118" i="23"/>
  <c r="U118" i="23"/>
  <c r="S118" i="23"/>
  <c r="R118" i="23"/>
  <c r="L118" i="23"/>
  <c r="J118" i="23"/>
  <c r="I118" i="23"/>
  <c r="G118" i="23"/>
  <c r="F118" i="23"/>
  <c r="V114" i="23"/>
  <c r="U114" i="23"/>
  <c r="S114" i="23"/>
  <c r="R114" i="23"/>
  <c r="K114" i="23"/>
  <c r="J114" i="23"/>
  <c r="I114" i="23"/>
  <c r="H114" i="23"/>
  <c r="G114" i="23"/>
  <c r="F114" i="23"/>
  <c r="V113" i="23"/>
  <c r="U113" i="23"/>
  <c r="S113" i="23"/>
  <c r="R113" i="23"/>
  <c r="K113" i="23"/>
  <c r="J113" i="23"/>
  <c r="I113" i="23"/>
  <c r="H113" i="23"/>
  <c r="G113" i="23"/>
  <c r="F113" i="23"/>
  <c r="X112" i="23"/>
  <c r="V112" i="23"/>
  <c r="U112" i="23"/>
  <c r="S112" i="23"/>
  <c r="R112" i="23"/>
  <c r="M112" i="23"/>
  <c r="L112" i="23"/>
  <c r="K112" i="23"/>
  <c r="J112" i="23"/>
  <c r="I112" i="23"/>
  <c r="H112" i="23"/>
  <c r="G112" i="23"/>
  <c r="F112" i="23"/>
  <c r="V107" i="23"/>
  <c r="U107" i="23"/>
  <c r="S107" i="23"/>
  <c r="R107" i="23"/>
  <c r="J107" i="23"/>
  <c r="I107" i="23"/>
  <c r="G107" i="23"/>
  <c r="F107" i="23"/>
  <c r="V106" i="23"/>
  <c r="U106" i="23"/>
  <c r="S106" i="23"/>
  <c r="R106" i="23"/>
  <c r="J106" i="23"/>
  <c r="I106" i="23"/>
  <c r="G106" i="23"/>
  <c r="F106" i="23"/>
  <c r="X105" i="23"/>
  <c r="V105" i="23"/>
  <c r="U105" i="23"/>
  <c r="S105" i="23"/>
  <c r="R105" i="23"/>
  <c r="L105" i="23"/>
  <c r="J105" i="23"/>
  <c r="I105" i="23"/>
  <c r="G105" i="23"/>
  <c r="F105" i="23"/>
  <c r="V101" i="23"/>
  <c r="U101" i="23"/>
  <c r="S101" i="23"/>
  <c r="R101" i="23"/>
  <c r="K101" i="23"/>
  <c r="J101" i="23"/>
  <c r="I101" i="23"/>
  <c r="H101" i="23"/>
  <c r="G101" i="23"/>
  <c r="F101" i="23"/>
  <c r="V100" i="23"/>
  <c r="U100" i="23"/>
  <c r="S100" i="23"/>
  <c r="R100" i="23"/>
  <c r="K100" i="23"/>
  <c r="J100" i="23"/>
  <c r="I100" i="23"/>
  <c r="H100" i="23"/>
  <c r="G100" i="23"/>
  <c r="F100" i="23"/>
  <c r="X99" i="23"/>
  <c r="V99" i="23"/>
  <c r="U99" i="23"/>
  <c r="S99" i="23"/>
  <c r="R99" i="23"/>
  <c r="M99" i="23"/>
  <c r="L99" i="23"/>
  <c r="K99" i="23"/>
  <c r="J99" i="23"/>
  <c r="I99" i="23"/>
  <c r="H99" i="23"/>
  <c r="G99" i="23"/>
  <c r="F99" i="23"/>
  <c r="V94" i="23"/>
  <c r="U94" i="23"/>
  <c r="S94" i="23"/>
  <c r="R94" i="23"/>
  <c r="J94" i="23"/>
  <c r="I94" i="23"/>
  <c r="G94" i="23"/>
  <c r="F94" i="23"/>
  <c r="V93" i="23"/>
  <c r="U93" i="23"/>
  <c r="S93" i="23"/>
  <c r="R93" i="23"/>
  <c r="J93" i="23"/>
  <c r="I93" i="23"/>
  <c r="G93" i="23"/>
  <c r="F93" i="23"/>
  <c r="X92" i="23"/>
  <c r="V92" i="23"/>
  <c r="U92" i="23"/>
  <c r="S92" i="23"/>
  <c r="R92" i="23"/>
  <c r="L92" i="23"/>
  <c r="J92" i="23"/>
  <c r="I92" i="23"/>
  <c r="G92" i="23"/>
  <c r="F92" i="23"/>
  <c r="V88" i="23"/>
  <c r="U88" i="23"/>
  <c r="S88" i="23"/>
  <c r="R88" i="23"/>
  <c r="K88" i="23"/>
  <c r="J88" i="23"/>
  <c r="I88" i="23"/>
  <c r="H88" i="23"/>
  <c r="G88" i="23"/>
  <c r="F88" i="23"/>
  <c r="V87" i="23"/>
  <c r="U87" i="23"/>
  <c r="S87" i="23"/>
  <c r="R87" i="23"/>
  <c r="K87" i="23"/>
  <c r="J87" i="23"/>
  <c r="I87" i="23"/>
  <c r="H87" i="23"/>
  <c r="G87" i="23"/>
  <c r="F87" i="23"/>
  <c r="X86" i="23"/>
  <c r="V86" i="23"/>
  <c r="U86" i="23"/>
  <c r="S86" i="23"/>
  <c r="R86" i="23"/>
  <c r="M86" i="23"/>
  <c r="L86" i="23"/>
  <c r="K86" i="23"/>
  <c r="J86" i="23"/>
  <c r="I86" i="23"/>
  <c r="H86" i="23"/>
  <c r="G86" i="23"/>
  <c r="F86" i="23"/>
  <c r="V81" i="23"/>
  <c r="U81" i="23"/>
  <c r="S81" i="23"/>
  <c r="R81" i="23"/>
  <c r="J81" i="23"/>
  <c r="I81" i="23"/>
  <c r="G81" i="23"/>
  <c r="F81" i="23"/>
  <c r="V80" i="23"/>
  <c r="U80" i="23"/>
  <c r="S80" i="23"/>
  <c r="R80" i="23"/>
  <c r="J80" i="23"/>
  <c r="I80" i="23"/>
  <c r="G80" i="23"/>
  <c r="F80" i="23"/>
  <c r="X79" i="23"/>
  <c r="V79" i="23"/>
  <c r="U79" i="23"/>
  <c r="S79" i="23"/>
  <c r="R79" i="23"/>
  <c r="L79" i="23"/>
  <c r="J79" i="23"/>
  <c r="I79" i="23"/>
  <c r="G79" i="23"/>
  <c r="F79" i="23"/>
  <c r="V75" i="23"/>
  <c r="U75" i="23"/>
  <c r="S75" i="23"/>
  <c r="R75" i="23"/>
  <c r="K75" i="23"/>
  <c r="J75" i="23"/>
  <c r="I75" i="23"/>
  <c r="H75" i="23"/>
  <c r="G75" i="23"/>
  <c r="F75" i="23"/>
  <c r="V74" i="23"/>
  <c r="U74" i="23"/>
  <c r="S74" i="23"/>
  <c r="R74" i="23"/>
  <c r="K74" i="23"/>
  <c r="J74" i="23"/>
  <c r="I74" i="23"/>
  <c r="H74" i="23"/>
  <c r="G74" i="23"/>
  <c r="F74" i="23"/>
  <c r="X73" i="23"/>
  <c r="V73" i="23"/>
  <c r="U73" i="23"/>
  <c r="S73" i="23"/>
  <c r="R73" i="23"/>
  <c r="M73" i="23"/>
  <c r="L73" i="23"/>
  <c r="K73" i="23"/>
  <c r="J73" i="23"/>
  <c r="I73" i="23"/>
  <c r="H73" i="23"/>
  <c r="G73" i="23"/>
  <c r="F73" i="23"/>
  <c r="V263" i="48"/>
  <c r="U263" i="48"/>
  <c r="S263" i="48"/>
  <c r="R263" i="48"/>
  <c r="J263" i="48"/>
  <c r="I263" i="48"/>
  <c r="G263" i="48"/>
  <c r="F263" i="48"/>
  <c r="V262" i="48"/>
  <c r="U262" i="48"/>
  <c r="S262" i="48"/>
  <c r="R262" i="48"/>
  <c r="J262" i="48"/>
  <c r="I262" i="48"/>
  <c r="G262" i="48"/>
  <c r="F262" i="48"/>
  <c r="X261" i="48"/>
  <c r="V261" i="48"/>
  <c r="U261" i="48"/>
  <c r="S261" i="48"/>
  <c r="R261" i="48"/>
  <c r="L261" i="48"/>
  <c r="J261" i="48"/>
  <c r="I261" i="48"/>
  <c r="G261" i="48"/>
  <c r="F261" i="48"/>
  <c r="V257" i="48"/>
  <c r="U257" i="48"/>
  <c r="S257" i="48"/>
  <c r="R257" i="48"/>
  <c r="K257" i="48"/>
  <c r="J257" i="48"/>
  <c r="I257" i="48"/>
  <c r="H257" i="48"/>
  <c r="G257" i="48"/>
  <c r="F257" i="48"/>
  <c r="V256" i="48"/>
  <c r="U256" i="48"/>
  <c r="S256" i="48"/>
  <c r="R256" i="48"/>
  <c r="K256" i="48"/>
  <c r="J256" i="48"/>
  <c r="I256" i="48"/>
  <c r="H256" i="48"/>
  <c r="G256" i="48"/>
  <c r="F256" i="48"/>
  <c r="X255" i="48"/>
  <c r="V255" i="48"/>
  <c r="U255" i="48"/>
  <c r="S255" i="48"/>
  <c r="R255" i="48"/>
  <c r="M255" i="48"/>
  <c r="L255" i="48"/>
  <c r="K255" i="48"/>
  <c r="J255" i="48"/>
  <c r="I255" i="48"/>
  <c r="H255" i="48"/>
  <c r="G255" i="48"/>
  <c r="F255" i="48"/>
  <c r="V250" i="48"/>
  <c r="U250" i="48"/>
  <c r="S250" i="48"/>
  <c r="R250" i="48"/>
  <c r="J250" i="48"/>
  <c r="I250" i="48"/>
  <c r="G250" i="48"/>
  <c r="F250" i="48"/>
  <c r="V249" i="48"/>
  <c r="U249" i="48"/>
  <c r="S249" i="48"/>
  <c r="R249" i="48"/>
  <c r="J249" i="48"/>
  <c r="I249" i="48"/>
  <c r="G249" i="48"/>
  <c r="F249" i="48"/>
  <c r="X248" i="48"/>
  <c r="V248" i="48"/>
  <c r="U248" i="48"/>
  <c r="S248" i="48"/>
  <c r="R248" i="48"/>
  <c r="L248" i="48"/>
  <c r="J248" i="48"/>
  <c r="I248" i="48"/>
  <c r="G248" i="48"/>
  <c r="F248" i="48"/>
  <c r="V244" i="48"/>
  <c r="U244" i="48"/>
  <c r="S244" i="48"/>
  <c r="R244" i="48"/>
  <c r="K244" i="48"/>
  <c r="J244" i="48"/>
  <c r="I244" i="48"/>
  <c r="H244" i="48"/>
  <c r="G244" i="48"/>
  <c r="F244" i="48"/>
  <c r="V243" i="48"/>
  <c r="U243" i="48"/>
  <c r="S243" i="48"/>
  <c r="R243" i="48"/>
  <c r="K243" i="48"/>
  <c r="J243" i="48"/>
  <c r="I243" i="48"/>
  <c r="H243" i="48"/>
  <c r="G243" i="48"/>
  <c r="F243" i="48"/>
  <c r="X242" i="48"/>
  <c r="V242" i="48"/>
  <c r="U242" i="48"/>
  <c r="S242" i="48"/>
  <c r="R242" i="48"/>
  <c r="M242" i="48"/>
  <c r="L242" i="48"/>
  <c r="K242" i="48"/>
  <c r="J242" i="48"/>
  <c r="I242" i="48"/>
  <c r="H242" i="48"/>
  <c r="G242" i="48"/>
  <c r="F242" i="48"/>
  <c r="V237" i="48"/>
  <c r="U237" i="48"/>
  <c r="S237" i="48"/>
  <c r="R237" i="48"/>
  <c r="J237" i="48"/>
  <c r="I237" i="48"/>
  <c r="G237" i="48"/>
  <c r="F237" i="48"/>
  <c r="V236" i="48"/>
  <c r="U236" i="48"/>
  <c r="S236" i="48"/>
  <c r="R236" i="48"/>
  <c r="J236" i="48"/>
  <c r="I236" i="48"/>
  <c r="G236" i="48"/>
  <c r="F236" i="48"/>
  <c r="X235" i="48"/>
  <c r="V235" i="48"/>
  <c r="U235" i="48"/>
  <c r="S235" i="48"/>
  <c r="R235" i="48"/>
  <c r="L235" i="48"/>
  <c r="J235" i="48"/>
  <c r="I235" i="48"/>
  <c r="G235" i="48"/>
  <c r="F235" i="48"/>
  <c r="V231" i="48"/>
  <c r="U231" i="48"/>
  <c r="S231" i="48"/>
  <c r="R231" i="48"/>
  <c r="K231" i="48"/>
  <c r="J231" i="48"/>
  <c r="I231" i="48"/>
  <c r="H231" i="48"/>
  <c r="G231" i="48"/>
  <c r="F231" i="48"/>
  <c r="V230" i="48"/>
  <c r="U230" i="48"/>
  <c r="S230" i="48"/>
  <c r="R230" i="48"/>
  <c r="K230" i="48"/>
  <c r="J230" i="48"/>
  <c r="I230" i="48"/>
  <c r="H230" i="48"/>
  <c r="G230" i="48"/>
  <c r="F230" i="48"/>
  <c r="X229" i="48"/>
  <c r="V229" i="48"/>
  <c r="U229" i="48"/>
  <c r="S229" i="48"/>
  <c r="R229" i="48"/>
  <c r="M229" i="48"/>
  <c r="L229" i="48"/>
  <c r="K229" i="48"/>
  <c r="J229" i="48"/>
  <c r="I229" i="48"/>
  <c r="H229" i="48"/>
  <c r="G229" i="48"/>
  <c r="F229" i="48"/>
  <c r="V224" i="48"/>
  <c r="U224" i="48"/>
  <c r="S224" i="48"/>
  <c r="R224" i="48"/>
  <c r="J224" i="48"/>
  <c r="I224" i="48"/>
  <c r="G224" i="48"/>
  <c r="F224" i="48"/>
  <c r="V223" i="48"/>
  <c r="U223" i="48"/>
  <c r="S223" i="48"/>
  <c r="R223" i="48"/>
  <c r="J223" i="48"/>
  <c r="I223" i="48"/>
  <c r="G223" i="48"/>
  <c r="F223" i="48"/>
  <c r="X222" i="48"/>
  <c r="V222" i="48"/>
  <c r="U222" i="48"/>
  <c r="S222" i="48"/>
  <c r="R222" i="48"/>
  <c r="L222" i="48"/>
  <c r="J222" i="48"/>
  <c r="I222" i="48"/>
  <c r="G222" i="48"/>
  <c r="F222" i="48"/>
  <c r="V218" i="48"/>
  <c r="U218" i="48"/>
  <c r="S218" i="48"/>
  <c r="R218" i="48"/>
  <c r="K218" i="48"/>
  <c r="J218" i="48"/>
  <c r="I218" i="48"/>
  <c r="H218" i="48"/>
  <c r="G218" i="48"/>
  <c r="F218" i="48"/>
  <c r="V217" i="48"/>
  <c r="U217" i="48"/>
  <c r="S217" i="48"/>
  <c r="R217" i="48"/>
  <c r="K217" i="48"/>
  <c r="J217" i="48"/>
  <c r="I217" i="48"/>
  <c r="H217" i="48"/>
  <c r="G217" i="48"/>
  <c r="F217" i="48"/>
  <c r="X216" i="48"/>
  <c r="V216" i="48"/>
  <c r="U216" i="48"/>
  <c r="S216" i="48"/>
  <c r="R216" i="48"/>
  <c r="M216" i="48"/>
  <c r="L216" i="48"/>
  <c r="K216" i="48"/>
  <c r="J216" i="48"/>
  <c r="I216" i="48"/>
  <c r="H216" i="48"/>
  <c r="G216" i="48"/>
  <c r="F216" i="48"/>
  <c r="V211" i="48"/>
  <c r="U211" i="48"/>
  <c r="S211" i="48"/>
  <c r="R211" i="48"/>
  <c r="J211" i="48"/>
  <c r="I211" i="48"/>
  <c r="G211" i="48"/>
  <c r="F211" i="48"/>
  <c r="V210" i="48"/>
  <c r="U210" i="48"/>
  <c r="S210" i="48"/>
  <c r="R210" i="48"/>
  <c r="J210" i="48"/>
  <c r="I210" i="48"/>
  <c r="G210" i="48"/>
  <c r="F210" i="48"/>
  <c r="X209" i="48"/>
  <c r="V209" i="48"/>
  <c r="U209" i="48"/>
  <c r="S209" i="48"/>
  <c r="R209" i="48"/>
  <c r="L209" i="48"/>
  <c r="J209" i="48"/>
  <c r="I209" i="48"/>
  <c r="G209" i="48"/>
  <c r="F209" i="48"/>
  <c r="V205" i="48"/>
  <c r="U205" i="48"/>
  <c r="S205" i="48"/>
  <c r="R205" i="48"/>
  <c r="K205" i="48"/>
  <c r="J205" i="48"/>
  <c r="I205" i="48"/>
  <c r="H205" i="48"/>
  <c r="G205" i="48"/>
  <c r="F205" i="48"/>
  <c r="V204" i="48"/>
  <c r="U204" i="48"/>
  <c r="S204" i="48"/>
  <c r="R204" i="48"/>
  <c r="K204" i="48"/>
  <c r="J204" i="48"/>
  <c r="I204" i="48"/>
  <c r="H204" i="48"/>
  <c r="G204" i="48"/>
  <c r="F204" i="48"/>
  <c r="X203" i="48"/>
  <c r="V203" i="48"/>
  <c r="U203" i="48"/>
  <c r="S203" i="48"/>
  <c r="R203" i="48"/>
  <c r="M203" i="48"/>
  <c r="L203" i="48"/>
  <c r="K203" i="48"/>
  <c r="J203" i="48"/>
  <c r="I203" i="48"/>
  <c r="H203" i="48"/>
  <c r="G203" i="48"/>
  <c r="F203" i="48"/>
  <c r="V198" i="48"/>
  <c r="U198" i="48"/>
  <c r="S198" i="48"/>
  <c r="R198" i="48"/>
  <c r="J198" i="48"/>
  <c r="I198" i="48"/>
  <c r="G198" i="48"/>
  <c r="F198" i="48"/>
  <c r="V197" i="48"/>
  <c r="U197" i="48"/>
  <c r="S197" i="48"/>
  <c r="R197" i="48"/>
  <c r="J197" i="48"/>
  <c r="I197" i="48"/>
  <c r="G197" i="48"/>
  <c r="F197" i="48"/>
  <c r="X196" i="48"/>
  <c r="V196" i="48"/>
  <c r="U196" i="48"/>
  <c r="S196" i="48"/>
  <c r="R196" i="48"/>
  <c r="L196" i="48"/>
  <c r="J196" i="48"/>
  <c r="I196" i="48"/>
  <c r="G196" i="48"/>
  <c r="F196" i="48"/>
  <c r="V192" i="48"/>
  <c r="U192" i="48"/>
  <c r="S192" i="48"/>
  <c r="R192" i="48"/>
  <c r="K192" i="48"/>
  <c r="J192" i="48"/>
  <c r="I192" i="48"/>
  <c r="H192" i="48"/>
  <c r="G192" i="48"/>
  <c r="F192" i="48"/>
  <c r="V191" i="48"/>
  <c r="U191" i="48"/>
  <c r="S191" i="48"/>
  <c r="R191" i="48"/>
  <c r="K191" i="48"/>
  <c r="J191" i="48"/>
  <c r="I191" i="48"/>
  <c r="H191" i="48"/>
  <c r="G191" i="48"/>
  <c r="F191" i="48"/>
  <c r="X190" i="48"/>
  <c r="V190" i="48"/>
  <c r="U190" i="48"/>
  <c r="S190" i="48"/>
  <c r="R190" i="48"/>
  <c r="M190" i="48"/>
  <c r="L190" i="48"/>
  <c r="K190" i="48"/>
  <c r="J190" i="48"/>
  <c r="I190" i="48"/>
  <c r="H190" i="48"/>
  <c r="G190" i="48"/>
  <c r="F190" i="48"/>
  <c r="V185" i="48"/>
  <c r="U185" i="48"/>
  <c r="S185" i="48"/>
  <c r="R185" i="48"/>
  <c r="J185" i="48"/>
  <c r="I185" i="48"/>
  <c r="G185" i="48"/>
  <c r="F185" i="48"/>
  <c r="V184" i="48"/>
  <c r="U184" i="48"/>
  <c r="S184" i="48"/>
  <c r="R184" i="48"/>
  <c r="J184" i="48"/>
  <c r="I184" i="48"/>
  <c r="G184" i="48"/>
  <c r="F184" i="48"/>
  <c r="X183" i="48"/>
  <c r="V183" i="48"/>
  <c r="U183" i="48"/>
  <c r="S183" i="48"/>
  <c r="R183" i="48"/>
  <c r="L183" i="48"/>
  <c r="J183" i="48"/>
  <c r="I183" i="48"/>
  <c r="G183" i="48"/>
  <c r="F183" i="48"/>
  <c r="V179" i="48"/>
  <c r="U179" i="48"/>
  <c r="S179" i="48"/>
  <c r="R179" i="48"/>
  <c r="K179" i="48"/>
  <c r="J179" i="48"/>
  <c r="I179" i="48"/>
  <c r="H179" i="48"/>
  <c r="G179" i="48"/>
  <c r="F179" i="48"/>
  <c r="V178" i="48"/>
  <c r="U178" i="48"/>
  <c r="S178" i="48"/>
  <c r="R178" i="48"/>
  <c r="K178" i="48"/>
  <c r="J178" i="48"/>
  <c r="I178" i="48"/>
  <c r="H178" i="48"/>
  <c r="G178" i="48"/>
  <c r="F178" i="48"/>
  <c r="X177" i="48"/>
  <c r="V177" i="48"/>
  <c r="U177" i="48"/>
  <c r="S177" i="48"/>
  <c r="R177" i="48"/>
  <c r="M177" i="48"/>
  <c r="L177" i="48"/>
  <c r="K177" i="48"/>
  <c r="J177" i="48"/>
  <c r="I177" i="48"/>
  <c r="H177" i="48"/>
  <c r="G177" i="48"/>
  <c r="F177" i="48"/>
  <c r="V172" i="48"/>
  <c r="U172" i="48"/>
  <c r="S172" i="48"/>
  <c r="R172" i="48"/>
  <c r="J172" i="48"/>
  <c r="I172" i="48"/>
  <c r="G172" i="48"/>
  <c r="F172" i="48"/>
  <c r="V171" i="48"/>
  <c r="U171" i="48"/>
  <c r="S171" i="48"/>
  <c r="R171" i="48"/>
  <c r="J171" i="48"/>
  <c r="I171" i="48"/>
  <c r="G171" i="48"/>
  <c r="F171" i="48"/>
  <c r="X170" i="48"/>
  <c r="V170" i="48"/>
  <c r="U170" i="48"/>
  <c r="S170" i="48"/>
  <c r="R170" i="48"/>
  <c r="L170" i="48"/>
  <c r="J170" i="48"/>
  <c r="I170" i="48"/>
  <c r="G170" i="48"/>
  <c r="F170" i="48"/>
  <c r="V166" i="48"/>
  <c r="U166" i="48"/>
  <c r="S166" i="48"/>
  <c r="R166" i="48"/>
  <c r="K166" i="48"/>
  <c r="J166" i="48"/>
  <c r="I166" i="48"/>
  <c r="H166" i="48"/>
  <c r="G166" i="48"/>
  <c r="F166" i="48"/>
  <c r="V165" i="48"/>
  <c r="U165" i="48"/>
  <c r="S165" i="48"/>
  <c r="R165" i="48"/>
  <c r="K165" i="48"/>
  <c r="J165" i="48"/>
  <c r="I165" i="48"/>
  <c r="H165" i="48"/>
  <c r="G165" i="48"/>
  <c r="F165" i="48"/>
  <c r="X164" i="48"/>
  <c r="V164" i="48"/>
  <c r="U164" i="48"/>
  <c r="S164" i="48"/>
  <c r="R164" i="48"/>
  <c r="M164" i="48"/>
  <c r="L164" i="48"/>
  <c r="K164" i="48"/>
  <c r="J164" i="48"/>
  <c r="I164" i="48"/>
  <c r="H164" i="48"/>
  <c r="G164" i="48"/>
  <c r="F164" i="48"/>
  <c r="V159" i="48"/>
  <c r="U159" i="48"/>
  <c r="S159" i="48"/>
  <c r="R159" i="48"/>
  <c r="J159" i="48"/>
  <c r="I159" i="48"/>
  <c r="G159" i="48"/>
  <c r="F159" i="48"/>
  <c r="V158" i="48"/>
  <c r="U158" i="48"/>
  <c r="S158" i="48"/>
  <c r="R158" i="48"/>
  <c r="J158" i="48"/>
  <c r="I158" i="48"/>
  <c r="G158" i="48"/>
  <c r="F158" i="48"/>
  <c r="X157" i="48"/>
  <c r="V157" i="48"/>
  <c r="U157" i="48"/>
  <c r="S157" i="48"/>
  <c r="R157" i="48"/>
  <c r="L157" i="48"/>
  <c r="J157" i="48"/>
  <c r="I157" i="48"/>
  <c r="G157" i="48"/>
  <c r="F157" i="48"/>
  <c r="V153" i="48"/>
  <c r="U153" i="48"/>
  <c r="S153" i="48"/>
  <c r="R153" i="48"/>
  <c r="K153" i="48"/>
  <c r="J153" i="48"/>
  <c r="I153" i="48"/>
  <c r="H153" i="48"/>
  <c r="G153" i="48"/>
  <c r="F153" i="48"/>
  <c r="V152" i="48"/>
  <c r="U152" i="48"/>
  <c r="S152" i="48"/>
  <c r="R152" i="48"/>
  <c r="K152" i="48"/>
  <c r="J152" i="48"/>
  <c r="I152" i="48"/>
  <c r="H152" i="48"/>
  <c r="G152" i="48"/>
  <c r="F152" i="48"/>
  <c r="X151" i="48"/>
  <c r="V151" i="48"/>
  <c r="U151" i="48"/>
  <c r="S151" i="48"/>
  <c r="R151" i="48"/>
  <c r="M151" i="48"/>
  <c r="L151" i="48"/>
  <c r="K151" i="48"/>
  <c r="J151" i="48"/>
  <c r="I151" i="48"/>
  <c r="H151" i="48"/>
  <c r="G151" i="48"/>
  <c r="F151" i="48"/>
  <c r="V146" i="48"/>
  <c r="U146" i="48"/>
  <c r="S146" i="48"/>
  <c r="R146" i="48"/>
  <c r="J146" i="48"/>
  <c r="I146" i="48"/>
  <c r="G146" i="48"/>
  <c r="F146" i="48"/>
  <c r="V145" i="48"/>
  <c r="U145" i="48"/>
  <c r="S145" i="48"/>
  <c r="R145" i="48"/>
  <c r="J145" i="48"/>
  <c r="I145" i="48"/>
  <c r="G145" i="48"/>
  <c r="F145" i="48"/>
  <c r="X144" i="48"/>
  <c r="V144" i="48"/>
  <c r="U144" i="48"/>
  <c r="S144" i="48"/>
  <c r="R144" i="48"/>
  <c r="L144" i="48"/>
  <c r="J144" i="48"/>
  <c r="I144" i="48"/>
  <c r="G144" i="48"/>
  <c r="F144" i="48"/>
  <c r="V140" i="48"/>
  <c r="U140" i="48"/>
  <c r="S140" i="48"/>
  <c r="R140" i="48"/>
  <c r="K140" i="48"/>
  <c r="J140" i="48"/>
  <c r="I140" i="48"/>
  <c r="H140" i="48"/>
  <c r="G140" i="48"/>
  <c r="F140" i="48"/>
  <c r="V139" i="48"/>
  <c r="U139" i="48"/>
  <c r="S139" i="48"/>
  <c r="R139" i="48"/>
  <c r="K139" i="48"/>
  <c r="J139" i="48"/>
  <c r="I139" i="48"/>
  <c r="H139" i="48"/>
  <c r="G139" i="48"/>
  <c r="F139" i="48"/>
  <c r="X138" i="48"/>
  <c r="V138" i="48"/>
  <c r="U138" i="48"/>
  <c r="S138" i="48"/>
  <c r="R138" i="48"/>
  <c r="M138" i="48"/>
  <c r="L138" i="48"/>
  <c r="K138" i="48"/>
  <c r="J138" i="48"/>
  <c r="I138" i="48"/>
  <c r="H138" i="48"/>
  <c r="G138" i="48"/>
  <c r="F138" i="48"/>
  <c r="V133" i="48"/>
  <c r="U133" i="48"/>
  <c r="S133" i="48"/>
  <c r="R133" i="48"/>
  <c r="J133" i="48"/>
  <c r="I133" i="48"/>
  <c r="G133" i="48"/>
  <c r="F133" i="48"/>
  <c r="V132" i="48"/>
  <c r="U132" i="48"/>
  <c r="S132" i="48"/>
  <c r="R132" i="48"/>
  <c r="J132" i="48"/>
  <c r="I132" i="48"/>
  <c r="G132" i="48"/>
  <c r="F132" i="48"/>
  <c r="X131" i="48"/>
  <c r="V131" i="48"/>
  <c r="U131" i="48"/>
  <c r="S131" i="48"/>
  <c r="R131" i="48"/>
  <c r="L131" i="48"/>
  <c r="J131" i="48"/>
  <c r="I131" i="48"/>
  <c r="G131" i="48"/>
  <c r="F131" i="48"/>
  <c r="V127" i="48"/>
  <c r="U127" i="48"/>
  <c r="S127" i="48"/>
  <c r="R127" i="48"/>
  <c r="K127" i="48"/>
  <c r="J127" i="48"/>
  <c r="I127" i="48"/>
  <c r="H127" i="48"/>
  <c r="G127" i="48"/>
  <c r="F127" i="48"/>
  <c r="V126" i="48"/>
  <c r="U126" i="48"/>
  <c r="S126" i="48"/>
  <c r="R126" i="48"/>
  <c r="K126" i="48"/>
  <c r="J126" i="48"/>
  <c r="I126" i="48"/>
  <c r="H126" i="48"/>
  <c r="G126" i="48"/>
  <c r="F126" i="48"/>
  <c r="X125" i="48"/>
  <c r="V125" i="48"/>
  <c r="U125" i="48"/>
  <c r="S125" i="48"/>
  <c r="R125" i="48"/>
  <c r="M125" i="48"/>
  <c r="L125" i="48"/>
  <c r="K125" i="48"/>
  <c r="J125" i="48"/>
  <c r="I125" i="48"/>
  <c r="H125" i="48"/>
  <c r="G125" i="48"/>
  <c r="F125" i="48"/>
  <c r="V120" i="48"/>
  <c r="U120" i="48"/>
  <c r="S120" i="48"/>
  <c r="R120" i="48"/>
  <c r="J120" i="48"/>
  <c r="I120" i="48"/>
  <c r="G120" i="48"/>
  <c r="F120" i="48"/>
  <c r="V119" i="48"/>
  <c r="U119" i="48"/>
  <c r="S119" i="48"/>
  <c r="R119" i="48"/>
  <c r="J119" i="48"/>
  <c r="I119" i="48"/>
  <c r="G119" i="48"/>
  <c r="F119" i="48"/>
  <c r="X118" i="48"/>
  <c r="V118" i="48"/>
  <c r="U118" i="48"/>
  <c r="S118" i="48"/>
  <c r="R118" i="48"/>
  <c r="L118" i="48"/>
  <c r="J118" i="48"/>
  <c r="I118" i="48"/>
  <c r="G118" i="48"/>
  <c r="F118" i="48"/>
  <c r="V114" i="48"/>
  <c r="U114" i="48"/>
  <c r="S114" i="48"/>
  <c r="R114" i="48"/>
  <c r="K114" i="48"/>
  <c r="J114" i="48"/>
  <c r="I114" i="48"/>
  <c r="H114" i="48"/>
  <c r="G114" i="48"/>
  <c r="F114" i="48"/>
  <c r="V113" i="48"/>
  <c r="U113" i="48"/>
  <c r="S113" i="48"/>
  <c r="R113" i="48"/>
  <c r="K113" i="48"/>
  <c r="J113" i="48"/>
  <c r="I113" i="48"/>
  <c r="H113" i="48"/>
  <c r="G113" i="48"/>
  <c r="F113" i="48"/>
  <c r="X112" i="48"/>
  <c r="V112" i="48"/>
  <c r="U112" i="48"/>
  <c r="S112" i="48"/>
  <c r="R112" i="48"/>
  <c r="M112" i="48"/>
  <c r="L112" i="48"/>
  <c r="K112" i="48"/>
  <c r="J112" i="48"/>
  <c r="I112" i="48"/>
  <c r="H112" i="48"/>
  <c r="G112" i="48"/>
  <c r="F112" i="48"/>
  <c r="V107" i="48"/>
  <c r="U107" i="48"/>
  <c r="S107" i="48"/>
  <c r="R107" i="48"/>
  <c r="J107" i="48"/>
  <c r="I107" i="48"/>
  <c r="G107" i="48"/>
  <c r="F107" i="48"/>
  <c r="V106" i="48"/>
  <c r="U106" i="48"/>
  <c r="S106" i="48"/>
  <c r="R106" i="48"/>
  <c r="J106" i="48"/>
  <c r="I106" i="48"/>
  <c r="G106" i="48"/>
  <c r="F106" i="48"/>
  <c r="X105" i="48"/>
  <c r="V105" i="48"/>
  <c r="U105" i="48"/>
  <c r="S105" i="48"/>
  <c r="R105" i="48"/>
  <c r="L105" i="48"/>
  <c r="J105" i="48"/>
  <c r="I105" i="48"/>
  <c r="G105" i="48"/>
  <c r="F105" i="48"/>
  <c r="V101" i="48"/>
  <c r="U101" i="48"/>
  <c r="S101" i="48"/>
  <c r="R101" i="48"/>
  <c r="K101" i="48"/>
  <c r="J101" i="48"/>
  <c r="I101" i="48"/>
  <c r="H101" i="48"/>
  <c r="G101" i="48"/>
  <c r="F101" i="48"/>
  <c r="V100" i="48"/>
  <c r="U100" i="48"/>
  <c r="S100" i="48"/>
  <c r="R100" i="48"/>
  <c r="K100" i="48"/>
  <c r="J100" i="48"/>
  <c r="I100" i="48"/>
  <c r="H100" i="48"/>
  <c r="G100" i="48"/>
  <c r="F100" i="48"/>
  <c r="X99" i="48"/>
  <c r="V99" i="48"/>
  <c r="U99" i="48"/>
  <c r="S99" i="48"/>
  <c r="R99" i="48"/>
  <c r="M99" i="48"/>
  <c r="L99" i="48"/>
  <c r="K99" i="48"/>
  <c r="J99" i="48"/>
  <c r="I99" i="48"/>
  <c r="H99" i="48"/>
  <c r="G99" i="48"/>
  <c r="F99" i="48"/>
  <c r="V94" i="48"/>
  <c r="U94" i="48"/>
  <c r="S94" i="48"/>
  <c r="R94" i="48"/>
  <c r="J94" i="48"/>
  <c r="I94" i="48"/>
  <c r="G94" i="48"/>
  <c r="F94" i="48"/>
  <c r="V93" i="48"/>
  <c r="U93" i="48"/>
  <c r="S93" i="48"/>
  <c r="R93" i="48"/>
  <c r="J93" i="48"/>
  <c r="I93" i="48"/>
  <c r="G93" i="48"/>
  <c r="F93" i="48"/>
  <c r="X92" i="48"/>
  <c r="V92" i="48"/>
  <c r="U92" i="48"/>
  <c r="S92" i="48"/>
  <c r="R92" i="48"/>
  <c r="L92" i="48"/>
  <c r="J92" i="48"/>
  <c r="I92" i="48"/>
  <c r="G92" i="48"/>
  <c r="F92" i="48"/>
  <c r="V88" i="48"/>
  <c r="U88" i="48"/>
  <c r="S88" i="48"/>
  <c r="R88" i="48"/>
  <c r="K88" i="48"/>
  <c r="J88" i="48"/>
  <c r="I88" i="48"/>
  <c r="H88" i="48"/>
  <c r="G88" i="48"/>
  <c r="F88" i="48"/>
  <c r="V87" i="48"/>
  <c r="U87" i="48"/>
  <c r="S87" i="48"/>
  <c r="R87" i="48"/>
  <c r="K87" i="48"/>
  <c r="J87" i="48"/>
  <c r="I87" i="48"/>
  <c r="H87" i="48"/>
  <c r="G87" i="48"/>
  <c r="F87" i="48"/>
  <c r="X86" i="48"/>
  <c r="V86" i="48"/>
  <c r="U86" i="48"/>
  <c r="S86" i="48"/>
  <c r="R86" i="48"/>
  <c r="M86" i="48"/>
  <c r="L86" i="48"/>
  <c r="K86" i="48"/>
  <c r="J86" i="48"/>
  <c r="I86" i="48"/>
  <c r="H86" i="48"/>
  <c r="G86" i="48"/>
  <c r="F86" i="48"/>
  <c r="V81" i="48"/>
  <c r="U81" i="48"/>
  <c r="S81" i="48"/>
  <c r="R81" i="48"/>
  <c r="J81" i="48"/>
  <c r="I81" i="48"/>
  <c r="G81" i="48"/>
  <c r="F81" i="48"/>
  <c r="V80" i="48"/>
  <c r="U80" i="48"/>
  <c r="S80" i="48"/>
  <c r="R80" i="48"/>
  <c r="J80" i="48"/>
  <c r="I80" i="48"/>
  <c r="G80" i="48"/>
  <c r="F80" i="48"/>
  <c r="X79" i="48"/>
  <c r="V79" i="48"/>
  <c r="U79" i="48"/>
  <c r="S79" i="48"/>
  <c r="R79" i="48"/>
  <c r="L79" i="48"/>
  <c r="J79" i="48"/>
  <c r="I79" i="48"/>
  <c r="G79" i="48"/>
  <c r="F79" i="48"/>
  <c r="V75" i="48"/>
  <c r="U75" i="48"/>
  <c r="S75" i="48"/>
  <c r="R75" i="48"/>
  <c r="K75" i="48"/>
  <c r="J75" i="48"/>
  <c r="I75" i="48"/>
  <c r="H75" i="48"/>
  <c r="G75" i="48"/>
  <c r="F75" i="48"/>
  <c r="V74" i="48"/>
  <c r="U74" i="48"/>
  <c r="S74" i="48"/>
  <c r="R74" i="48"/>
  <c r="K74" i="48"/>
  <c r="J74" i="48"/>
  <c r="I74" i="48"/>
  <c r="H74" i="48"/>
  <c r="G74" i="48"/>
  <c r="F74" i="48"/>
  <c r="X73" i="48"/>
  <c r="V73" i="48"/>
  <c r="U73" i="48"/>
  <c r="S73" i="48"/>
  <c r="R73" i="48"/>
  <c r="M73" i="48"/>
  <c r="L73" i="48"/>
  <c r="K73" i="48"/>
  <c r="J73" i="48"/>
  <c r="I73" i="48"/>
  <c r="H73" i="48"/>
  <c r="G73" i="48"/>
  <c r="F73" i="48"/>
  <c r="V263" i="34"/>
  <c r="U263" i="34"/>
  <c r="S263" i="34"/>
  <c r="R263" i="34"/>
  <c r="J263" i="34"/>
  <c r="I263" i="34"/>
  <c r="G263" i="34"/>
  <c r="F263" i="34"/>
  <c r="V262" i="34"/>
  <c r="U262" i="34"/>
  <c r="S262" i="34"/>
  <c r="R262" i="34"/>
  <c r="J262" i="34"/>
  <c r="I262" i="34"/>
  <c r="G262" i="34"/>
  <c r="F262" i="34"/>
  <c r="X261" i="34"/>
  <c r="V261" i="34"/>
  <c r="U261" i="34"/>
  <c r="S261" i="34"/>
  <c r="R261" i="34"/>
  <c r="L261" i="34"/>
  <c r="J261" i="34"/>
  <c r="I261" i="34"/>
  <c r="G261" i="34"/>
  <c r="F261" i="34"/>
  <c r="V257" i="34"/>
  <c r="U257" i="34"/>
  <c r="S257" i="34"/>
  <c r="R257" i="34"/>
  <c r="K257" i="34"/>
  <c r="J257" i="34"/>
  <c r="I257" i="34"/>
  <c r="H257" i="34"/>
  <c r="G257" i="34"/>
  <c r="F257" i="34"/>
  <c r="V256" i="34"/>
  <c r="U256" i="34"/>
  <c r="S256" i="34"/>
  <c r="R256" i="34"/>
  <c r="K256" i="34"/>
  <c r="J256" i="34"/>
  <c r="I256" i="34"/>
  <c r="H256" i="34"/>
  <c r="G256" i="34"/>
  <c r="F256" i="34"/>
  <c r="X255" i="34"/>
  <c r="V255" i="34"/>
  <c r="U255" i="34"/>
  <c r="S255" i="34"/>
  <c r="R255" i="34"/>
  <c r="M255" i="34"/>
  <c r="L255" i="34"/>
  <c r="K255" i="34"/>
  <c r="J255" i="34"/>
  <c r="I255" i="34"/>
  <c r="H255" i="34"/>
  <c r="G255" i="34"/>
  <c r="F255" i="34"/>
  <c r="V250" i="34"/>
  <c r="U250" i="34"/>
  <c r="S250" i="34"/>
  <c r="R250" i="34"/>
  <c r="J250" i="34"/>
  <c r="I250" i="34"/>
  <c r="G250" i="34"/>
  <c r="F250" i="34"/>
  <c r="V249" i="34"/>
  <c r="U249" i="34"/>
  <c r="S249" i="34"/>
  <c r="R249" i="34"/>
  <c r="J249" i="34"/>
  <c r="I249" i="34"/>
  <c r="G249" i="34"/>
  <c r="F249" i="34"/>
  <c r="X248" i="34"/>
  <c r="V248" i="34"/>
  <c r="U248" i="34"/>
  <c r="S248" i="34"/>
  <c r="R248" i="34"/>
  <c r="L248" i="34"/>
  <c r="J248" i="34"/>
  <c r="I248" i="34"/>
  <c r="G248" i="34"/>
  <c r="F248" i="34"/>
  <c r="V244" i="34"/>
  <c r="U244" i="34"/>
  <c r="S244" i="34"/>
  <c r="R244" i="34"/>
  <c r="K244" i="34"/>
  <c r="J244" i="34"/>
  <c r="I244" i="34"/>
  <c r="H244" i="34"/>
  <c r="G244" i="34"/>
  <c r="F244" i="34"/>
  <c r="V243" i="34"/>
  <c r="U243" i="34"/>
  <c r="S243" i="34"/>
  <c r="R243" i="34"/>
  <c r="K243" i="34"/>
  <c r="J243" i="34"/>
  <c r="I243" i="34"/>
  <c r="H243" i="34"/>
  <c r="G243" i="34"/>
  <c r="F243" i="34"/>
  <c r="X242" i="34"/>
  <c r="V242" i="34"/>
  <c r="U242" i="34"/>
  <c r="S242" i="34"/>
  <c r="R242" i="34"/>
  <c r="M242" i="34"/>
  <c r="L242" i="34"/>
  <c r="K242" i="34"/>
  <c r="J242" i="34"/>
  <c r="I242" i="34"/>
  <c r="H242" i="34"/>
  <c r="G242" i="34"/>
  <c r="F242" i="34"/>
  <c r="V237" i="34"/>
  <c r="U237" i="34"/>
  <c r="S237" i="34"/>
  <c r="R237" i="34"/>
  <c r="J237" i="34"/>
  <c r="I237" i="34"/>
  <c r="G237" i="34"/>
  <c r="F237" i="34"/>
  <c r="V236" i="34"/>
  <c r="U236" i="34"/>
  <c r="S236" i="34"/>
  <c r="R236" i="34"/>
  <c r="J236" i="34"/>
  <c r="I236" i="34"/>
  <c r="G236" i="34"/>
  <c r="F236" i="34"/>
  <c r="X235" i="34"/>
  <c r="V235" i="34"/>
  <c r="U235" i="34"/>
  <c r="S235" i="34"/>
  <c r="R235" i="34"/>
  <c r="L235" i="34"/>
  <c r="J235" i="34"/>
  <c r="I235" i="34"/>
  <c r="G235" i="34"/>
  <c r="F235" i="34"/>
  <c r="V231" i="34"/>
  <c r="U231" i="34"/>
  <c r="S231" i="34"/>
  <c r="R231" i="34"/>
  <c r="K231" i="34"/>
  <c r="J231" i="34"/>
  <c r="I231" i="34"/>
  <c r="H231" i="34"/>
  <c r="G231" i="34"/>
  <c r="F231" i="34"/>
  <c r="V230" i="34"/>
  <c r="U230" i="34"/>
  <c r="S230" i="34"/>
  <c r="R230" i="34"/>
  <c r="K230" i="34"/>
  <c r="J230" i="34"/>
  <c r="I230" i="34"/>
  <c r="H230" i="34"/>
  <c r="G230" i="34"/>
  <c r="F230" i="34"/>
  <c r="X229" i="34"/>
  <c r="V229" i="34"/>
  <c r="U229" i="34"/>
  <c r="S229" i="34"/>
  <c r="R229" i="34"/>
  <c r="M229" i="34"/>
  <c r="L229" i="34"/>
  <c r="K229" i="34"/>
  <c r="J229" i="34"/>
  <c r="I229" i="34"/>
  <c r="H229" i="34"/>
  <c r="G229" i="34"/>
  <c r="F229" i="34"/>
  <c r="V224" i="34"/>
  <c r="U224" i="34"/>
  <c r="S224" i="34"/>
  <c r="R224" i="34"/>
  <c r="J224" i="34"/>
  <c r="I224" i="34"/>
  <c r="G224" i="34"/>
  <c r="F224" i="34"/>
  <c r="V223" i="34"/>
  <c r="U223" i="34"/>
  <c r="S223" i="34"/>
  <c r="R223" i="34"/>
  <c r="J223" i="34"/>
  <c r="I223" i="34"/>
  <c r="G223" i="34"/>
  <c r="F223" i="34"/>
  <c r="X222" i="34"/>
  <c r="V222" i="34"/>
  <c r="U222" i="34"/>
  <c r="S222" i="34"/>
  <c r="R222" i="34"/>
  <c r="L222" i="34"/>
  <c r="J222" i="34"/>
  <c r="I222" i="34"/>
  <c r="G222" i="34"/>
  <c r="F222" i="34"/>
  <c r="V218" i="34"/>
  <c r="U218" i="34"/>
  <c r="S218" i="34"/>
  <c r="R218" i="34"/>
  <c r="K218" i="34"/>
  <c r="J218" i="34"/>
  <c r="I218" i="34"/>
  <c r="H218" i="34"/>
  <c r="G218" i="34"/>
  <c r="F218" i="34"/>
  <c r="V217" i="34"/>
  <c r="U217" i="34"/>
  <c r="S217" i="34"/>
  <c r="R217" i="34"/>
  <c r="K217" i="34"/>
  <c r="J217" i="34"/>
  <c r="I217" i="34"/>
  <c r="H217" i="34"/>
  <c r="G217" i="34"/>
  <c r="F217" i="34"/>
  <c r="X216" i="34"/>
  <c r="V216" i="34"/>
  <c r="U216" i="34"/>
  <c r="S216" i="34"/>
  <c r="R216" i="34"/>
  <c r="M216" i="34"/>
  <c r="L216" i="34"/>
  <c r="K216" i="34"/>
  <c r="J216" i="34"/>
  <c r="I216" i="34"/>
  <c r="H216" i="34"/>
  <c r="G216" i="34"/>
  <c r="F216" i="34"/>
  <c r="V211" i="34"/>
  <c r="U211" i="34"/>
  <c r="S211" i="34"/>
  <c r="R211" i="34"/>
  <c r="J211" i="34"/>
  <c r="I211" i="34"/>
  <c r="G211" i="34"/>
  <c r="F211" i="34"/>
  <c r="V210" i="34"/>
  <c r="U210" i="34"/>
  <c r="S210" i="34"/>
  <c r="R210" i="34"/>
  <c r="J210" i="34"/>
  <c r="I210" i="34"/>
  <c r="G210" i="34"/>
  <c r="F210" i="34"/>
  <c r="X209" i="34"/>
  <c r="V209" i="34"/>
  <c r="U209" i="34"/>
  <c r="S209" i="34"/>
  <c r="R209" i="34"/>
  <c r="L209" i="34"/>
  <c r="J209" i="34"/>
  <c r="I209" i="34"/>
  <c r="G209" i="34"/>
  <c r="F209" i="34"/>
  <c r="V205" i="34"/>
  <c r="U205" i="34"/>
  <c r="S205" i="34"/>
  <c r="R205" i="34"/>
  <c r="K205" i="34"/>
  <c r="J205" i="34"/>
  <c r="I205" i="34"/>
  <c r="H205" i="34"/>
  <c r="G205" i="34"/>
  <c r="F205" i="34"/>
  <c r="V204" i="34"/>
  <c r="U204" i="34"/>
  <c r="S204" i="34"/>
  <c r="R204" i="34"/>
  <c r="K204" i="34"/>
  <c r="J204" i="34"/>
  <c r="I204" i="34"/>
  <c r="H204" i="34"/>
  <c r="G204" i="34"/>
  <c r="F204" i="34"/>
  <c r="X203" i="34"/>
  <c r="V203" i="34"/>
  <c r="U203" i="34"/>
  <c r="S203" i="34"/>
  <c r="R203" i="34"/>
  <c r="M203" i="34"/>
  <c r="L203" i="34"/>
  <c r="K203" i="34"/>
  <c r="J203" i="34"/>
  <c r="I203" i="34"/>
  <c r="H203" i="34"/>
  <c r="G203" i="34"/>
  <c r="F203" i="34"/>
  <c r="V198" i="34"/>
  <c r="U198" i="34"/>
  <c r="S198" i="34"/>
  <c r="R198" i="34"/>
  <c r="J198" i="34"/>
  <c r="I198" i="34"/>
  <c r="G198" i="34"/>
  <c r="F198" i="34"/>
  <c r="V197" i="34"/>
  <c r="U197" i="34"/>
  <c r="S197" i="34"/>
  <c r="R197" i="34"/>
  <c r="J197" i="34"/>
  <c r="I197" i="34"/>
  <c r="G197" i="34"/>
  <c r="F197" i="34"/>
  <c r="X196" i="34"/>
  <c r="V196" i="34"/>
  <c r="U196" i="34"/>
  <c r="S196" i="34"/>
  <c r="R196" i="34"/>
  <c r="L196" i="34"/>
  <c r="J196" i="34"/>
  <c r="I196" i="34"/>
  <c r="G196" i="34"/>
  <c r="F196" i="34"/>
  <c r="V192" i="34"/>
  <c r="U192" i="34"/>
  <c r="S192" i="34"/>
  <c r="R192" i="34"/>
  <c r="K192" i="34"/>
  <c r="J192" i="34"/>
  <c r="I192" i="34"/>
  <c r="H192" i="34"/>
  <c r="G192" i="34"/>
  <c r="F192" i="34"/>
  <c r="V191" i="34"/>
  <c r="U191" i="34"/>
  <c r="S191" i="34"/>
  <c r="R191" i="34"/>
  <c r="K191" i="34"/>
  <c r="J191" i="34"/>
  <c r="I191" i="34"/>
  <c r="H191" i="34"/>
  <c r="G191" i="34"/>
  <c r="F191" i="34"/>
  <c r="X190" i="34"/>
  <c r="V190" i="34"/>
  <c r="U190" i="34"/>
  <c r="S190" i="34"/>
  <c r="R190" i="34"/>
  <c r="M190" i="34"/>
  <c r="L190" i="34"/>
  <c r="K190" i="34"/>
  <c r="J190" i="34"/>
  <c r="I190" i="34"/>
  <c r="H190" i="34"/>
  <c r="G190" i="34"/>
  <c r="F190" i="34"/>
  <c r="V185" i="34"/>
  <c r="U185" i="34"/>
  <c r="S185" i="34"/>
  <c r="R185" i="34"/>
  <c r="J185" i="34"/>
  <c r="I185" i="34"/>
  <c r="G185" i="34"/>
  <c r="F185" i="34"/>
  <c r="V184" i="34"/>
  <c r="U184" i="34"/>
  <c r="S184" i="34"/>
  <c r="R184" i="34"/>
  <c r="J184" i="34"/>
  <c r="I184" i="34"/>
  <c r="G184" i="34"/>
  <c r="F184" i="34"/>
  <c r="X183" i="34"/>
  <c r="V183" i="34"/>
  <c r="U183" i="34"/>
  <c r="S183" i="34"/>
  <c r="R183" i="34"/>
  <c r="L183" i="34"/>
  <c r="J183" i="34"/>
  <c r="I183" i="34"/>
  <c r="G183" i="34"/>
  <c r="F183" i="34"/>
  <c r="V179" i="34"/>
  <c r="U179" i="34"/>
  <c r="S179" i="34"/>
  <c r="R179" i="34"/>
  <c r="K179" i="34"/>
  <c r="J179" i="34"/>
  <c r="I179" i="34"/>
  <c r="H179" i="34"/>
  <c r="G179" i="34"/>
  <c r="F179" i="34"/>
  <c r="V178" i="34"/>
  <c r="U178" i="34"/>
  <c r="S178" i="34"/>
  <c r="R178" i="34"/>
  <c r="K178" i="34"/>
  <c r="J178" i="34"/>
  <c r="I178" i="34"/>
  <c r="H178" i="34"/>
  <c r="G178" i="34"/>
  <c r="F178" i="34"/>
  <c r="X177" i="34"/>
  <c r="V177" i="34"/>
  <c r="U177" i="34"/>
  <c r="S177" i="34"/>
  <c r="R177" i="34"/>
  <c r="M177" i="34"/>
  <c r="L177" i="34"/>
  <c r="K177" i="34"/>
  <c r="J177" i="34"/>
  <c r="I177" i="34"/>
  <c r="H177" i="34"/>
  <c r="G177" i="34"/>
  <c r="F177" i="34"/>
  <c r="V172" i="34"/>
  <c r="U172" i="34"/>
  <c r="S172" i="34"/>
  <c r="R172" i="34"/>
  <c r="J172" i="34"/>
  <c r="I172" i="34"/>
  <c r="G172" i="34"/>
  <c r="F172" i="34"/>
  <c r="V171" i="34"/>
  <c r="U171" i="34"/>
  <c r="S171" i="34"/>
  <c r="R171" i="34"/>
  <c r="J171" i="34"/>
  <c r="I171" i="34"/>
  <c r="G171" i="34"/>
  <c r="F171" i="34"/>
  <c r="X170" i="34"/>
  <c r="V170" i="34"/>
  <c r="U170" i="34"/>
  <c r="S170" i="34"/>
  <c r="R170" i="34"/>
  <c r="L170" i="34"/>
  <c r="J170" i="34"/>
  <c r="I170" i="34"/>
  <c r="G170" i="34"/>
  <c r="F170" i="34"/>
  <c r="V166" i="34"/>
  <c r="U166" i="34"/>
  <c r="S166" i="34"/>
  <c r="R166" i="34"/>
  <c r="K166" i="34"/>
  <c r="J166" i="34"/>
  <c r="I166" i="34"/>
  <c r="H166" i="34"/>
  <c r="G166" i="34"/>
  <c r="F166" i="34"/>
  <c r="V165" i="34"/>
  <c r="U165" i="34"/>
  <c r="S165" i="34"/>
  <c r="R165" i="34"/>
  <c r="K165" i="34"/>
  <c r="J165" i="34"/>
  <c r="I165" i="34"/>
  <c r="H165" i="34"/>
  <c r="G165" i="34"/>
  <c r="F165" i="34"/>
  <c r="X164" i="34"/>
  <c r="V164" i="34"/>
  <c r="U164" i="34"/>
  <c r="S164" i="34"/>
  <c r="R164" i="34"/>
  <c r="M164" i="34"/>
  <c r="L164" i="34"/>
  <c r="K164" i="34"/>
  <c r="J164" i="34"/>
  <c r="I164" i="34"/>
  <c r="H164" i="34"/>
  <c r="G164" i="34"/>
  <c r="F164" i="34"/>
  <c r="V159" i="34"/>
  <c r="U159" i="34"/>
  <c r="S159" i="34"/>
  <c r="R159" i="34"/>
  <c r="J159" i="34"/>
  <c r="I159" i="34"/>
  <c r="G159" i="34"/>
  <c r="F159" i="34"/>
  <c r="V158" i="34"/>
  <c r="U158" i="34"/>
  <c r="S158" i="34"/>
  <c r="R158" i="34"/>
  <c r="J158" i="34"/>
  <c r="I158" i="34"/>
  <c r="G158" i="34"/>
  <c r="F158" i="34"/>
  <c r="X157" i="34"/>
  <c r="V157" i="34"/>
  <c r="U157" i="34"/>
  <c r="S157" i="34"/>
  <c r="R157" i="34"/>
  <c r="L157" i="34"/>
  <c r="J157" i="34"/>
  <c r="I157" i="34"/>
  <c r="G157" i="34"/>
  <c r="F157" i="34"/>
  <c r="V153" i="34"/>
  <c r="U153" i="34"/>
  <c r="S153" i="34"/>
  <c r="R153" i="34"/>
  <c r="K153" i="34"/>
  <c r="J153" i="34"/>
  <c r="I153" i="34"/>
  <c r="H153" i="34"/>
  <c r="G153" i="34"/>
  <c r="F153" i="34"/>
  <c r="V152" i="34"/>
  <c r="U152" i="34"/>
  <c r="S152" i="34"/>
  <c r="R152" i="34"/>
  <c r="K152" i="34"/>
  <c r="J152" i="34"/>
  <c r="I152" i="34"/>
  <c r="H152" i="34"/>
  <c r="G152" i="34"/>
  <c r="F152" i="34"/>
  <c r="X151" i="34"/>
  <c r="V151" i="34"/>
  <c r="U151" i="34"/>
  <c r="S151" i="34"/>
  <c r="R151" i="34"/>
  <c r="M151" i="34"/>
  <c r="L151" i="34"/>
  <c r="K151" i="34"/>
  <c r="J151" i="34"/>
  <c r="I151" i="34"/>
  <c r="H151" i="34"/>
  <c r="G151" i="34"/>
  <c r="F151" i="34"/>
  <c r="V146" i="34"/>
  <c r="U146" i="34"/>
  <c r="S146" i="34"/>
  <c r="R146" i="34"/>
  <c r="J146" i="34"/>
  <c r="I146" i="34"/>
  <c r="G146" i="34"/>
  <c r="F146" i="34"/>
  <c r="V145" i="34"/>
  <c r="U145" i="34"/>
  <c r="S145" i="34"/>
  <c r="R145" i="34"/>
  <c r="J145" i="34"/>
  <c r="I145" i="34"/>
  <c r="G145" i="34"/>
  <c r="F145" i="34"/>
  <c r="X144" i="34"/>
  <c r="V144" i="34"/>
  <c r="U144" i="34"/>
  <c r="S144" i="34"/>
  <c r="R144" i="34"/>
  <c r="L144" i="34"/>
  <c r="J144" i="34"/>
  <c r="I144" i="34"/>
  <c r="G144" i="34"/>
  <c r="F144" i="34"/>
  <c r="V140" i="34"/>
  <c r="U140" i="34"/>
  <c r="S140" i="34"/>
  <c r="R140" i="34"/>
  <c r="K140" i="34"/>
  <c r="J140" i="34"/>
  <c r="I140" i="34"/>
  <c r="H140" i="34"/>
  <c r="G140" i="34"/>
  <c r="F140" i="34"/>
  <c r="V139" i="34"/>
  <c r="U139" i="34"/>
  <c r="S139" i="34"/>
  <c r="R139" i="34"/>
  <c r="K139" i="34"/>
  <c r="J139" i="34"/>
  <c r="I139" i="34"/>
  <c r="H139" i="34"/>
  <c r="G139" i="34"/>
  <c r="F139" i="34"/>
  <c r="X138" i="34"/>
  <c r="V138" i="34"/>
  <c r="U138" i="34"/>
  <c r="S138" i="34"/>
  <c r="R138" i="34"/>
  <c r="M138" i="34"/>
  <c r="L138" i="34"/>
  <c r="K138" i="34"/>
  <c r="J138" i="34"/>
  <c r="I138" i="34"/>
  <c r="H138" i="34"/>
  <c r="G138" i="34"/>
  <c r="F138" i="34"/>
  <c r="V133" i="34"/>
  <c r="U133" i="34"/>
  <c r="S133" i="34"/>
  <c r="R133" i="34"/>
  <c r="J133" i="34"/>
  <c r="I133" i="34"/>
  <c r="G133" i="34"/>
  <c r="F133" i="34"/>
  <c r="V132" i="34"/>
  <c r="U132" i="34"/>
  <c r="S132" i="34"/>
  <c r="R132" i="34"/>
  <c r="J132" i="34"/>
  <c r="I132" i="34"/>
  <c r="G132" i="34"/>
  <c r="F132" i="34"/>
  <c r="X131" i="34"/>
  <c r="V131" i="34"/>
  <c r="U131" i="34"/>
  <c r="S131" i="34"/>
  <c r="R131" i="34"/>
  <c r="L131" i="34"/>
  <c r="J131" i="34"/>
  <c r="I131" i="34"/>
  <c r="G131" i="34"/>
  <c r="F131" i="34"/>
  <c r="V127" i="34"/>
  <c r="U127" i="34"/>
  <c r="S127" i="34"/>
  <c r="R127" i="34"/>
  <c r="K127" i="34"/>
  <c r="J127" i="34"/>
  <c r="I127" i="34"/>
  <c r="H127" i="34"/>
  <c r="G127" i="34"/>
  <c r="F127" i="34"/>
  <c r="V126" i="34"/>
  <c r="U126" i="34"/>
  <c r="S126" i="34"/>
  <c r="R126" i="34"/>
  <c r="K126" i="34"/>
  <c r="J126" i="34"/>
  <c r="I126" i="34"/>
  <c r="H126" i="34"/>
  <c r="G126" i="34"/>
  <c r="F126" i="34"/>
  <c r="X125" i="34"/>
  <c r="V125" i="34"/>
  <c r="U125" i="34"/>
  <c r="S125" i="34"/>
  <c r="R125" i="34"/>
  <c r="M125" i="34"/>
  <c r="L125" i="34"/>
  <c r="K125" i="34"/>
  <c r="J125" i="34"/>
  <c r="I125" i="34"/>
  <c r="H125" i="34"/>
  <c r="G125" i="34"/>
  <c r="F125" i="34"/>
  <c r="V120" i="34"/>
  <c r="U120" i="34"/>
  <c r="S120" i="34"/>
  <c r="R120" i="34"/>
  <c r="J120" i="34"/>
  <c r="I120" i="34"/>
  <c r="G120" i="34"/>
  <c r="F120" i="34"/>
  <c r="V119" i="34"/>
  <c r="U119" i="34"/>
  <c r="S119" i="34"/>
  <c r="R119" i="34"/>
  <c r="J119" i="34"/>
  <c r="I119" i="34"/>
  <c r="G119" i="34"/>
  <c r="F119" i="34"/>
  <c r="X118" i="34"/>
  <c r="V118" i="34"/>
  <c r="U118" i="34"/>
  <c r="S118" i="34"/>
  <c r="R118" i="34"/>
  <c r="L118" i="34"/>
  <c r="J118" i="34"/>
  <c r="I118" i="34"/>
  <c r="G118" i="34"/>
  <c r="F118" i="34"/>
  <c r="V114" i="34"/>
  <c r="U114" i="34"/>
  <c r="S114" i="34"/>
  <c r="R114" i="34"/>
  <c r="K114" i="34"/>
  <c r="J114" i="34"/>
  <c r="I114" i="34"/>
  <c r="H114" i="34"/>
  <c r="G114" i="34"/>
  <c r="F114" i="34"/>
  <c r="V113" i="34"/>
  <c r="U113" i="34"/>
  <c r="S113" i="34"/>
  <c r="R113" i="34"/>
  <c r="K113" i="34"/>
  <c r="J113" i="34"/>
  <c r="I113" i="34"/>
  <c r="H113" i="34"/>
  <c r="G113" i="34"/>
  <c r="F113" i="34"/>
  <c r="X112" i="34"/>
  <c r="V112" i="34"/>
  <c r="U112" i="34"/>
  <c r="S112" i="34"/>
  <c r="R112" i="34"/>
  <c r="M112" i="34"/>
  <c r="L112" i="34"/>
  <c r="K112" i="34"/>
  <c r="J112" i="34"/>
  <c r="I112" i="34"/>
  <c r="H112" i="34"/>
  <c r="G112" i="34"/>
  <c r="F112" i="34"/>
  <c r="V107" i="34"/>
  <c r="U107" i="34"/>
  <c r="S107" i="34"/>
  <c r="R107" i="34"/>
  <c r="J107" i="34"/>
  <c r="I107" i="34"/>
  <c r="G107" i="34"/>
  <c r="F107" i="34"/>
  <c r="V106" i="34"/>
  <c r="U106" i="34"/>
  <c r="S106" i="34"/>
  <c r="R106" i="34"/>
  <c r="J106" i="34"/>
  <c r="I106" i="34"/>
  <c r="G106" i="34"/>
  <c r="F106" i="34"/>
  <c r="X105" i="34"/>
  <c r="V105" i="34"/>
  <c r="U105" i="34"/>
  <c r="S105" i="34"/>
  <c r="R105" i="34"/>
  <c r="L105" i="34"/>
  <c r="J105" i="34"/>
  <c r="I105" i="34"/>
  <c r="G105" i="34"/>
  <c r="F105" i="34"/>
  <c r="V101" i="34"/>
  <c r="U101" i="34"/>
  <c r="S101" i="34"/>
  <c r="R101" i="34"/>
  <c r="K101" i="34"/>
  <c r="J101" i="34"/>
  <c r="I101" i="34"/>
  <c r="H101" i="34"/>
  <c r="G101" i="34"/>
  <c r="F101" i="34"/>
  <c r="V100" i="34"/>
  <c r="U100" i="34"/>
  <c r="S100" i="34"/>
  <c r="R100" i="34"/>
  <c r="K100" i="34"/>
  <c r="J100" i="34"/>
  <c r="I100" i="34"/>
  <c r="H100" i="34"/>
  <c r="G100" i="34"/>
  <c r="F100" i="34"/>
  <c r="X99" i="34"/>
  <c r="V99" i="34"/>
  <c r="U99" i="34"/>
  <c r="S99" i="34"/>
  <c r="R99" i="34"/>
  <c r="M99" i="34"/>
  <c r="L99" i="34"/>
  <c r="K99" i="34"/>
  <c r="J99" i="34"/>
  <c r="I99" i="34"/>
  <c r="H99" i="34"/>
  <c r="G99" i="34"/>
  <c r="F99" i="34"/>
  <c r="V94" i="34"/>
  <c r="U94" i="34"/>
  <c r="S94" i="34"/>
  <c r="R94" i="34"/>
  <c r="J94" i="34"/>
  <c r="I94" i="34"/>
  <c r="G94" i="34"/>
  <c r="F94" i="34"/>
  <c r="V93" i="34"/>
  <c r="U93" i="34"/>
  <c r="S93" i="34"/>
  <c r="R93" i="34"/>
  <c r="J93" i="34"/>
  <c r="I93" i="34"/>
  <c r="G93" i="34"/>
  <c r="F93" i="34"/>
  <c r="X92" i="34"/>
  <c r="V92" i="34"/>
  <c r="U92" i="34"/>
  <c r="S92" i="34"/>
  <c r="R92" i="34"/>
  <c r="L92" i="34"/>
  <c r="J92" i="34"/>
  <c r="I92" i="34"/>
  <c r="G92" i="34"/>
  <c r="F92" i="34"/>
  <c r="V88" i="34"/>
  <c r="U88" i="34"/>
  <c r="S88" i="34"/>
  <c r="R88" i="34"/>
  <c r="K88" i="34"/>
  <c r="J88" i="34"/>
  <c r="I88" i="34"/>
  <c r="H88" i="34"/>
  <c r="G88" i="34"/>
  <c r="F88" i="34"/>
  <c r="V87" i="34"/>
  <c r="U87" i="34"/>
  <c r="S87" i="34"/>
  <c r="R87" i="34"/>
  <c r="K87" i="34"/>
  <c r="J87" i="34"/>
  <c r="I87" i="34"/>
  <c r="H87" i="34"/>
  <c r="G87" i="34"/>
  <c r="F87" i="34"/>
  <c r="X86" i="34"/>
  <c r="V86" i="34"/>
  <c r="U86" i="34"/>
  <c r="S86" i="34"/>
  <c r="R86" i="34"/>
  <c r="M86" i="34"/>
  <c r="L86" i="34"/>
  <c r="K86" i="34"/>
  <c r="J86" i="34"/>
  <c r="I86" i="34"/>
  <c r="H86" i="34"/>
  <c r="G86" i="34"/>
  <c r="F86" i="34"/>
  <c r="V81" i="34"/>
  <c r="U81" i="34"/>
  <c r="S81" i="34"/>
  <c r="R81" i="34"/>
  <c r="J81" i="34"/>
  <c r="I81" i="34"/>
  <c r="G81" i="34"/>
  <c r="F81" i="34"/>
  <c r="V80" i="34"/>
  <c r="U80" i="34"/>
  <c r="S80" i="34"/>
  <c r="R80" i="34"/>
  <c r="J80" i="34"/>
  <c r="I80" i="34"/>
  <c r="G80" i="34"/>
  <c r="F80" i="34"/>
  <c r="X79" i="34"/>
  <c r="V79" i="34"/>
  <c r="U79" i="34"/>
  <c r="S79" i="34"/>
  <c r="R79" i="34"/>
  <c r="L79" i="34"/>
  <c r="J79" i="34"/>
  <c r="I79" i="34"/>
  <c r="G79" i="34"/>
  <c r="F79" i="34"/>
  <c r="V75" i="34"/>
  <c r="U75" i="34"/>
  <c r="S75" i="34"/>
  <c r="R75" i="34"/>
  <c r="K75" i="34"/>
  <c r="J75" i="34"/>
  <c r="I75" i="34"/>
  <c r="H75" i="34"/>
  <c r="G75" i="34"/>
  <c r="F75" i="34"/>
  <c r="V74" i="34"/>
  <c r="U74" i="34"/>
  <c r="S74" i="34"/>
  <c r="R74" i="34"/>
  <c r="K74" i="34"/>
  <c r="J74" i="34"/>
  <c r="I74" i="34"/>
  <c r="H74" i="34"/>
  <c r="G74" i="34"/>
  <c r="F74" i="34"/>
  <c r="X73" i="34"/>
  <c r="V73" i="34"/>
  <c r="U73" i="34"/>
  <c r="S73" i="34"/>
  <c r="R73" i="34"/>
  <c r="M73" i="34"/>
  <c r="L73" i="34"/>
  <c r="K73" i="34"/>
  <c r="J73" i="34"/>
  <c r="I73" i="34"/>
  <c r="H73" i="34"/>
  <c r="G73" i="34"/>
  <c r="F73" i="34"/>
  <c r="V263" i="35"/>
  <c r="U263" i="35"/>
  <c r="S263" i="35"/>
  <c r="R263" i="35"/>
  <c r="J263" i="35"/>
  <c r="I263" i="35"/>
  <c r="G263" i="35"/>
  <c r="F263" i="35"/>
  <c r="V262" i="35"/>
  <c r="U262" i="35"/>
  <c r="S262" i="35"/>
  <c r="R262" i="35"/>
  <c r="J262" i="35"/>
  <c r="I262" i="35"/>
  <c r="G262" i="35"/>
  <c r="F262" i="35"/>
  <c r="X261" i="35"/>
  <c r="V261" i="35"/>
  <c r="U261" i="35"/>
  <c r="S261" i="35"/>
  <c r="R261" i="35"/>
  <c r="L261" i="35"/>
  <c r="J261" i="35"/>
  <c r="I261" i="35"/>
  <c r="G261" i="35"/>
  <c r="F261" i="35"/>
  <c r="V257" i="35"/>
  <c r="U257" i="35"/>
  <c r="S257" i="35"/>
  <c r="R257" i="35"/>
  <c r="K257" i="35"/>
  <c r="J257" i="35"/>
  <c r="I257" i="35"/>
  <c r="H257" i="35"/>
  <c r="G257" i="35"/>
  <c r="F257" i="35"/>
  <c r="V256" i="35"/>
  <c r="U256" i="35"/>
  <c r="S256" i="35"/>
  <c r="R256" i="35"/>
  <c r="K256" i="35"/>
  <c r="J256" i="35"/>
  <c r="I256" i="35"/>
  <c r="H256" i="35"/>
  <c r="G256" i="35"/>
  <c r="F256" i="35"/>
  <c r="X255" i="35"/>
  <c r="V255" i="35"/>
  <c r="U255" i="35"/>
  <c r="S255" i="35"/>
  <c r="R255" i="35"/>
  <c r="M255" i="35"/>
  <c r="L255" i="35"/>
  <c r="K255" i="35"/>
  <c r="J255" i="35"/>
  <c r="I255" i="35"/>
  <c r="H255" i="35"/>
  <c r="G255" i="35"/>
  <c r="F255" i="35"/>
  <c r="V250" i="35"/>
  <c r="U250" i="35"/>
  <c r="S250" i="35"/>
  <c r="R250" i="35"/>
  <c r="J250" i="35"/>
  <c r="I250" i="35"/>
  <c r="G250" i="35"/>
  <c r="F250" i="35"/>
  <c r="V249" i="35"/>
  <c r="U249" i="35"/>
  <c r="S249" i="35"/>
  <c r="R249" i="35"/>
  <c r="J249" i="35"/>
  <c r="I249" i="35"/>
  <c r="G249" i="35"/>
  <c r="F249" i="35"/>
  <c r="X248" i="35"/>
  <c r="V248" i="35"/>
  <c r="U248" i="35"/>
  <c r="S248" i="35"/>
  <c r="R248" i="35"/>
  <c r="L248" i="35"/>
  <c r="J248" i="35"/>
  <c r="I248" i="35"/>
  <c r="G248" i="35"/>
  <c r="F248" i="35"/>
  <c r="V244" i="35"/>
  <c r="U244" i="35"/>
  <c r="S244" i="35"/>
  <c r="R244" i="35"/>
  <c r="K244" i="35"/>
  <c r="J244" i="35"/>
  <c r="I244" i="35"/>
  <c r="H244" i="35"/>
  <c r="G244" i="35"/>
  <c r="F244" i="35"/>
  <c r="V243" i="35"/>
  <c r="U243" i="35"/>
  <c r="S243" i="35"/>
  <c r="R243" i="35"/>
  <c r="K243" i="35"/>
  <c r="J243" i="35"/>
  <c r="I243" i="35"/>
  <c r="H243" i="35"/>
  <c r="G243" i="35"/>
  <c r="F243" i="35"/>
  <c r="X242" i="35"/>
  <c r="V242" i="35"/>
  <c r="U242" i="35"/>
  <c r="S242" i="35"/>
  <c r="R242" i="35"/>
  <c r="M242" i="35"/>
  <c r="L242" i="35"/>
  <c r="K242" i="35"/>
  <c r="J242" i="35"/>
  <c r="I242" i="35"/>
  <c r="H242" i="35"/>
  <c r="G242" i="35"/>
  <c r="F242" i="35"/>
  <c r="V237" i="35"/>
  <c r="U237" i="35"/>
  <c r="S237" i="35"/>
  <c r="R237" i="35"/>
  <c r="J237" i="35"/>
  <c r="I237" i="35"/>
  <c r="G237" i="35"/>
  <c r="F237" i="35"/>
  <c r="V236" i="35"/>
  <c r="U236" i="35"/>
  <c r="S236" i="35"/>
  <c r="R236" i="35"/>
  <c r="J236" i="35"/>
  <c r="I236" i="35"/>
  <c r="G236" i="35"/>
  <c r="F236" i="35"/>
  <c r="X235" i="35"/>
  <c r="V235" i="35"/>
  <c r="U235" i="35"/>
  <c r="S235" i="35"/>
  <c r="R235" i="35"/>
  <c r="L235" i="35"/>
  <c r="J235" i="35"/>
  <c r="I235" i="35"/>
  <c r="G235" i="35"/>
  <c r="F235" i="35"/>
  <c r="V231" i="35"/>
  <c r="U231" i="35"/>
  <c r="S231" i="35"/>
  <c r="R231" i="35"/>
  <c r="K231" i="35"/>
  <c r="J231" i="35"/>
  <c r="I231" i="35"/>
  <c r="H231" i="35"/>
  <c r="G231" i="35"/>
  <c r="F231" i="35"/>
  <c r="V230" i="35"/>
  <c r="U230" i="35"/>
  <c r="S230" i="35"/>
  <c r="R230" i="35"/>
  <c r="K230" i="35"/>
  <c r="J230" i="35"/>
  <c r="I230" i="35"/>
  <c r="H230" i="35"/>
  <c r="G230" i="35"/>
  <c r="F230" i="35"/>
  <c r="X229" i="35"/>
  <c r="V229" i="35"/>
  <c r="U229" i="35"/>
  <c r="S229" i="35"/>
  <c r="R229" i="35"/>
  <c r="M229" i="35"/>
  <c r="L229" i="35"/>
  <c r="K229" i="35"/>
  <c r="J229" i="35"/>
  <c r="I229" i="35"/>
  <c r="H229" i="35"/>
  <c r="G229" i="35"/>
  <c r="F229" i="35"/>
  <c r="V224" i="35"/>
  <c r="U224" i="35"/>
  <c r="S224" i="35"/>
  <c r="R224" i="35"/>
  <c r="J224" i="35"/>
  <c r="I224" i="35"/>
  <c r="G224" i="35"/>
  <c r="F224" i="35"/>
  <c r="V223" i="35"/>
  <c r="U223" i="35"/>
  <c r="S223" i="35"/>
  <c r="R223" i="35"/>
  <c r="J223" i="35"/>
  <c r="I223" i="35"/>
  <c r="G223" i="35"/>
  <c r="F223" i="35"/>
  <c r="X222" i="35"/>
  <c r="V222" i="35"/>
  <c r="U222" i="35"/>
  <c r="S222" i="35"/>
  <c r="R222" i="35"/>
  <c r="L222" i="35"/>
  <c r="J222" i="35"/>
  <c r="I222" i="35"/>
  <c r="G222" i="35"/>
  <c r="F222" i="35"/>
  <c r="V218" i="35"/>
  <c r="U218" i="35"/>
  <c r="S218" i="35"/>
  <c r="R218" i="35"/>
  <c r="K218" i="35"/>
  <c r="J218" i="35"/>
  <c r="I218" i="35"/>
  <c r="H218" i="35"/>
  <c r="G218" i="35"/>
  <c r="F218" i="35"/>
  <c r="V217" i="35"/>
  <c r="U217" i="35"/>
  <c r="S217" i="35"/>
  <c r="R217" i="35"/>
  <c r="K217" i="35"/>
  <c r="J217" i="35"/>
  <c r="I217" i="35"/>
  <c r="H217" i="35"/>
  <c r="G217" i="35"/>
  <c r="F217" i="35"/>
  <c r="X216" i="35"/>
  <c r="V216" i="35"/>
  <c r="U216" i="35"/>
  <c r="S216" i="35"/>
  <c r="R216" i="35"/>
  <c r="M216" i="35"/>
  <c r="L216" i="35"/>
  <c r="K216" i="35"/>
  <c r="J216" i="35"/>
  <c r="I216" i="35"/>
  <c r="H216" i="35"/>
  <c r="G216" i="35"/>
  <c r="F216" i="35"/>
  <c r="V211" i="35"/>
  <c r="U211" i="35"/>
  <c r="S211" i="35"/>
  <c r="R211" i="35"/>
  <c r="J211" i="35"/>
  <c r="I211" i="35"/>
  <c r="G211" i="35"/>
  <c r="F211" i="35"/>
  <c r="V210" i="35"/>
  <c r="U210" i="35"/>
  <c r="S210" i="35"/>
  <c r="R210" i="35"/>
  <c r="J210" i="35"/>
  <c r="I210" i="35"/>
  <c r="G210" i="35"/>
  <c r="F210" i="35"/>
  <c r="X209" i="35"/>
  <c r="V209" i="35"/>
  <c r="U209" i="35"/>
  <c r="S209" i="35"/>
  <c r="R209" i="35"/>
  <c r="L209" i="35"/>
  <c r="J209" i="35"/>
  <c r="I209" i="35"/>
  <c r="G209" i="35"/>
  <c r="F209" i="35"/>
  <c r="V205" i="35"/>
  <c r="U205" i="35"/>
  <c r="S205" i="35"/>
  <c r="R205" i="35"/>
  <c r="K205" i="35"/>
  <c r="J205" i="35"/>
  <c r="I205" i="35"/>
  <c r="H205" i="35"/>
  <c r="G205" i="35"/>
  <c r="F205" i="35"/>
  <c r="V204" i="35"/>
  <c r="U204" i="35"/>
  <c r="S204" i="35"/>
  <c r="R204" i="35"/>
  <c r="K204" i="35"/>
  <c r="J204" i="35"/>
  <c r="I204" i="35"/>
  <c r="H204" i="35"/>
  <c r="G204" i="35"/>
  <c r="F204" i="35"/>
  <c r="X203" i="35"/>
  <c r="V203" i="35"/>
  <c r="U203" i="35"/>
  <c r="S203" i="35"/>
  <c r="R203" i="35"/>
  <c r="M203" i="35"/>
  <c r="L203" i="35"/>
  <c r="K203" i="35"/>
  <c r="J203" i="35"/>
  <c r="I203" i="35"/>
  <c r="H203" i="35"/>
  <c r="G203" i="35"/>
  <c r="F203" i="35"/>
  <c r="V198" i="35"/>
  <c r="U198" i="35"/>
  <c r="S198" i="35"/>
  <c r="R198" i="35"/>
  <c r="J198" i="35"/>
  <c r="I198" i="35"/>
  <c r="G198" i="35"/>
  <c r="F198" i="35"/>
  <c r="V197" i="35"/>
  <c r="U197" i="35"/>
  <c r="S197" i="35"/>
  <c r="R197" i="35"/>
  <c r="J197" i="35"/>
  <c r="I197" i="35"/>
  <c r="G197" i="35"/>
  <c r="F197" i="35"/>
  <c r="X196" i="35"/>
  <c r="V196" i="35"/>
  <c r="U196" i="35"/>
  <c r="S196" i="35"/>
  <c r="R196" i="35"/>
  <c r="L196" i="35"/>
  <c r="J196" i="35"/>
  <c r="I196" i="35"/>
  <c r="G196" i="35"/>
  <c r="F196" i="35"/>
  <c r="V192" i="35"/>
  <c r="U192" i="35"/>
  <c r="S192" i="35"/>
  <c r="R192" i="35"/>
  <c r="K192" i="35"/>
  <c r="J192" i="35"/>
  <c r="I192" i="35"/>
  <c r="H192" i="35"/>
  <c r="G192" i="35"/>
  <c r="F192" i="35"/>
  <c r="V191" i="35"/>
  <c r="U191" i="35"/>
  <c r="S191" i="35"/>
  <c r="R191" i="35"/>
  <c r="K191" i="35"/>
  <c r="J191" i="35"/>
  <c r="I191" i="35"/>
  <c r="H191" i="35"/>
  <c r="G191" i="35"/>
  <c r="F191" i="35"/>
  <c r="X190" i="35"/>
  <c r="V190" i="35"/>
  <c r="U190" i="35"/>
  <c r="S190" i="35"/>
  <c r="R190" i="35"/>
  <c r="M190" i="35"/>
  <c r="L190" i="35"/>
  <c r="K190" i="35"/>
  <c r="J190" i="35"/>
  <c r="I190" i="35"/>
  <c r="H190" i="35"/>
  <c r="G190" i="35"/>
  <c r="F190" i="35"/>
  <c r="V185" i="35"/>
  <c r="U185" i="35"/>
  <c r="S185" i="35"/>
  <c r="R185" i="35"/>
  <c r="J185" i="35"/>
  <c r="I185" i="35"/>
  <c r="G185" i="35"/>
  <c r="F185" i="35"/>
  <c r="V184" i="35"/>
  <c r="U184" i="35"/>
  <c r="S184" i="35"/>
  <c r="R184" i="35"/>
  <c r="J184" i="35"/>
  <c r="I184" i="35"/>
  <c r="G184" i="35"/>
  <c r="F184" i="35"/>
  <c r="X183" i="35"/>
  <c r="V183" i="35"/>
  <c r="U183" i="35"/>
  <c r="S183" i="35"/>
  <c r="R183" i="35"/>
  <c r="L183" i="35"/>
  <c r="J183" i="35"/>
  <c r="I183" i="35"/>
  <c r="G183" i="35"/>
  <c r="F183" i="35"/>
  <c r="V179" i="35"/>
  <c r="U179" i="35"/>
  <c r="S179" i="35"/>
  <c r="R179" i="35"/>
  <c r="K179" i="35"/>
  <c r="J179" i="35"/>
  <c r="I179" i="35"/>
  <c r="H179" i="35"/>
  <c r="G179" i="35"/>
  <c r="F179" i="35"/>
  <c r="V178" i="35"/>
  <c r="U178" i="35"/>
  <c r="S178" i="35"/>
  <c r="R178" i="35"/>
  <c r="K178" i="35"/>
  <c r="J178" i="35"/>
  <c r="I178" i="35"/>
  <c r="H178" i="35"/>
  <c r="G178" i="35"/>
  <c r="F178" i="35"/>
  <c r="X177" i="35"/>
  <c r="V177" i="35"/>
  <c r="U177" i="35"/>
  <c r="S177" i="35"/>
  <c r="R177" i="35"/>
  <c r="M177" i="35"/>
  <c r="L177" i="35"/>
  <c r="K177" i="35"/>
  <c r="J177" i="35"/>
  <c r="I177" i="35"/>
  <c r="H177" i="35"/>
  <c r="G177" i="35"/>
  <c r="F177" i="35"/>
  <c r="V172" i="35"/>
  <c r="U172" i="35"/>
  <c r="S172" i="35"/>
  <c r="R172" i="35"/>
  <c r="J172" i="35"/>
  <c r="I172" i="35"/>
  <c r="G172" i="35"/>
  <c r="F172" i="35"/>
  <c r="V171" i="35"/>
  <c r="U171" i="35"/>
  <c r="S171" i="35"/>
  <c r="R171" i="35"/>
  <c r="J171" i="35"/>
  <c r="I171" i="35"/>
  <c r="G171" i="35"/>
  <c r="F171" i="35"/>
  <c r="X170" i="35"/>
  <c r="V170" i="35"/>
  <c r="U170" i="35"/>
  <c r="S170" i="35"/>
  <c r="R170" i="35"/>
  <c r="L170" i="35"/>
  <c r="J170" i="35"/>
  <c r="I170" i="35"/>
  <c r="G170" i="35"/>
  <c r="F170" i="35"/>
  <c r="V166" i="35"/>
  <c r="U166" i="35"/>
  <c r="S166" i="35"/>
  <c r="R166" i="35"/>
  <c r="K166" i="35"/>
  <c r="J166" i="35"/>
  <c r="I166" i="35"/>
  <c r="H166" i="35"/>
  <c r="G166" i="35"/>
  <c r="F166" i="35"/>
  <c r="V165" i="35"/>
  <c r="U165" i="35"/>
  <c r="S165" i="35"/>
  <c r="R165" i="35"/>
  <c r="K165" i="35"/>
  <c r="J165" i="35"/>
  <c r="I165" i="35"/>
  <c r="H165" i="35"/>
  <c r="G165" i="35"/>
  <c r="F165" i="35"/>
  <c r="X164" i="35"/>
  <c r="V164" i="35"/>
  <c r="U164" i="35"/>
  <c r="S164" i="35"/>
  <c r="R164" i="35"/>
  <c r="M164" i="35"/>
  <c r="L164" i="35"/>
  <c r="K164" i="35"/>
  <c r="J164" i="35"/>
  <c r="I164" i="35"/>
  <c r="H164" i="35"/>
  <c r="G164" i="35"/>
  <c r="F164" i="35"/>
  <c r="V159" i="35"/>
  <c r="U159" i="35"/>
  <c r="S159" i="35"/>
  <c r="R159" i="35"/>
  <c r="J159" i="35"/>
  <c r="I159" i="35"/>
  <c r="G159" i="35"/>
  <c r="F159" i="35"/>
  <c r="V158" i="35"/>
  <c r="U158" i="35"/>
  <c r="S158" i="35"/>
  <c r="R158" i="35"/>
  <c r="J158" i="35"/>
  <c r="I158" i="35"/>
  <c r="G158" i="35"/>
  <c r="F158" i="35"/>
  <c r="X157" i="35"/>
  <c r="V157" i="35"/>
  <c r="U157" i="35"/>
  <c r="S157" i="35"/>
  <c r="R157" i="35"/>
  <c r="L157" i="35"/>
  <c r="J157" i="35"/>
  <c r="I157" i="35"/>
  <c r="G157" i="35"/>
  <c r="F157" i="35"/>
  <c r="V153" i="35"/>
  <c r="U153" i="35"/>
  <c r="S153" i="35"/>
  <c r="R153" i="35"/>
  <c r="K153" i="35"/>
  <c r="J153" i="35"/>
  <c r="I153" i="35"/>
  <c r="H153" i="35"/>
  <c r="G153" i="35"/>
  <c r="F153" i="35"/>
  <c r="V152" i="35"/>
  <c r="U152" i="35"/>
  <c r="S152" i="35"/>
  <c r="R152" i="35"/>
  <c r="K152" i="35"/>
  <c r="J152" i="35"/>
  <c r="I152" i="35"/>
  <c r="H152" i="35"/>
  <c r="G152" i="35"/>
  <c r="F152" i="35"/>
  <c r="X151" i="35"/>
  <c r="V151" i="35"/>
  <c r="U151" i="35"/>
  <c r="S151" i="35"/>
  <c r="R151" i="35"/>
  <c r="M151" i="35"/>
  <c r="L151" i="35"/>
  <c r="K151" i="35"/>
  <c r="J151" i="35"/>
  <c r="I151" i="35"/>
  <c r="H151" i="35"/>
  <c r="G151" i="35"/>
  <c r="F151" i="35"/>
  <c r="V146" i="35"/>
  <c r="U146" i="35"/>
  <c r="S146" i="35"/>
  <c r="R146" i="35"/>
  <c r="J146" i="35"/>
  <c r="I146" i="35"/>
  <c r="G146" i="35"/>
  <c r="F146" i="35"/>
  <c r="V145" i="35"/>
  <c r="U145" i="35"/>
  <c r="S145" i="35"/>
  <c r="R145" i="35"/>
  <c r="J145" i="35"/>
  <c r="I145" i="35"/>
  <c r="G145" i="35"/>
  <c r="F145" i="35"/>
  <c r="X144" i="35"/>
  <c r="V144" i="35"/>
  <c r="U144" i="35"/>
  <c r="S144" i="35"/>
  <c r="R144" i="35"/>
  <c r="L144" i="35"/>
  <c r="J144" i="35"/>
  <c r="I144" i="35"/>
  <c r="G144" i="35"/>
  <c r="F144" i="35"/>
  <c r="V140" i="35"/>
  <c r="U140" i="35"/>
  <c r="S140" i="35"/>
  <c r="R140" i="35"/>
  <c r="K140" i="35"/>
  <c r="J140" i="35"/>
  <c r="I140" i="35"/>
  <c r="H140" i="35"/>
  <c r="G140" i="35"/>
  <c r="F140" i="35"/>
  <c r="V139" i="35"/>
  <c r="U139" i="35"/>
  <c r="S139" i="35"/>
  <c r="R139" i="35"/>
  <c r="K139" i="35"/>
  <c r="J139" i="35"/>
  <c r="I139" i="35"/>
  <c r="H139" i="35"/>
  <c r="G139" i="35"/>
  <c r="F139" i="35"/>
  <c r="X138" i="35"/>
  <c r="V138" i="35"/>
  <c r="U138" i="35"/>
  <c r="S138" i="35"/>
  <c r="R138" i="35"/>
  <c r="M138" i="35"/>
  <c r="L138" i="35"/>
  <c r="K138" i="35"/>
  <c r="J138" i="35"/>
  <c r="I138" i="35"/>
  <c r="H138" i="35"/>
  <c r="G138" i="35"/>
  <c r="F138" i="35"/>
  <c r="V133" i="35"/>
  <c r="U133" i="35"/>
  <c r="S133" i="35"/>
  <c r="R133" i="35"/>
  <c r="J133" i="35"/>
  <c r="I133" i="35"/>
  <c r="G133" i="35"/>
  <c r="F133" i="35"/>
  <c r="V132" i="35"/>
  <c r="U132" i="35"/>
  <c r="S132" i="35"/>
  <c r="R132" i="35"/>
  <c r="J132" i="35"/>
  <c r="I132" i="35"/>
  <c r="G132" i="35"/>
  <c r="F132" i="35"/>
  <c r="X131" i="35"/>
  <c r="V131" i="35"/>
  <c r="U131" i="35"/>
  <c r="S131" i="35"/>
  <c r="R131" i="35"/>
  <c r="L131" i="35"/>
  <c r="J131" i="35"/>
  <c r="I131" i="35"/>
  <c r="G131" i="35"/>
  <c r="F131" i="35"/>
  <c r="V127" i="35"/>
  <c r="U127" i="35"/>
  <c r="S127" i="35"/>
  <c r="R127" i="35"/>
  <c r="K127" i="35"/>
  <c r="J127" i="35"/>
  <c r="I127" i="35"/>
  <c r="H127" i="35"/>
  <c r="G127" i="35"/>
  <c r="F127" i="35"/>
  <c r="V126" i="35"/>
  <c r="U126" i="35"/>
  <c r="S126" i="35"/>
  <c r="R126" i="35"/>
  <c r="K126" i="35"/>
  <c r="J126" i="35"/>
  <c r="I126" i="35"/>
  <c r="H126" i="35"/>
  <c r="G126" i="35"/>
  <c r="F126" i="35"/>
  <c r="X125" i="35"/>
  <c r="V125" i="35"/>
  <c r="U125" i="35"/>
  <c r="S125" i="35"/>
  <c r="R125" i="35"/>
  <c r="M125" i="35"/>
  <c r="L125" i="35"/>
  <c r="K125" i="35"/>
  <c r="J125" i="35"/>
  <c r="I125" i="35"/>
  <c r="H125" i="35"/>
  <c r="G125" i="35"/>
  <c r="F125" i="35"/>
  <c r="V120" i="35"/>
  <c r="U120" i="35"/>
  <c r="S120" i="35"/>
  <c r="R120" i="35"/>
  <c r="J120" i="35"/>
  <c r="I120" i="35"/>
  <c r="G120" i="35"/>
  <c r="F120" i="35"/>
  <c r="V119" i="35"/>
  <c r="U119" i="35"/>
  <c r="S119" i="35"/>
  <c r="R119" i="35"/>
  <c r="J119" i="35"/>
  <c r="I119" i="35"/>
  <c r="G119" i="35"/>
  <c r="F119" i="35"/>
  <c r="X118" i="35"/>
  <c r="V118" i="35"/>
  <c r="U118" i="35"/>
  <c r="S118" i="35"/>
  <c r="R118" i="35"/>
  <c r="L118" i="35"/>
  <c r="J118" i="35"/>
  <c r="I118" i="35"/>
  <c r="G118" i="35"/>
  <c r="F118" i="35"/>
  <c r="V114" i="35"/>
  <c r="U114" i="35"/>
  <c r="S114" i="35"/>
  <c r="R114" i="35"/>
  <c r="K114" i="35"/>
  <c r="J114" i="35"/>
  <c r="I114" i="35"/>
  <c r="H114" i="35"/>
  <c r="G114" i="35"/>
  <c r="F114" i="35"/>
  <c r="V113" i="35"/>
  <c r="U113" i="35"/>
  <c r="S113" i="35"/>
  <c r="R113" i="35"/>
  <c r="K113" i="35"/>
  <c r="J113" i="35"/>
  <c r="I113" i="35"/>
  <c r="H113" i="35"/>
  <c r="G113" i="35"/>
  <c r="F113" i="35"/>
  <c r="X112" i="35"/>
  <c r="V112" i="35"/>
  <c r="U112" i="35"/>
  <c r="S112" i="35"/>
  <c r="R112" i="35"/>
  <c r="M112" i="35"/>
  <c r="L112" i="35"/>
  <c r="K112" i="35"/>
  <c r="J112" i="35"/>
  <c r="I112" i="35"/>
  <c r="H112" i="35"/>
  <c r="G112" i="35"/>
  <c r="F112" i="35"/>
  <c r="V107" i="35"/>
  <c r="U107" i="35"/>
  <c r="S107" i="35"/>
  <c r="R107" i="35"/>
  <c r="J107" i="35"/>
  <c r="I107" i="35"/>
  <c r="G107" i="35"/>
  <c r="F107" i="35"/>
  <c r="V106" i="35"/>
  <c r="U106" i="35"/>
  <c r="S106" i="35"/>
  <c r="R106" i="35"/>
  <c r="J106" i="35"/>
  <c r="I106" i="35"/>
  <c r="G106" i="35"/>
  <c r="F106" i="35"/>
  <c r="X105" i="35"/>
  <c r="V105" i="35"/>
  <c r="U105" i="35"/>
  <c r="S105" i="35"/>
  <c r="R105" i="35"/>
  <c r="L105" i="35"/>
  <c r="J105" i="35"/>
  <c r="I105" i="35"/>
  <c r="G105" i="35"/>
  <c r="F105" i="35"/>
  <c r="V101" i="35"/>
  <c r="U101" i="35"/>
  <c r="S101" i="35"/>
  <c r="R101" i="35"/>
  <c r="K101" i="35"/>
  <c r="J101" i="35"/>
  <c r="I101" i="35"/>
  <c r="H101" i="35"/>
  <c r="G101" i="35"/>
  <c r="F101" i="35"/>
  <c r="V100" i="35"/>
  <c r="U100" i="35"/>
  <c r="S100" i="35"/>
  <c r="R100" i="35"/>
  <c r="K100" i="35"/>
  <c r="J100" i="35"/>
  <c r="I100" i="35"/>
  <c r="H100" i="35"/>
  <c r="G100" i="35"/>
  <c r="F100" i="35"/>
  <c r="X99" i="35"/>
  <c r="V99" i="35"/>
  <c r="U99" i="35"/>
  <c r="S99" i="35"/>
  <c r="R99" i="35"/>
  <c r="M99" i="35"/>
  <c r="L99" i="35"/>
  <c r="K99" i="35"/>
  <c r="J99" i="35"/>
  <c r="I99" i="35"/>
  <c r="H99" i="35"/>
  <c r="G99" i="35"/>
  <c r="F99" i="35"/>
  <c r="V94" i="35"/>
  <c r="U94" i="35"/>
  <c r="S94" i="35"/>
  <c r="R94" i="35"/>
  <c r="J94" i="35"/>
  <c r="I94" i="35"/>
  <c r="G94" i="35"/>
  <c r="F94" i="35"/>
  <c r="V93" i="35"/>
  <c r="U93" i="35"/>
  <c r="S93" i="35"/>
  <c r="R93" i="35"/>
  <c r="J93" i="35"/>
  <c r="I93" i="35"/>
  <c r="G93" i="35"/>
  <c r="F93" i="35"/>
  <c r="X92" i="35"/>
  <c r="V92" i="35"/>
  <c r="U92" i="35"/>
  <c r="S92" i="35"/>
  <c r="R92" i="35"/>
  <c r="L92" i="35"/>
  <c r="J92" i="35"/>
  <c r="I92" i="35"/>
  <c r="G92" i="35"/>
  <c r="F92" i="35"/>
  <c r="V88" i="35"/>
  <c r="U88" i="35"/>
  <c r="S88" i="35"/>
  <c r="R88" i="35"/>
  <c r="K88" i="35"/>
  <c r="J88" i="35"/>
  <c r="I88" i="35"/>
  <c r="H88" i="35"/>
  <c r="G88" i="35"/>
  <c r="F88" i="35"/>
  <c r="V87" i="35"/>
  <c r="U87" i="35"/>
  <c r="S87" i="35"/>
  <c r="R87" i="35"/>
  <c r="K87" i="35"/>
  <c r="J87" i="35"/>
  <c r="I87" i="35"/>
  <c r="H87" i="35"/>
  <c r="G87" i="35"/>
  <c r="F87" i="35"/>
  <c r="X86" i="35"/>
  <c r="V86" i="35"/>
  <c r="U86" i="35"/>
  <c r="S86" i="35"/>
  <c r="R86" i="35"/>
  <c r="M86" i="35"/>
  <c r="L86" i="35"/>
  <c r="K86" i="35"/>
  <c r="J86" i="35"/>
  <c r="I86" i="35"/>
  <c r="H86" i="35"/>
  <c r="G86" i="35"/>
  <c r="F86" i="35"/>
  <c r="V81" i="35"/>
  <c r="U81" i="35"/>
  <c r="S81" i="35"/>
  <c r="R81" i="35"/>
  <c r="J81" i="35"/>
  <c r="I81" i="35"/>
  <c r="G81" i="35"/>
  <c r="F81" i="35"/>
  <c r="V80" i="35"/>
  <c r="U80" i="35"/>
  <c r="S80" i="35"/>
  <c r="R80" i="35"/>
  <c r="J80" i="35"/>
  <c r="I80" i="35"/>
  <c r="G80" i="35"/>
  <c r="F80" i="35"/>
  <c r="X79" i="35"/>
  <c r="V79" i="35"/>
  <c r="U79" i="35"/>
  <c r="S79" i="35"/>
  <c r="R79" i="35"/>
  <c r="L79" i="35"/>
  <c r="J79" i="35"/>
  <c r="I79" i="35"/>
  <c r="G79" i="35"/>
  <c r="F79" i="35"/>
  <c r="V75" i="35"/>
  <c r="U75" i="35"/>
  <c r="S75" i="35"/>
  <c r="R75" i="35"/>
  <c r="K75" i="35"/>
  <c r="J75" i="35"/>
  <c r="I75" i="35"/>
  <c r="H75" i="35"/>
  <c r="G75" i="35"/>
  <c r="F75" i="35"/>
  <c r="V74" i="35"/>
  <c r="U74" i="35"/>
  <c r="S74" i="35"/>
  <c r="R74" i="35"/>
  <c r="K74" i="35"/>
  <c r="J74" i="35"/>
  <c r="I74" i="35"/>
  <c r="H74" i="35"/>
  <c r="G74" i="35"/>
  <c r="F74" i="35"/>
  <c r="X73" i="35"/>
  <c r="V73" i="35"/>
  <c r="U73" i="35"/>
  <c r="S73" i="35"/>
  <c r="R73" i="35"/>
  <c r="M73" i="35"/>
  <c r="L73" i="35"/>
  <c r="K73" i="35"/>
  <c r="J73" i="35"/>
  <c r="I73" i="35"/>
  <c r="H73" i="35"/>
  <c r="G73" i="35"/>
  <c r="F73" i="35"/>
  <c r="V263" i="36"/>
  <c r="U263" i="36"/>
  <c r="S263" i="36"/>
  <c r="R263" i="36"/>
  <c r="J263" i="36"/>
  <c r="I263" i="36"/>
  <c r="G263" i="36"/>
  <c r="F263" i="36"/>
  <c r="V262" i="36"/>
  <c r="U262" i="36"/>
  <c r="S262" i="36"/>
  <c r="R262" i="36"/>
  <c r="J262" i="36"/>
  <c r="I262" i="36"/>
  <c r="G262" i="36"/>
  <c r="F262" i="36"/>
  <c r="X261" i="36"/>
  <c r="V261" i="36"/>
  <c r="U261" i="36"/>
  <c r="S261" i="36"/>
  <c r="R261" i="36"/>
  <c r="L261" i="36"/>
  <c r="J261" i="36"/>
  <c r="I261" i="36"/>
  <c r="G261" i="36"/>
  <c r="F261" i="36"/>
  <c r="V257" i="36"/>
  <c r="U257" i="36"/>
  <c r="S257" i="36"/>
  <c r="R257" i="36"/>
  <c r="K257" i="36"/>
  <c r="J257" i="36"/>
  <c r="I257" i="36"/>
  <c r="H257" i="36"/>
  <c r="G257" i="36"/>
  <c r="F257" i="36"/>
  <c r="V256" i="36"/>
  <c r="U256" i="36"/>
  <c r="S256" i="36"/>
  <c r="R256" i="36"/>
  <c r="K256" i="36"/>
  <c r="J256" i="36"/>
  <c r="I256" i="36"/>
  <c r="H256" i="36"/>
  <c r="G256" i="36"/>
  <c r="F256" i="36"/>
  <c r="X255" i="36"/>
  <c r="V255" i="36"/>
  <c r="U255" i="36"/>
  <c r="S255" i="36"/>
  <c r="R255" i="36"/>
  <c r="M255" i="36"/>
  <c r="L255" i="36"/>
  <c r="K255" i="36"/>
  <c r="J255" i="36"/>
  <c r="I255" i="36"/>
  <c r="H255" i="36"/>
  <c r="G255" i="36"/>
  <c r="F255" i="36"/>
  <c r="V250" i="36"/>
  <c r="U250" i="36"/>
  <c r="S250" i="36"/>
  <c r="R250" i="36"/>
  <c r="J250" i="36"/>
  <c r="I250" i="36"/>
  <c r="G250" i="36"/>
  <c r="F250" i="36"/>
  <c r="V249" i="36"/>
  <c r="U249" i="36"/>
  <c r="S249" i="36"/>
  <c r="R249" i="36"/>
  <c r="J249" i="36"/>
  <c r="I249" i="36"/>
  <c r="G249" i="36"/>
  <c r="F249" i="36"/>
  <c r="X248" i="36"/>
  <c r="V248" i="36"/>
  <c r="U248" i="36"/>
  <c r="S248" i="36"/>
  <c r="R248" i="36"/>
  <c r="L248" i="36"/>
  <c r="J248" i="36"/>
  <c r="I248" i="36"/>
  <c r="G248" i="36"/>
  <c r="F248" i="36"/>
  <c r="V244" i="36"/>
  <c r="U244" i="36"/>
  <c r="S244" i="36"/>
  <c r="R244" i="36"/>
  <c r="K244" i="36"/>
  <c r="J244" i="36"/>
  <c r="I244" i="36"/>
  <c r="H244" i="36"/>
  <c r="G244" i="36"/>
  <c r="F244" i="36"/>
  <c r="V243" i="36"/>
  <c r="U243" i="36"/>
  <c r="S243" i="36"/>
  <c r="R243" i="36"/>
  <c r="K243" i="36"/>
  <c r="J243" i="36"/>
  <c r="I243" i="36"/>
  <c r="H243" i="36"/>
  <c r="G243" i="36"/>
  <c r="F243" i="36"/>
  <c r="X242" i="36"/>
  <c r="V242" i="36"/>
  <c r="U242" i="36"/>
  <c r="S242" i="36"/>
  <c r="R242" i="36"/>
  <c r="M242" i="36"/>
  <c r="L242" i="36"/>
  <c r="K242" i="36"/>
  <c r="J242" i="36"/>
  <c r="I242" i="36"/>
  <c r="H242" i="36"/>
  <c r="G242" i="36"/>
  <c r="F242" i="36"/>
  <c r="V237" i="36"/>
  <c r="U237" i="36"/>
  <c r="S237" i="36"/>
  <c r="R237" i="36"/>
  <c r="J237" i="36"/>
  <c r="I237" i="36"/>
  <c r="G237" i="36"/>
  <c r="F237" i="36"/>
  <c r="V236" i="36"/>
  <c r="U236" i="36"/>
  <c r="S236" i="36"/>
  <c r="R236" i="36"/>
  <c r="J236" i="36"/>
  <c r="I236" i="36"/>
  <c r="G236" i="36"/>
  <c r="F236" i="36"/>
  <c r="X235" i="36"/>
  <c r="V235" i="36"/>
  <c r="U235" i="36"/>
  <c r="S235" i="36"/>
  <c r="R235" i="36"/>
  <c r="L235" i="36"/>
  <c r="J235" i="36"/>
  <c r="I235" i="36"/>
  <c r="G235" i="36"/>
  <c r="F235" i="36"/>
  <c r="V231" i="36"/>
  <c r="U231" i="36"/>
  <c r="S231" i="36"/>
  <c r="R231" i="36"/>
  <c r="K231" i="36"/>
  <c r="J231" i="36"/>
  <c r="I231" i="36"/>
  <c r="H231" i="36"/>
  <c r="G231" i="36"/>
  <c r="F231" i="36"/>
  <c r="V230" i="36"/>
  <c r="U230" i="36"/>
  <c r="S230" i="36"/>
  <c r="R230" i="36"/>
  <c r="K230" i="36"/>
  <c r="J230" i="36"/>
  <c r="I230" i="36"/>
  <c r="H230" i="36"/>
  <c r="G230" i="36"/>
  <c r="F230" i="36"/>
  <c r="X229" i="36"/>
  <c r="V229" i="36"/>
  <c r="U229" i="36"/>
  <c r="S229" i="36"/>
  <c r="R229" i="36"/>
  <c r="M229" i="36"/>
  <c r="L229" i="36"/>
  <c r="K229" i="36"/>
  <c r="J229" i="36"/>
  <c r="I229" i="36"/>
  <c r="H229" i="36"/>
  <c r="G229" i="36"/>
  <c r="F229" i="36"/>
  <c r="V224" i="36"/>
  <c r="U224" i="36"/>
  <c r="S224" i="36"/>
  <c r="R224" i="36"/>
  <c r="J224" i="36"/>
  <c r="I224" i="36"/>
  <c r="G224" i="36"/>
  <c r="F224" i="36"/>
  <c r="V223" i="36"/>
  <c r="U223" i="36"/>
  <c r="S223" i="36"/>
  <c r="R223" i="36"/>
  <c r="J223" i="36"/>
  <c r="I223" i="36"/>
  <c r="G223" i="36"/>
  <c r="F223" i="36"/>
  <c r="X222" i="36"/>
  <c r="V222" i="36"/>
  <c r="U222" i="36"/>
  <c r="S222" i="36"/>
  <c r="R222" i="36"/>
  <c r="L222" i="36"/>
  <c r="J222" i="36"/>
  <c r="I222" i="36"/>
  <c r="G222" i="36"/>
  <c r="F222" i="36"/>
  <c r="V218" i="36"/>
  <c r="U218" i="36"/>
  <c r="S218" i="36"/>
  <c r="R218" i="36"/>
  <c r="K218" i="36"/>
  <c r="J218" i="36"/>
  <c r="I218" i="36"/>
  <c r="H218" i="36"/>
  <c r="G218" i="36"/>
  <c r="F218" i="36"/>
  <c r="V217" i="36"/>
  <c r="U217" i="36"/>
  <c r="S217" i="36"/>
  <c r="R217" i="36"/>
  <c r="K217" i="36"/>
  <c r="J217" i="36"/>
  <c r="I217" i="36"/>
  <c r="H217" i="36"/>
  <c r="G217" i="36"/>
  <c r="F217" i="36"/>
  <c r="X216" i="36"/>
  <c r="V216" i="36"/>
  <c r="U216" i="36"/>
  <c r="S216" i="36"/>
  <c r="R216" i="36"/>
  <c r="M216" i="36"/>
  <c r="L216" i="36"/>
  <c r="K216" i="36"/>
  <c r="J216" i="36"/>
  <c r="I216" i="36"/>
  <c r="H216" i="36"/>
  <c r="G216" i="36"/>
  <c r="F216" i="36"/>
  <c r="V211" i="36"/>
  <c r="U211" i="36"/>
  <c r="S211" i="36"/>
  <c r="R211" i="36"/>
  <c r="J211" i="36"/>
  <c r="I211" i="36"/>
  <c r="G211" i="36"/>
  <c r="F211" i="36"/>
  <c r="V210" i="36"/>
  <c r="U210" i="36"/>
  <c r="S210" i="36"/>
  <c r="R210" i="36"/>
  <c r="J210" i="36"/>
  <c r="I210" i="36"/>
  <c r="G210" i="36"/>
  <c r="F210" i="36"/>
  <c r="X209" i="36"/>
  <c r="V209" i="36"/>
  <c r="U209" i="36"/>
  <c r="S209" i="36"/>
  <c r="R209" i="36"/>
  <c r="L209" i="36"/>
  <c r="J209" i="36"/>
  <c r="I209" i="36"/>
  <c r="G209" i="36"/>
  <c r="F209" i="36"/>
  <c r="V205" i="36"/>
  <c r="U205" i="36"/>
  <c r="S205" i="36"/>
  <c r="R205" i="36"/>
  <c r="K205" i="36"/>
  <c r="J205" i="36"/>
  <c r="I205" i="36"/>
  <c r="H205" i="36"/>
  <c r="G205" i="36"/>
  <c r="F205" i="36"/>
  <c r="V204" i="36"/>
  <c r="U204" i="36"/>
  <c r="S204" i="36"/>
  <c r="R204" i="36"/>
  <c r="K204" i="36"/>
  <c r="J204" i="36"/>
  <c r="I204" i="36"/>
  <c r="H204" i="36"/>
  <c r="G204" i="36"/>
  <c r="F204" i="36"/>
  <c r="X203" i="36"/>
  <c r="V203" i="36"/>
  <c r="U203" i="36"/>
  <c r="S203" i="36"/>
  <c r="R203" i="36"/>
  <c r="M203" i="36"/>
  <c r="L203" i="36"/>
  <c r="K203" i="36"/>
  <c r="J203" i="36"/>
  <c r="I203" i="36"/>
  <c r="H203" i="36"/>
  <c r="G203" i="36"/>
  <c r="F203" i="36"/>
  <c r="V198" i="36"/>
  <c r="U198" i="36"/>
  <c r="S198" i="36"/>
  <c r="R198" i="36"/>
  <c r="J198" i="36"/>
  <c r="I198" i="36"/>
  <c r="G198" i="36"/>
  <c r="F198" i="36"/>
  <c r="V197" i="36"/>
  <c r="U197" i="36"/>
  <c r="S197" i="36"/>
  <c r="R197" i="36"/>
  <c r="J197" i="36"/>
  <c r="I197" i="36"/>
  <c r="G197" i="36"/>
  <c r="F197" i="36"/>
  <c r="X196" i="36"/>
  <c r="V196" i="36"/>
  <c r="U196" i="36"/>
  <c r="S196" i="36"/>
  <c r="R196" i="36"/>
  <c r="L196" i="36"/>
  <c r="J196" i="36"/>
  <c r="I196" i="36"/>
  <c r="G196" i="36"/>
  <c r="F196" i="36"/>
  <c r="V192" i="36"/>
  <c r="U192" i="36"/>
  <c r="S192" i="36"/>
  <c r="R192" i="36"/>
  <c r="K192" i="36"/>
  <c r="J192" i="36"/>
  <c r="I192" i="36"/>
  <c r="H192" i="36"/>
  <c r="G192" i="36"/>
  <c r="F192" i="36"/>
  <c r="V191" i="36"/>
  <c r="U191" i="36"/>
  <c r="S191" i="36"/>
  <c r="R191" i="36"/>
  <c r="K191" i="36"/>
  <c r="J191" i="36"/>
  <c r="I191" i="36"/>
  <c r="H191" i="36"/>
  <c r="G191" i="36"/>
  <c r="F191" i="36"/>
  <c r="X190" i="36"/>
  <c r="V190" i="36"/>
  <c r="U190" i="36"/>
  <c r="S190" i="36"/>
  <c r="R190" i="36"/>
  <c r="M190" i="36"/>
  <c r="L190" i="36"/>
  <c r="K190" i="36"/>
  <c r="J190" i="36"/>
  <c r="I190" i="36"/>
  <c r="H190" i="36"/>
  <c r="G190" i="36"/>
  <c r="F190" i="36"/>
  <c r="V185" i="36"/>
  <c r="U185" i="36"/>
  <c r="S185" i="36"/>
  <c r="R185" i="36"/>
  <c r="J185" i="36"/>
  <c r="I185" i="36"/>
  <c r="G185" i="36"/>
  <c r="F185" i="36"/>
  <c r="V184" i="36"/>
  <c r="U184" i="36"/>
  <c r="S184" i="36"/>
  <c r="R184" i="36"/>
  <c r="J184" i="36"/>
  <c r="I184" i="36"/>
  <c r="G184" i="36"/>
  <c r="F184" i="36"/>
  <c r="X183" i="36"/>
  <c r="V183" i="36"/>
  <c r="U183" i="36"/>
  <c r="S183" i="36"/>
  <c r="R183" i="36"/>
  <c r="L183" i="36"/>
  <c r="J183" i="36"/>
  <c r="I183" i="36"/>
  <c r="G183" i="36"/>
  <c r="F183" i="36"/>
  <c r="V179" i="36"/>
  <c r="U179" i="36"/>
  <c r="S179" i="36"/>
  <c r="R179" i="36"/>
  <c r="K179" i="36"/>
  <c r="J179" i="36"/>
  <c r="I179" i="36"/>
  <c r="H179" i="36"/>
  <c r="G179" i="36"/>
  <c r="F179" i="36"/>
  <c r="V178" i="36"/>
  <c r="U178" i="36"/>
  <c r="S178" i="36"/>
  <c r="R178" i="36"/>
  <c r="K178" i="36"/>
  <c r="J178" i="36"/>
  <c r="I178" i="36"/>
  <c r="H178" i="36"/>
  <c r="G178" i="36"/>
  <c r="F178" i="36"/>
  <c r="X177" i="36"/>
  <c r="V177" i="36"/>
  <c r="U177" i="36"/>
  <c r="S177" i="36"/>
  <c r="R177" i="36"/>
  <c r="M177" i="36"/>
  <c r="L177" i="36"/>
  <c r="K177" i="36"/>
  <c r="J177" i="36"/>
  <c r="I177" i="36"/>
  <c r="H177" i="36"/>
  <c r="G177" i="36"/>
  <c r="F177" i="36"/>
  <c r="V172" i="36"/>
  <c r="U172" i="36"/>
  <c r="S172" i="36"/>
  <c r="R172" i="36"/>
  <c r="J172" i="36"/>
  <c r="I172" i="36"/>
  <c r="G172" i="36"/>
  <c r="F172" i="36"/>
  <c r="V171" i="36"/>
  <c r="U171" i="36"/>
  <c r="S171" i="36"/>
  <c r="R171" i="36"/>
  <c r="J171" i="36"/>
  <c r="I171" i="36"/>
  <c r="G171" i="36"/>
  <c r="F171" i="36"/>
  <c r="X170" i="36"/>
  <c r="V170" i="36"/>
  <c r="U170" i="36"/>
  <c r="S170" i="36"/>
  <c r="R170" i="36"/>
  <c r="L170" i="36"/>
  <c r="J170" i="36"/>
  <c r="I170" i="36"/>
  <c r="G170" i="36"/>
  <c r="F170" i="36"/>
  <c r="V166" i="36"/>
  <c r="U166" i="36"/>
  <c r="S166" i="36"/>
  <c r="R166" i="36"/>
  <c r="K166" i="36"/>
  <c r="J166" i="36"/>
  <c r="I166" i="36"/>
  <c r="H166" i="36"/>
  <c r="G166" i="36"/>
  <c r="F166" i="36"/>
  <c r="V165" i="36"/>
  <c r="U165" i="36"/>
  <c r="S165" i="36"/>
  <c r="R165" i="36"/>
  <c r="K165" i="36"/>
  <c r="J165" i="36"/>
  <c r="I165" i="36"/>
  <c r="H165" i="36"/>
  <c r="G165" i="36"/>
  <c r="F165" i="36"/>
  <c r="X164" i="36"/>
  <c r="V164" i="36"/>
  <c r="U164" i="36"/>
  <c r="S164" i="36"/>
  <c r="R164" i="36"/>
  <c r="M164" i="36"/>
  <c r="L164" i="36"/>
  <c r="K164" i="36"/>
  <c r="J164" i="36"/>
  <c r="I164" i="36"/>
  <c r="H164" i="36"/>
  <c r="G164" i="36"/>
  <c r="F164" i="36"/>
  <c r="V159" i="36"/>
  <c r="U159" i="36"/>
  <c r="S159" i="36"/>
  <c r="R159" i="36"/>
  <c r="J159" i="36"/>
  <c r="I159" i="36"/>
  <c r="G159" i="36"/>
  <c r="F159" i="36"/>
  <c r="V158" i="36"/>
  <c r="U158" i="36"/>
  <c r="S158" i="36"/>
  <c r="R158" i="36"/>
  <c r="J158" i="36"/>
  <c r="I158" i="36"/>
  <c r="G158" i="36"/>
  <c r="F158" i="36"/>
  <c r="X157" i="36"/>
  <c r="V157" i="36"/>
  <c r="U157" i="36"/>
  <c r="S157" i="36"/>
  <c r="R157" i="36"/>
  <c r="L157" i="36"/>
  <c r="J157" i="36"/>
  <c r="I157" i="36"/>
  <c r="G157" i="36"/>
  <c r="F157" i="36"/>
  <c r="V153" i="36"/>
  <c r="U153" i="36"/>
  <c r="S153" i="36"/>
  <c r="R153" i="36"/>
  <c r="K153" i="36"/>
  <c r="J153" i="36"/>
  <c r="I153" i="36"/>
  <c r="H153" i="36"/>
  <c r="G153" i="36"/>
  <c r="F153" i="36"/>
  <c r="V152" i="36"/>
  <c r="U152" i="36"/>
  <c r="S152" i="36"/>
  <c r="R152" i="36"/>
  <c r="K152" i="36"/>
  <c r="J152" i="36"/>
  <c r="I152" i="36"/>
  <c r="H152" i="36"/>
  <c r="G152" i="36"/>
  <c r="F152" i="36"/>
  <c r="X151" i="36"/>
  <c r="V151" i="36"/>
  <c r="U151" i="36"/>
  <c r="S151" i="36"/>
  <c r="R151" i="36"/>
  <c r="M151" i="36"/>
  <c r="L151" i="36"/>
  <c r="K151" i="36"/>
  <c r="J151" i="36"/>
  <c r="I151" i="36"/>
  <c r="H151" i="36"/>
  <c r="G151" i="36"/>
  <c r="F151" i="36"/>
  <c r="V146" i="36"/>
  <c r="U146" i="36"/>
  <c r="S146" i="36"/>
  <c r="R146" i="36"/>
  <c r="J146" i="36"/>
  <c r="I146" i="36"/>
  <c r="G146" i="36"/>
  <c r="F146" i="36"/>
  <c r="V145" i="36"/>
  <c r="U145" i="36"/>
  <c r="S145" i="36"/>
  <c r="R145" i="36"/>
  <c r="J145" i="36"/>
  <c r="I145" i="36"/>
  <c r="G145" i="36"/>
  <c r="F145" i="36"/>
  <c r="X144" i="36"/>
  <c r="V144" i="36"/>
  <c r="U144" i="36"/>
  <c r="S144" i="36"/>
  <c r="R144" i="36"/>
  <c r="L144" i="36"/>
  <c r="J144" i="36"/>
  <c r="I144" i="36"/>
  <c r="G144" i="36"/>
  <c r="F144" i="36"/>
  <c r="V140" i="36"/>
  <c r="U140" i="36"/>
  <c r="S140" i="36"/>
  <c r="R140" i="36"/>
  <c r="K140" i="36"/>
  <c r="J140" i="36"/>
  <c r="I140" i="36"/>
  <c r="H140" i="36"/>
  <c r="G140" i="36"/>
  <c r="F140" i="36"/>
  <c r="V139" i="36"/>
  <c r="U139" i="36"/>
  <c r="S139" i="36"/>
  <c r="R139" i="36"/>
  <c r="K139" i="36"/>
  <c r="J139" i="36"/>
  <c r="I139" i="36"/>
  <c r="H139" i="36"/>
  <c r="G139" i="36"/>
  <c r="F139" i="36"/>
  <c r="X138" i="36"/>
  <c r="V138" i="36"/>
  <c r="U138" i="36"/>
  <c r="S138" i="36"/>
  <c r="R138" i="36"/>
  <c r="M138" i="36"/>
  <c r="L138" i="36"/>
  <c r="K138" i="36"/>
  <c r="J138" i="36"/>
  <c r="I138" i="36"/>
  <c r="H138" i="36"/>
  <c r="G138" i="36"/>
  <c r="F138" i="36"/>
  <c r="V133" i="36"/>
  <c r="U133" i="36"/>
  <c r="S133" i="36"/>
  <c r="R133" i="36"/>
  <c r="J133" i="36"/>
  <c r="I133" i="36"/>
  <c r="G133" i="36"/>
  <c r="F133" i="36"/>
  <c r="V132" i="36"/>
  <c r="U132" i="36"/>
  <c r="S132" i="36"/>
  <c r="R132" i="36"/>
  <c r="J132" i="36"/>
  <c r="I132" i="36"/>
  <c r="G132" i="36"/>
  <c r="F132" i="36"/>
  <c r="X131" i="36"/>
  <c r="V131" i="36"/>
  <c r="U131" i="36"/>
  <c r="S131" i="36"/>
  <c r="R131" i="36"/>
  <c r="L131" i="36"/>
  <c r="J131" i="36"/>
  <c r="I131" i="36"/>
  <c r="G131" i="36"/>
  <c r="F131" i="36"/>
  <c r="V127" i="36"/>
  <c r="U127" i="36"/>
  <c r="S127" i="36"/>
  <c r="R127" i="36"/>
  <c r="K127" i="36"/>
  <c r="J127" i="36"/>
  <c r="I127" i="36"/>
  <c r="H127" i="36"/>
  <c r="G127" i="36"/>
  <c r="F127" i="36"/>
  <c r="V126" i="36"/>
  <c r="U126" i="36"/>
  <c r="S126" i="36"/>
  <c r="R126" i="36"/>
  <c r="K126" i="36"/>
  <c r="J126" i="36"/>
  <c r="I126" i="36"/>
  <c r="H126" i="36"/>
  <c r="G126" i="36"/>
  <c r="F126" i="36"/>
  <c r="X125" i="36"/>
  <c r="V125" i="36"/>
  <c r="U125" i="36"/>
  <c r="S125" i="36"/>
  <c r="R125" i="36"/>
  <c r="M125" i="36"/>
  <c r="L125" i="36"/>
  <c r="K125" i="36"/>
  <c r="J125" i="36"/>
  <c r="I125" i="36"/>
  <c r="H125" i="36"/>
  <c r="G125" i="36"/>
  <c r="F125" i="36"/>
  <c r="V120" i="36"/>
  <c r="U120" i="36"/>
  <c r="S120" i="36"/>
  <c r="R120" i="36"/>
  <c r="J120" i="36"/>
  <c r="I120" i="36"/>
  <c r="G120" i="36"/>
  <c r="F120" i="36"/>
  <c r="V119" i="36"/>
  <c r="U119" i="36"/>
  <c r="S119" i="36"/>
  <c r="R119" i="36"/>
  <c r="J119" i="36"/>
  <c r="I119" i="36"/>
  <c r="G119" i="36"/>
  <c r="F119" i="36"/>
  <c r="X118" i="36"/>
  <c r="V118" i="36"/>
  <c r="U118" i="36"/>
  <c r="S118" i="36"/>
  <c r="R118" i="36"/>
  <c r="L118" i="36"/>
  <c r="J118" i="36"/>
  <c r="I118" i="36"/>
  <c r="G118" i="36"/>
  <c r="F118" i="36"/>
  <c r="V114" i="36"/>
  <c r="U114" i="36"/>
  <c r="S114" i="36"/>
  <c r="R114" i="36"/>
  <c r="K114" i="36"/>
  <c r="J114" i="36"/>
  <c r="I114" i="36"/>
  <c r="H114" i="36"/>
  <c r="G114" i="36"/>
  <c r="F114" i="36"/>
  <c r="V113" i="36"/>
  <c r="U113" i="36"/>
  <c r="S113" i="36"/>
  <c r="R113" i="36"/>
  <c r="K113" i="36"/>
  <c r="J113" i="36"/>
  <c r="I113" i="36"/>
  <c r="H113" i="36"/>
  <c r="G113" i="36"/>
  <c r="F113" i="36"/>
  <c r="X112" i="36"/>
  <c r="V112" i="36"/>
  <c r="U112" i="36"/>
  <c r="S112" i="36"/>
  <c r="R112" i="36"/>
  <c r="M112" i="36"/>
  <c r="L112" i="36"/>
  <c r="K112" i="36"/>
  <c r="J112" i="36"/>
  <c r="I112" i="36"/>
  <c r="H112" i="36"/>
  <c r="G112" i="36"/>
  <c r="F112" i="36"/>
  <c r="V107" i="36"/>
  <c r="U107" i="36"/>
  <c r="S107" i="36"/>
  <c r="R107" i="36"/>
  <c r="J107" i="36"/>
  <c r="I107" i="36"/>
  <c r="G107" i="36"/>
  <c r="F107" i="36"/>
  <c r="V106" i="36"/>
  <c r="U106" i="36"/>
  <c r="S106" i="36"/>
  <c r="R106" i="36"/>
  <c r="J106" i="36"/>
  <c r="I106" i="36"/>
  <c r="G106" i="36"/>
  <c r="F106" i="36"/>
  <c r="X105" i="36"/>
  <c r="V105" i="36"/>
  <c r="U105" i="36"/>
  <c r="S105" i="36"/>
  <c r="R105" i="36"/>
  <c r="L105" i="36"/>
  <c r="J105" i="36"/>
  <c r="I105" i="36"/>
  <c r="G105" i="36"/>
  <c r="F105" i="36"/>
  <c r="V101" i="36"/>
  <c r="U101" i="36"/>
  <c r="S101" i="36"/>
  <c r="R101" i="36"/>
  <c r="K101" i="36"/>
  <c r="J101" i="36"/>
  <c r="I101" i="36"/>
  <c r="H101" i="36"/>
  <c r="G101" i="36"/>
  <c r="F101" i="36"/>
  <c r="V100" i="36"/>
  <c r="U100" i="36"/>
  <c r="S100" i="36"/>
  <c r="R100" i="36"/>
  <c r="K100" i="36"/>
  <c r="J100" i="36"/>
  <c r="I100" i="36"/>
  <c r="H100" i="36"/>
  <c r="G100" i="36"/>
  <c r="F100" i="36"/>
  <c r="X99" i="36"/>
  <c r="V99" i="36"/>
  <c r="U99" i="36"/>
  <c r="S99" i="36"/>
  <c r="R99" i="36"/>
  <c r="M99" i="36"/>
  <c r="L99" i="36"/>
  <c r="K99" i="36"/>
  <c r="J99" i="36"/>
  <c r="I99" i="36"/>
  <c r="H99" i="36"/>
  <c r="G99" i="36"/>
  <c r="F99" i="36"/>
  <c r="V94" i="36"/>
  <c r="U94" i="36"/>
  <c r="S94" i="36"/>
  <c r="R94" i="36"/>
  <c r="J94" i="36"/>
  <c r="I94" i="36"/>
  <c r="G94" i="36"/>
  <c r="F94" i="36"/>
  <c r="V93" i="36"/>
  <c r="U93" i="36"/>
  <c r="S93" i="36"/>
  <c r="R93" i="36"/>
  <c r="J93" i="36"/>
  <c r="I93" i="36"/>
  <c r="G93" i="36"/>
  <c r="F93" i="36"/>
  <c r="X92" i="36"/>
  <c r="V92" i="36"/>
  <c r="U92" i="36"/>
  <c r="S92" i="36"/>
  <c r="R92" i="36"/>
  <c r="L92" i="36"/>
  <c r="J92" i="36"/>
  <c r="I92" i="36"/>
  <c r="G92" i="36"/>
  <c r="F92" i="36"/>
  <c r="V88" i="36"/>
  <c r="U88" i="36"/>
  <c r="S88" i="36"/>
  <c r="R88" i="36"/>
  <c r="K88" i="36"/>
  <c r="J88" i="36"/>
  <c r="I88" i="36"/>
  <c r="H88" i="36"/>
  <c r="G88" i="36"/>
  <c r="F88" i="36"/>
  <c r="V87" i="36"/>
  <c r="U87" i="36"/>
  <c r="S87" i="36"/>
  <c r="R87" i="36"/>
  <c r="K87" i="36"/>
  <c r="J87" i="36"/>
  <c r="I87" i="36"/>
  <c r="H87" i="36"/>
  <c r="G87" i="36"/>
  <c r="F87" i="36"/>
  <c r="X86" i="36"/>
  <c r="V86" i="36"/>
  <c r="U86" i="36"/>
  <c r="S86" i="36"/>
  <c r="R86" i="36"/>
  <c r="M86" i="36"/>
  <c r="L86" i="36"/>
  <c r="K86" i="36"/>
  <c r="J86" i="36"/>
  <c r="I86" i="36"/>
  <c r="H86" i="36"/>
  <c r="G86" i="36"/>
  <c r="F86" i="36"/>
  <c r="V81" i="36"/>
  <c r="U81" i="36"/>
  <c r="S81" i="36"/>
  <c r="R81" i="36"/>
  <c r="J81" i="36"/>
  <c r="I81" i="36"/>
  <c r="G81" i="36"/>
  <c r="F81" i="36"/>
  <c r="V80" i="36"/>
  <c r="U80" i="36"/>
  <c r="S80" i="36"/>
  <c r="R80" i="36"/>
  <c r="J80" i="36"/>
  <c r="I80" i="36"/>
  <c r="G80" i="36"/>
  <c r="F80" i="36"/>
  <c r="X79" i="36"/>
  <c r="V79" i="36"/>
  <c r="U79" i="36"/>
  <c r="S79" i="36"/>
  <c r="R79" i="36"/>
  <c r="L79" i="36"/>
  <c r="J79" i="36"/>
  <c r="I79" i="36"/>
  <c r="G79" i="36"/>
  <c r="F79" i="36"/>
  <c r="V75" i="36"/>
  <c r="U75" i="36"/>
  <c r="S75" i="36"/>
  <c r="R75" i="36"/>
  <c r="K75" i="36"/>
  <c r="J75" i="36"/>
  <c r="I75" i="36"/>
  <c r="H75" i="36"/>
  <c r="G75" i="36"/>
  <c r="F75" i="36"/>
  <c r="V74" i="36"/>
  <c r="U74" i="36"/>
  <c r="S74" i="36"/>
  <c r="R74" i="36"/>
  <c r="K74" i="36"/>
  <c r="J74" i="36"/>
  <c r="I74" i="36"/>
  <c r="H74" i="36"/>
  <c r="G74" i="36"/>
  <c r="F74" i="36"/>
  <c r="X73" i="36"/>
  <c r="V73" i="36"/>
  <c r="U73" i="36"/>
  <c r="S73" i="36"/>
  <c r="R73" i="36"/>
  <c r="M73" i="36"/>
  <c r="L73" i="36"/>
  <c r="K73" i="36"/>
  <c r="J73" i="36"/>
  <c r="I73" i="36"/>
  <c r="H73" i="36"/>
  <c r="G73" i="36"/>
  <c r="F73" i="36"/>
  <c r="V263" i="47"/>
  <c r="U263" i="47"/>
  <c r="S263" i="47"/>
  <c r="R263" i="47"/>
  <c r="J263" i="47"/>
  <c r="I263" i="47"/>
  <c r="G263" i="47"/>
  <c r="F263" i="47"/>
  <c r="V262" i="47"/>
  <c r="U262" i="47"/>
  <c r="S262" i="47"/>
  <c r="R262" i="47"/>
  <c r="J262" i="47"/>
  <c r="I262" i="47"/>
  <c r="G262" i="47"/>
  <c r="F262" i="47"/>
  <c r="X261" i="47"/>
  <c r="V261" i="47"/>
  <c r="U261" i="47"/>
  <c r="S261" i="47"/>
  <c r="R261" i="47"/>
  <c r="L261" i="47"/>
  <c r="J261" i="47"/>
  <c r="I261" i="47"/>
  <c r="G261" i="47"/>
  <c r="F261" i="47"/>
  <c r="V257" i="47"/>
  <c r="U257" i="47"/>
  <c r="S257" i="47"/>
  <c r="R257" i="47"/>
  <c r="K257" i="47"/>
  <c r="J257" i="47"/>
  <c r="I257" i="47"/>
  <c r="H257" i="47"/>
  <c r="G257" i="47"/>
  <c r="F257" i="47"/>
  <c r="V256" i="47"/>
  <c r="U256" i="47"/>
  <c r="S256" i="47"/>
  <c r="R256" i="47"/>
  <c r="K256" i="47"/>
  <c r="J256" i="47"/>
  <c r="I256" i="47"/>
  <c r="H256" i="47"/>
  <c r="G256" i="47"/>
  <c r="F256" i="47"/>
  <c r="X255" i="47"/>
  <c r="V255" i="47"/>
  <c r="U255" i="47"/>
  <c r="S255" i="47"/>
  <c r="R255" i="47"/>
  <c r="M255" i="47"/>
  <c r="L255" i="47"/>
  <c r="K255" i="47"/>
  <c r="J255" i="47"/>
  <c r="I255" i="47"/>
  <c r="H255" i="47"/>
  <c r="G255" i="47"/>
  <c r="F255" i="47"/>
  <c r="V250" i="47"/>
  <c r="U250" i="47"/>
  <c r="S250" i="47"/>
  <c r="R250" i="47"/>
  <c r="J250" i="47"/>
  <c r="I250" i="47"/>
  <c r="G250" i="47"/>
  <c r="F250" i="47"/>
  <c r="V249" i="47"/>
  <c r="U249" i="47"/>
  <c r="S249" i="47"/>
  <c r="R249" i="47"/>
  <c r="J249" i="47"/>
  <c r="I249" i="47"/>
  <c r="G249" i="47"/>
  <c r="F249" i="47"/>
  <c r="X248" i="47"/>
  <c r="V248" i="47"/>
  <c r="U248" i="47"/>
  <c r="S248" i="47"/>
  <c r="R248" i="47"/>
  <c r="L248" i="47"/>
  <c r="J248" i="47"/>
  <c r="I248" i="47"/>
  <c r="G248" i="47"/>
  <c r="F248" i="47"/>
  <c r="V244" i="47"/>
  <c r="U244" i="47"/>
  <c r="S244" i="47"/>
  <c r="R244" i="47"/>
  <c r="K244" i="47"/>
  <c r="J244" i="47"/>
  <c r="I244" i="47"/>
  <c r="H244" i="47"/>
  <c r="G244" i="47"/>
  <c r="F244" i="47"/>
  <c r="V243" i="47"/>
  <c r="U243" i="47"/>
  <c r="S243" i="47"/>
  <c r="R243" i="47"/>
  <c r="K243" i="47"/>
  <c r="J243" i="47"/>
  <c r="I243" i="47"/>
  <c r="H243" i="47"/>
  <c r="G243" i="47"/>
  <c r="F243" i="47"/>
  <c r="X242" i="47"/>
  <c r="V242" i="47"/>
  <c r="U242" i="47"/>
  <c r="S242" i="47"/>
  <c r="R242" i="47"/>
  <c r="M242" i="47"/>
  <c r="L242" i="47"/>
  <c r="K242" i="47"/>
  <c r="J242" i="47"/>
  <c r="I242" i="47"/>
  <c r="H242" i="47"/>
  <c r="G242" i="47"/>
  <c r="F242" i="47"/>
  <c r="V237" i="47"/>
  <c r="U237" i="47"/>
  <c r="S237" i="47"/>
  <c r="R237" i="47"/>
  <c r="J237" i="47"/>
  <c r="I237" i="47"/>
  <c r="G237" i="47"/>
  <c r="F237" i="47"/>
  <c r="V236" i="47"/>
  <c r="U236" i="47"/>
  <c r="S236" i="47"/>
  <c r="R236" i="47"/>
  <c r="J236" i="47"/>
  <c r="I236" i="47"/>
  <c r="G236" i="47"/>
  <c r="F236" i="47"/>
  <c r="X235" i="47"/>
  <c r="V235" i="47"/>
  <c r="U235" i="47"/>
  <c r="S235" i="47"/>
  <c r="R235" i="47"/>
  <c r="L235" i="47"/>
  <c r="J235" i="47"/>
  <c r="I235" i="47"/>
  <c r="G235" i="47"/>
  <c r="F235" i="47"/>
  <c r="V231" i="47"/>
  <c r="U231" i="47"/>
  <c r="S231" i="47"/>
  <c r="R231" i="47"/>
  <c r="K231" i="47"/>
  <c r="J231" i="47"/>
  <c r="I231" i="47"/>
  <c r="H231" i="47"/>
  <c r="G231" i="47"/>
  <c r="F231" i="47"/>
  <c r="V230" i="47"/>
  <c r="U230" i="47"/>
  <c r="S230" i="47"/>
  <c r="R230" i="47"/>
  <c r="K230" i="47"/>
  <c r="J230" i="47"/>
  <c r="I230" i="47"/>
  <c r="H230" i="47"/>
  <c r="G230" i="47"/>
  <c r="F230" i="47"/>
  <c r="X229" i="47"/>
  <c r="V229" i="47"/>
  <c r="U229" i="47"/>
  <c r="S229" i="47"/>
  <c r="R229" i="47"/>
  <c r="M229" i="47"/>
  <c r="L229" i="47"/>
  <c r="K229" i="47"/>
  <c r="J229" i="47"/>
  <c r="I229" i="47"/>
  <c r="H229" i="47"/>
  <c r="G229" i="47"/>
  <c r="F229" i="47"/>
  <c r="V224" i="47"/>
  <c r="U224" i="47"/>
  <c r="S224" i="47"/>
  <c r="R224" i="47"/>
  <c r="J224" i="47"/>
  <c r="I224" i="47"/>
  <c r="G224" i="47"/>
  <c r="F224" i="47"/>
  <c r="V223" i="47"/>
  <c r="U223" i="47"/>
  <c r="S223" i="47"/>
  <c r="R223" i="47"/>
  <c r="J223" i="47"/>
  <c r="I223" i="47"/>
  <c r="G223" i="47"/>
  <c r="F223" i="47"/>
  <c r="X222" i="47"/>
  <c r="V222" i="47"/>
  <c r="U222" i="47"/>
  <c r="S222" i="47"/>
  <c r="R222" i="47"/>
  <c r="L222" i="47"/>
  <c r="J222" i="47"/>
  <c r="I222" i="47"/>
  <c r="G222" i="47"/>
  <c r="F222" i="47"/>
  <c r="V218" i="47"/>
  <c r="U218" i="47"/>
  <c r="S218" i="47"/>
  <c r="R218" i="47"/>
  <c r="K218" i="47"/>
  <c r="J218" i="47"/>
  <c r="I218" i="47"/>
  <c r="H218" i="47"/>
  <c r="G218" i="47"/>
  <c r="F218" i="47"/>
  <c r="V217" i="47"/>
  <c r="U217" i="47"/>
  <c r="S217" i="47"/>
  <c r="R217" i="47"/>
  <c r="K217" i="47"/>
  <c r="J217" i="47"/>
  <c r="I217" i="47"/>
  <c r="H217" i="47"/>
  <c r="G217" i="47"/>
  <c r="F217" i="47"/>
  <c r="X216" i="47"/>
  <c r="V216" i="47"/>
  <c r="U216" i="47"/>
  <c r="S216" i="47"/>
  <c r="R216" i="47"/>
  <c r="M216" i="47"/>
  <c r="L216" i="47"/>
  <c r="K216" i="47"/>
  <c r="J216" i="47"/>
  <c r="I216" i="47"/>
  <c r="H216" i="47"/>
  <c r="G216" i="47"/>
  <c r="F216" i="47"/>
  <c r="V211" i="47"/>
  <c r="U211" i="47"/>
  <c r="S211" i="47"/>
  <c r="R211" i="47"/>
  <c r="J211" i="47"/>
  <c r="I211" i="47"/>
  <c r="G211" i="47"/>
  <c r="F211" i="47"/>
  <c r="V210" i="47"/>
  <c r="U210" i="47"/>
  <c r="S210" i="47"/>
  <c r="R210" i="47"/>
  <c r="J210" i="47"/>
  <c r="I210" i="47"/>
  <c r="G210" i="47"/>
  <c r="F210" i="47"/>
  <c r="X209" i="47"/>
  <c r="V209" i="47"/>
  <c r="U209" i="47"/>
  <c r="S209" i="47"/>
  <c r="R209" i="47"/>
  <c r="L209" i="47"/>
  <c r="J209" i="47"/>
  <c r="I209" i="47"/>
  <c r="G209" i="47"/>
  <c r="F209" i="47"/>
  <c r="V205" i="47"/>
  <c r="U205" i="47"/>
  <c r="S205" i="47"/>
  <c r="R205" i="47"/>
  <c r="K205" i="47"/>
  <c r="J205" i="47"/>
  <c r="I205" i="47"/>
  <c r="H205" i="47"/>
  <c r="G205" i="47"/>
  <c r="F205" i="47"/>
  <c r="V204" i="47"/>
  <c r="U204" i="47"/>
  <c r="S204" i="47"/>
  <c r="R204" i="47"/>
  <c r="K204" i="47"/>
  <c r="J204" i="47"/>
  <c r="I204" i="47"/>
  <c r="H204" i="47"/>
  <c r="G204" i="47"/>
  <c r="F204" i="47"/>
  <c r="X203" i="47"/>
  <c r="V203" i="47"/>
  <c r="U203" i="47"/>
  <c r="S203" i="47"/>
  <c r="R203" i="47"/>
  <c r="M203" i="47"/>
  <c r="L203" i="47"/>
  <c r="K203" i="47"/>
  <c r="J203" i="47"/>
  <c r="I203" i="47"/>
  <c r="H203" i="47"/>
  <c r="G203" i="47"/>
  <c r="F203" i="47"/>
  <c r="V198" i="47"/>
  <c r="U198" i="47"/>
  <c r="S198" i="47"/>
  <c r="R198" i="47"/>
  <c r="J198" i="47"/>
  <c r="I198" i="47"/>
  <c r="G198" i="47"/>
  <c r="F198" i="47"/>
  <c r="V197" i="47"/>
  <c r="U197" i="47"/>
  <c r="S197" i="47"/>
  <c r="R197" i="47"/>
  <c r="J197" i="47"/>
  <c r="I197" i="47"/>
  <c r="G197" i="47"/>
  <c r="F197" i="47"/>
  <c r="X196" i="47"/>
  <c r="V196" i="47"/>
  <c r="U196" i="47"/>
  <c r="S196" i="47"/>
  <c r="R196" i="47"/>
  <c r="L196" i="47"/>
  <c r="J196" i="47"/>
  <c r="I196" i="47"/>
  <c r="G196" i="47"/>
  <c r="F196" i="47"/>
  <c r="V192" i="47"/>
  <c r="U192" i="47"/>
  <c r="S192" i="47"/>
  <c r="R192" i="47"/>
  <c r="K192" i="47"/>
  <c r="J192" i="47"/>
  <c r="I192" i="47"/>
  <c r="H192" i="47"/>
  <c r="G192" i="47"/>
  <c r="F192" i="47"/>
  <c r="V191" i="47"/>
  <c r="U191" i="47"/>
  <c r="S191" i="47"/>
  <c r="R191" i="47"/>
  <c r="K191" i="47"/>
  <c r="J191" i="47"/>
  <c r="I191" i="47"/>
  <c r="H191" i="47"/>
  <c r="G191" i="47"/>
  <c r="F191" i="47"/>
  <c r="X190" i="47"/>
  <c r="V190" i="47"/>
  <c r="U190" i="47"/>
  <c r="S190" i="47"/>
  <c r="R190" i="47"/>
  <c r="M190" i="47"/>
  <c r="L190" i="47"/>
  <c r="K190" i="47"/>
  <c r="J190" i="47"/>
  <c r="I190" i="47"/>
  <c r="H190" i="47"/>
  <c r="G190" i="47"/>
  <c r="F190" i="47"/>
  <c r="V185" i="47"/>
  <c r="U185" i="47"/>
  <c r="S185" i="47"/>
  <c r="R185" i="47"/>
  <c r="J185" i="47"/>
  <c r="I185" i="47"/>
  <c r="G185" i="47"/>
  <c r="F185" i="47"/>
  <c r="V184" i="47"/>
  <c r="U184" i="47"/>
  <c r="S184" i="47"/>
  <c r="R184" i="47"/>
  <c r="J184" i="47"/>
  <c r="I184" i="47"/>
  <c r="G184" i="47"/>
  <c r="F184" i="47"/>
  <c r="X183" i="47"/>
  <c r="V183" i="47"/>
  <c r="U183" i="47"/>
  <c r="S183" i="47"/>
  <c r="R183" i="47"/>
  <c r="L183" i="47"/>
  <c r="J183" i="47"/>
  <c r="I183" i="47"/>
  <c r="G183" i="47"/>
  <c r="F183" i="47"/>
  <c r="V179" i="47"/>
  <c r="U179" i="47"/>
  <c r="S179" i="47"/>
  <c r="R179" i="47"/>
  <c r="K179" i="47"/>
  <c r="J179" i="47"/>
  <c r="I179" i="47"/>
  <c r="H179" i="47"/>
  <c r="G179" i="47"/>
  <c r="F179" i="47"/>
  <c r="V178" i="47"/>
  <c r="U178" i="47"/>
  <c r="S178" i="47"/>
  <c r="R178" i="47"/>
  <c r="K178" i="47"/>
  <c r="J178" i="47"/>
  <c r="I178" i="47"/>
  <c r="H178" i="47"/>
  <c r="G178" i="47"/>
  <c r="F178" i="47"/>
  <c r="X177" i="47"/>
  <c r="V177" i="47"/>
  <c r="U177" i="47"/>
  <c r="S177" i="47"/>
  <c r="R177" i="47"/>
  <c r="M177" i="47"/>
  <c r="L177" i="47"/>
  <c r="K177" i="47"/>
  <c r="J177" i="47"/>
  <c r="I177" i="47"/>
  <c r="H177" i="47"/>
  <c r="G177" i="47"/>
  <c r="F177" i="47"/>
  <c r="V172" i="47"/>
  <c r="U172" i="47"/>
  <c r="S172" i="47"/>
  <c r="R172" i="47"/>
  <c r="J172" i="47"/>
  <c r="I172" i="47"/>
  <c r="G172" i="47"/>
  <c r="F172" i="47"/>
  <c r="V171" i="47"/>
  <c r="U171" i="47"/>
  <c r="S171" i="47"/>
  <c r="R171" i="47"/>
  <c r="J171" i="47"/>
  <c r="I171" i="47"/>
  <c r="G171" i="47"/>
  <c r="F171" i="47"/>
  <c r="X170" i="47"/>
  <c r="V170" i="47"/>
  <c r="U170" i="47"/>
  <c r="S170" i="47"/>
  <c r="R170" i="47"/>
  <c r="L170" i="47"/>
  <c r="J170" i="47"/>
  <c r="I170" i="47"/>
  <c r="G170" i="47"/>
  <c r="F170" i="47"/>
  <c r="V166" i="47"/>
  <c r="U166" i="47"/>
  <c r="S166" i="47"/>
  <c r="R166" i="47"/>
  <c r="K166" i="47"/>
  <c r="J166" i="47"/>
  <c r="I166" i="47"/>
  <c r="H166" i="47"/>
  <c r="G166" i="47"/>
  <c r="F166" i="47"/>
  <c r="V165" i="47"/>
  <c r="U165" i="47"/>
  <c r="S165" i="47"/>
  <c r="R165" i="47"/>
  <c r="K165" i="47"/>
  <c r="J165" i="47"/>
  <c r="I165" i="47"/>
  <c r="H165" i="47"/>
  <c r="G165" i="47"/>
  <c r="F165" i="47"/>
  <c r="X164" i="47"/>
  <c r="V164" i="47"/>
  <c r="U164" i="47"/>
  <c r="S164" i="47"/>
  <c r="R164" i="47"/>
  <c r="M164" i="47"/>
  <c r="L164" i="47"/>
  <c r="K164" i="47"/>
  <c r="J164" i="47"/>
  <c r="I164" i="47"/>
  <c r="H164" i="47"/>
  <c r="G164" i="47"/>
  <c r="F164" i="47"/>
  <c r="V159" i="47"/>
  <c r="U159" i="47"/>
  <c r="S159" i="47"/>
  <c r="R159" i="47"/>
  <c r="J159" i="47"/>
  <c r="I159" i="47"/>
  <c r="G159" i="47"/>
  <c r="F159" i="47"/>
  <c r="V158" i="47"/>
  <c r="U158" i="47"/>
  <c r="S158" i="47"/>
  <c r="R158" i="47"/>
  <c r="J158" i="47"/>
  <c r="I158" i="47"/>
  <c r="G158" i="47"/>
  <c r="F158" i="47"/>
  <c r="X157" i="47"/>
  <c r="V157" i="47"/>
  <c r="U157" i="47"/>
  <c r="S157" i="47"/>
  <c r="R157" i="47"/>
  <c r="L157" i="47"/>
  <c r="J157" i="47"/>
  <c r="I157" i="47"/>
  <c r="G157" i="47"/>
  <c r="F157" i="47"/>
  <c r="V153" i="47"/>
  <c r="U153" i="47"/>
  <c r="S153" i="47"/>
  <c r="R153" i="47"/>
  <c r="K153" i="47"/>
  <c r="J153" i="47"/>
  <c r="I153" i="47"/>
  <c r="H153" i="47"/>
  <c r="G153" i="47"/>
  <c r="F153" i="47"/>
  <c r="V152" i="47"/>
  <c r="U152" i="47"/>
  <c r="S152" i="47"/>
  <c r="R152" i="47"/>
  <c r="K152" i="47"/>
  <c r="J152" i="47"/>
  <c r="I152" i="47"/>
  <c r="H152" i="47"/>
  <c r="G152" i="47"/>
  <c r="F152" i="47"/>
  <c r="X151" i="47"/>
  <c r="V151" i="47"/>
  <c r="U151" i="47"/>
  <c r="S151" i="47"/>
  <c r="R151" i="47"/>
  <c r="M151" i="47"/>
  <c r="L151" i="47"/>
  <c r="K151" i="47"/>
  <c r="J151" i="47"/>
  <c r="I151" i="47"/>
  <c r="H151" i="47"/>
  <c r="G151" i="47"/>
  <c r="F151" i="47"/>
  <c r="V146" i="47"/>
  <c r="U146" i="47"/>
  <c r="S146" i="47"/>
  <c r="R146" i="47"/>
  <c r="J146" i="47"/>
  <c r="I146" i="47"/>
  <c r="G146" i="47"/>
  <c r="F146" i="47"/>
  <c r="V145" i="47"/>
  <c r="U145" i="47"/>
  <c r="S145" i="47"/>
  <c r="R145" i="47"/>
  <c r="J145" i="47"/>
  <c r="I145" i="47"/>
  <c r="G145" i="47"/>
  <c r="F145" i="47"/>
  <c r="X144" i="47"/>
  <c r="V144" i="47"/>
  <c r="U144" i="47"/>
  <c r="S144" i="47"/>
  <c r="R144" i="47"/>
  <c r="L144" i="47"/>
  <c r="J144" i="47"/>
  <c r="I144" i="47"/>
  <c r="G144" i="47"/>
  <c r="F144" i="47"/>
  <c r="V140" i="47"/>
  <c r="U140" i="47"/>
  <c r="S140" i="47"/>
  <c r="R140" i="47"/>
  <c r="K140" i="47"/>
  <c r="J140" i="47"/>
  <c r="I140" i="47"/>
  <c r="H140" i="47"/>
  <c r="G140" i="47"/>
  <c r="F140" i="47"/>
  <c r="V139" i="47"/>
  <c r="U139" i="47"/>
  <c r="S139" i="47"/>
  <c r="R139" i="47"/>
  <c r="K139" i="47"/>
  <c r="J139" i="47"/>
  <c r="I139" i="47"/>
  <c r="H139" i="47"/>
  <c r="G139" i="47"/>
  <c r="F139" i="47"/>
  <c r="X138" i="47"/>
  <c r="V138" i="47"/>
  <c r="U138" i="47"/>
  <c r="S138" i="47"/>
  <c r="R138" i="47"/>
  <c r="M138" i="47"/>
  <c r="L138" i="47"/>
  <c r="K138" i="47"/>
  <c r="J138" i="47"/>
  <c r="I138" i="47"/>
  <c r="H138" i="47"/>
  <c r="G138" i="47"/>
  <c r="F138" i="47"/>
  <c r="V133" i="47"/>
  <c r="U133" i="47"/>
  <c r="S133" i="47"/>
  <c r="R133" i="47"/>
  <c r="J133" i="47"/>
  <c r="I133" i="47"/>
  <c r="G133" i="47"/>
  <c r="F133" i="47"/>
  <c r="V132" i="47"/>
  <c r="U132" i="47"/>
  <c r="S132" i="47"/>
  <c r="R132" i="47"/>
  <c r="J132" i="47"/>
  <c r="I132" i="47"/>
  <c r="G132" i="47"/>
  <c r="F132" i="47"/>
  <c r="X131" i="47"/>
  <c r="V131" i="47"/>
  <c r="U131" i="47"/>
  <c r="S131" i="47"/>
  <c r="R131" i="47"/>
  <c r="L131" i="47"/>
  <c r="J131" i="47"/>
  <c r="I131" i="47"/>
  <c r="G131" i="47"/>
  <c r="F131" i="47"/>
  <c r="V127" i="47"/>
  <c r="U127" i="47"/>
  <c r="S127" i="47"/>
  <c r="R127" i="47"/>
  <c r="K127" i="47"/>
  <c r="J127" i="47"/>
  <c r="I127" i="47"/>
  <c r="H127" i="47"/>
  <c r="G127" i="47"/>
  <c r="F127" i="47"/>
  <c r="V126" i="47"/>
  <c r="U126" i="47"/>
  <c r="S126" i="47"/>
  <c r="R126" i="47"/>
  <c r="K126" i="47"/>
  <c r="J126" i="47"/>
  <c r="I126" i="47"/>
  <c r="H126" i="47"/>
  <c r="G126" i="47"/>
  <c r="F126" i="47"/>
  <c r="X125" i="47"/>
  <c r="V125" i="47"/>
  <c r="U125" i="47"/>
  <c r="S125" i="47"/>
  <c r="R125" i="47"/>
  <c r="M125" i="47"/>
  <c r="L125" i="47"/>
  <c r="K125" i="47"/>
  <c r="J125" i="47"/>
  <c r="I125" i="47"/>
  <c r="H125" i="47"/>
  <c r="G125" i="47"/>
  <c r="F125" i="47"/>
  <c r="V120" i="47"/>
  <c r="U120" i="47"/>
  <c r="S120" i="47"/>
  <c r="R120" i="47"/>
  <c r="J120" i="47"/>
  <c r="I120" i="47"/>
  <c r="G120" i="47"/>
  <c r="F120" i="47"/>
  <c r="V119" i="47"/>
  <c r="U119" i="47"/>
  <c r="S119" i="47"/>
  <c r="R119" i="47"/>
  <c r="J119" i="47"/>
  <c r="I119" i="47"/>
  <c r="G119" i="47"/>
  <c r="F119" i="47"/>
  <c r="X118" i="47"/>
  <c r="V118" i="47"/>
  <c r="U118" i="47"/>
  <c r="S118" i="47"/>
  <c r="R118" i="47"/>
  <c r="L118" i="47"/>
  <c r="J118" i="47"/>
  <c r="I118" i="47"/>
  <c r="G118" i="47"/>
  <c r="F118" i="47"/>
  <c r="V114" i="47"/>
  <c r="U114" i="47"/>
  <c r="S114" i="47"/>
  <c r="R114" i="47"/>
  <c r="K114" i="47"/>
  <c r="J114" i="47"/>
  <c r="I114" i="47"/>
  <c r="H114" i="47"/>
  <c r="G114" i="47"/>
  <c r="F114" i="47"/>
  <c r="V113" i="47"/>
  <c r="U113" i="47"/>
  <c r="S113" i="47"/>
  <c r="R113" i="47"/>
  <c r="K113" i="47"/>
  <c r="J113" i="47"/>
  <c r="I113" i="47"/>
  <c r="H113" i="47"/>
  <c r="G113" i="47"/>
  <c r="F113" i="47"/>
  <c r="X112" i="47"/>
  <c r="V112" i="47"/>
  <c r="U112" i="47"/>
  <c r="S112" i="47"/>
  <c r="R112" i="47"/>
  <c r="M112" i="47"/>
  <c r="L112" i="47"/>
  <c r="K112" i="47"/>
  <c r="J112" i="47"/>
  <c r="I112" i="47"/>
  <c r="H112" i="47"/>
  <c r="G112" i="47"/>
  <c r="F112" i="47"/>
  <c r="V107" i="47"/>
  <c r="U107" i="47"/>
  <c r="S107" i="47"/>
  <c r="R107" i="47"/>
  <c r="J107" i="47"/>
  <c r="I107" i="47"/>
  <c r="G107" i="47"/>
  <c r="F107" i="47"/>
  <c r="V106" i="47"/>
  <c r="U106" i="47"/>
  <c r="S106" i="47"/>
  <c r="R106" i="47"/>
  <c r="J106" i="47"/>
  <c r="I106" i="47"/>
  <c r="G106" i="47"/>
  <c r="F106" i="47"/>
  <c r="X105" i="47"/>
  <c r="V105" i="47"/>
  <c r="U105" i="47"/>
  <c r="S105" i="47"/>
  <c r="R105" i="47"/>
  <c r="L105" i="47"/>
  <c r="J105" i="47"/>
  <c r="I105" i="47"/>
  <c r="G105" i="47"/>
  <c r="F105" i="47"/>
  <c r="V101" i="47"/>
  <c r="U101" i="47"/>
  <c r="S101" i="47"/>
  <c r="R101" i="47"/>
  <c r="K101" i="47"/>
  <c r="J101" i="47"/>
  <c r="I101" i="47"/>
  <c r="H101" i="47"/>
  <c r="G101" i="47"/>
  <c r="F101" i="47"/>
  <c r="V100" i="47"/>
  <c r="U100" i="47"/>
  <c r="S100" i="47"/>
  <c r="R100" i="47"/>
  <c r="K100" i="47"/>
  <c r="J100" i="47"/>
  <c r="I100" i="47"/>
  <c r="H100" i="47"/>
  <c r="G100" i="47"/>
  <c r="F100" i="47"/>
  <c r="X99" i="47"/>
  <c r="V99" i="47"/>
  <c r="U99" i="47"/>
  <c r="S99" i="47"/>
  <c r="R99" i="47"/>
  <c r="M99" i="47"/>
  <c r="L99" i="47"/>
  <c r="K99" i="47"/>
  <c r="J99" i="47"/>
  <c r="I99" i="47"/>
  <c r="H99" i="47"/>
  <c r="G99" i="47"/>
  <c r="F99" i="47"/>
  <c r="V94" i="47"/>
  <c r="U94" i="47"/>
  <c r="S94" i="47"/>
  <c r="R94" i="47"/>
  <c r="J94" i="47"/>
  <c r="I94" i="47"/>
  <c r="G94" i="47"/>
  <c r="F94" i="47"/>
  <c r="V93" i="47"/>
  <c r="U93" i="47"/>
  <c r="S93" i="47"/>
  <c r="R93" i="47"/>
  <c r="J93" i="47"/>
  <c r="I93" i="47"/>
  <c r="G93" i="47"/>
  <c r="F93" i="47"/>
  <c r="X92" i="47"/>
  <c r="V92" i="47"/>
  <c r="U92" i="47"/>
  <c r="S92" i="47"/>
  <c r="R92" i="47"/>
  <c r="L92" i="47"/>
  <c r="J92" i="47"/>
  <c r="I92" i="47"/>
  <c r="G92" i="47"/>
  <c r="F92" i="47"/>
  <c r="V88" i="47"/>
  <c r="U88" i="47"/>
  <c r="S88" i="47"/>
  <c r="R88" i="47"/>
  <c r="K88" i="47"/>
  <c r="J88" i="47"/>
  <c r="I88" i="47"/>
  <c r="H88" i="47"/>
  <c r="G88" i="47"/>
  <c r="F88" i="47"/>
  <c r="V87" i="47"/>
  <c r="U87" i="47"/>
  <c r="S87" i="47"/>
  <c r="R87" i="47"/>
  <c r="K87" i="47"/>
  <c r="J87" i="47"/>
  <c r="I87" i="47"/>
  <c r="H87" i="47"/>
  <c r="G87" i="47"/>
  <c r="F87" i="47"/>
  <c r="X86" i="47"/>
  <c r="V86" i="47"/>
  <c r="U86" i="47"/>
  <c r="S86" i="47"/>
  <c r="R86" i="47"/>
  <c r="M86" i="47"/>
  <c r="L86" i="47"/>
  <c r="K86" i="47"/>
  <c r="J86" i="47"/>
  <c r="I86" i="47"/>
  <c r="H86" i="47"/>
  <c r="G86" i="47"/>
  <c r="F86" i="47"/>
  <c r="V81" i="47"/>
  <c r="U81" i="47"/>
  <c r="S81" i="47"/>
  <c r="R81" i="47"/>
  <c r="J81" i="47"/>
  <c r="I81" i="47"/>
  <c r="G81" i="47"/>
  <c r="F81" i="47"/>
  <c r="V80" i="47"/>
  <c r="U80" i="47"/>
  <c r="S80" i="47"/>
  <c r="R80" i="47"/>
  <c r="J80" i="47"/>
  <c r="I80" i="47"/>
  <c r="G80" i="47"/>
  <c r="F80" i="47"/>
  <c r="X79" i="47"/>
  <c r="V79" i="47"/>
  <c r="U79" i="47"/>
  <c r="S79" i="47"/>
  <c r="R79" i="47"/>
  <c r="L79" i="47"/>
  <c r="J79" i="47"/>
  <c r="I79" i="47"/>
  <c r="G79" i="47"/>
  <c r="F79" i="47"/>
  <c r="V75" i="47"/>
  <c r="U75" i="47"/>
  <c r="S75" i="47"/>
  <c r="R75" i="47"/>
  <c r="K75" i="47"/>
  <c r="J75" i="47"/>
  <c r="I75" i="47"/>
  <c r="H75" i="47"/>
  <c r="G75" i="47"/>
  <c r="F75" i="47"/>
  <c r="V74" i="47"/>
  <c r="U74" i="47"/>
  <c r="S74" i="47"/>
  <c r="R74" i="47"/>
  <c r="K74" i="47"/>
  <c r="J74" i="47"/>
  <c r="I74" i="47"/>
  <c r="H74" i="47"/>
  <c r="G74" i="47"/>
  <c r="F74" i="47"/>
  <c r="X73" i="47"/>
  <c r="V73" i="47"/>
  <c r="U73" i="47"/>
  <c r="S73" i="47"/>
  <c r="R73" i="47"/>
  <c r="M73" i="47"/>
  <c r="L73" i="47"/>
  <c r="K73" i="47"/>
  <c r="J73" i="47"/>
  <c r="I73" i="47"/>
  <c r="H73" i="47"/>
  <c r="G73" i="47"/>
  <c r="F73" i="47"/>
  <c r="V263" i="37"/>
  <c r="U263" i="37"/>
  <c r="S263" i="37"/>
  <c r="R263" i="37"/>
  <c r="J263" i="37"/>
  <c r="I263" i="37"/>
  <c r="G263" i="37"/>
  <c r="F263" i="37"/>
  <c r="V262" i="37"/>
  <c r="U262" i="37"/>
  <c r="S262" i="37"/>
  <c r="R262" i="37"/>
  <c r="J262" i="37"/>
  <c r="I262" i="37"/>
  <c r="G262" i="37"/>
  <c r="F262" i="37"/>
  <c r="X261" i="37"/>
  <c r="V261" i="37"/>
  <c r="U261" i="37"/>
  <c r="S261" i="37"/>
  <c r="R261" i="37"/>
  <c r="L261" i="37"/>
  <c r="J261" i="37"/>
  <c r="I261" i="37"/>
  <c r="G261" i="37"/>
  <c r="F261" i="37"/>
  <c r="V257" i="37"/>
  <c r="U257" i="37"/>
  <c r="S257" i="37"/>
  <c r="R257" i="37"/>
  <c r="K257" i="37"/>
  <c r="J257" i="37"/>
  <c r="I257" i="37"/>
  <c r="H257" i="37"/>
  <c r="G257" i="37"/>
  <c r="F257" i="37"/>
  <c r="V256" i="37"/>
  <c r="U256" i="37"/>
  <c r="S256" i="37"/>
  <c r="R256" i="37"/>
  <c r="K256" i="37"/>
  <c r="J256" i="37"/>
  <c r="I256" i="37"/>
  <c r="H256" i="37"/>
  <c r="G256" i="37"/>
  <c r="F256" i="37"/>
  <c r="X255" i="37"/>
  <c r="V255" i="37"/>
  <c r="U255" i="37"/>
  <c r="S255" i="37"/>
  <c r="R255" i="37"/>
  <c r="M255" i="37"/>
  <c r="L255" i="37"/>
  <c r="K255" i="37"/>
  <c r="J255" i="37"/>
  <c r="I255" i="37"/>
  <c r="H255" i="37"/>
  <c r="G255" i="37"/>
  <c r="F255" i="37"/>
  <c r="V250" i="37"/>
  <c r="U250" i="37"/>
  <c r="S250" i="37"/>
  <c r="R250" i="37"/>
  <c r="J250" i="37"/>
  <c r="I250" i="37"/>
  <c r="G250" i="37"/>
  <c r="F250" i="37"/>
  <c r="V249" i="37"/>
  <c r="U249" i="37"/>
  <c r="S249" i="37"/>
  <c r="R249" i="37"/>
  <c r="J249" i="37"/>
  <c r="I249" i="37"/>
  <c r="G249" i="37"/>
  <c r="F249" i="37"/>
  <c r="X248" i="37"/>
  <c r="V248" i="37"/>
  <c r="U248" i="37"/>
  <c r="S248" i="37"/>
  <c r="R248" i="37"/>
  <c r="L248" i="37"/>
  <c r="J248" i="37"/>
  <c r="I248" i="37"/>
  <c r="G248" i="37"/>
  <c r="F248" i="37"/>
  <c r="V244" i="37"/>
  <c r="U244" i="37"/>
  <c r="S244" i="37"/>
  <c r="R244" i="37"/>
  <c r="K244" i="37"/>
  <c r="J244" i="37"/>
  <c r="I244" i="37"/>
  <c r="H244" i="37"/>
  <c r="G244" i="37"/>
  <c r="F244" i="37"/>
  <c r="V243" i="37"/>
  <c r="U243" i="37"/>
  <c r="S243" i="37"/>
  <c r="R243" i="37"/>
  <c r="K243" i="37"/>
  <c r="J243" i="37"/>
  <c r="I243" i="37"/>
  <c r="H243" i="37"/>
  <c r="G243" i="37"/>
  <c r="F243" i="37"/>
  <c r="X242" i="37"/>
  <c r="V242" i="37"/>
  <c r="U242" i="37"/>
  <c r="S242" i="37"/>
  <c r="R242" i="37"/>
  <c r="M242" i="37"/>
  <c r="L242" i="37"/>
  <c r="K242" i="37"/>
  <c r="J242" i="37"/>
  <c r="I242" i="37"/>
  <c r="H242" i="37"/>
  <c r="G242" i="37"/>
  <c r="F242" i="37"/>
  <c r="V237" i="37"/>
  <c r="U237" i="37"/>
  <c r="S237" i="37"/>
  <c r="R237" i="37"/>
  <c r="J237" i="37"/>
  <c r="I237" i="37"/>
  <c r="G237" i="37"/>
  <c r="F237" i="37"/>
  <c r="V236" i="37"/>
  <c r="U236" i="37"/>
  <c r="S236" i="37"/>
  <c r="R236" i="37"/>
  <c r="J236" i="37"/>
  <c r="I236" i="37"/>
  <c r="G236" i="37"/>
  <c r="F236" i="37"/>
  <c r="X235" i="37"/>
  <c r="V235" i="37"/>
  <c r="U235" i="37"/>
  <c r="S235" i="37"/>
  <c r="R235" i="37"/>
  <c r="L235" i="37"/>
  <c r="J235" i="37"/>
  <c r="I235" i="37"/>
  <c r="G235" i="37"/>
  <c r="F235" i="37"/>
  <c r="V231" i="37"/>
  <c r="U231" i="37"/>
  <c r="S231" i="37"/>
  <c r="R231" i="37"/>
  <c r="K231" i="37"/>
  <c r="J231" i="37"/>
  <c r="I231" i="37"/>
  <c r="H231" i="37"/>
  <c r="G231" i="37"/>
  <c r="F231" i="37"/>
  <c r="V230" i="37"/>
  <c r="U230" i="37"/>
  <c r="S230" i="37"/>
  <c r="R230" i="37"/>
  <c r="K230" i="37"/>
  <c r="J230" i="37"/>
  <c r="I230" i="37"/>
  <c r="H230" i="37"/>
  <c r="G230" i="37"/>
  <c r="F230" i="37"/>
  <c r="X229" i="37"/>
  <c r="V229" i="37"/>
  <c r="U229" i="37"/>
  <c r="S229" i="37"/>
  <c r="R229" i="37"/>
  <c r="M229" i="37"/>
  <c r="L229" i="37"/>
  <c r="K229" i="37"/>
  <c r="J229" i="37"/>
  <c r="I229" i="37"/>
  <c r="H229" i="37"/>
  <c r="G229" i="37"/>
  <c r="F229" i="37"/>
  <c r="V224" i="37"/>
  <c r="U224" i="37"/>
  <c r="S224" i="37"/>
  <c r="R224" i="37"/>
  <c r="J224" i="37"/>
  <c r="I224" i="37"/>
  <c r="G224" i="37"/>
  <c r="F224" i="37"/>
  <c r="V223" i="37"/>
  <c r="U223" i="37"/>
  <c r="S223" i="37"/>
  <c r="R223" i="37"/>
  <c r="J223" i="37"/>
  <c r="I223" i="37"/>
  <c r="G223" i="37"/>
  <c r="F223" i="37"/>
  <c r="X222" i="37"/>
  <c r="V222" i="37"/>
  <c r="U222" i="37"/>
  <c r="S222" i="37"/>
  <c r="R222" i="37"/>
  <c r="L222" i="37"/>
  <c r="J222" i="37"/>
  <c r="I222" i="37"/>
  <c r="G222" i="37"/>
  <c r="F222" i="37"/>
  <c r="V218" i="37"/>
  <c r="U218" i="37"/>
  <c r="S218" i="37"/>
  <c r="R218" i="37"/>
  <c r="K218" i="37"/>
  <c r="J218" i="37"/>
  <c r="I218" i="37"/>
  <c r="H218" i="37"/>
  <c r="G218" i="37"/>
  <c r="F218" i="37"/>
  <c r="V217" i="37"/>
  <c r="U217" i="37"/>
  <c r="S217" i="37"/>
  <c r="R217" i="37"/>
  <c r="K217" i="37"/>
  <c r="J217" i="37"/>
  <c r="I217" i="37"/>
  <c r="H217" i="37"/>
  <c r="G217" i="37"/>
  <c r="F217" i="37"/>
  <c r="X216" i="37"/>
  <c r="V216" i="37"/>
  <c r="U216" i="37"/>
  <c r="S216" i="37"/>
  <c r="R216" i="37"/>
  <c r="M216" i="37"/>
  <c r="L216" i="37"/>
  <c r="K216" i="37"/>
  <c r="J216" i="37"/>
  <c r="I216" i="37"/>
  <c r="H216" i="37"/>
  <c r="G216" i="37"/>
  <c r="F216" i="37"/>
  <c r="V211" i="37"/>
  <c r="U211" i="37"/>
  <c r="S211" i="37"/>
  <c r="R211" i="37"/>
  <c r="J211" i="37"/>
  <c r="I211" i="37"/>
  <c r="G211" i="37"/>
  <c r="F211" i="37"/>
  <c r="V210" i="37"/>
  <c r="U210" i="37"/>
  <c r="S210" i="37"/>
  <c r="R210" i="37"/>
  <c r="J210" i="37"/>
  <c r="I210" i="37"/>
  <c r="G210" i="37"/>
  <c r="F210" i="37"/>
  <c r="X209" i="37"/>
  <c r="V209" i="37"/>
  <c r="U209" i="37"/>
  <c r="S209" i="37"/>
  <c r="R209" i="37"/>
  <c r="L209" i="37"/>
  <c r="J209" i="37"/>
  <c r="I209" i="37"/>
  <c r="G209" i="37"/>
  <c r="F209" i="37"/>
  <c r="V205" i="37"/>
  <c r="U205" i="37"/>
  <c r="S205" i="37"/>
  <c r="R205" i="37"/>
  <c r="K205" i="37"/>
  <c r="J205" i="37"/>
  <c r="I205" i="37"/>
  <c r="H205" i="37"/>
  <c r="G205" i="37"/>
  <c r="F205" i="37"/>
  <c r="V204" i="37"/>
  <c r="U204" i="37"/>
  <c r="S204" i="37"/>
  <c r="R204" i="37"/>
  <c r="K204" i="37"/>
  <c r="J204" i="37"/>
  <c r="I204" i="37"/>
  <c r="H204" i="37"/>
  <c r="G204" i="37"/>
  <c r="F204" i="37"/>
  <c r="X203" i="37"/>
  <c r="V203" i="37"/>
  <c r="U203" i="37"/>
  <c r="S203" i="37"/>
  <c r="R203" i="37"/>
  <c r="M203" i="37"/>
  <c r="L203" i="37"/>
  <c r="K203" i="37"/>
  <c r="J203" i="37"/>
  <c r="I203" i="37"/>
  <c r="H203" i="37"/>
  <c r="G203" i="37"/>
  <c r="F203" i="37"/>
  <c r="V198" i="37"/>
  <c r="U198" i="37"/>
  <c r="S198" i="37"/>
  <c r="R198" i="37"/>
  <c r="J198" i="37"/>
  <c r="I198" i="37"/>
  <c r="G198" i="37"/>
  <c r="F198" i="37"/>
  <c r="V197" i="37"/>
  <c r="U197" i="37"/>
  <c r="S197" i="37"/>
  <c r="R197" i="37"/>
  <c r="J197" i="37"/>
  <c r="I197" i="37"/>
  <c r="G197" i="37"/>
  <c r="F197" i="37"/>
  <c r="X196" i="37"/>
  <c r="V196" i="37"/>
  <c r="U196" i="37"/>
  <c r="S196" i="37"/>
  <c r="R196" i="37"/>
  <c r="L196" i="37"/>
  <c r="J196" i="37"/>
  <c r="I196" i="37"/>
  <c r="G196" i="37"/>
  <c r="F196" i="37"/>
  <c r="V192" i="37"/>
  <c r="U192" i="37"/>
  <c r="S192" i="37"/>
  <c r="R192" i="37"/>
  <c r="K192" i="37"/>
  <c r="J192" i="37"/>
  <c r="I192" i="37"/>
  <c r="H192" i="37"/>
  <c r="G192" i="37"/>
  <c r="F192" i="37"/>
  <c r="V191" i="37"/>
  <c r="U191" i="37"/>
  <c r="S191" i="37"/>
  <c r="R191" i="37"/>
  <c r="K191" i="37"/>
  <c r="J191" i="37"/>
  <c r="I191" i="37"/>
  <c r="H191" i="37"/>
  <c r="G191" i="37"/>
  <c r="F191" i="37"/>
  <c r="X190" i="37"/>
  <c r="V190" i="37"/>
  <c r="U190" i="37"/>
  <c r="S190" i="37"/>
  <c r="R190" i="37"/>
  <c r="M190" i="37"/>
  <c r="L190" i="37"/>
  <c r="K190" i="37"/>
  <c r="J190" i="37"/>
  <c r="I190" i="37"/>
  <c r="H190" i="37"/>
  <c r="G190" i="37"/>
  <c r="F190" i="37"/>
  <c r="V185" i="37"/>
  <c r="U185" i="37"/>
  <c r="S185" i="37"/>
  <c r="R185" i="37"/>
  <c r="J185" i="37"/>
  <c r="I185" i="37"/>
  <c r="G185" i="37"/>
  <c r="F185" i="37"/>
  <c r="V184" i="37"/>
  <c r="U184" i="37"/>
  <c r="S184" i="37"/>
  <c r="R184" i="37"/>
  <c r="J184" i="37"/>
  <c r="I184" i="37"/>
  <c r="G184" i="37"/>
  <c r="F184" i="37"/>
  <c r="X183" i="37"/>
  <c r="V183" i="37"/>
  <c r="U183" i="37"/>
  <c r="S183" i="37"/>
  <c r="R183" i="37"/>
  <c r="L183" i="37"/>
  <c r="J183" i="37"/>
  <c r="I183" i="37"/>
  <c r="G183" i="37"/>
  <c r="F183" i="37"/>
  <c r="V179" i="37"/>
  <c r="U179" i="37"/>
  <c r="S179" i="37"/>
  <c r="R179" i="37"/>
  <c r="K179" i="37"/>
  <c r="J179" i="37"/>
  <c r="I179" i="37"/>
  <c r="H179" i="37"/>
  <c r="G179" i="37"/>
  <c r="F179" i="37"/>
  <c r="V178" i="37"/>
  <c r="U178" i="37"/>
  <c r="S178" i="37"/>
  <c r="R178" i="37"/>
  <c r="K178" i="37"/>
  <c r="J178" i="37"/>
  <c r="I178" i="37"/>
  <c r="H178" i="37"/>
  <c r="G178" i="37"/>
  <c r="F178" i="37"/>
  <c r="X177" i="37"/>
  <c r="V177" i="37"/>
  <c r="U177" i="37"/>
  <c r="S177" i="37"/>
  <c r="R177" i="37"/>
  <c r="M177" i="37"/>
  <c r="L177" i="37"/>
  <c r="K177" i="37"/>
  <c r="J177" i="37"/>
  <c r="I177" i="37"/>
  <c r="H177" i="37"/>
  <c r="G177" i="37"/>
  <c r="F177" i="37"/>
  <c r="V172" i="37"/>
  <c r="U172" i="37"/>
  <c r="S172" i="37"/>
  <c r="R172" i="37"/>
  <c r="J172" i="37"/>
  <c r="I172" i="37"/>
  <c r="G172" i="37"/>
  <c r="F172" i="37"/>
  <c r="V171" i="37"/>
  <c r="U171" i="37"/>
  <c r="S171" i="37"/>
  <c r="R171" i="37"/>
  <c r="J171" i="37"/>
  <c r="I171" i="37"/>
  <c r="G171" i="37"/>
  <c r="F171" i="37"/>
  <c r="X170" i="37"/>
  <c r="V170" i="37"/>
  <c r="U170" i="37"/>
  <c r="S170" i="37"/>
  <c r="R170" i="37"/>
  <c r="L170" i="37"/>
  <c r="J170" i="37"/>
  <c r="I170" i="37"/>
  <c r="G170" i="37"/>
  <c r="F170" i="37"/>
  <c r="V166" i="37"/>
  <c r="U166" i="37"/>
  <c r="S166" i="37"/>
  <c r="R166" i="37"/>
  <c r="K166" i="37"/>
  <c r="J166" i="37"/>
  <c r="I166" i="37"/>
  <c r="H166" i="37"/>
  <c r="G166" i="37"/>
  <c r="F166" i="37"/>
  <c r="V165" i="37"/>
  <c r="U165" i="37"/>
  <c r="S165" i="37"/>
  <c r="R165" i="37"/>
  <c r="K165" i="37"/>
  <c r="J165" i="37"/>
  <c r="I165" i="37"/>
  <c r="H165" i="37"/>
  <c r="G165" i="37"/>
  <c r="F165" i="37"/>
  <c r="X164" i="37"/>
  <c r="V164" i="37"/>
  <c r="U164" i="37"/>
  <c r="S164" i="37"/>
  <c r="R164" i="37"/>
  <c r="M164" i="37"/>
  <c r="L164" i="37"/>
  <c r="K164" i="37"/>
  <c r="J164" i="37"/>
  <c r="I164" i="37"/>
  <c r="H164" i="37"/>
  <c r="G164" i="37"/>
  <c r="F164" i="37"/>
  <c r="V159" i="37"/>
  <c r="U159" i="37"/>
  <c r="S159" i="37"/>
  <c r="R159" i="37"/>
  <c r="J159" i="37"/>
  <c r="I159" i="37"/>
  <c r="G159" i="37"/>
  <c r="F159" i="37"/>
  <c r="V158" i="37"/>
  <c r="U158" i="37"/>
  <c r="S158" i="37"/>
  <c r="R158" i="37"/>
  <c r="J158" i="37"/>
  <c r="I158" i="37"/>
  <c r="G158" i="37"/>
  <c r="F158" i="37"/>
  <c r="X157" i="37"/>
  <c r="V157" i="37"/>
  <c r="U157" i="37"/>
  <c r="S157" i="37"/>
  <c r="R157" i="37"/>
  <c r="L157" i="37"/>
  <c r="J157" i="37"/>
  <c r="I157" i="37"/>
  <c r="G157" i="37"/>
  <c r="F157" i="37"/>
  <c r="V153" i="37"/>
  <c r="U153" i="37"/>
  <c r="S153" i="37"/>
  <c r="R153" i="37"/>
  <c r="K153" i="37"/>
  <c r="J153" i="37"/>
  <c r="I153" i="37"/>
  <c r="H153" i="37"/>
  <c r="G153" i="37"/>
  <c r="F153" i="37"/>
  <c r="V152" i="37"/>
  <c r="U152" i="37"/>
  <c r="S152" i="37"/>
  <c r="R152" i="37"/>
  <c r="K152" i="37"/>
  <c r="J152" i="37"/>
  <c r="I152" i="37"/>
  <c r="H152" i="37"/>
  <c r="G152" i="37"/>
  <c r="F152" i="37"/>
  <c r="X151" i="37"/>
  <c r="V151" i="37"/>
  <c r="U151" i="37"/>
  <c r="S151" i="37"/>
  <c r="R151" i="37"/>
  <c r="M151" i="37"/>
  <c r="L151" i="37"/>
  <c r="K151" i="37"/>
  <c r="J151" i="37"/>
  <c r="I151" i="37"/>
  <c r="H151" i="37"/>
  <c r="G151" i="37"/>
  <c r="F151" i="37"/>
  <c r="V146" i="37"/>
  <c r="U146" i="37"/>
  <c r="S146" i="37"/>
  <c r="R146" i="37"/>
  <c r="J146" i="37"/>
  <c r="I146" i="37"/>
  <c r="G146" i="37"/>
  <c r="F146" i="37"/>
  <c r="V145" i="37"/>
  <c r="U145" i="37"/>
  <c r="S145" i="37"/>
  <c r="R145" i="37"/>
  <c r="J145" i="37"/>
  <c r="I145" i="37"/>
  <c r="G145" i="37"/>
  <c r="F145" i="37"/>
  <c r="X144" i="37"/>
  <c r="V144" i="37"/>
  <c r="U144" i="37"/>
  <c r="S144" i="37"/>
  <c r="R144" i="37"/>
  <c r="L144" i="37"/>
  <c r="J144" i="37"/>
  <c r="I144" i="37"/>
  <c r="G144" i="37"/>
  <c r="F144" i="37"/>
  <c r="V140" i="37"/>
  <c r="U140" i="37"/>
  <c r="S140" i="37"/>
  <c r="R140" i="37"/>
  <c r="K140" i="37"/>
  <c r="J140" i="37"/>
  <c r="I140" i="37"/>
  <c r="H140" i="37"/>
  <c r="G140" i="37"/>
  <c r="F140" i="37"/>
  <c r="V139" i="37"/>
  <c r="U139" i="37"/>
  <c r="S139" i="37"/>
  <c r="R139" i="37"/>
  <c r="K139" i="37"/>
  <c r="J139" i="37"/>
  <c r="I139" i="37"/>
  <c r="H139" i="37"/>
  <c r="G139" i="37"/>
  <c r="F139" i="37"/>
  <c r="X138" i="37"/>
  <c r="V138" i="37"/>
  <c r="U138" i="37"/>
  <c r="S138" i="37"/>
  <c r="R138" i="37"/>
  <c r="M138" i="37"/>
  <c r="L138" i="37"/>
  <c r="K138" i="37"/>
  <c r="J138" i="37"/>
  <c r="I138" i="37"/>
  <c r="H138" i="37"/>
  <c r="G138" i="37"/>
  <c r="F138" i="37"/>
  <c r="V133" i="37"/>
  <c r="U133" i="37"/>
  <c r="S133" i="37"/>
  <c r="R133" i="37"/>
  <c r="J133" i="37"/>
  <c r="I133" i="37"/>
  <c r="G133" i="37"/>
  <c r="F133" i="37"/>
  <c r="V132" i="37"/>
  <c r="U132" i="37"/>
  <c r="S132" i="37"/>
  <c r="R132" i="37"/>
  <c r="J132" i="37"/>
  <c r="I132" i="37"/>
  <c r="G132" i="37"/>
  <c r="F132" i="37"/>
  <c r="X131" i="37"/>
  <c r="V131" i="37"/>
  <c r="U131" i="37"/>
  <c r="S131" i="37"/>
  <c r="R131" i="37"/>
  <c r="L131" i="37"/>
  <c r="J131" i="37"/>
  <c r="I131" i="37"/>
  <c r="G131" i="37"/>
  <c r="F131" i="37"/>
  <c r="V127" i="37"/>
  <c r="U127" i="37"/>
  <c r="S127" i="37"/>
  <c r="R127" i="37"/>
  <c r="K127" i="37"/>
  <c r="J127" i="37"/>
  <c r="I127" i="37"/>
  <c r="H127" i="37"/>
  <c r="G127" i="37"/>
  <c r="F127" i="37"/>
  <c r="V126" i="37"/>
  <c r="U126" i="37"/>
  <c r="S126" i="37"/>
  <c r="R126" i="37"/>
  <c r="K126" i="37"/>
  <c r="J126" i="37"/>
  <c r="I126" i="37"/>
  <c r="H126" i="37"/>
  <c r="G126" i="37"/>
  <c r="F126" i="37"/>
  <c r="X125" i="37"/>
  <c r="V125" i="37"/>
  <c r="U125" i="37"/>
  <c r="S125" i="37"/>
  <c r="R125" i="37"/>
  <c r="M125" i="37"/>
  <c r="L125" i="37"/>
  <c r="K125" i="37"/>
  <c r="J125" i="37"/>
  <c r="I125" i="37"/>
  <c r="H125" i="37"/>
  <c r="G125" i="37"/>
  <c r="F125" i="37"/>
  <c r="V120" i="37"/>
  <c r="U120" i="37"/>
  <c r="S120" i="37"/>
  <c r="R120" i="37"/>
  <c r="J120" i="37"/>
  <c r="I120" i="37"/>
  <c r="G120" i="37"/>
  <c r="F120" i="37"/>
  <c r="V119" i="37"/>
  <c r="U119" i="37"/>
  <c r="S119" i="37"/>
  <c r="R119" i="37"/>
  <c r="J119" i="37"/>
  <c r="I119" i="37"/>
  <c r="G119" i="37"/>
  <c r="F119" i="37"/>
  <c r="X118" i="37"/>
  <c r="V118" i="37"/>
  <c r="U118" i="37"/>
  <c r="S118" i="37"/>
  <c r="R118" i="37"/>
  <c r="L118" i="37"/>
  <c r="J118" i="37"/>
  <c r="I118" i="37"/>
  <c r="G118" i="37"/>
  <c r="F118" i="37"/>
  <c r="V114" i="37"/>
  <c r="U114" i="37"/>
  <c r="S114" i="37"/>
  <c r="R114" i="37"/>
  <c r="K114" i="37"/>
  <c r="J114" i="37"/>
  <c r="I114" i="37"/>
  <c r="H114" i="37"/>
  <c r="G114" i="37"/>
  <c r="F114" i="37"/>
  <c r="V113" i="37"/>
  <c r="U113" i="37"/>
  <c r="S113" i="37"/>
  <c r="R113" i="37"/>
  <c r="K113" i="37"/>
  <c r="J113" i="37"/>
  <c r="I113" i="37"/>
  <c r="H113" i="37"/>
  <c r="G113" i="37"/>
  <c r="F113" i="37"/>
  <c r="X112" i="37"/>
  <c r="V112" i="37"/>
  <c r="U112" i="37"/>
  <c r="S112" i="37"/>
  <c r="R112" i="37"/>
  <c r="M112" i="37"/>
  <c r="L112" i="37"/>
  <c r="K112" i="37"/>
  <c r="J112" i="37"/>
  <c r="I112" i="37"/>
  <c r="H112" i="37"/>
  <c r="G112" i="37"/>
  <c r="F112" i="37"/>
  <c r="V107" i="37"/>
  <c r="U107" i="37"/>
  <c r="S107" i="37"/>
  <c r="R107" i="37"/>
  <c r="J107" i="37"/>
  <c r="I107" i="37"/>
  <c r="G107" i="37"/>
  <c r="F107" i="37"/>
  <c r="V106" i="37"/>
  <c r="U106" i="37"/>
  <c r="S106" i="37"/>
  <c r="R106" i="37"/>
  <c r="J106" i="37"/>
  <c r="I106" i="37"/>
  <c r="G106" i="37"/>
  <c r="F106" i="37"/>
  <c r="X105" i="37"/>
  <c r="V105" i="37"/>
  <c r="U105" i="37"/>
  <c r="S105" i="37"/>
  <c r="R105" i="37"/>
  <c r="L105" i="37"/>
  <c r="J105" i="37"/>
  <c r="I105" i="37"/>
  <c r="G105" i="37"/>
  <c r="F105" i="37"/>
  <c r="V101" i="37"/>
  <c r="U101" i="37"/>
  <c r="S101" i="37"/>
  <c r="R101" i="37"/>
  <c r="K101" i="37"/>
  <c r="J101" i="37"/>
  <c r="I101" i="37"/>
  <c r="H101" i="37"/>
  <c r="G101" i="37"/>
  <c r="F101" i="37"/>
  <c r="V100" i="37"/>
  <c r="U100" i="37"/>
  <c r="S100" i="37"/>
  <c r="R100" i="37"/>
  <c r="K100" i="37"/>
  <c r="J100" i="37"/>
  <c r="I100" i="37"/>
  <c r="H100" i="37"/>
  <c r="G100" i="37"/>
  <c r="F100" i="37"/>
  <c r="X99" i="37"/>
  <c r="V99" i="37"/>
  <c r="U99" i="37"/>
  <c r="S99" i="37"/>
  <c r="R99" i="37"/>
  <c r="M99" i="37"/>
  <c r="L99" i="37"/>
  <c r="K99" i="37"/>
  <c r="J99" i="37"/>
  <c r="I99" i="37"/>
  <c r="H99" i="37"/>
  <c r="G99" i="37"/>
  <c r="F99" i="37"/>
  <c r="V94" i="37"/>
  <c r="U94" i="37"/>
  <c r="S94" i="37"/>
  <c r="R94" i="37"/>
  <c r="J94" i="37"/>
  <c r="I94" i="37"/>
  <c r="G94" i="37"/>
  <c r="F94" i="37"/>
  <c r="V93" i="37"/>
  <c r="U93" i="37"/>
  <c r="S93" i="37"/>
  <c r="R93" i="37"/>
  <c r="J93" i="37"/>
  <c r="I93" i="37"/>
  <c r="G93" i="37"/>
  <c r="F93" i="37"/>
  <c r="X92" i="37"/>
  <c r="V92" i="37"/>
  <c r="U92" i="37"/>
  <c r="S92" i="37"/>
  <c r="R92" i="37"/>
  <c r="L92" i="37"/>
  <c r="J92" i="37"/>
  <c r="I92" i="37"/>
  <c r="G92" i="37"/>
  <c r="F92" i="37"/>
  <c r="V88" i="37"/>
  <c r="U88" i="37"/>
  <c r="S88" i="37"/>
  <c r="R88" i="37"/>
  <c r="K88" i="37"/>
  <c r="J88" i="37"/>
  <c r="I88" i="37"/>
  <c r="H88" i="37"/>
  <c r="G88" i="37"/>
  <c r="F88" i="37"/>
  <c r="V87" i="37"/>
  <c r="U87" i="37"/>
  <c r="S87" i="37"/>
  <c r="R87" i="37"/>
  <c r="K87" i="37"/>
  <c r="J87" i="37"/>
  <c r="I87" i="37"/>
  <c r="H87" i="37"/>
  <c r="G87" i="37"/>
  <c r="F87" i="37"/>
  <c r="X86" i="37"/>
  <c r="V86" i="37"/>
  <c r="U86" i="37"/>
  <c r="S86" i="37"/>
  <c r="R86" i="37"/>
  <c r="M86" i="37"/>
  <c r="L86" i="37"/>
  <c r="K86" i="37"/>
  <c r="J86" i="37"/>
  <c r="I86" i="37"/>
  <c r="H86" i="37"/>
  <c r="G86" i="37"/>
  <c r="F86" i="37"/>
  <c r="V81" i="37"/>
  <c r="U81" i="37"/>
  <c r="S81" i="37"/>
  <c r="R81" i="37"/>
  <c r="J81" i="37"/>
  <c r="I81" i="37"/>
  <c r="G81" i="37"/>
  <c r="F81" i="37"/>
  <c r="V80" i="37"/>
  <c r="U80" i="37"/>
  <c r="S80" i="37"/>
  <c r="R80" i="37"/>
  <c r="J80" i="37"/>
  <c r="I80" i="37"/>
  <c r="G80" i="37"/>
  <c r="F80" i="37"/>
  <c r="X79" i="37"/>
  <c r="V79" i="37"/>
  <c r="U79" i="37"/>
  <c r="S79" i="37"/>
  <c r="R79" i="37"/>
  <c r="L79" i="37"/>
  <c r="J79" i="37"/>
  <c r="I79" i="37"/>
  <c r="G79" i="37"/>
  <c r="F79" i="37"/>
  <c r="V75" i="37"/>
  <c r="U75" i="37"/>
  <c r="S75" i="37"/>
  <c r="R75" i="37"/>
  <c r="K75" i="37"/>
  <c r="J75" i="37"/>
  <c r="I75" i="37"/>
  <c r="H75" i="37"/>
  <c r="G75" i="37"/>
  <c r="F75" i="37"/>
  <c r="V74" i="37"/>
  <c r="U74" i="37"/>
  <c r="S74" i="37"/>
  <c r="R74" i="37"/>
  <c r="K74" i="37"/>
  <c r="J74" i="37"/>
  <c r="I74" i="37"/>
  <c r="H74" i="37"/>
  <c r="G74" i="37"/>
  <c r="F74" i="37"/>
  <c r="X73" i="37"/>
  <c r="V73" i="37"/>
  <c r="U73" i="37"/>
  <c r="S73" i="37"/>
  <c r="R73" i="37"/>
  <c r="M73" i="37"/>
  <c r="L73" i="37"/>
  <c r="K73" i="37"/>
  <c r="J73" i="37"/>
  <c r="I73" i="37"/>
  <c r="H73" i="37"/>
  <c r="G73" i="37"/>
  <c r="F73" i="37"/>
  <c r="V263" i="46"/>
  <c r="U263" i="46"/>
  <c r="S263" i="46"/>
  <c r="R263" i="46"/>
  <c r="J263" i="46"/>
  <c r="I263" i="46"/>
  <c r="G263" i="46"/>
  <c r="F263" i="46"/>
  <c r="V262" i="46"/>
  <c r="U262" i="46"/>
  <c r="S262" i="46"/>
  <c r="R262" i="46"/>
  <c r="J262" i="46"/>
  <c r="I262" i="46"/>
  <c r="G262" i="46"/>
  <c r="F262" i="46"/>
  <c r="X261" i="46"/>
  <c r="V261" i="46"/>
  <c r="U261" i="46"/>
  <c r="S261" i="46"/>
  <c r="R261" i="46"/>
  <c r="L261" i="46"/>
  <c r="J261" i="46"/>
  <c r="I261" i="46"/>
  <c r="G261" i="46"/>
  <c r="F261" i="46"/>
  <c r="V257" i="46"/>
  <c r="U257" i="46"/>
  <c r="S257" i="46"/>
  <c r="R257" i="46"/>
  <c r="K257" i="46"/>
  <c r="J257" i="46"/>
  <c r="I257" i="46"/>
  <c r="H257" i="46"/>
  <c r="G257" i="46"/>
  <c r="F257" i="46"/>
  <c r="V256" i="46"/>
  <c r="U256" i="46"/>
  <c r="S256" i="46"/>
  <c r="R256" i="46"/>
  <c r="K256" i="46"/>
  <c r="J256" i="46"/>
  <c r="I256" i="46"/>
  <c r="H256" i="46"/>
  <c r="G256" i="46"/>
  <c r="F256" i="46"/>
  <c r="X255" i="46"/>
  <c r="V255" i="46"/>
  <c r="U255" i="46"/>
  <c r="S255" i="46"/>
  <c r="R255" i="46"/>
  <c r="M255" i="46"/>
  <c r="L255" i="46"/>
  <c r="K255" i="46"/>
  <c r="J255" i="46"/>
  <c r="I255" i="46"/>
  <c r="H255" i="46"/>
  <c r="G255" i="46"/>
  <c r="F255" i="46"/>
  <c r="V250" i="46"/>
  <c r="U250" i="46"/>
  <c r="S250" i="46"/>
  <c r="R250" i="46"/>
  <c r="J250" i="46"/>
  <c r="I250" i="46"/>
  <c r="G250" i="46"/>
  <c r="F250" i="46"/>
  <c r="V249" i="46"/>
  <c r="U249" i="46"/>
  <c r="S249" i="46"/>
  <c r="R249" i="46"/>
  <c r="J249" i="46"/>
  <c r="I249" i="46"/>
  <c r="G249" i="46"/>
  <c r="F249" i="46"/>
  <c r="X248" i="46"/>
  <c r="V248" i="46"/>
  <c r="U248" i="46"/>
  <c r="S248" i="46"/>
  <c r="R248" i="46"/>
  <c r="L248" i="46"/>
  <c r="J248" i="46"/>
  <c r="I248" i="46"/>
  <c r="G248" i="46"/>
  <c r="F248" i="46"/>
  <c r="V244" i="46"/>
  <c r="U244" i="46"/>
  <c r="S244" i="46"/>
  <c r="R244" i="46"/>
  <c r="K244" i="46"/>
  <c r="J244" i="46"/>
  <c r="I244" i="46"/>
  <c r="H244" i="46"/>
  <c r="G244" i="46"/>
  <c r="F244" i="46"/>
  <c r="V243" i="46"/>
  <c r="U243" i="46"/>
  <c r="S243" i="46"/>
  <c r="R243" i="46"/>
  <c r="K243" i="46"/>
  <c r="J243" i="46"/>
  <c r="I243" i="46"/>
  <c r="H243" i="46"/>
  <c r="G243" i="46"/>
  <c r="F243" i="46"/>
  <c r="X242" i="46"/>
  <c r="V242" i="46"/>
  <c r="U242" i="46"/>
  <c r="S242" i="46"/>
  <c r="R242" i="46"/>
  <c r="M242" i="46"/>
  <c r="L242" i="46"/>
  <c r="K242" i="46"/>
  <c r="J242" i="46"/>
  <c r="I242" i="46"/>
  <c r="H242" i="46"/>
  <c r="G242" i="46"/>
  <c r="F242" i="46"/>
  <c r="V237" i="46"/>
  <c r="U237" i="46"/>
  <c r="S237" i="46"/>
  <c r="R237" i="46"/>
  <c r="J237" i="46"/>
  <c r="I237" i="46"/>
  <c r="G237" i="46"/>
  <c r="F237" i="46"/>
  <c r="V236" i="46"/>
  <c r="U236" i="46"/>
  <c r="S236" i="46"/>
  <c r="R236" i="46"/>
  <c r="J236" i="46"/>
  <c r="I236" i="46"/>
  <c r="G236" i="46"/>
  <c r="F236" i="46"/>
  <c r="X235" i="46"/>
  <c r="V235" i="46"/>
  <c r="U235" i="46"/>
  <c r="S235" i="46"/>
  <c r="R235" i="46"/>
  <c r="L235" i="46"/>
  <c r="J235" i="46"/>
  <c r="I235" i="46"/>
  <c r="G235" i="46"/>
  <c r="F235" i="46"/>
  <c r="V231" i="46"/>
  <c r="U231" i="46"/>
  <c r="S231" i="46"/>
  <c r="R231" i="46"/>
  <c r="K231" i="46"/>
  <c r="J231" i="46"/>
  <c r="I231" i="46"/>
  <c r="H231" i="46"/>
  <c r="G231" i="46"/>
  <c r="F231" i="46"/>
  <c r="V230" i="46"/>
  <c r="U230" i="46"/>
  <c r="S230" i="46"/>
  <c r="R230" i="46"/>
  <c r="K230" i="46"/>
  <c r="J230" i="46"/>
  <c r="I230" i="46"/>
  <c r="H230" i="46"/>
  <c r="G230" i="46"/>
  <c r="F230" i="46"/>
  <c r="X229" i="46"/>
  <c r="V229" i="46"/>
  <c r="U229" i="46"/>
  <c r="S229" i="46"/>
  <c r="R229" i="46"/>
  <c r="M229" i="46"/>
  <c r="L229" i="46"/>
  <c r="K229" i="46"/>
  <c r="J229" i="46"/>
  <c r="I229" i="46"/>
  <c r="H229" i="46"/>
  <c r="G229" i="46"/>
  <c r="F229" i="46"/>
  <c r="V224" i="46"/>
  <c r="U224" i="46"/>
  <c r="S224" i="46"/>
  <c r="R224" i="46"/>
  <c r="J224" i="46"/>
  <c r="I224" i="46"/>
  <c r="G224" i="46"/>
  <c r="F224" i="46"/>
  <c r="V223" i="46"/>
  <c r="U223" i="46"/>
  <c r="S223" i="46"/>
  <c r="R223" i="46"/>
  <c r="J223" i="46"/>
  <c r="I223" i="46"/>
  <c r="G223" i="46"/>
  <c r="F223" i="46"/>
  <c r="X222" i="46"/>
  <c r="V222" i="46"/>
  <c r="U222" i="46"/>
  <c r="S222" i="46"/>
  <c r="R222" i="46"/>
  <c r="L222" i="46"/>
  <c r="J222" i="46"/>
  <c r="I222" i="46"/>
  <c r="G222" i="46"/>
  <c r="F222" i="46"/>
  <c r="V218" i="46"/>
  <c r="U218" i="46"/>
  <c r="S218" i="46"/>
  <c r="R218" i="46"/>
  <c r="K218" i="46"/>
  <c r="J218" i="46"/>
  <c r="I218" i="46"/>
  <c r="H218" i="46"/>
  <c r="G218" i="46"/>
  <c r="F218" i="46"/>
  <c r="V217" i="46"/>
  <c r="U217" i="46"/>
  <c r="S217" i="46"/>
  <c r="R217" i="46"/>
  <c r="K217" i="46"/>
  <c r="J217" i="46"/>
  <c r="I217" i="46"/>
  <c r="H217" i="46"/>
  <c r="G217" i="46"/>
  <c r="F217" i="46"/>
  <c r="X216" i="46"/>
  <c r="V216" i="46"/>
  <c r="U216" i="46"/>
  <c r="S216" i="46"/>
  <c r="R216" i="46"/>
  <c r="M216" i="46"/>
  <c r="L216" i="46"/>
  <c r="K216" i="46"/>
  <c r="J216" i="46"/>
  <c r="I216" i="46"/>
  <c r="H216" i="46"/>
  <c r="G216" i="46"/>
  <c r="F216" i="46"/>
  <c r="V211" i="46"/>
  <c r="U211" i="46"/>
  <c r="S211" i="46"/>
  <c r="R211" i="46"/>
  <c r="J211" i="46"/>
  <c r="I211" i="46"/>
  <c r="G211" i="46"/>
  <c r="F211" i="46"/>
  <c r="V210" i="46"/>
  <c r="U210" i="46"/>
  <c r="S210" i="46"/>
  <c r="R210" i="46"/>
  <c r="J210" i="46"/>
  <c r="I210" i="46"/>
  <c r="G210" i="46"/>
  <c r="F210" i="46"/>
  <c r="X209" i="46"/>
  <c r="V209" i="46"/>
  <c r="U209" i="46"/>
  <c r="S209" i="46"/>
  <c r="R209" i="46"/>
  <c r="L209" i="46"/>
  <c r="J209" i="46"/>
  <c r="I209" i="46"/>
  <c r="G209" i="46"/>
  <c r="F209" i="46"/>
  <c r="V205" i="46"/>
  <c r="U205" i="46"/>
  <c r="S205" i="46"/>
  <c r="R205" i="46"/>
  <c r="K205" i="46"/>
  <c r="J205" i="46"/>
  <c r="I205" i="46"/>
  <c r="H205" i="46"/>
  <c r="G205" i="46"/>
  <c r="F205" i="46"/>
  <c r="V204" i="46"/>
  <c r="U204" i="46"/>
  <c r="S204" i="46"/>
  <c r="R204" i="46"/>
  <c r="K204" i="46"/>
  <c r="J204" i="46"/>
  <c r="I204" i="46"/>
  <c r="H204" i="46"/>
  <c r="G204" i="46"/>
  <c r="F204" i="46"/>
  <c r="X203" i="46"/>
  <c r="V203" i="46"/>
  <c r="U203" i="46"/>
  <c r="S203" i="46"/>
  <c r="R203" i="46"/>
  <c r="M203" i="46"/>
  <c r="L203" i="46"/>
  <c r="K203" i="46"/>
  <c r="J203" i="46"/>
  <c r="I203" i="46"/>
  <c r="H203" i="46"/>
  <c r="G203" i="46"/>
  <c r="F203" i="46"/>
  <c r="V198" i="46"/>
  <c r="U198" i="46"/>
  <c r="S198" i="46"/>
  <c r="R198" i="46"/>
  <c r="J198" i="46"/>
  <c r="I198" i="46"/>
  <c r="G198" i="46"/>
  <c r="F198" i="46"/>
  <c r="V197" i="46"/>
  <c r="U197" i="46"/>
  <c r="S197" i="46"/>
  <c r="R197" i="46"/>
  <c r="J197" i="46"/>
  <c r="I197" i="46"/>
  <c r="G197" i="46"/>
  <c r="F197" i="46"/>
  <c r="X196" i="46"/>
  <c r="V196" i="46"/>
  <c r="U196" i="46"/>
  <c r="S196" i="46"/>
  <c r="R196" i="46"/>
  <c r="L196" i="46"/>
  <c r="J196" i="46"/>
  <c r="I196" i="46"/>
  <c r="G196" i="46"/>
  <c r="F196" i="46"/>
  <c r="V192" i="46"/>
  <c r="U192" i="46"/>
  <c r="S192" i="46"/>
  <c r="R192" i="46"/>
  <c r="K192" i="46"/>
  <c r="J192" i="46"/>
  <c r="I192" i="46"/>
  <c r="H192" i="46"/>
  <c r="G192" i="46"/>
  <c r="F192" i="46"/>
  <c r="V191" i="46"/>
  <c r="U191" i="46"/>
  <c r="S191" i="46"/>
  <c r="R191" i="46"/>
  <c r="K191" i="46"/>
  <c r="J191" i="46"/>
  <c r="I191" i="46"/>
  <c r="H191" i="46"/>
  <c r="G191" i="46"/>
  <c r="F191" i="46"/>
  <c r="X190" i="46"/>
  <c r="V190" i="46"/>
  <c r="U190" i="46"/>
  <c r="S190" i="46"/>
  <c r="R190" i="46"/>
  <c r="M190" i="46"/>
  <c r="L190" i="46"/>
  <c r="K190" i="46"/>
  <c r="J190" i="46"/>
  <c r="I190" i="46"/>
  <c r="H190" i="46"/>
  <c r="G190" i="46"/>
  <c r="F190" i="46"/>
  <c r="V185" i="46"/>
  <c r="U185" i="46"/>
  <c r="S185" i="46"/>
  <c r="R185" i="46"/>
  <c r="J185" i="46"/>
  <c r="I185" i="46"/>
  <c r="G185" i="46"/>
  <c r="F185" i="46"/>
  <c r="V184" i="46"/>
  <c r="U184" i="46"/>
  <c r="S184" i="46"/>
  <c r="R184" i="46"/>
  <c r="J184" i="46"/>
  <c r="I184" i="46"/>
  <c r="G184" i="46"/>
  <c r="F184" i="46"/>
  <c r="X183" i="46"/>
  <c r="V183" i="46"/>
  <c r="U183" i="46"/>
  <c r="S183" i="46"/>
  <c r="R183" i="46"/>
  <c r="L183" i="46"/>
  <c r="J183" i="46"/>
  <c r="I183" i="46"/>
  <c r="G183" i="46"/>
  <c r="F183" i="46"/>
  <c r="V179" i="46"/>
  <c r="U179" i="46"/>
  <c r="S179" i="46"/>
  <c r="R179" i="46"/>
  <c r="K179" i="46"/>
  <c r="J179" i="46"/>
  <c r="I179" i="46"/>
  <c r="H179" i="46"/>
  <c r="G179" i="46"/>
  <c r="F179" i="46"/>
  <c r="V178" i="46"/>
  <c r="U178" i="46"/>
  <c r="S178" i="46"/>
  <c r="R178" i="46"/>
  <c r="K178" i="46"/>
  <c r="J178" i="46"/>
  <c r="I178" i="46"/>
  <c r="H178" i="46"/>
  <c r="G178" i="46"/>
  <c r="F178" i="46"/>
  <c r="X177" i="46"/>
  <c r="V177" i="46"/>
  <c r="U177" i="46"/>
  <c r="S177" i="46"/>
  <c r="R177" i="46"/>
  <c r="M177" i="46"/>
  <c r="L177" i="46"/>
  <c r="K177" i="46"/>
  <c r="J177" i="46"/>
  <c r="I177" i="46"/>
  <c r="H177" i="46"/>
  <c r="G177" i="46"/>
  <c r="F177" i="46"/>
  <c r="V172" i="46"/>
  <c r="U172" i="46"/>
  <c r="S172" i="46"/>
  <c r="R172" i="46"/>
  <c r="J172" i="46"/>
  <c r="I172" i="46"/>
  <c r="G172" i="46"/>
  <c r="F172" i="46"/>
  <c r="V171" i="46"/>
  <c r="U171" i="46"/>
  <c r="S171" i="46"/>
  <c r="R171" i="46"/>
  <c r="J171" i="46"/>
  <c r="I171" i="46"/>
  <c r="G171" i="46"/>
  <c r="F171" i="46"/>
  <c r="X170" i="46"/>
  <c r="V170" i="46"/>
  <c r="U170" i="46"/>
  <c r="S170" i="46"/>
  <c r="R170" i="46"/>
  <c r="L170" i="46"/>
  <c r="J170" i="46"/>
  <c r="I170" i="46"/>
  <c r="G170" i="46"/>
  <c r="F170" i="46"/>
  <c r="V166" i="46"/>
  <c r="U166" i="46"/>
  <c r="S166" i="46"/>
  <c r="R166" i="46"/>
  <c r="K166" i="46"/>
  <c r="J166" i="46"/>
  <c r="I166" i="46"/>
  <c r="H166" i="46"/>
  <c r="G166" i="46"/>
  <c r="F166" i="46"/>
  <c r="V165" i="46"/>
  <c r="U165" i="46"/>
  <c r="S165" i="46"/>
  <c r="R165" i="46"/>
  <c r="K165" i="46"/>
  <c r="J165" i="46"/>
  <c r="I165" i="46"/>
  <c r="H165" i="46"/>
  <c r="G165" i="46"/>
  <c r="F165" i="46"/>
  <c r="X164" i="46"/>
  <c r="V164" i="46"/>
  <c r="U164" i="46"/>
  <c r="S164" i="46"/>
  <c r="R164" i="46"/>
  <c r="M164" i="46"/>
  <c r="L164" i="46"/>
  <c r="K164" i="46"/>
  <c r="J164" i="46"/>
  <c r="I164" i="46"/>
  <c r="H164" i="46"/>
  <c r="G164" i="46"/>
  <c r="F164" i="46"/>
  <c r="V159" i="46"/>
  <c r="U159" i="46"/>
  <c r="S159" i="46"/>
  <c r="R159" i="46"/>
  <c r="J159" i="46"/>
  <c r="I159" i="46"/>
  <c r="G159" i="46"/>
  <c r="F159" i="46"/>
  <c r="V158" i="46"/>
  <c r="U158" i="46"/>
  <c r="S158" i="46"/>
  <c r="R158" i="46"/>
  <c r="J158" i="46"/>
  <c r="I158" i="46"/>
  <c r="G158" i="46"/>
  <c r="F158" i="46"/>
  <c r="X157" i="46"/>
  <c r="V157" i="46"/>
  <c r="U157" i="46"/>
  <c r="S157" i="46"/>
  <c r="R157" i="46"/>
  <c r="L157" i="46"/>
  <c r="J157" i="46"/>
  <c r="I157" i="46"/>
  <c r="G157" i="46"/>
  <c r="F157" i="46"/>
  <c r="V153" i="46"/>
  <c r="U153" i="46"/>
  <c r="S153" i="46"/>
  <c r="R153" i="46"/>
  <c r="K153" i="46"/>
  <c r="J153" i="46"/>
  <c r="I153" i="46"/>
  <c r="H153" i="46"/>
  <c r="G153" i="46"/>
  <c r="F153" i="46"/>
  <c r="V152" i="46"/>
  <c r="U152" i="46"/>
  <c r="S152" i="46"/>
  <c r="R152" i="46"/>
  <c r="K152" i="46"/>
  <c r="J152" i="46"/>
  <c r="I152" i="46"/>
  <c r="H152" i="46"/>
  <c r="G152" i="46"/>
  <c r="F152" i="46"/>
  <c r="X151" i="46"/>
  <c r="V151" i="46"/>
  <c r="U151" i="46"/>
  <c r="S151" i="46"/>
  <c r="R151" i="46"/>
  <c r="M151" i="46"/>
  <c r="L151" i="46"/>
  <c r="K151" i="46"/>
  <c r="J151" i="46"/>
  <c r="I151" i="46"/>
  <c r="H151" i="46"/>
  <c r="G151" i="46"/>
  <c r="F151" i="46"/>
  <c r="V146" i="46"/>
  <c r="U146" i="46"/>
  <c r="S146" i="46"/>
  <c r="R146" i="46"/>
  <c r="J146" i="46"/>
  <c r="I146" i="46"/>
  <c r="G146" i="46"/>
  <c r="F146" i="46"/>
  <c r="V145" i="46"/>
  <c r="U145" i="46"/>
  <c r="S145" i="46"/>
  <c r="R145" i="46"/>
  <c r="J145" i="46"/>
  <c r="I145" i="46"/>
  <c r="G145" i="46"/>
  <c r="F145" i="46"/>
  <c r="X144" i="46"/>
  <c r="V144" i="46"/>
  <c r="U144" i="46"/>
  <c r="S144" i="46"/>
  <c r="R144" i="46"/>
  <c r="L144" i="46"/>
  <c r="J144" i="46"/>
  <c r="I144" i="46"/>
  <c r="G144" i="46"/>
  <c r="F144" i="46"/>
  <c r="V140" i="46"/>
  <c r="U140" i="46"/>
  <c r="S140" i="46"/>
  <c r="R140" i="46"/>
  <c r="K140" i="46"/>
  <c r="J140" i="46"/>
  <c r="I140" i="46"/>
  <c r="H140" i="46"/>
  <c r="G140" i="46"/>
  <c r="F140" i="46"/>
  <c r="V139" i="46"/>
  <c r="U139" i="46"/>
  <c r="S139" i="46"/>
  <c r="R139" i="46"/>
  <c r="K139" i="46"/>
  <c r="J139" i="46"/>
  <c r="I139" i="46"/>
  <c r="H139" i="46"/>
  <c r="G139" i="46"/>
  <c r="F139" i="46"/>
  <c r="X138" i="46"/>
  <c r="V138" i="46"/>
  <c r="U138" i="46"/>
  <c r="S138" i="46"/>
  <c r="R138" i="46"/>
  <c r="M138" i="46"/>
  <c r="L138" i="46"/>
  <c r="K138" i="46"/>
  <c r="J138" i="46"/>
  <c r="I138" i="46"/>
  <c r="H138" i="46"/>
  <c r="G138" i="46"/>
  <c r="F138" i="46"/>
  <c r="V133" i="46"/>
  <c r="U133" i="46"/>
  <c r="S133" i="46"/>
  <c r="R133" i="46"/>
  <c r="J133" i="46"/>
  <c r="I133" i="46"/>
  <c r="G133" i="46"/>
  <c r="F133" i="46"/>
  <c r="V132" i="46"/>
  <c r="U132" i="46"/>
  <c r="S132" i="46"/>
  <c r="R132" i="46"/>
  <c r="J132" i="46"/>
  <c r="I132" i="46"/>
  <c r="G132" i="46"/>
  <c r="F132" i="46"/>
  <c r="X131" i="46"/>
  <c r="V131" i="46"/>
  <c r="U131" i="46"/>
  <c r="S131" i="46"/>
  <c r="R131" i="46"/>
  <c r="L131" i="46"/>
  <c r="J131" i="46"/>
  <c r="I131" i="46"/>
  <c r="G131" i="46"/>
  <c r="F131" i="46"/>
  <c r="V127" i="46"/>
  <c r="U127" i="46"/>
  <c r="S127" i="46"/>
  <c r="R127" i="46"/>
  <c r="K127" i="46"/>
  <c r="J127" i="46"/>
  <c r="I127" i="46"/>
  <c r="H127" i="46"/>
  <c r="G127" i="46"/>
  <c r="F127" i="46"/>
  <c r="V126" i="46"/>
  <c r="U126" i="46"/>
  <c r="S126" i="46"/>
  <c r="R126" i="46"/>
  <c r="K126" i="46"/>
  <c r="J126" i="46"/>
  <c r="I126" i="46"/>
  <c r="H126" i="46"/>
  <c r="G126" i="46"/>
  <c r="F126" i="46"/>
  <c r="X125" i="46"/>
  <c r="V125" i="46"/>
  <c r="U125" i="46"/>
  <c r="S125" i="46"/>
  <c r="R125" i="46"/>
  <c r="M125" i="46"/>
  <c r="L125" i="46"/>
  <c r="K125" i="46"/>
  <c r="J125" i="46"/>
  <c r="I125" i="46"/>
  <c r="H125" i="46"/>
  <c r="G125" i="46"/>
  <c r="F125" i="46"/>
  <c r="V120" i="46"/>
  <c r="U120" i="46"/>
  <c r="S120" i="46"/>
  <c r="R120" i="46"/>
  <c r="J120" i="46"/>
  <c r="I120" i="46"/>
  <c r="G120" i="46"/>
  <c r="F120" i="46"/>
  <c r="V119" i="46"/>
  <c r="U119" i="46"/>
  <c r="S119" i="46"/>
  <c r="R119" i="46"/>
  <c r="J119" i="46"/>
  <c r="I119" i="46"/>
  <c r="G119" i="46"/>
  <c r="F119" i="46"/>
  <c r="X118" i="46"/>
  <c r="V118" i="46"/>
  <c r="U118" i="46"/>
  <c r="S118" i="46"/>
  <c r="R118" i="46"/>
  <c r="L118" i="46"/>
  <c r="J118" i="46"/>
  <c r="I118" i="46"/>
  <c r="G118" i="46"/>
  <c r="F118" i="46"/>
  <c r="V114" i="46"/>
  <c r="U114" i="46"/>
  <c r="S114" i="46"/>
  <c r="R114" i="46"/>
  <c r="K114" i="46"/>
  <c r="J114" i="46"/>
  <c r="I114" i="46"/>
  <c r="H114" i="46"/>
  <c r="G114" i="46"/>
  <c r="F114" i="46"/>
  <c r="V113" i="46"/>
  <c r="U113" i="46"/>
  <c r="S113" i="46"/>
  <c r="R113" i="46"/>
  <c r="K113" i="46"/>
  <c r="J113" i="46"/>
  <c r="I113" i="46"/>
  <c r="H113" i="46"/>
  <c r="G113" i="46"/>
  <c r="F113" i="46"/>
  <c r="X112" i="46"/>
  <c r="V112" i="46"/>
  <c r="U112" i="46"/>
  <c r="S112" i="46"/>
  <c r="R112" i="46"/>
  <c r="M112" i="46"/>
  <c r="L112" i="46"/>
  <c r="K112" i="46"/>
  <c r="J112" i="46"/>
  <c r="I112" i="46"/>
  <c r="H112" i="46"/>
  <c r="G112" i="46"/>
  <c r="F112" i="46"/>
  <c r="V107" i="46"/>
  <c r="U107" i="46"/>
  <c r="S107" i="46"/>
  <c r="R107" i="46"/>
  <c r="J107" i="46"/>
  <c r="I107" i="46"/>
  <c r="G107" i="46"/>
  <c r="F107" i="46"/>
  <c r="V106" i="46"/>
  <c r="U106" i="46"/>
  <c r="S106" i="46"/>
  <c r="R106" i="46"/>
  <c r="J106" i="46"/>
  <c r="I106" i="46"/>
  <c r="G106" i="46"/>
  <c r="F106" i="46"/>
  <c r="X105" i="46"/>
  <c r="V105" i="46"/>
  <c r="U105" i="46"/>
  <c r="S105" i="46"/>
  <c r="R105" i="46"/>
  <c r="L105" i="46"/>
  <c r="J105" i="46"/>
  <c r="I105" i="46"/>
  <c r="G105" i="46"/>
  <c r="F105" i="46"/>
  <c r="V101" i="46"/>
  <c r="U101" i="46"/>
  <c r="S101" i="46"/>
  <c r="R101" i="46"/>
  <c r="K101" i="46"/>
  <c r="J101" i="46"/>
  <c r="I101" i="46"/>
  <c r="H101" i="46"/>
  <c r="G101" i="46"/>
  <c r="F101" i="46"/>
  <c r="V100" i="46"/>
  <c r="U100" i="46"/>
  <c r="S100" i="46"/>
  <c r="R100" i="46"/>
  <c r="K100" i="46"/>
  <c r="J100" i="46"/>
  <c r="I100" i="46"/>
  <c r="H100" i="46"/>
  <c r="G100" i="46"/>
  <c r="F100" i="46"/>
  <c r="X99" i="46"/>
  <c r="V99" i="46"/>
  <c r="U99" i="46"/>
  <c r="S99" i="46"/>
  <c r="R99" i="46"/>
  <c r="M99" i="46"/>
  <c r="L99" i="46"/>
  <c r="K99" i="46"/>
  <c r="J99" i="46"/>
  <c r="I99" i="46"/>
  <c r="H99" i="46"/>
  <c r="G99" i="46"/>
  <c r="F99" i="46"/>
  <c r="V94" i="46"/>
  <c r="U94" i="46"/>
  <c r="S94" i="46"/>
  <c r="R94" i="46"/>
  <c r="J94" i="46"/>
  <c r="I94" i="46"/>
  <c r="G94" i="46"/>
  <c r="F94" i="46"/>
  <c r="V93" i="46"/>
  <c r="U93" i="46"/>
  <c r="S93" i="46"/>
  <c r="R93" i="46"/>
  <c r="J93" i="46"/>
  <c r="I93" i="46"/>
  <c r="G93" i="46"/>
  <c r="F93" i="46"/>
  <c r="X92" i="46"/>
  <c r="V92" i="46"/>
  <c r="U92" i="46"/>
  <c r="S92" i="46"/>
  <c r="R92" i="46"/>
  <c r="L92" i="46"/>
  <c r="J92" i="46"/>
  <c r="I92" i="46"/>
  <c r="G92" i="46"/>
  <c r="F92" i="46"/>
  <c r="V88" i="46"/>
  <c r="U88" i="46"/>
  <c r="S88" i="46"/>
  <c r="R88" i="46"/>
  <c r="K88" i="46"/>
  <c r="J88" i="46"/>
  <c r="I88" i="46"/>
  <c r="H88" i="46"/>
  <c r="G88" i="46"/>
  <c r="F88" i="46"/>
  <c r="V87" i="46"/>
  <c r="U87" i="46"/>
  <c r="S87" i="46"/>
  <c r="R87" i="46"/>
  <c r="K87" i="46"/>
  <c r="J87" i="46"/>
  <c r="I87" i="46"/>
  <c r="H87" i="46"/>
  <c r="G87" i="46"/>
  <c r="F87" i="46"/>
  <c r="X86" i="46"/>
  <c r="V86" i="46"/>
  <c r="U86" i="46"/>
  <c r="S86" i="46"/>
  <c r="R86" i="46"/>
  <c r="M86" i="46"/>
  <c r="L86" i="46"/>
  <c r="K86" i="46"/>
  <c r="J86" i="46"/>
  <c r="I86" i="46"/>
  <c r="H86" i="46"/>
  <c r="G86" i="46"/>
  <c r="F86" i="46"/>
  <c r="V81" i="46"/>
  <c r="U81" i="46"/>
  <c r="S81" i="46"/>
  <c r="R81" i="46"/>
  <c r="J81" i="46"/>
  <c r="I81" i="46"/>
  <c r="G81" i="46"/>
  <c r="F81" i="46"/>
  <c r="V80" i="46"/>
  <c r="U80" i="46"/>
  <c r="S80" i="46"/>
  <c r="R80" i="46"/>
  <c r="J80" i="46"/>
  <c r="I80" i="46"/>
  <c r="G80" i="46"/>
  <c r="F80" i="46"/>
  <c r="X79" i="46"/>
  <c r="V79" i="46"/>
  <c r="U79" i="46"/>
  <c r="S79" i="46"/>
  <c r="R79" i="46"/>
  <c r="L79" i="46"/>
  <c r="J79" i="46"/>
  <c r="I79" i="46"/>
  <c r="G79" i="46"/>
  <c r="F79" i="46"/>
  <c r="V75" i="46"/>
  <c r="U75" i="46"/>
  <c r="S75" i="46"/>
  <c r="R75" i="46"/>
  <c r="K75" i="46"/>
  <c r="J75" i="46"/>
  <c r="I75" i="46"/>
  <c r="H75" i="46"/>
  <c r="G75" i="46"/>
  <c r="F75" i="46"/>
  <c r="V74" i="46"/>
  <c r="U74" i="46"/>
  <c r="S74" i="46"/>
  <c r="R74" i="46"/>
  <c r="K74" i="46"/>
  <c r="J74" i="46"/>
  <c r="I74" i="46"/>
  <c r="H74" i="46"/>
  <c r="G74" i="46"/>
  <c r="F74" i="46"/>
  <c r="X73" i="46"/>
  <c r="V73" i="46"/>
  <c r="U73" i="46"/>
  <c r="S73" i="46"/>
  <c r="R73" i="46"/>
  <c r="M73" i="46"/>
  <c r="L73" i="46"/>
  <c r="K73" i="46"/>
  <c r="J73" i="46"/>
  <c r="I73" i="46"/>
  <c r="H73" i="46"/>
  <c r="G73" i="46"/>
  <c r="F73" i="46"/>
  <c r="V263" i="38"/>
  <c r="U263" i="38"/>
  <c r="S263" i="38"/>
  <c r="R263" i="38"/>
  <c r="J263" i="38"/>
  <c r="I263" i="38"/>
  <c r="G263" i="38"/>
  <c r="F263" i="38"/>
  <c r="V262" i="38"/>
  <c r="U262" i="38"/>
  <c r="S262" i="38"/>
  <c r="R262" i="38"/>
  <c r="J262" i="38"/>
  <c r="I262" i="38"/>
  <c r="G262" i="38"/>
  <c r="F262" i="38"/>
  <c r="X261" i="38"/>
  <c r="V261" i="38"/>
  <c r="U261" i="38"/>
  <c r="S261" i="38"/>
  <c r="R261" i="38"/>
  <c r="L261" i="38"/>
  <c r="J261" i="38"/>
  <c r="I261" i="38"/>
  <c r="G261" i="38"/>
  <c r="F261" i="38"/>
  <c r="V257" i="38"/>
  <c r="U257" i="38"/>
  <c r="S257" i="38"/>
  <c r="R257" i="38"/>
  <c r="K257" i="38"/>
  <c r="J257" i="38"/>
  <c r="I257" i="38"/>
  <c r="H257" i="38"/>
  <c r="G257" i="38"/>
  <c r="F257" i="38"/>
  <c r="V256" i="38"/>
  <c r="U256" i="38"/>
  <c r="S256" i="38"/>
  <c r="R256" i="38"/>
  <c r="K256" i="38"/>
  <c r="J256" i="38"/>
  <c r="I256" i="38"/>
  <c r="H256" i="38"/>
  <c r="G256" i="38"/>
  <c r="F256" i="38"/>
  <c r="X255" i="38"/>
  <c r="V255" i="38"/>
  <c r="U255" i="38"/>
  <c r="S255" i="38"/>
  <c r="R255" i="38"/>
  <c r="M255" i="38"/>
  <c r="L255" i="38"/>
  <c r="K255" i="38"/>
  <c r="J255" i="38"/>
  <c r="I255" i="38"/>
  <c r="H255" i="38"/>
  <c r="G255" i="38"/>
  <c r="F255" i="38"/>
  <c r="V250" i="38"/>
  <c r="U250" i="38"/>
  <c r="S250" i="38"/>
  <c r="R250" i="38"/>
  <c r="J250" i="38"/>
  <c r="I250" i="38"/>
  <c r="G250" i="38"/>
  <c r="F250" i="38"/>
  <c r="V249" i="38"/>
  <c r="U249" i="38"/>
  <c r="S249" i="38"/>
  <c r="R249" i="38"/>
  <c r="J249" i="38"/>
  <c r="I249" i="38"/>
  <c r="G249" i="38"/>
  <c r="F249" i="38"/>
  <c r="X248" i="38"/>
  <c r="V248" i="38"/>
  <c r="U248" i="38"/>
  <c r="S248" i="38"/>
  <c r="R248" i="38"/>
  <c r="L248" i="38"/>
  <c r="J248" i="38"/>
  <c r="I248" i="38"/>
  <c r="G248" i="38"/>
  <c r="F248" i="38"/>
  <c r="V244" i="38"/>
  <c r="U244" i="38"/>
  <c r="S244" i="38"/>
  <c r="R244" i="38"/>
  <c r="K244" i="38"/>
  <c r="J244" i="38"/>
  <c r="I244" i="38"/>
  <c r="H244" i="38"/>
  <c r="G244" i="38"/>
  <c r="F244" i="38"/>
  <c r="V243" i="38"/>
  <c r="U243" i="38"/>
  <c r="S243" i="38"/>
  <c r="R243" i="38"/>
  <c r="K243" i="38"/>
  <c r="J243" i="38"/>
  <c r="I243" i="38"/>
  <c r="H243" i="38"/>
  <c r="G243" i="38"/>
  <c r="F243" i="38"/>
  <c r="X242" i="38"/>
  <c r="V242" i="38"/>
  <c r="U242" i="38"/>
  <c r="S242" i="38"/>
  <c r="R242" i="38"/>
  <c r="M242" i="38"/>
  <c r="L242" i="38"/>
  <c r="K242" i="38"/>
  <c r="J242" i="38"/>
  <c r="I242" i="38"/>
  <c r="H242" i="38"/>
  <c r="G242" i="38"/>
  <c r="F242" i="38"/>
  <c r="V237" i="38"/>
  <c r="U237" i="38"/>
  <c r="S237" i="38"/>
  <c r="R237" i="38"/>
  <c r="J237" i="38"/>
  <c r="I237" i="38"/>
  <c r="G237" i="38"/>
  <c r="F237" i="38"/>
  <c r="V236" i="38"/>
  <c r="U236" i="38"/>
  <c r="S236" i="38"/>
  <c r="R236" i="38"/>
  <c r="J236" i="38"/>
  <c r="I236" i="38"/>
  <c r="G236" i="38"/>
  <c r="F236" i="38"/>
  <c r="X235" i="38"/>
  <c r="V235" i="38"/>
  <c r="U235" i="38"/>
  <c r="S235" i="38"/>
  <c r="R235" i="38"/>
  <c r="L235" i="38"/>
  <c r="J235" i="38"/>
  <c r="I235" i="38"/>
  <c r="G235" i="38"/>
  <c r="F235" i="38"/>
  <c r="V231" i="38"/>
  <c r="U231" i="38"/>
  <c r="S231" i="38"/>
  <c r="R231" i="38"/>
  <c r="K231" i="38"/>
  <c r="J231" i="38"/>
  <c r="I231" i="38"/>
  <c r="H231" i="38"/>
  <c r="G231" i="38"/>
  <c r="F231" i="38"/>
  <c r="V230" i="38"/>
  <c r="U230" i="38"/>
  <c r="S230" i="38"/>
  <c r="R230" i="38"/>
  <c r="K230" i="38"/>
  <c r="J230" i="38"/>
  <c r="I230" i="38"/>
  <c r="H230" i="38"/>
  <c r="G230" i="38"/>
  <c r="F230" i="38"/>
  <c r="X229" i="38"/>
  <c r="V229" i="38"/>
  <c r="U229" i="38"/>
  <c r="S229" i="38"/>
  <c r="R229" i="38"/>
  <c r="M229" i="38"/>
  <c r="L229" i="38"/>
  <c r="K229" i="38"/>
  <c r="J229" i="38"/>
  <c r="I229" i="38"/>
  <c r="H229" i="38"/>
  <c r="G229" i="38"/>
  <c r="F229" i="38"/>
  <c r="V224" i="38"/>
  <c r="U224" i="38"/>
  <c r="S224" i="38"/>
  <c r="R224" i="38"/>
  <c r="J224" i="38"/>
  <c r="I224" i="38"/>
  <c r="G224" i="38"/>
  <c r="F224" i="38"/>
  <c r="V223" i="38"/>
  <c r="U223" i="38"/>
  <c r="S223" i="38"/>
  <c r="R223" i="38"/>
  <c r="J223" i="38"/>
  <c r="I223" i="38"/>
  <c r="G223" i="38"/>
  <c r="F223" i="38"/>
  <c r="X222" i="38"/>
  <c r="V222" i="38"/>
  <c r="U222" i="38"/>
  <c r="S222" i="38"/>
  <c r="R222" i="38"/>
  <c r="L222" i="38"/>
  <c r="J222" i="38"/>
  <c r="I222" i="38"/>
  <c r="G222" i="38"/>
  <c r="F222" i="38"/>
  <c r="V218" i="38"/>
  <c r="U218" i="38"/>
  <c r="S218" i="38"/>
  <c r="R218" i="38"/>
  <c r="K218" i="38"/>
  <c r="J218" i="38"/>
  <c r="I218" i="38"/>
  <c r="H218" i="38"/>
  <c r="G218" i="38"/>
  <c r="F218" i="38"/>
  <c r="V217" i="38"/>
  <c r="U217" i="38"/>
  <c r="S217" i="38"/>
  <c r="R217" i="38"/>
  <c r="K217" i="38"/>
  <c r="J217" i="38"/>
  <c r="I217" i="38"/>
  <c r="H217" i="38"/>
  <c r="G217" i="38"/>
  <c r="F217" i="38"/>
  <c r="X216" i="38"/>
  <c r="V216" i="38"/>
  <c r="U216" i="38"/>
  <c r="S216" i="38"/>
  <c r="R216" i="38"/>
  <c r="M216" i="38"/>
  <c r="L216" i="38"/>
  <c r="K216" i="38"/>
  <c r="J216" i="38"/>
  <c r="I216" i="38"/>
  <c r="H216" i="38"/>
  <c r="G216" i="38"/>
  <c r="F216" i="38"/>
  <c r="V211" i="38"/>
  <c r="U211" i="38"/>
  <c r="S211" i="38"/>
  <c r="R211" i="38"/>
  <c r="J211" i="38"/>
  <c r="I211" i="38"/>
  <c r="G211" i="38"/>
  <c r="F211" i="38"/>
  <c r="V210" i="38"/>
  <c r="U210" i="38"/>
  <c r="S210" i="38"/>
  <c r="R210" i="38"/>
  <c r="J210" i="38"/>
  <c r="I210" i="38"/>
  <c r="G210" i="38"/>
  <c r="F210" i="38"/>
  <c r="X209" i="38"/>
  <c r="V209" i="38"/>
  <c r="U209" i="38"/>
  <c r="S209" i="38"/>
  <c r="R209" i="38"/>
  <c r="L209" i="38"/>
  <c r="J209" i="38"/>
  <c r="I209" i="38"/>
  <c r="G209" i="38"/>
  <c r="F209" i="38"/>
  <c r="V205" i="38"/>
  <c r="U205" i="38"/>
  <c r="S205" i="38"/>
  <c r="R205" i="38"/>
  <c r="K205" i="38"/>
  <c r="J205" i="38"/>
  <c r="I205" i="38"/>
  <c r="H205" i="38"/>
  <c r="G205" i="38"/>
  <c r="F205" i="38"/>
  <c r="V204" i="38"/>
  <c r="U204" i="38"/>
  <c r="S204" i="38"/>
  <c r="R204" i="38"/>
  <c r="K204" i="38"/>
  <c r="J204" i="38"/>
  <c r="I204" i="38"/>
  <c r="H204" i="38"/>
  <c r="G204" i="38"/>
  <c r="F204" i="38"/>
  <c r="X203" i="38"/>
  <c r="V203" i="38"/>
  <c r="U203" i="38"/>
  <c r="S203" i="38"/>
  <c r="R203" i="38"/>
  <c r="M203" i="38"/>
  <c r="L203" i="38"/>
  <c r="K203" i="38"/>
  <c r="J203" i="38"/>
  <c r="I203" i="38"/>
  <c r="H203" i="38"/>
  <c r="G203" i="38"/>
  <c r="F203" i="38"/>
  <c r="V198" i="38"/>
  <c r="U198" i="38"/>
  <c r="S198" i="38"/>
  <c r="R198" i="38"/>
  <c r="J198" i="38"/>
  <c r="I198" i="38"/>
  <c r="G198" i="38"/>
  <c r="F198" i="38"/>
  <c r="V197" i="38"/>
  <c r="U197" i="38"/>
  <c r="S197" i="38"/>
  <c r="R197" i="38"/>
  <c r="J197" i="38"/>
  <c r="I197" i="38"/>
  <c r="G197" i="38"/>
  <c r="F197" i="38"/>
  <c r="X196" i="38"/>
  <c r="V196" i="38"/>
  <c r="U196" i="38"/>
  <c r="S196" i="38"/>
  <c r="R196" i="38"/>
  <c r="L196" i="38"/>
  <c r="J196" i="38"/>
  <c r="I196" i="38"/>
  <c r="G196" i="38"/>
  <c r="F196" i="38"/>
  <c r="V192" i="38"/>
  <c r="U192" i="38"/>
  <c r="S192" i="38"/>
  <c r="R192" i="38"/>
  <c r="K192" i="38"/>
  <c r="J192" i="38"/>
  <c r="I192" i="38"/>
  <c r="H192" i="38"/>
  <c r="G192" i="38"/>
  <c r="F192" i="38"/>
  <c r="V191" i="38"/>
  <c r="U191" i="38"/>
  <c r="S191" i="38"/>
  <c r="R191" i="38"/>
  <c r="K191" i="38"/>
  <c r="J191" i="38"/>
  <c r="I191" i="38"/>
  <c r="H191" i="38"/>
  <c r="G191" i="38"/>
  <c r="F191" i="38"/>
  <c r="X190" i="38"/>
  <c r="V190" i="38"/>
  <c r="U190" i="38"/>
  <c r="S190" i="38"/>
  <c r="R190" i="38"/>
  <c r="M190" i="38"/>
  <c r="L190" i="38"/>
  <c r="K190" i="38"/>
  <c r="J190" i="38"/>
  <c r="I190" i="38"/>
  <c r="H190" i="38"/>
  <c r="G190" i="38"/>
  <c r="F190" i="38"/>
  <c r="V185" i="38"/>
  <c r="U185" i="38"/>
  <c r="S185" i="38"/>
  <c r="R185" i="38"/>
  <c r="J185" i="38"/>
  <c r="I185" i="38"/>
  <c r="G185" i="38"/>
  <c r="F185" i="38"/>
  <c r="V184" i="38"/>
  <c r="U184" i="38"/>
  <c r="S184" i="38"/>
  <c r="R184" i="38"/>
  <c r="J184" i="38"/>
  <c r="I184" i="38"/>
  <c r="G184" i="38"/>
  <c r="F184" i="38"/>
  <c r="X183" i="38"/>
  <c r="V183" i="38"/>
  <c r="U183" i="38"/>
  <c r="S183" i="38"/>
  <c r="R183" i="38"/>
  <c r="L183" i="38"/>
  <c r="J183" i="38"/>
  <c r="I183" i="38"/>
  <c r="G183" i="38"/>
  <c r="F183" i="38"/>
  <c r="V179" i="38"/>
  <c r="U179" i="38"/>
  <c r="S179" i="38"/>
  <c r="R179" i="38"/>
  <c r="K179" i="38"/>
  <c r="J179" i="38"/>
  <c r="I179" i="38"/>
  <c r="H179" i="38"/>
  <c r="G179" i="38"/>
  <c r="F179" i="38"/>
  <c r="V178" i="38"/>
  <c r="U178" i="38"/>
  <c r="S178" i="38"/>
  <c r="R178" i="38"/>
  <c r="K178" i="38"/>
  <c r="J178" i="38"/>
  <c r="I178" i="38"/>
  <c r="H178" i="38"/>
  <c r="G178" i="38"/>
  <c r="F178" i="38"/>
  <c r="X177" i="38"/>
  <c r="V177" i="38"/>
  <c r="U177" i="38"/>
  <c r="S177" i="38"/>
  <c r="R177" i="38"/>
  <c r="M177" i="38"/>
  <c r="L177" i="38"/>
  <c r="K177" i="38"/>
  <c r="J177" i="38"/>
  <c r="I177" i="38"/>
  <c r="H177" i="38"/>
  <c r="G177" i="38"/>
  <c r="F177" i="38"/>
  <c r="V172" i="38"/>
  <c r="U172" i="38"/>
  <c r="S172" i="38"/>
  <c r="R172" i="38"/>
  <c r="J172" i="38"/>
  <c r="I172" i="38"/>
  <c r="G172" i="38"/>
  <c r="F172" i="38"/>
  <c r="V171" i="38"/>
  <c r="U171" i="38"/>
  <c r="S171" i="38"/>
  <c r="R171" i="38"/>
  <c r="J171" i="38"/>
  <c r="I171" i="38"/>
  <c r="G171" i="38"/>
  <c r="F171" i="38"/>
  <c r="X170" i="38"/>
  <c r="V170" i="38"/>
  <c r="U170" i="38"/>
  <c r="S170" i="38"/>
  <c r="R170" i="38"/>
  <c r="L170" i="38"/>
  <c r="J170" i="38"/>
  <c r="I170" i="38"/>
  <c r="G170" i="38"/>
  <c r="F170" i="38"/>
  <c r="V166" i="38"/>
  <c r="U166" i="38"/>
  <c r="S166" i="38"/>
  <c r="R166" i="38"/>
  <c r="K166" i="38"/>
  <c r="J166" i="38"/>
  <c r="I166" i="38"/>
  <c r="H166" i="38"/>
  <c r="G166" i="38"/>
  <c r="F166" i="38"/>
  <c r="V165" i="38"/>
  <c r="U165" i="38"/>
  <c r="S165" i="38"/>
  <c r="R165" i="38"/>
  <c r="K165" i="38"/>
  <c r="J165" i="38"/>
  <c r="I165" i="38"/>
  <c r="H165" i="38"/>
  <c r="G165" i="38"/>
  <c r="F165" i="38"/>
  <c r="X164" i="38"/>
  <c r="V164" i="38"/>
  <c r="U164" i="38"/>
  <c r="S164" i="38"/>
  <c r="R164" i="38"/>
  <c r="M164" i="38"/>
  <c r="L164" i="38"/>
  <c r="K164" i="38"/>
  <c r="J164" i="38"/>
  <c r="I164" i="38"/>
  <c r="H164" i="38"/>
  <c r="G164" i="38"/>
  <c r="F164" i="38"/>
  <c r="V159" i="38"/>
  <c r="U159" i="38"/>
  <c r="S159" i="38"/>
  <c r="R159" i="38"/>
  <c r="J159" i="38"/>
  <c r="I159" i="38"/>
  <c r="G159" i="38"/>
  <c r="F159" i="38"/>
  <c r="V158" i="38"/>
  <c r="U158" i="38"/>
  <c r="S158" i="38"/>
  <c r="R158" i="38"/>
  <c r="J158" i="38"/>
  <c r="I158" i="38"/>
  <c r="G158" i="38"/>
  <c r="F158" i="38"/>
  <c r="X157" i="38"/>
  <c r="V157" i="38"/>
  <c r="U157" i="38"/>
  <c r="S157" i="38"/>
  <c r="R157" i="38"/>
  <c r="L157" i="38"/>
  <c r="J157" i="38"/>
  <c r="I157" i="38"/>
  <c r="G157" i="38"/>
  <c r="F157" i="38"/>
  <c r="V153" i="38"/>
  <c r="U153" i="38"/>
  <c r="S153" i="38"/>
  <c r="R153" i="38"/>
  <c r="K153" i="38"/>
  <c r="J153" i="38"/>
  <c r="I153" i="38"/>
  <c r="H153" i="38"/>
  <c r="G153" i="38"/>
  <c r="F153" i="38"/>
  <c r="V152" i="38"/>
  <c r="U152" i="38"/>
  <c r="S152" i="38"/>
  <c r="R152" i="38"/>
  <c r="K152" i="38"/>
  <c r="J152" i="38"/>
  <c r="I152" i="38"/>
  <c r="H152" i="38"/>
  <c r="G152" i="38"/>
  <c r="F152" i="38"/>
  <c r="X151" i="38"/>
  <c r="V151" i="38"/>
  <c r="U151" i="38"/>
  <c r="S151" i="38"/>
  <c r="R151" i="38"/>
  <c r="M151" i="38"/>
  <c r="L151" i="38"/>
  <c r="K151" i="38"/>
  <c r="J151" i="38"/>
  <c r="I151" i="38"/>
  <c r="H151" i="38"/>
  <c r="G151" i="38"/>
  <c r="F151" i="38"/>
  <c r="V146" i="38"/>
  <c r="U146" i="38"/>
  <c r="S146" i="38"/>
  <c r="R146" i="38"/>
  <c r="J146" i="38"/>
  <c r="I146" i="38"/>
  <c r="G146" i="38"/>
  <c r="F146" i="38"/>
  <c r="V145" i="38"/>
  <c r="U145" i="38"/>
  <c r="S145" i="38"/>
  <c r="R145" i="38"/>
  <c r="J145" i="38"/>
  <c r="I145" i="38"/>
  <c r="G145" i="38"/>
  <c r="F145" i="38"/>
  <c r="X144" i="38"/>
  <c r="V144" i="38"/>
  <c r="U144" i="38"/>
  <c r="S144" i="38"/>
  <c r="R144" i="38"/>
  <c r="L144" i="38"/>
  <c r="J144" i="38"/>
  <c r="I144" i="38"/>
  <c r="G144" i="38"/>
  <c r="F144" i="38"/>
  <c r="V140" i="38"/>
  <c r="U140" i="38"/>
  <c r="S140" i="38"/>
  <c r="R140" i="38"/>
  <c r="K140" i="38"/>
  <c r="J140" i="38"/>
  <c r="I140" i="38"/>
  <c r="H140" i="38"/>
  <c r="G140" i="38"/>
  <c r="F140" i="38"/>
  <c r="V139" i="38"/>
  <c r="U139" i="38"/>
  <c r="S139" i="38"/>
  <c r="R139" i="38"/>
  <c r="K139" i="38"/>
  <c r="J139" i="38"/>
  <c r="I139" i="38"/>
  <c r="H139" i="38"/>
  <c r="G139" i="38"/>
  <c r="F139" i="38"/>
  <c r="X138" i="38"/>
  <c r="V138" i="38"/>
  <c r="U138" i="38"/>
  <c r="S138" i="38"/>
  <c r="R138" i="38"/>
  <c r="M138" i="38"/>
  <c r="L138" i="38"/>
  <c r="K138" i="38"/>
  <c r="J138" i="38"/>
  <c r="I138" i="38"/>
  <c r="H138" i="38"/>
  <c r="G138" i="38"/>
  <c r="F138" i="38"/>
  <c r="V133" i="38"/>
  <c r="U133" i="38"/>
  <c r="S133" i="38"/>
  <c r="R133" i="38"/>
  <c r="J133" i="38"/>
  <c r="I133" i="38"/>
  <c r="G133" i="38"/>
  <c r="F133" i="38"/>
  <c r="V132" i="38"/>
  <c r="U132" i="38"/>
  <c r="S132" i="38"/>
  <c r="R132" i="38"/>
  <c r="J132" i="38"/>
  <c r="I132" i="38"/>
  <c r="G132" i="38"/>
  <c r="F132" i="38"/>
  <c r="X131" i="38"/>
  <c r="V131" i="38"/>
  <c r="U131" i="38"/>
  <c r="S131" i="38"/>
  <c r="R131" i="38"/>
  <c r="L131" i="38"/>
  <c r="J131" i="38"/>
  <c r="I131" i="38"/>
  <c r="G131" i="38"/>
  <c r="F131" i="38"/>
  <c r="V127" i="38"/>
  <c r="U127" i="38"/>
  <c r="S127" i="38"/>
  <c r="R127" i="38"/>
  <c r="K127" i="38"/>
  <c r="J127" i="38"/>
  <c r="I127" i="38"/>
  <c r="H127" i="38"/>
  <c r="G127" i="38"/>
  <c r="F127" i="38"/>
  <c r="V126" i="38"/>
  <c r="U126" i="38"/>
  <c r="S126" i="38"/>
  <c r="R126" i="38"/>
  <c r="K126" i="38"/>
  <c r="J126" i="38"/>
  <c r="I126" i="38"/>
  <c r="H126" i="38"/>
  <c r="G126" i="38"/>
  <c r="F126" i="38"/>
  <c r="X125" i="38"/>
  <c r="V125" i="38"/>
  <c r="U125" i="38"/>
  <c r="S125" i="38"/>
  <c r="R125" i="38"/>
  <c r="M125" i="38"/>
  <c r="L125" i="38"/>
  <c r="K125" i="38"/>
  <c r="J125" i="38"/>
  <c r="I125" i="38"/>
  <c r="H125" i="38"/>
  <c r="G125" i="38"/>
  <c r="F125" i="38"/>
  <c r="V120" i="38"/>
  <c r="U120" i="38"/>
  <c r="S120" i="38"/>
  <c r="R120" i="38"/>
  <c r="J120" i="38"/>
  <c r="I120" i="38"/>
  <c r="G120" i="38"/>
  <c r="F120" i="38"/>
  <c r="V119" i="38"/>
  <c r="U119" i="38"/>
  <c r="S119" i="38"/>
  <c r="R119" i="38"/>
  <c r="J119" i="38"/>
  <c r="I119" i="38"/>
  <c r="G119" i="38"/>
  <c r="F119" i="38"/>
  <c r="X118" i="38"/>
  <c r="V118" i="38"/>
  <c r="U118" i="38"/>
  <c r="S118" i="38"/>
  <c r="R118" i="38"/>
  <c r="L118" i="38"/>
  <c r="J118" i="38"/>
  <c r="I118" i="38"/>
  <c r="G118" i="38"/>
  <c r="F118" i="38"/>
  <c r="V114" i="38"/>
  <c r="U114" i="38"/>
  <c r="S114" i="38"/>
  <c r="R114" i="38"/>
  <c r="K114" i="38"/>
  <c r="J114" i="38"/>
  <c r="I114" i="38"/>
  <c r="H114" i="38"/>
  <c r="G114" i="38"/>
  <c r="F114" i="38"/>
  <c r="V113" i="38"/>
  <c r="U113" i="38"/>
  <c r="S113" i="38"/>
  <c r="R113" i="38"/>
  <c r="K113" i="38"/>
  <c r="J113" i="38"/>
  <c r="I113" i="38"/>
  <c r="H113" i="38"/>
  <c r="G113" i="38"/>
  <c r="F113" i="38"/>
  <c r="X112" i="38"/>
  <c r="V112" i="38"/>
  <c r="U112" i="38"/>
  <c r="S112" i="38"/>
  <c r="R112" i="38"/>
  <c r="M112" i="38"/>
  <c r="L112" i="38"/>
  <c r="K112" i="38"/>
  <c r="J112" i="38"/>
  <c r="I112" i="38"/>
  <c r="H112" i="38"/>
  <c r="G112" i="38"/>
  <c r="F112" i="38"/>
  <c r="V107" i="38"/>
  <c r="U107" i="38"/>
  <c r="S107" i="38"/>
  <c r="R107" i="38"/>
  <c r="J107" i="38"/>
  <c r="I107" i="38"/>
  <c r="G107" i="38"/>
  <c r="F107" i="38"/>
  <c r="V106" i="38"/>
  <c r="U106" i="38"/>
  <c r="S106" i="38"/>
  <c r="R106" i="38"/>
  <c r="J106" i="38"/>
  <c r="I106" i="38"/>
  <c r="G106" i="38"/>
  <c r="F106" i="38"/>
  <c r="X105" i="38"/>
  <c r="V105" i="38"/>
  <c r="U105" i="38"/>
  <c r="S105" i="38"/>
  <c r="R105" i="38"/>
  <c r="L105" i="38"/>
  <c r="J105" i="38"/>
  <c r="I105" i="38"/>
  <c r="G105" i="38"/>
  <c r="F105" i="38"/>
  <c r="V101" i="38"/>
  <c r="U101" i="38"/>
  <c r="S101" i="38"/>
  <c r="R101" i="38"/>
  <c r="K101" i="38"/>
  <c r="J101" i="38"/>
  <c r="I101" i="38"/>
  <c r="H101" i="38"/>
  <c r="G101" i="38"/>
  <c r="F101" i="38"/>
  <c r="V100" i="38"/>
  <c r="U100" i="38"/>
  <c r="S100" i="38"/>
  <c r="R100" i="38"/>
  <c r="K100" i="38"/>
  <c r="J100" i="38"/>
  <c r="I100" i="38"/>
  <c r="H100" i="38"/>
  <c r="G100" i="38"/>
  <c r="F100" i="38"/>
  <c r="X99" i="38"/>
  <c r="V99" i="38"/>
  <c r="U99" i="38"/>
  <c r="S99" i="38"/>
  <c r="R99" i="38"/>
  <c r="M99" i="38"/>
  <c r="L99" i="38"/>
  <c r="K99" i="38"/>
  <c r="J99" i="38"/>
  <c r="I99" i="38"/>
  <c r="H99" i="38"/>
  <c r="G99" i="38"/>
  <c r="F99" i="38"/>
  <c r="V94" i="38"/>
  <c r="U94" i="38"/>
  <c r="S94" i="38"/>
  <c r="R94" i="38"/>
  <c r="J94" i="38"/>
  <c r="I94" i="38"/>
  <c r="G94" i="38"/>
  <c r="F94" i="38"/>
  <c r="V93" i="38"/>
  <c r="U93" i="38"/>
  <c r="S93" i="38"/>
  <c r="R93" i="38"/>
  <c r="J93" i="38"/>
  <c r="I93" i="38"/>
  <c r="G93" i="38"/>
  <c r="F93" i="38"/>
  <c r="X92" i="38"/>
  <c r="V92" i="38"/>
  <c r="U92" i="38"/>
  <c r="S92" i="38"/>
  <c r="R92" i="38"/>
  <c r="L92" i="38"/>
  <c r="J92" i="38"/>
  <c r="I92" i="38"/>
  <c r="G92" i="38"/>
  <c r="F92" i="38"/>
  <c r="V88" i="38"/>
  <c r="U88" i="38"/>
  <c r="S88" i="38"/>
  <c r="R88" i="38"/>
  <c r="K88" i="38"/>
  <c r="J88" i="38"/>
  <c r="I88" i="38"/>
  <c r="H88" i="38"/>
  <c r="G88" i="38"/>
  <c r="F88" i="38"/>
  <c r="V87" i="38"/>
  <c r="U87" i="38"/>
  <c r="S87" i="38"/>
  <c r="R87" i="38"/>
  <c r="K87" i="38"/>
  <c r="J87" i="38"/>
  <c r="I87" i="38"/>
  <c r="H87" i="38"/>
  <c r="G87" i="38"/>
  <c r="F87" i="38"/>
  <c r="X86" i="38"/>
  <c r="V86" i="38"/>
  <c r="U86" i="38"/>
  <c r="S86" i="38"/>
  <c r="R86" i="38"/>
  <c r="M86" i="38"/>
  <c r="L86" i="38"/>
  <c r="K86" i="38"/>
  <c r="J86" i="38"/>
  <c r="I86" i="38"/>
  <c r="H86" i="38"/>
  <c r="G86" i="38"/>
  <c r="F86" i="38"/>
  <c r="V81" i="38"/>
  <c r="U81" i="38"/>
  <c r="S81" i="38"/>
  <c r="R81" i="38"/>
  <c r="J81" i="38"/>
  <c r="I81" i="38"/>
  <c r="G81" i="38"/>
  <c r="F81" i="38"/>
  <c r="V80" i="38"/>
  <c r="U80" i="38"/>
  <c r="S80" i="38"/>
  <c r="R80" i="38"/>
  <c r="J80" i="38"/>
  <c r="I80" i="38"/>
  <c r="G80" i="38"/>
  <c r="F80" i="38"/>
  <c r="X79" i="38"/>
  <c r="V79" i="38"/>
  <c r="U79" i="38"/>
  <c r="S79" i="38"/>
  <c r="R79" i="38"/>
  <c r="L79" i="38"/>
  <c r="J79" i="38"/>
  <c r="I79" i="38"/>
  <c r="G79" i="38"/>
  <c r="F79" i="38"/>
  <c r="V75" i="38"/>
  <c r="U75" i="38"/>
  <c r="S75" i="38"/>
  <c r="R75" i="38"/>
  <c r="K75" i="38"/>
  <c r="J75" i="38"/>
  <c r="I75" i="38"/>
  <c r="H75" i="38"/>
  <c r="G75" i="38"/>
  <c r="F75" i="38"/>
  <c r="V74" i="38"/>
  <c r="U74" i="38"/>
  <c r="S74" i="38"/>
  <c r="R74" i="38"/>
  <c r="K74" i="38"/>
  <c r="J74" i="38"/>
  <c r="I74" i="38"/>
  <c r="H74" i="38"/>
  <c r="G74" i="38"/>
  <c r="F74" i="38"/>
  <c r="X73" i="38"/>
  <c r="V73" i="38"/>
  <c r="U73" i="38"/>
  <c r="S73" i="38"/>
  <c r="R73" i="38"/>
  <c r="M73" i="38"/>
  <c r="L73" i="38"/>
  <c r="K73" i="38"/>
  <c r="J73" i="38"/>
  <c r="I73" i="38"/>
  <c r="H73" i="38"/>
  <c r="G73" i="38"/>
  <c r="F73" i="38"/>
  <c r="V263" i="39"/>
  <c r="U263" i="39"/>
  <c r="S263" i="39"/>
  <c r="R263" i="39"/>
  <c r="J263" i="39"/>
  <c r="I263" i="39"/>
  <c r="G263" i="39"/>
  <c r="F263" i="39"/>
  <c r="V262" i="39"/>
  <c r="U262" i="39"/>
  <c r="S262" i="39"/>
  <c r="R262" i="39"/>
  <c r="J262" i="39"/>
  <c r="I262" i="39"/>
  <c r="G262" i="39"/>
  <c r="F262" i="39"/>
  <c r="X261" i="39"/>
  <c r="V261" i="39"/>
  <c r="U261" i="39"/>
  <c r="S261" i="39"/>
  <c r="R261" i="39"/>
  <c r="L261" i="39"/>
  <c r="J261" i="39"/>
  <c r="I261" i="39"/>
  <c r="G261" i="39"/>
  <c r="F261" i="39"/>
  <c r="V257" i="39"/>
  <c r="U257" i="39"/>
  <c r="S257" i="39"/>
  <c r="R257" i="39"/>
  <c r="K257" i="39"/>
  <c r="J257" i="39"/>
  <c r="I257" i="39"/>
  <c r="H257" i="39"/>
  <c r="G257" i="39"/>
  <c r="F257" i="39"/>
  <c r="V256" i="39"/>
  <c r="U256" i="39"/>
  <c r="S256" i="39"/>
  <c r="R256" i="39"/>
  <c r="K256" i="39"/>
  <c r="J256" i="39"/>
  <c r="I256" i="39"/>
  <c r="H256" i="39"/>
  <c r="G256" i="39"/>
  <c r="F256" i="39"/>
  <c r="X255" i="39"/>
  <c r="V255" i="39"/>
  <c r="U255" i="39"/>
  <c r="S255" i="39"/>
  <c r="R255" i="39"/>
  <c r="M255" i="39"/>
  <c r="L255" i="39"/>
  <c r="K255" i="39"/>
  <c r="J255" i="39"/>
  <c r="I255" i="39"/>
  <c r="H255" i="39"/>
  <c r="G255" i="39"/>
  <c r="F255" i="39"/>
  <c r="V250" i="39"/>
  <c r="U250" i="39"/>
  <c r="S250" i="39"/>
  <c r="R250" i="39"/>
  <c r="J250" i="39"/>
  <c r="I250" i="39"/>
  <c r="G250" i="39"/>
  <c r="F250" i="39"/>
  <c r="V249" i="39"/>
  <c r="U249" i="39"/>
  <c r="S249" i="39"/>
  <c r="R249" i="39"/>
  <c r="J249" i="39"/>
  <c r="I249" i="39"/>
  <c r="G249" i="39"/>
  <c r="F249" i="39"/>
  <c r="X248" i="39"/>
  <c r="V248" i="39"/>
  <c r="U248" i="39"/>
  <c r="S248" i="39"/>
  <c r="R248" i="39"/>
  <c r="L248" i="39"/>
  <c r="J248" i="39"/>
  <c r="I248" i="39"/>
  <c r="G248" i="39"/>
  <c r="F248" i="39"/>
  <c r="V244" i="39"/>
  <c r="U244" i="39"/>
  <c r="S244" i="39"/>
  <c r="R244" i="39"/>
  <c r="K244" i="39"/>
  <c r="J244" i="39"/>
  <c r="I244" i="39"/>
  <c r="H244" i="39"/>
  <c r="G244" i="39"/>
  <c r="F244" i="39"/>
  <c r="V243" i="39"/>
  <c r="U243" i="39"/>
  <c r="S243" i="39"/>
  <c r="R243" i="39"/>
  <c r="K243" i="39"/>
  <c r="J243" i="39"/>
  <c r="I243" i="39"/>
  <c r="H243" i="39"/>
  <c r="G243" i="39"/>
  <c r="F243" i="39"/>
  <c r="X242" i="39"/>
  <c r="V242" i="39"/>
  <c r="U242" i="39"/>
  <c r="S242" i="39"/>
  <c r="R242" i="39"/>
  <c r="M242" i="39"/>
  <c r="L242" i="39"/>
  <c r="K242" i="39"/>
  <c r="J242" i="39"/>
  <c r="I242" i="39"/>
  <c r="H242" i="39"/>
  <c r="G242" i="39"/>
  <c r="F242" i="39"/>
  <c r="V237" i="39"/>
  <c r="U237" i="39"/>
  <c r="S237" i="39"/>
  <c r="R237" i="39"/>
  <c r="J237" i="39"/>
  <c r="I237" i="39"/>
  <c r="G237" i="39"/>
  <c r="F237" i="39"/>
  <c r="V236" i="39"/>
  <c r="U236" i="39"/>
  <c r="S236" i="39"/>
  <c r="R236" i="39"/>
  <c r="J236" i="39"/>
  <c r="I236" i="39"/>
  <c r="G236" i="39"/>
  <c r="F236" i="39"/>
  <c r="X235" i="39"/>
  <c r="V235" i="39"/>
  <c r="U235" i="39"/>
  <c r="S235" i="39"/>
  <c r="R235" i="39"/>
  <c r="L235" i="39"/>
  <c r="J235" i="39"/>
  <c r="I235" i="39"/>
  <c r="G235" i="39"/>
  <c r="F235" i="39"/>
  <c r="V231" i="39"/>
  <c r="U231" i="39"/>
  <c r="S231" i="39"/>
  <c r="R231" i="39"/>
  <c r="K231" i="39"/>
  <c r="J231" i="39"/>
  <c r="I231" i="39"/>
  <c r="H231" i="39"/>
  <c r="G231" i="39"/>
  <c r="F231" i="39"/>
  <c r="V230" i="39"/>
  <c r="U230" i="39"/>
  <c r="S230" i="39"/>
  <c r="R230" i="39"/>
  <c r="K230" i="39"/>
  <c r="J230" i="39"/>
  <c r="I230" i="39"/>
  <c r="H230" i="39"/>
  <c r="G230" i="39"/>
  <c r="F230" i="39"/>
  <c r="X229" i="39"/>
  <c r="V229" i="39"/>
  <c r="U229" i="39"/>
  <c r="S229" i="39"/>
  <c r="R229" i="39"/>
  <c r="M229" i="39"/>
  <c r="L229" i="39"/>
  <c r="K229" i="39"/>
  <c r="J229" i="39"/>
  <c r="I229" i="39"/>
  <c r="H229" i="39"/>
  <c r="G229" i="39"/>
  <c r="F229" i="39"/>
  <c r="V224" i="39"/>
  <c r="U224" i="39"/>
  <c r="S224" i="39"/>
  <c r="R224" i="39"/>
  <c r="J224" i="39"/>
  <c r="I224" i="39"/>
  <c r="G224" i="39"/>
  <c r="F224" i="39"/>
  <c r="V223" i="39"/>
  <c r="U223" i="39"/>
  <c r="S223" i="39"/>
  <c r="R223" i="39"/>
  <c r="J223" i="39"/>
  <c r="I223" i="39"/>
  <c r="G223" i="39"/>
  <c r="F223" i="39"/>
  <c r="X222" i="39"/>
  <c r="V222" i="39"/>
  <c r="U222" i="39"/>
  <c r="S222" i="39"/>
  <c r="R222" i="39"/>
  <c r="L222" i="39"/>
  <c r="J222" i="39"/>
  <c r="I222" i="39"/>
  <c r="G222" i="39"/>
  <c r="F222" i="39"/>
  <c r="V218" i="39"/>
  <c r="U218" i="39"/>
  <c r="S218" i="39"/>
  <c r="R218" i="39"/>
  <c r="K218" i="39"/>
  <c r="J218" i="39"/>
  <c r="I218" i="39"/>
  <c r="H218" i="39"/>
  <c r="G218" i="39"/>
  <c r="F218" i="39"/>
  <c r="V217" i="39"/>
  <c r="U217" i="39"/>
  <c r="S217" i="39"/>
  <c r="R217" i="39"/>
  <c r="K217" i="39"/>
  <c r="J217" i="39"/>
  <c r="I217" i="39"/>
  <c r="H217" i="39"/>
  <c r="G217" i="39"/>
  <c r="F217" i="39"/>
  <c r="X216" i="39"/>
  <c r="V216" i="39"/>
  <c r="U216" i="39"/>
  <c r="S216" i="39"/>
  <c r="R216" i="39"/>
  <c r="M216" i="39"/>
  <c r="L216" i="39"/>
  <c r="K216" i="39"/>
  <c r="J216" i="39"/>
  <c r="I216" i="39"/>
  <c r="H216" i="39"/>
  <c r="G216" i="39"/>
  <c r="F216" i="39"/>
  <c r="V211" i="39"/>
  <c r="U211" i="39"/>
  <c r="S211" i="39"/>
  <c r="R211" i="39"/>
  <c r="J211" i="39"/>
  <c r="I211" i="39"/>
  <c r="G211" i="39"/>
  <c r="F211" i="39"/>
  <c r="V210" i="39"/>
  <c r="U210" i="39"/>
  <c r="S210" i="39"/>
  <c r="R210" i="39"/>
  <c r="J210" i="39"/>
  <c r="I210" i="39"/>
  <c r="G210" i="39"/>
  <c r="F210" i="39"/>
  <c r="X209" i="39"/>
  <c r="V209" i="39"/>
  <c r="U209" i="39"/>
  <c r="S209" i="39"/>
  <c r="R209" i="39"/>
  <c r="L209" i="39"/>
  <c r="J209" i="39"/>
  <c r="I209" i="39"/>
  <c r="G209" i="39"/>
  <c r="F209" i="39"/>
  <c r="V205" i="39"/>
  <c r="U205" i="39"/>
  <c r="S205" i="39"/>
  <c r="R205" i="39"/>
  <c r="K205" i="39"/>
  <c r="J205" i="39"/>
  <c r="I205" i="39"/>
  <c r="H205" i="39"/>
  <c r="G205" i="39"/>
  <c r="F205" i="39"/>
  <c r="V204" i="39"/>
  <c r="U204" i="39"/>
  <c r="S204" i="39"/>
  <c r="R204" i="39"/>
  <c r="K204" i="39"/>
  <c r="J204" i="39"/>
  <c r="I204" i="39"/>
  <c r="H204" i="39"/>
  <c r="G204" i="39"/>
  <c r="F204" i="39"/>
  <c r="X203" i="39"/>
  <c r="V203" i="39"/>
  <c r="U203" i="39"/>
  <c r="S203" i="39"/>
  <c r="R203" i="39"/>
  <c r="M203" i="39"/>
  <c r="L203" i="39"/>
  <c r="K203" i="39"/>
  <c r="J203" i="39"/>
  <c r="I203" i="39"/>
  <c r="H203" i="39"/>
  <c r="G203" i="39"/>
  <c r="F203" i="39"/>
  <c r="V198" i="39"/>
  <c r="U198" i="39"/>
  <c r="S198" i="39"/>
  <c r="R198" i="39"/>
  <c r="J198" i="39"/>
  <c r="I198" i="39"/>
  <c r="G198" i="39"/>
  <c r="F198" i="39"/>
  <c r="V197" i="39"/>
  <c r="U197" i="39"/>
  <c r="S197" i="39"/>
  <c r="R197" i="39"/>
  <c r="J197" i="39"/>
  <c r="I197" i="39"/>
  <c r="G197" i="39"/>
  <c r="F197" i="39"/>
  <c r="X196" i="39"/>
  <c r="V196" i="39"/>
  <c r="U196" i="39"/>
  <c r="S196" i="39"/>
  <c r="R196" i="39"/>
  <c r="L196" i="39"/>
  <c r="J196" i="39"/>
  <c r="I196" i="39"/>
  <c r="G196" i="39"/>
  <c r="F196" i="39"/>
  <c r="V192" i="39"/>
  <c r="U192" i="39"/>
  <c r="S192" i="39"/>
  <c r="R192" i="39"/>
  <c r="K192" i="39"/>
  <c r="J192" i="39"/>
  <c r="I192" i="39"/>
  <c r="H192" i="39"/>
  <c r="G192" i="39"/>
  <c r="F192" i="39"/>
  <c r="V191" i="39"/>
  <c r="U191" i="39"/>
  <c r="S191" i="39"/>
  <c r="R191" i="39"/>
  <c r="K191" i="39"/>
  <c r="J191" i="39"/>
  <c r="I191" i="39"/>
  <c r="H191" i="39"/>
  <c r="G191" i="39"/>
  <c r="F191" i="39"/>
  <c r="X190" i="39"/>
  <c r="V190" i="39"/>
  <c r="U190" i="39"/>
  <c r="S190" i="39"/>
  <c r="R190" i="39"/>
  <c r="M190" i="39"/>
  <c r="L190" i="39"/>
  <c r="K190" i="39"/>
  <c r="J190" i="39"/>
  <c r="I190" i="39"/>
  <c r="H190" i="39"/>
  <c r="G190" i="39"/>
  <c r="F190" i="39"/>
  <c r="V185" i="39"/>
  <c r="U185" i="39"/>
  <c r="S185" i="39"/>
  <c r="R185" i="39"/>
  <c r="J185" i="39"/>
  <c r="I185" i="39"/>
  <c r="G185" i="39"/>
  <c r="F185" i="39"/>
  <c r="V184" i="39"/>
  <c r="U184" i="39"/>
  <c r="S184" i="39"/>
  <c r="R184" i="39"/>
  <c r="J184" i="39"/>
  <c r="I184" i="39"/>
  <c r="G184" i="39"/>
  <c r="F184" i="39"/>
  <c r="X183" i="39"/>
  <c r="V183" i="39"/>
  <c r="U183" i="39"/>
  <c r="S183" i="39"/>
  <c r="R183" i="39"/>
  <c r="L183" i="39"/>
  <c r="J183" i="39"/>
  <c r="I183" i="39"/>
  <c r="G183" i="39"/>
  <c r="F183" i="39"/>
  <c r="V179" i="39"/>
  <c r="U179" i="39"/>
  <c r="S179" i="39"/>
  <c r="R179" i="39"/>
  <c r="K179" i="39"/>
  <c r="J179" i="39"/>
  <c r="I179" i="39"/>
  <c r="H179" i="39"/>
  <c r="G179" i="39"/>
  <c r="F179" i="39"/>
  <c r="V178" i="39"/>
  <c r="U178" i="39"/>
  <c r="S178" i="39"/>
  <c r="R178" i="39"/>
  <c r="K178" i="39"/>
  <c r="J178" i="39"/>
  <c r="I178" i="39"/>
  <c r="H178" i="39"/>
  <c r="G178" i="39"/>
  <c r="F178" i="39"/>
  <c r="X177" i="39"/>
  <c r="V177" i="39"/>
  <c r="U177" i="39"/>
  <c r="S177" i="39"/>
  <c r="R177" i="39"/>
  <c r="M177" i="39"/>
  <c r="L177" i="39"/>
  <c r="K177" i="39"/>
  <c r="J177" i="39"/>
  <c r="I177" i="39"/>
  <c r="H177" i="39"/>
  <c r="G177" i="39"/>
  <c r="F177" i="39"/>
  <c r="V172" i="39"/>
  <c r="U172" i="39"/>
  <c r="S172" i="39"/>
  <c r="R172" i="39"/>
  <c r="J172" i="39"/>
  <c r="I172" i="39"/>
  <c r="G172" i="39"/>
  <c r="F172" i="39"/>
  <c r="V171" i="39"/>
  <c r="U171" i="39"/>
  <c r="S171" i="39"/>
  <c r="R171" i="39"/>
  <c r="J171" i="39"/>
  <c r="I171" i="39"/>
  <c r="G171" i="39"/>
  <c r="F171" i="39"/>
  <c r="X170" i="39"/>
  <c r="V170" i="39"/>
  <c r="U170" i="39"/>
  <c r="S170" i="39"/>
  <c r="R170" i="39"/>
  <c r="L170" i="39"/>
  <c r="J170" i="39"/>
  <c r="I170" i="39"/>
  <c r="G170" i="39"/>
  <c r="F170" i="39"/>
  <c r="V166" i="39"/>
  <c r="U166" i="39"/>
  <c r="S166" i="39"/>
  <c r="R166" i="39"/>
  <c r="K166" i="39"/>
  <c r="J166" i="39"/>
  <c r="I166" i="39"/>
  <c r="H166" i="39"/>
  <c r="G166" i="39"/>
  <c r="F166" i="39"/>
  <c r="V165" i="39"/>
  <c r="U165" i="39"/>
  <c r="S165" i="39"/>
  <c r="R165" i="39"/>
  <c r="K165" i="39"/>
  <c r="J165" i="39"/>
  <c r="I165" i="39"/>
  <c r="H165" i="39"/>
  <c r="G165" i="39"/>
  <c r="F165" i="39"/>
  <c r="X164" i="39"/>
  <c r="V164" i="39"/>
  <c r="U164" i="39"/>
  <c r="S164" i="39"/>
  <c r="R164" i="39"/>
  <c r="M164" i="39"/>
  <c r="L164" i="39"/>
  <c r="K164" i="39"/>
  <c r="J164" i="39"/>
  <c r="I164" i="39"/>
  <c r="H164" i="39"/>
  <c r="G164" i="39"/>
  <c r="F164" i="39"/>
  <c r="V159" i="39"/>
  <c r="U159" i="39"/>
  <c r="S159" i="39"/>
  <c r="R159" i="39"/>
  <c r="J159" i="39"/>
  <c r="I159" i="39"/>
  <c r="G159" i="39"/>
  <c r="F159" i="39"/>
  <c r="V158" i="39"/>
  <c r="U158" i="39"/>
  <c r="S158" i="39"/>
  <c r="R158" i="39"/>
  <c r="J158" i="39"/>
  <c r="I158" i="39"/>
  <c r="G158" i="39"/>
  <c r="F158" i="39"/>
  <c r="X157" i="39"/>
  <c r="V157" i="39"/>
  <c r="U157" i="39"/>
  <c r="S157" i="39"/>
  <c r="R157" i="39"/>
  <c r="L157" i="39"/>
  <c r="J157" i="39"/>
  <c r="I157" i="39"/>
  <c r="G157" i="39"/>
  <c r="F157" i="39"/>
  <c r="V153" i="39"/>
  <c r="U153" i="39"/>
  <c r="S153" i="39"/>
  <c r="R153" i="39"/>
  <c r="K153" i="39"/>
  <c r="J153" i="39"/>
  <c r="I153" i="39"/>
  <c r="H153" i="39"/>
  <c r="G153" i="39"/>
  <c r="F153" i="39"/>
  <c r="V152" i="39"/>
  <c r="U152" i="39"/>
  <c r="S152" i="39"/>
  <c r="R152" i="39"/>
  <c r="K152" i="39"/>
  <c r="J152" i="39"/>
  <c r="I152" i="39"/>
  <c r="H152" i="39"/>
  <c r="G152" i="39"/>
  <c r="F152" i="39"/>
  <c r="X151" i="39"/>
  <c r="V151" i="39"/>
  <c r="U151" i="39"/>
  <c r="S151" i="39"/>
  <c r="R151" i="39"/>
  <c r="M151" i="39"/>
  <c r="L151" i="39"/>
  <c r="K151" i="39"/>
  <c r="J151" i="39"/>
  <c r="I151" i="39"/>
  <c r="H151" i="39"/>
  <c r="G151" i="39"/>
  <c r="F151" i="39"/>
  <c r="V146" i="39"/>
  <c r="U146" i="39"/>
  <c r="S146" i="39"/>
  <c r="R146" i="39"/>
  <c r="J146" i="39"/>
  <c r="I146" i="39"/>
  <c r="G146" i="39"/>
  <c r="F146" i="39"/>
  <c r="V145" i="39"/>
  <c r="U145" i="39"/>
  <c r="S145" i="39"/>
  <c r="R145" i="39"/>
  <c r="J145" i="39"/>
  <c r="I145" i="39"/>
  <c r="G145" i="39"/>
  <c r="F145" i="39"/>
  <c r="X144" i="39"/>
  <c r="V144" i="39"/>
  <c r="U144" i="39"/>
  <c r="S144" i="39"/>
  <c r="R144" i="39"/>
  <c r="L144" i="39"/>
  <c r="J144" i="39"/>
  <c r="I144" i="39"/>
  <c r="G144" i="39"/>
  <c r="F144" i="39"/>
  <c r="V140" i="39"/>
  <c r="U140" i="39"/>
  <c r="S140" i="39"/>
  <c r="R140" i="39"/>
  <c r="K140" i="39"/>
  <c r="J140" i="39"/>
  <c r="I140" i="39"/>
  <c r="H140" i="39"/>
  <c r="G140" i="39"/>
  <c r="F140" i="39"/>
  <c r="V139" i="39"/>
  <c r="U139" i="39"/>
  <c r="S139" i="39"/>
  <c r="R139" i="39"/>
  <c r="K139" i="39"/>
  <c r="J139" i="39"/>
  <c r="I139" i="39"/>
  <c r="H139" i="39"/>
  <c r="G139" i="39"/>
  <c r="F139" i="39"/>
  <c r="X138" i="39"/>
  <c r="V138" i="39"/>
  <c r="U138" i="39"/>
  <c r="S138" i="39"/>
  <c r="R138" i="39"/>
  <c r="M138" i="39"/>
  <c r="L138" i="39"/>
  <c r="K138" i="39"/>
  <c r="J138" i="39"/>
  <c r="I138" i="39"/>
  <c r="H138" i="39"/>
  <c r="G138" i="39"/>
  <c r="F138" i="39"/>
  <c r="V133" i="39"/>
  <c r="U133" i="39"/>
  <c r="S133" i="39"/>
  <c r="R133" i="39"/>
  <c r="J133" i="39"/>
  <c r="I133" i="39"/>
  <c r="G133" i="39"/>
  <c r="F133" i="39"/>
  <c r="V132" i="39"/>
  <c r="U132" i="39"/>
  <c r="S132" i="39"/>
  <c r="R132" i="39"/>
  <c r="J132" i="39"/>
  <c r="I132" i="39"/>
  <c r="G132" i="39"/>
  <c r="F132" i="39"/>
  <c r="X131" i="39"/>
  <c r="V131" i="39"/>
  <c r="U131" i="39"/>
  <c r="S131" i="39"/>
  <c r="R131" i="39"/>
  <c r="L131" i="39"/>
  <c r="J131" i="39"/>
  <c r="I131" i="39"/>
  <c r="G131" i="39"/>
  <c r="F131" i="39"/>
  <c r="V127" i="39"/>
  <c r="U127" i="39"/>
  <c r="S127" i="39"/>
  <c r="R127" i="39"/>
  <c r="K127" i="39"/>
  <c r="J127" i="39"/>
  <c r="I127" i="39"/>
  <c r="H127" i="39"/>
  <c r="G127" i="39"/>
  <c r="F127" i="39"/>
  <c r="V126" i="39"/>
  <c r="U126" i="39"/>
  <c r="S126" i="39"/>
  <c r="R126" i="39"/>
  <c r="K126" i="39"/>
  <c r="J126" i="39"/>
  <c r="I126" i="39"/>
  <c r="H126" i="39"/>
  <c r="G126" i="39"/>
  <c r="F126" i="39"/>
  <c r="X125" i="39"/>
  <c r="V125" i="39"/>
  <c r="U125" i="39"/>
  <c r="S125" i="39"/>
  <c r="R125" i="39"/>
  <c r="M125" i="39"/>
  <c r="L125" i="39"/>
  <c r="K125" i="39"/>
  <c r="J125" i="39"/>
  <c r="I125" i="39"/>
  <c r="H125" i="39"/>
  <c r="G125" i="39"/>
  <c r="F125" i="39"/>
  <c r="V120" i="39"/>
  <c r="U120" i="39"/>
  <c r="S120" i="39"/>
  <c r="R120" i="39"/>
  <c r="J120" i="39"/>
  <c r="I120" i="39"/>
  <c r="G120" i="39"/>
  <c r="F120" i="39"/>
  <c r="V119" i="39"/>
  <c r="U119" i="39"/>
  <c r="S119" i="39"/>
  <c r="R119" i="39"/>
  <c r="J119" i="39"/>
  <c r="I119" i="39"/>
  <c r="G119" i="39"/>
  <c r="F119" i="39"/>
  <c r="X118" i="39"/>
  <c r="V118" i="39"/>
  <c r="U118" i="39"/>
  <c r="S118" i="39"/>
  <c r="R118" i="39"/>
  <c r="L118" i="39"/>
  <c r="J118" i="39"/>
  <c r="I118" i="39"/>
  <c r="G118" i="39"/>
  <c r="F118" i="39"/>
  <c r="V114" i="39"/>
  <c r="U114" i="39"/>
  <c r="S114" i="39"/>
  <c r="R114" i="39"/>
  <c r="K114" i="39"/>
  <c r="J114" i="39"/>
  <c r="I114" i="39"/>
  <c r="H114" i="39"/>
  <c r="G114" i="39"/>
  <c r="F114" i="39"/>
  <c r="V113" i="39"/>
  <c r="U113" i="39"/>
  <c r="S113" i="39"/>
  <c r="R113" i="39"/>
  <c r="K113" i="39"/>
  <c r="J113" i="39"/>
  <c r="I113" i="39"/>
  <c r="H113" i="39"/>
  <c r="G113" i="39"/>
  <c r="F113" i="39"/>
  <c r="X112" i="39"/>
  <c r="V112" i="39"/>
  <c r="U112" i="39"/>
  <c r="S112" i="39"/>
  <c r="R112" i="39"/>
  <c r="M112" i="39"/>
  <c r="L112" i="39"/>
  <c r="K112" i="39"/>
  <c r="J112" i="39"/>
  <c r="I112" i="39"/>
  <c r="H112" i="39"/>
  <c r="G112" i="39"/>
  <c r="F112" i="39"/>
  <c r="V107" i="39"/>
  <c r="U107" i="39"/>
  <c r="S107" i="39"/>
  <c r="R107" i="39"/>
  <c r="J107" i="39"/>
  <c r="I107" i="39"/>
  <c r="G107" i="39"/>
  <c r="F107" i="39"/>
  <c r="V106" i="39"/>
  <c r="U106" i="39"/>
  <c r="S106" i="39"/>
  <c r="R106" i="39"/>
  <c r="J106" i="39"/>
  <c r="I106" i="39"/>
  <c r="G106" i="39"/>
  <c r="F106" i="39"/>
  <c r="X105" i="39"/>
  <c r="V105" i="39"/>
  <c r="U105" i="39"/>
  <c r="S105" i="39"/>
  <c r="R105" i="39"/>
  <c r="L105" i="39"/>
  <c r="J105" i="39"/>
  <c r="I105" i="39"/>
  <c r="G105" i="39"/>
  <c r="F105" i="39"/>
  <c r="V101" i="39"/>
  <c r="U101" i="39"/>
  <c r="S101" i="39"/>
  <c r="R101" i="39"/>
  <c r="K101" i="39"/>
  <c r="J101" i="39"/>
  <c r="I101" i="39"/>
  <c r="H101" i="39"/>
  <c r="G101" i="39"/>
  <c r="F101" i="39"/>
  <c r="V100" i="39"/>
  <c r="U100" i="39"/>
  <c r="S100" i="39"/>
  <c r="R100" i="39"/>
  <c r="K100" i="39"/>
  <c r="J100" i="39"/>
  <c r="I100" i="39"/>
  <c r="H100" i="39"/>
  <c r="G100" i="39"/>
  <c r="F100" i="39"/>
  <c r="X99" i="39"/>
  <c r="V99" i="39"/>
  <c r="U99" i="39"/>
  <c r="S99" i="39"/>
  <c r="R99" i="39"/>
  <c r="M99" i="39"/>
  <c r="L99" i="39"/>
  <c r="K99" i="39"/>
  <c r="J99" i="39"/>
  <c r="I99" i="39"/>
  <c r="H99" i="39"/>
  <c r="G99" i="39"/>
  <c r="F99" i="39"/>
  <c r="V94" i="39"/>
  <c r="U94" i="39"/>
  <c r="S94" i="39"/>
  <c r="R94" i="39"/>
  <c r="J94" i="39"/>
  <c r="I94" i="39"/>
  <c r="G94" i="39"/>
  <c r="F94" i="39"/>
  <c r="V93" i="39"/>
  <c r="U93" i="39"/>
  <c r="S93" i="39"/>
  <c r="R93" i="39"/>
  <c r="J93" i="39"/>
  <c r="I93" i="39"/>
  <c r="G93" i="39"/>
  <c r="F93" i="39"/>
  <c r="X92" i="39"/>
  <c r="V92" i="39"/>
  <c r="U92" i="39"/>
  <c r="S92" i="39"/>
  <c r="R92" i="39"/>
  <c r="L92" i="39"/>
  <c r="J92" i="39"/>
  <c r="I92" i="39"/>
  <c r="G92" i="39"/>
  <c r="F92" i="39"/>
  <c r="V88" i="39"/>
  <c r="U88" i="39"/>
  <c r="S88" i="39"/>
  <c r="R88" i="39"/>
  <c r="K88" i="39"/>
  <c r="J88" i="39"/>
  <c r="I88" i="39"/>
  <c r="H88" i="39"/>
  <c r="G88" i="39"/>
  <c r="F88" i="39"/>
  <c r="V87" i="39"/>
  <c r="U87" i="39"/>
  <c r="S87" i="39"/>
  <c r="R87" i="39"/>
  <c r="K87" i="39"/>
  <c r="J87" i="39"/>
  <c r="I87" i="39"/>
  <c r="H87" i="39"/>
  <c r="G87" i="39"/>
  <c r="F87" i="39"/>
  <c r="X86" i="39"/>
  <c r="V86" i="39"/>
  <c r="U86" i="39"/>
  <c r="S86" i="39"/>
  <c r="R86" i="39"/>
  <c r="M86" i="39"/>
  <c r="L86" i="39"/>
  <c r="K86" i="39"/>
  <c r="J86" i="39"/>
  <c r="I86" i="39"/>
  <c r="H86" i="39"/>
  <c r="G86" i="39"/>
  <c r="F86" i="39"/>
  <c r="V81" i="39"/>
  <c r="U81" i="39"/>
  <c r="S81" i="39"/>
  <c r="R81" i="39"/>
  <c r="J81" i="39"/>
  <c r="I81" i="39"/>
  <c r="G81" i="39"/>
  <c r="F81" i="39"/>
  <c r="V80" i="39"/>
  <c r="U80" i="39"/>
  <c r="S80" i="39"/>
  <c r="R80" i="39"/>
  <c r="J80" i="39"/>
  <c r="I80" i="39"/>
  <c r="G80" i="39"/>
  <c r="F80" i="39"/>
  <c r="X79" i="39"/>
  <c r="V79" i="39"/>
  <c r="U79" i="39"/>
  <c r="S79" i="39"/>
  <c r="R79" i="39"/>
  <c r="L79" i="39"/>
  <c r="J79" i="39"/>
  <c r="I79" i="39"/>
  <c r="G79" i="39"/>
  <c r="F79" i="39"/>
  <c r="V75" i="39"/>
  <c r="U75" i="39"/>
  <c r="S75" i="39"/>
  <c r="R75" i="39"/>
  <c r="K75" i="39"/>
  <c r="J75" i="39"/>
  <c r="I75" i="39"/>
  <c r="H75" i="39"/>
  <c r="G75" i="39"/>
  <c r="F75" i="39"/>
  <c r="V74" i="39"/>
  <c r="U74" i="39"/>
  <c r="S74" i="39"/>
  <c r="R74" i="39"/>
  <c r="K74" i="39"/>
  <c r="J74" i="39"/>
  <c r="I74" i="39"/>
  <c r="H74" i="39"/>
  <c r="G74" i="39"/>
  <c r="F74" i="39"/>
  <c r="X73" i="39"/>
  <c r="V73" i="39"/>
  <c r="U73" i="39"/>
  <c r="S73" i="39"/>
  <c r="R73" i="39"/>
  <c r="M73" i="39"/>
  <c r="L73" i="39"/>
  <c r="K73" i="39"/>
  <c r="J73" i="39"/>
  <c r="I73" i="39"/>
  <c r="H73" i="39"/>
  <c r="G73" i="39"/>
  <c r="F73" i="39"/>
  <c r="V263" i="45"/>
  <c r="U263" i="45"/>
  <c r="S263" i="45"/>
  <c r="R263" i="45"/>
  <c r="J263" i="45"/>
  <c r="I263" i="45"/>
  <c r="G263" i="45"/>
  <c r="F263" i="45"/>
  <c r="V262" i="45"/>
  <c r="U262" i="45"/>
  <c r="S262" i="45"/>
  <c r="R262" i="45"/>
  <c r="J262" i="45"/>
  <c r="I262" i="45"/>
  <c r="G262" i="45"/>
  <c r="F262" i="45"/>
  <c r="X261" i="45"/>
  <c r="V261" i="45"/>
  <c r="U261" i="45"/>
  <c r="S261" i="45"/>
  <c r="R261" i="45"/>
  <c r="L261" i="45"/>
  <c r="J261" i="45"/>
  <c r="I261" i="45"/>
  <c r="G261" i="45"/>
  <c r="F261" i="45"/>
  <c r="V257" i="45"/>
  <c r="U257" i="45"/>
  <c r="S257" i="45"/>
  <c r="R257" i="45"/>
  <c r="K257" i="45"/>
  <c r="J257" i="45"/>
  <c r="I257" i="45"/>
  <c r="H257" i="45"/>
  <c r="G257" i="45"/>
  <c r="F257" i="45"/>
  <c r="V256" i="45"/>
  <c r="U256" i="45"/>
  <c r="S256" i="45"/>
  <c r="R256" i="45"/>
  <c r="K256" i="45"/>
  <c r="J256" i="45"/>
  <c r="I256" i="45"/>
  <c r="H256" i="45"/>
  <c r="G256" i="45"/>
  <c r="F256" i="45"/>
  <c r="X255" i="45"/>
  <c r="V255" i="45"/>
  <c r="U255" i="45"/>
  <c r="S255" i="45"/>
  <c r="R255" i="45"/>
  <c r="M255" i="45"/>
  <c r="L255" i="45"/>
  <c r="K255" i="45"/>
  <c r="J255" i="45"/>
  <c r="I255" i="45"/>
  <c r="H255" i="45"/>
  <c r="G255" i="45"/>
  <c r="F255" i="45"/>
  <c r="V250" i="45"/>
  <c r="U250" i="45"/>
  <c r="S250" i="45"/>
  <c r="R250" i="45"/>
  <c r="J250" i="45"/>
  <c r="I250" i="45"/>
  <c r="G250" i="45"/>
  <c r="F250" i="45"/>
  <c r="V249" i="45"/>
  <c r="U249" i="45"/>
  <c r="S249" i="45"/>
  <c r="R249" i="45"/>
  <c r="J249" i="45"/>
  <c r="I249" i="45"/>
  <c r="G249" i="45"/>
  <c r="F249" i="45"/>
  <c r="X248" i="45"/>
  <c r="V248" i="45"/>
  <c r="U248" i="45"/>
  <c r="S248" i="45"/>
  <c r="R248" i="45"/>
  <c r="L248" i="45"/>
  <c r="J248" i="45"/>
  <c r="I248" i="45"/>
  <c r="G248" i="45"/>
  <c r="F248" i="45"/>
  <c r="V244" i="45"/>
  <c r="U244" i="45"/>
  <c r="S244" i="45"/>
  <c r="R244" i="45"/>
  <c r="K244" i="45"/>
  <c r="J244" i="45"/>
  <c r="I244" i="45"/>
  <c r="H244" i="45"/>
  <c r="G244" i="45"/>
  <c r="F244" i="45"/>
  <c r="V243" i="45"/>
  <c r="U243" i="45"/>
  <c r="S243" i="45"/>
  <c r="R243" i="45"/>
  <c r="K243" i="45"/>
  <c r="J243" i="45"/>
  <c r="I243" i="45"/>
  <c r="H243" i="45"/>
  <c r="G243" i="45"/>
  <c r="F243" i="45"/>
  <c r="X242" i="45"/>
  <c r="V242" i="45"/>
  <c r="U242" i="45"/>
  <c r="S242" i="45"/>
  <c r="R242" i="45"/>
  <c r="M242" i="45"/>
  <c r="L242" i="45"/>
  <c r="K242" i="45"/>
  <c r="J242" i="45"/>
  <c r="I242" i="45"/>
  <c r="H242" i="45"/>
  <c r="G242" i="45"/>
  <c r="F242" i="45"/>
  <c r="V237" i="45"/>
  <c r="U237" i="45"/>
  <c r="S237" i="45"/>
  <c r="R237" i="45"/>
  <c r="J237" i="45"/>
  <c r="I237" i="45"/>
  <c r="G237" i="45"/>
  <c r="F237" i="45"/>
  <c r="V236" i="45"/>
  <c r="U236" i="45"/>
  <c r="S236" i="45"/>
  <c r="R236" i="45"/>
  <c r="J236" i="45"/>
  <c r="I236" i="45"/>
  <c r="G236" i="45"/>
  <c r="F236" i="45"/>
  <c r="X235" i="45"/>
  <c r="V235" i="45"/>
  <c r="U235" i="45"/>
  <c r="S235" i="45"/>
  <c r="R235" i="45"/>
  <c r="L235" i="45"/>
  <c r="J235" i="45"/>
  <c r="I235" i="45"/>
  <c r="G235" i="45"/>
  <c r="F235" i="45"/>
  <c r="V231" i="45"/>
  <c r="U231" i="45"/>
  <c r="S231" i="45"/>
  <c r="R231" i="45"/>
  <c r="K231" i="45"/>
  <c r="J231" i="45"/>
  <c r="I231" i="45"/>
  <c r="H231" i="45"/>
  <c r="G231" i="45"/>
  <c r="F231" i="45"/>
  <c r="V230" i="45"/>
  <c r="U230" i="45"/>
  <c r="S230" i="45"/>
  <c r="R230" i="45"/>
  <c r="K230" i="45"/>
  <c r="J230" i="45"/>
  <c r="I230" i="45"/>
  <c r="H230" i="45"/>
  <c r="G230" i="45"/>
  <c r="F230" i="45"/>
  <c r="X229" i="45"/>
  <c r="V229" i="45"/>
  <c r="U229" i="45"/>
  <c r="S229" i="45"/>
  <c r="R229" i="45"/>
  <c r="M229" i="45"/>
  <c r="L229" i="45"/>
  <c r="K229" i="45"/>
  <c r="J229" i="45"/>
  <c r="I229" i="45"/>
  <c r="H229" i="45"/>
  <c r="G229" i="45"/>
  <c r="F229" i="45"/>
  <c r="V224" i="45"/>
  <c r="U224" i="45"/>
  <c r="S224" i="45"/>
  <c r="R224" i="45"/>
  <c r="J224" i="45"/>
  <c r="I224" i="45"/>
  <c r="G224" i="45"/>
  <c r="F224" i="45"/>
  <c r="V223" i="45"/>
  <c r="U223" i="45"/>
  <c r="S223" i="45"/>
  <c r="R223" i="45"/>
  <c r="J223" i="45"/>
  <c r="I223" i="45"/>
  <c r="G223" i="45"/>
  <c r="F223" i="45"/>
  <c r="X222" i="45"/>
  <c r="V222" i="45"/>
  <c r="U222" i="45"/>
  <c r="S222" i="45"/>
  <c r="R222" i="45"/>
  <c r="L222" i="45"/>
  <c r="J222" i="45"/>
  <c r="I222" i="45"/>
  <c r="G222" i="45"/>
  <c r="F222" i="45"/>
  <c r="V218" i="45"/>
  <c r="U218" i="45"/>
  <c r="S218" i="45"/>
  <c r="R218" i="45"/>
  <c r="K218" i="45"/>
  <c r="J218" i="45"/>
  <c r="I218" i="45"/>
  <c r="H218" i="45"/>
  <c r="G218" i="45"/>
  <c r="F218" i="45"/>
  <c r="V217" i="45"/>
  <c r="U217" i="45"/>
  <c r="S217" i="45"/>
  <c r="R217" i="45"/>
  <c r="K217" i="45"/>
  <c r="J217" i="45"/>
  <c r="I217" i="45"/>
  <c r="H217" i="45"/>
  <c r="G217" i="45"/>
  <c r="F217" i="45"/>
  <c r="X216" i="45"/>
  <c r="V216" i="45"/>
  <c r="U216" i="45"/>
  <c r="S216" i="45"/>
  <c r="R216" i="45"/>
  <c r="M216" i="45"/>
  <c r="L216" i="45"/>
  <c r="K216" i="45"/>
  <c r="J216" i="45"/>
  <c r="I216" i="45"/>
  <c r="H216" i="45"/>
  <c r="G216" i="45"/>
  <c r="F216" i="45"/>
  <c r="V211" i="45"/>
  <c r="U211" i="45"/>
  <c r="S211" i="45"/>
  <c r="R211" i="45"/>
  <c r="J211" i="45"/>
  <c r="I211" i="45"/>
  <c r="G211" i="45"/>
  <c r="F211" i="45"/>
  <c r="V210" i="45"/>
  <c r="U210" i="45"/>
  <c r="S210" i="45"/>
  <c r="R210" i="45"/>
  <c r="J210" i="45"/>
  <c r="I210" i="45"/>
  <c r="G210" i="45"/>
  <c r="F210" i="45"/>
  <c r="X209" i="45"/>
  <c r="V209" i="45"/>
  <c r="U209" i="45"/>
  <c r="S209" i="45"/>
  <c r="R209" i="45"/>
  <c r="L209" i="45"/>
  <c r="J209" i="45"/>
  <c r="I209" i="45"/>
  <c r="G209" i="45"/>
  <c r="F209" i="45"/>
  <c r="V205" i="45"/>
  <c r="U205" i="45"/>
  <c r="S205" i="45"/>
  <c r="R205" i="45"/>
  <c r="K205" i="45"/>
  <c r="J205" i="45"/>
  <c r="I205" i="45"/>
  <c r="H205" i="45"/>
  <c r="G205" i="45"/>
  <c r="F205" i="45"/>
  <c r="V204" i="45"/>
  <c r="U204" i="45"/>
  <c r="S204" i="45"/>
  <c r="R204" i="45"/>
  <c r="K204" i="45"/>
  <c r="J204" i="45"/>
  <c r="I204" i="45"/>
  <c r="H204" i="45"/>
  <c r="G204" i="45"/>
  <c r="F204" i="45"/>
  <c r="X203" i="45"/>
  <c r="V203" i="45"/>
  <c r="U203" i="45"/>
  <c r="S203" i="45"/>
  <c r="R203" i="45"/>
  <c r="M203" i="45"/>
  <c r="L203" i="45"/>
  <c r="K203" i="45"/>
  <c r="J203" i="45"/>
  <c r="I203" i="45"/>
  <c r="H203" i="45"/>
  <c r="G203" i="45"/>
  <c r="F203" i="45"/>
  <c r="V198" i="45"/>
  <c r="U198" i="45"/>
  <c r="S198" i="45"/>
  <c r="R198" i="45"/>
  <c r="J198" i="45"/>
  <c r="I198" i="45"/>
  <c r="G198" i="45"/>
  <c r="F198" i="45"/>
  <c r="V197" i="45"/>
  <c r="U197" i="45"/>
  <c r="S197" i="45"/>
  <c r="R197" i="45"/>
  <c r="J197" i="45"/>
  <c r="I197" i="45"/>
  <c r="G197" i="45"/>
  <c r="F197" i="45"/>
  <c r="X196" i="45"/>
  <c r="V196" i="45"/>
  <c r="U196" i="45"/>
  <c r="S196" i="45"/>
  <c r="R196" i="45"/>
  <c r="L196" i="45"/>
  <c r="J196" i="45"/>
  <c r="I196" i="45"/>
  <c r="G196" i="45"/>
  <c r="F196" i="45"/>
  <c r="V192" i="45"/>
  <c r="U192" i="45"/>
  <c r="S192" i="45"/>
  <c r="R192" i="45"/>
  <c r="K192" i="45"/>
  <c r="J192" i="45"/>
  <c r="I192" i="45"/>
  <c r="H192" i="45"/>
  <c r="G192" i="45"/>
  <c r="F192" i="45"/>
  <c r="V191" i="45"/>
  <c r="U191" i="45"/>
  <c r="S191" i="45"/>
  <c r="R191" i="45"/>
  <c r="K191" i="45"/>
  <c r="J191" i="45"/>
  <c r="I191" i="45"/>
  <c r="H191" i="45"/>
  <c r="G191" i="45"/>
  <c r="F191" i="45"/>
  <c r="X190" i="45"/>
  <c r="V190" i="45"/>
  <c r="U190" i="45"/>
  <c r="S190" i="45"/>
  <c r="R190" i="45"/>
  <c r="M190" i="45"/>
  <c r="L190" i="45"/>
  <c r="K190" i="45"/>
  <c r="J190" i="45"/>
  <c r="I190" i="45"/>
  <c r="H190" i="45"/>
  <c r="G190" i="45"/>
  <c r="F190" i="45"/>
  <c r="V185" i="45"/>
  <c r="U185" i="45"/>
  <c r="S185" i="45"/>
  <c r="R185" i="45"/>
  <c r="J185" i="45"/>
  <c r="I185" i="45"/>
  <c r="G185" i="45"/>
  <c r="F185" i="45"/>
  <c r="V184" i="45"/>
  <c r="U184" i="45"/>
  <c r="S184" i="45"/>
  <c r="R184" i="45"/>
  <c r="J184" i="45"/>
  <c r="I184" i="45"/>
  <c r="G184" i="45"/>
  <c r="F184" i="45"/>
  <c r="X183" i="45"/>
  <c r="V183" i="45"/>
  <c r="U183" i="45"/>
  <c r="S183" i="45"/>
  <c r="R183" i="45"/>
  <c r="L183" i="45"/>
  <c r="J183" i="45"/>
  <c r="I183" i="45"/>
  <c r="G183" i="45"/>
  <c r="F183" i="45"/>
  <c r="V179" i="45"/>
  <c r="U179" i="45"/>
  <c r="S179" i="45"/>
  <c r="R179" i="45"/>
  <c r="K179" i="45"/>
  <c r="J179" i="45"/>
  <c r="I179" i="45"/>
  <c r="H179" i="45"/>
  <c r="G179" i="45"/>
  <c r="F179" i="45"/>
  <c r="V178" i="45"/>
  <c r="U178" i="45"/>
  <c r="S178" i="45"/>
  <c r="R178" i="45"/>
  <c r="K178" i="45"/>
  <c r="J178" i="45"/>
  <c r="I178" i="45"/>
  <c r="H178" i="45"/>
  <c r="G178" i="45"/>
  <c r="F178" i="45"/>
  <c r="X177" i="45"/>
  <c r="V177" i="45"/>
  <c r="U177" i="45"/>
  <c r="S177" i="45"/>
  <c r="R177" i="45"/>
  <c r="M177" i="45"/>
  <c r="L177" i="45"/>
  <c r="K177" i="45"/>
  <c r="J177" i="45"/>
  <c r="I177" i="45"/>
  <c r="H177" i="45"/>
  <c r="G177" i="45"/>
  <c r="F177" i="45"/>
  <c r="V172" i="45"/>
  <c r="U172" i="45"/>
  <c r="S172" i="45"/>
  <c r="R172" i="45"/>
  <c r="J172" i="45"/>
  <c r="I172" i="45"/>
  <c r="G172" i="45"/>
  <c r="F172" i="45"/>
  <c r="V171" i="45"/>
  <c r="U171" i="45"/>
  <c r="S171" i="45"/>
  <c r="R171" i="45"/>
  <c r="J171" i="45"/>
  <c r="I171" i="45"/>
  <c r="G171" i="45"/>
  <c r="F171" i="45"/>
  <c r="X170" i="45"/>
  <c r="V170" i="45"/>
  <c r="U170" i="45"/>
  <c r="S170" i="45"/>
  <c r="R170" i="45"/>
  <c r="L170" i="45"/>
  <c r="J170" i="45"/>
  <c r="I170" i="45"/>
  <c r="G170" i="45"/>
  <c r="F170" i="45"/>
  <c r="V166" i="45"/>
  <c r="U166" i="45"/>
  <c r="S166" i="45"/>
  <c r="R166" i="45"/>
  <c r="K166" i="45"/>
  <c r="J166" i="45"/>
  <c r="I166" i="45"/>
  <c r="H166" i="45"/>
  <c r="G166" i="45"/>
  <c r="F166" i="45"/>
  <c r="V165" i="45"/>
  <c r="U165" i="45"/>
  <c r="S165" i="45"/>
  <c r="R165" i="45"/>
  <c r="K165" i="45"/>
  <c r="J165" i="45"/>
  <c r="I165" i="45"/>
  <c r="H165" i="45"/>
  <c r="G165" i="45"/>
  <c r="F165" i="45"/>
  <c r="X164" i="45"/>
  <c r="V164" i="45"/>
  <c r="U164" i="45"/>
  <c r="S164" i="45"/>
  <c r="R164" i="45"/>
  <c r="M164" i="45"/>
  <c r="L164" i="45"/>
  <c r="K164" i="45"/>
  <c r="J164" i="45"/>
  <c r="I164" i="45"/>
  <c r="H164" i="45"/>
  <c r="G164" i="45"/>
  <c r="F164" i="45"/>
  <c r="V159" i="45"/>
  <c r="U159" i="45"/>
  <c r="S159" i="45"/>
  <c r="R159" i="45"/>
  <c r="J159" i="45"/>
  <c r="I159" i="45"/>
  <c r="G159" i="45"/>
  <c r="F159" i="45"/>
  <c r="V158" i="45"/>
  <c r="U158" i="45"/>
  <c r="S158" i="45"/>
  <c r="R158" i="45"/>
  <c r="J158" i="45"/>
  <c r="I158" i="45"/>
  <c r="G158" i="45"/>
  <c r="F158" i="45"/>
  <c r="X157" i="45"/>
  <c r="V157" i="45"/>
  <c r="U157" i="45"/>
  <c r="S157" i="45"/>
  <c r="R157" i="45"/>
  <c r="L157" i="45"/>
  <c r="J157" i="45"/>
  <c r="I157" i="45"/>
  <c r="G157" i="45"/>
  <c r="F157" i="45"/>
  <c r="V153" i="45"/>
  <c r="U153" i="45"/>
  <c r="S153" i="45"/>
  <c r="R153" i="45"/>
  <c r="K153" i="45"/>
  <c r="J153" i="45"/>
  <c r="I153" i="45"/>
  <c r="H153" i="45"/>
  <c r="G153" i="45"/>
  <c r="F153" i="45"/>
  <c r="V152" i="45"/>
  <c r="U152" i="45"/>
  <c r="S152" i="45"/>
  <c r="R152" i="45"/>
  <c r="K152" i="45"/>
  <c r="J152" i="45"/>
  <c r="I152" i="45"/>
  <c r="H152" i="45"/>
  <c r="G152" i="45"/>
  <c r="F152" i="45"/>
  <c r="X151" i="45"/>
  <c r="V151" i="45"/>
  <c r="U151" i="45"/>
  <c r="S151" i="45"/>
  <c r="R151" i="45"/>
  <c r="M151" i="45"/>
  <c r="L151" i="45"/>
  <c r="K151" i="45"/>
  <c r="J151" i="45"/>
  <c r="I151" i="45"/>
  <c r="H151" i="45"/>
  <c r="G151" i="45"/>
  <c r="F151" i="45"/>
  <c r="V146" i="45"/>
  <c r="U146" i="45"/>
  <c r="S146" i="45"/>
  <c r="R146" i="45"/>
  <c r="J146" i="45"/>
  <c r="I146" i="45"/>
  <c r="G146" i="45"/>
  <c r="F146" i="45"/>
  <c r="V145" i="45"/>
  <c r="U145" i="45"/>
  <c r="S145" i="45"/>
  <c r="R145" i="45"/>
  <c r="J145" i="45"/>
  <c r="I145" i="45"/>
  <c r="G145" i="45"/>
  <c r="F145" i="45"/>
  <c r="X144" i="45"/>
  <c r="V144" i="45"/>
  <c r="U144" i="45"/>
  <c r="S144" i="45"/>
  <c r="R144" i="45"/>
  <c r="L144" i="45"/>
  <c r="J144" i="45"/>
  <c r="I144" i="45"/>
  <c r="G144" i="45"/>
  <c r="F144" i="45"/>
  <c r="V140" i="45"/>
  <c r="U140" i="45"/>
  <c r="S140" i="45"/>
  <c r="R140" i="45"/>
  <c r="K140" i="45"/>
  <c r="J140" i="45"/>
  <c r="I140" i="45"/>
  <c r="H140" i="45"/>
  <c r="G140" i="45"/>
  <c r="F140" i="45"/>
  <c r="V139" i="45"/>
  <c r="U139" i="45"/>
  <c r="S139" i="45"/>
  <c r="R139" i="45"/>
  <c r="K139" i="45"/>
  <c r="J139" i="45"/>
  <c r="I139" i="45"/>
  <c r="H139" i="45"/>
  <c r="G139" i="45"/>
  <c r="F139" i="45"/>
  <c r="X138" i="45"/>
  <c r="V138" i="45"/>
  <c r="U138" i="45"/>
  <c r="S138" i="45"/>
  <c r="R138" i="45"/>
  <c r="M138" i="45"/>
  <c r="L138" i="45"/>
  <c r="K138" i="45"/>
  <c r="J138" i="45"/>
  <c r="I138" i="45"/>
  <c r="H138" i="45"/>
  <c r="G138" i="45"/>
  <c r="F138" i="45"/>
  <c r="V133" i="45"/>
  <c r="U133" i="45"/>
  <c r="S133" i="45"/>
  <c r="R133" i="45"/>
  <c r="J133" i="45"/>
  <c r="I133" i="45"/>
  <c r="G133" i="45"/>
  <c r="F133" i="45"/>
  <c r="V132" i="45"/>
  <c r="U132" i="45"/>
  <c r="S132" i="45"/>
  <c r="R132" i="45"/>
  <c r="J132" i="45"/>
  <c r="I132" i="45"/>
  <c r="G132" i="45"/>
  <c r="F132" i="45"/>
  <c r="X131" i="45"/>
  <c r="V131" i="45"/>
  <c r="U131" i="45"/>
  <c r="S131" i="45"/>
  <c r="R131" i="45"/>
  <c r="L131" i="45"/>
  <c r="J131" i="45"/>
  <c r="I131" i="45"/>
  <c r="G131" i="45"/>
  <c r="F131" i="45"/>
  <c r="V127" i="45"/>
  <c r="U127" i="45"/>
  <c r="S127" i="45"/>
  <c r="R127" i="45"/>
  <c r="K127" i="45"/>
  <c r="J127" i="45"/>
  <c r="I127" i="45"/>
  <c r="H127" i="45"/>
  <c r="G127" i="45"/>
  <c r="F127" i="45"/>
  <c r="V126" i="45"/>
  <c r="U126" i="45"/>
  <c r="S126" i="45"/>
  <c r="R126" i="45"/>
  <c r="K126" i="45"/>
  <c r="J126" i="45"/>
  <c r="I126" i="45"/>
  <c r="H126" i="45"/>
  <c r="G126" i="45"/>
  <c r="F126" i="45"/>
  <c r="X125" i="45"/>
  <c r="V125" i="45"/>
  <c r="U125" i="45"/>
  <c r="S125" i="45"/>
  <c r="R125" i="45"/>
  <c r="M125" i="45"/>
  <c r="L125" i="45"/>
  <c r="K125" i="45"/>
  <c r="J125" i="45"/>
  <c r="I125" i="45"/>
  <c r="H125" i="45"/>
  <c r="G125" i="45"/>
  <c r="F125" i="45"/>
  <c r="V120" i="45"/>
  <c r="U120" i="45"/>
  <c r="S120" i="45"/>
  <c r="R120" i="45"/>
  <c r="J120" i="45"/>
  <c r="I120" i="45"/>
  <c r="G120" i="45"/>
  <c r="F120" i="45"/>
  <c r="V119" i="45"/>
  <c r="U119" i="45"/>
  <c r="S119" i="45"/>
  <c r="R119" i="45"/>
  <c r="J119" i="45"/>
  <c r="I119" i="45"/>
  <c r="G119" i="45"/>
  <c r="F119" i="45"/>
  <c r="X118" i="45"/>
  <c r="V118" i="45"/>
  <c r="U118" i="45"/>
  <c r="S118" i="45"/>
  <c r="R118" i="45"/>
  <c r="L118" i="45"/>
  <c r="J118" i="45"/>
  <c r="I118" i="45"/>
  <c r="G118" i="45"/>
  <c r="F118" i="45"/>
  <c r="V114" i="45"/>
  <c r="U114" i="45"/>
  <c r="S114" i="45"/>
  <c r="R114" i="45"/>
  <c r="K114" i="45"/>
  <c r="J114" i="45"/>
  <c r="I114" i="45"/>
  <c r="H114" i="45"/>
  <c r="G114" i="45"/>
  <c r="F114" i="45"/>
  <c r="V113" i="45"/>
  <c r="U113" i="45"/>
  <c r="S113" i="45"/>
  <c r="R113" i="45"/>
  <c r="K113" i="45"/>
  <c r="J113" i="45"/>
  <c r="I113" i="45"/>
  <c r="H113" i="45"/>
  <c r="G113" i="45"/>
  <c r="F113" i="45"/>
  <c r="X112" i="45"/>
  <c r="V112" i="45"/>
  <c r="U112" i="45"/>
  <c r="S112" i="45"/>
  <c r="R112" i="45"/>
  <c r="M112" i="45"/>
  <c r="L112" i="45"/>
  <c r="K112" i="45"/>
  <c r="J112" i="45"/>
  <c r="I112" i="45"/>
  <c r="H112" i="45"/>
  <c r="G112" i="45"/>
  <c r="F112" i="45"/>
  <c r="V107" i="45"/>
  <c r="U107" i="45"/>
  <c r="S107" i="45"/>
  <c r="R107" i="45"/>
  <c r="J107" i="45"/>
  <c r="I107" i="45"/>
  <c r="G107" i="45"/>
  <c r="F107" i="45"/>
  <c r="V106" i="45"/>
  <c r="U106" i="45"/>
  <c r="S106" i="45"/>
  <c r="R106" i="45"/>
  <c r="J106" i="45"/>
  <c r="I106" i="45"/>
  <c r="G106" i="45"/>
  <c r="F106" i="45"/>
  <c r="X105" i="45"/>
  <c r="V105" i="45"/>
  <c r="U105" i="45"/>
  <c r="S105" i="45"/>
  <c r="R105" i="45"/>
  <c r="L105" i="45"/>
  <c r="J105" i="45"/>
  <c r="I105" i="45"/>
  <c r="G105" i="45"/>
  <c r="F105" i="45"/>
  <c r="V101" i="45"/>
  <c r="U101" i="45"/>
  <c r="S101" i="45"/>
  <c r="R101" i="45"/>
  <c r="K101" i="45"/>
  <c r="J101" i="45"/>
  <c r="I101" i="45"/>
  <c r="H101" i="45"/>
  <c r="G101" i="45"/>
  <c r="F101" i="45"/>
  <c r="V100" i="45"/>
  <c r="U100" i="45"/>
  <c r="S100" i="45"/>
  <c r="R100" i="45"/>
  <c r="K100" i="45"/>
  <c r="J100" i="45"/>
  <c r="I100" i="45"/>
  <c r="H100" i="45"/>
  <c r="G100" i="45"/>
  <c r="F100" i="45"/>
  <c r="X99" i="45"/>
  <c r="V99" i="45"/>
  <c r="U99" i="45"/>
  <c r="S99" i="45"/>
  <c r="R99" i="45"/>
  <c r="M99" i="45"/>
  <c r="L99" i="45"/>
  <c r="K99" i="45"/>
  <c r="J99" i="45"/>
  <c r="I99" i="45"/>
  <c r="H99" i="45"/>
  <c r="G99" i="45"/>
  <c r="F99" i="45"/>
  <c r="V94" i="45"/>
  <c r="U94" i="45"/>
  <c r="S94" i="45"/>
  <c r="R94" i="45"/>
  <c r="J94" i="45"/>
  <c r="I94" i="45"/>
  <c r="G94" i="45"/>
  <c r="F94" i="45"/>
  <c r="V93" i="45"/>
  <c r="U93" i="45"/>
  <c r="S93" i="45"/>
  <c r="R93" i="45"/>
  <c r="J93" i="45"/>
  <c r="I93" i="45"/>
  <c r="G93" i="45"/>
  <c r="F93" i="45"/>
  <c r="X92" i="45"/>
  <c r="V92" i="45"/>
  <c r="U92" i="45"/>
  <c r="S92" i="45"/>
  <c r="R92" i="45"/>
  <c r="L92" i="45"/>
  <c r="J92" i="45"/>
  <c r="I92" i="45"/>
  <c r="G92" i="45"/>
  <c r="F92" i="45"/>
  <c r="V88" i="45"/>
  <c r="U88" i="45"/>
  <c r="S88" i="45"/>
  <c r="R88" i="45"/>
  <c r="K88" i="45"/>
  <c r="J88" i="45"/>
  <c r="I88" i="45"/>
  <c r="H88" i="45"/>
  <c r="G88" i="45"/>
  <c r="F88" i="45"/>
  <c r="V87" i="45"/>
  <c r="U87" i="45"/>
  <c r="S87" i="45"/>
  <c r="R87" i="45"/>
  <c r="K87" i="45"/>
  <c r="J87" i="45"/>
  <c r="I87" i="45"/>
  <c r="H87" i="45"/>
  <c r="G87" i="45"/>
  <c r="F87" i="45"/>
  <c r="X86" i="45"/>
  <c r="V86" i="45"/>
  <c r="U86" i="45"/>
  <c r="S86" i="45"/>
  <c r="R86" i="45"/>
  <c r="M86" i="45"/>
  <c r="L86" i="45"/>
  <c r="K86" i="45"/>
  <c r="J86" i="45"/>
  <c r="I86" i="45"/>
  <c r="H86" i="45"/>
  <c r="G86" i="45"/>
  <c r="F86" i="45"/>
  <c r="V81" i="45"/>
  <c r="U81" i="45"/>
  <c r="S81" i="45"/>
  <c r="R81" i="45"/>
  <c r="J81" i="45"/>
  <c r="I81" i="45"/>
  <c r="G81" i="45"/>
  <c r="F81" i="45"/>
  <c r="V80" i="45"/>
  <c r="U80" i="45"/>
  <c r="S80" i="45"/>
  <c r="R80" i="45"/>
  <c r="J80" i="45"/>
  <c r="I80" i="45"/>
  <c r="G80" i="45"/>
  <c r="F80" i="45"/>
  <c r="X79" i="45"/>
  <c r="V79" i="45"/>
  <c r="U79" i="45"/>
  <c r="S79" i="45"/>
  <c r="R79" i="45"/>
  <c r="L79" i="45"/>
  <c r="J79" i="45"/>
  <c r="I79" i="45"/>
  <c r="G79" i="45"/>
  <c r="F79" i="45"/>
  <c r="V75" i="45"/>
  <c r="U75" i="45"/>
  <c r="S75" i="45"/>
  <c r="R75" i="45"/>
  <c r="K75" i="45"/>
  <c r="J75" i="45"/>
  <c r="I75" i="45"/>
  <c r="H75" i="45"/>
  <c r="G75" i="45"/>
  <c r="F75" i="45"/>
  <c r="V74" i="45"/>
  <c r="U74" i="45"/>
  <c r="S74" i="45"/>
  <c r="R74" i="45"/>
  <c r="K74" i="45"/>
  <c r="J74" i="45"/>
  <c r="I74" i="45"/>
  <c r="H74" i="45"/>
  <c r="G74" i="45"/>
  <c r="F74" i="45"/>
  <c r="X73" i="45"/>
  <c r="V73" i="45"/>
  <c r="U73" i="45"/>
  <c r="S73" i="45"/>
  <c r="R73" i="45"/>
  <c r="M73" i="45"/>
  <c r="L73" i="45"/>
  <c r="K73" i="45"/>
  <c r="J73" i="45"/>
  <c r="I73" i="45"/>
  <c r="H73" i="45"/>
  <c r="G73" i="45"/>
  <c r="F73" i="45"/>
  <c r="V263" i="41"/>
  <c r="U263" i="41"/>
  <c r="S263" i="41"/>
  <c r="R263" i="41"/>
  <c r="J263" i="41"/>
  <c r="I263" i="41"/>
  <c r="G263" i="41"/>
  <c r="F263" i="41"/>
  <c r="V262" i="41"/>
  <c r="U262" i="41"/>
  <c r="S262" i="41"/>
  <c r="R262" i="41"/>
  <c r="J262" i="41"/>
  <c r="I262" i="41"/>
  <c r="G262" i="41"/>
  <c r="F262" i="41"/>
  <c r="X261" i="41"/>
  <c r="V261" i="41"/>
  <c r="U261" i="41"/>
  <c r="S261" i="41"/>
  <c r="R261" i="41"/>
  <c r="L261" i="41"/>
  <c r="J261" i="41"/>
  <c r="I261" i="41"/>
  <c r="G261" i="41"/>
  <c r="F261" i="41"/>
  <c r="V257" i="41"/>
  <c r="U257" i="41"/>
  <c r="S257" i="41"/>
  <c r="R257" i="41"/>
  <c r="K257" i="41"/>
  <c r="J257" i="41"/>
  <c r="I257" i="41"/>
  <c r="H257" i="41"/>
  <c r="G257" i="41"/>
  <c r="F257" i="41"/>
  <c r="V256" i="41"/>
  <c r="U256" i="41"/>
  <c r="S256" i="41"/>
  <c r="R256" i="41"/>
  <c r="K256" i="41"/>
  <c r="J256" i="41"/>
  <c r="I256" i="41"/>
  <c r="H256" i="41"/>
  <c r="G256" i="41"/>
  <c r="F256" i="41"/>
  <c r="X255" i="41"/>
  <c r="V255" i="41"/>
  <c r="U255" i="41"/>
  <c r="S255" i="41"/>
  <c r="R255" i="41"/>
  <c r="M255" i="41"/>
  <c r="L255" i="41"/>
  <c r="K255" i="41"/>
  <c r="J255" i="41"/>
  <c r="I255" i="41"/>
  <c r="H255" i="41"/>
  <c r="G255" i="41"/>
  <c r="F255" i="41"/>
  <c r="V250" i="41"/>
  <c r="U250" i="41"/>
  <c r="S250" i="41"/>
  <c r="R250" i="41"/>
  <c r="J250" i="41"/>
  <c r="I250" i="41"/>
  <c r="G250" i="41"/>
  <c r="F250" i="41"/>
  <c r="V249" i="41"/>
  <c r="U249" i="41"/>
  <c r="S249" i="41"/>
  <c r="R249" i="41"/>
  <c r="J249" i="41"/>
  <c r="I249" i="41"/>
  <c r="G249" i="41"/>
  <c r="F249" i="41"/>
  <c r="X248" i="41"/>
  <c r="V248" i="41"/>
  <c r="U248" i="41"/>
  <c r="S248" i="41"/>
  <c r="R248" i="41"/>
  <c r="L248" i="41"/>
  <c r="J248" i="41"/>
  <c r="I248" i="41"/>
  <c r="G248" i="41"/>
  <c r="F248" i="41"/>
  <c r="V244" i="41"/>
  <c r="U244" i="41"/>
  <c r="S244" i="41"/>
  <c r="R244" i="41"/>
  <c r="K244" i="41"/>
  <c r="J244" i="41"/>
  <c r="I244" i="41"/>
  <c r="H244" i="41"/>
  <c r="G244" i="41"/>
  <c r="F244" i="41"/>
  <c r="V243" i="41"/>
  <c r="U243" i="41"/>
  <c r="S243" i="41"/>
  <c r="R243" i="41"/>
  <c r="K243" i="41"/>
  <c r="J243" i="41"/>
  <c r="I243" i="41"/>
  <c r="H243" i="41"/>
  <c r="G243" i="41"/>
  <c r="F243" i="41"/>
  <c r="X242" i="41"/>
  <c r="V242" i="41"/>
  <c r="U242" i="41"/>
  <c r="S242" i="41"/>
  <c r="R242" i="41"/>
  <c r="M242" i="41"/>
  <c r="L242" i="41"/>
  <c r="K242" i="41"/>
  <c r="J242" i="41"/>
  <c r="I242" i="41"/>
  <c r="H242" i="41"/>
  <c r="G242" i="41"/>
  <c r="F242" i="41"/>
  <c r="V237" i="41"/>
  <c r="U237" i="41"/>
  <c r="S237" i="41"/>
  <c r="R237" i="41"/>
  <c r="J237" i="41"/>
  <c r="I237" i="41"/>
  <c r="G237" i="41"/>
  <c r="F237" i="41"/>
  <c r="V236" i="41"/>
  <c r="U236" i="41"/>
  <c r="S236" i="41"/>
  <c r="R236" i="41"/>
  <c r="J236" i="41"/>
  <c r="I236" i="41"/>
  <c r="G236" i="41"/>
  <c r="F236" i="41"/>
  <c r="X235" i="41"/>
  <c r="V235" i="41"/>
  <c r="U235" i="41"/>
  <c r="S235" i="41"/>
  <c r="R235" i="41"/>
  <c r="L235" i="41"/>
  <c r="J235" i="41"/>
  <c r="I235" i="41"/>
  <c r="G235" i="41"/>
  <c r="F235" i="41"/>
  <c r="V231" i="41"/>
  <c r="U231" i="41"/>
  <c r="S231" i="41"/>
  <c r="R231" i="41"/>
  <c r="K231" i="41"/>
  <c r="J231" i="41"/>
  <c r="I231" i="41"/>
  <c r="H231" i="41"/>
  <c r="G231" i="41"/>
  <c r="F231" i="41"/>
  <c r="V230" i="41"/>
  <c r="U230" i="41"/>
  <c r="S230" i="41"/>
  <c r="R230" i="41"/>
  <c r="K230" i="41"/>
  <c r="J230" i="41"/>
  <c r="I230" i="41"/>
  <c r="H230" i="41"/>
  <c r="G230" i="41"/>
  <c r="F230" i="41"/>
  <c r="X229" i="41"/>
  <c r="V229" i="41"/>
  <c r="U229" i="41"/>
  <c r="S229" i="41"/>
  <c r="R229" i="41"/>
  <c r="M229" i="41"/>
  <c r="L229" i="41"/>
  <c r="K229" i="41"/>
  <c r="J229" i="41"/>
  <c r="I229" i="41"/>
  <c r="H229" i="41"/>
  <c r="G229" i="41"/>
  <c r="F229" i="41"/>
  <c r="V224" i="41"/>
  <c r="U224" i="41"/>
  <c r="S224" i="41"/>
  <c r="R224" i="41"/>
  <c r="J224" i="41"/>
  <c r="I224" i="41"/>
  <c r="G224" i="41"/>
  <c r="F224" i="41"/>
  <c r="V223" i="41"/>
  <c r="U223" i="41"/>
  <c r="S223" i="41"/>
  <c r="R223" i="41"/>
  <c r="J223" i="41"/>
  <c r="I223" i="41"/>
  <c r="G223" i="41"/>
  <c r="F223" i="41"/>
  <c r="X222" i="41"/>
  <c r="V222" i="41"/>
  <c r="U222" i="41"/>
  <c r="S222" i="41"/>
  <c r="R222" i="41"/>
  <c r="L222" i="41"/>
  <c r="J222" i="41"/>
  <c r="I222" i="41"/>
  <c r="G222" i="41"/>
  <c r="F222" i="41"/>
  <c r="V218" i="41"/>
  <c r="U218" i="41"/>
  <c r="S218" i="41"/>
  <c r="R218" i="41"/>
  <c r="K218" i="41"/>
  <c r="J218" i="41"/>
  <c r="I218" i="41"/>
  <c r="H218" i="41"/>
  <c r="G218" i="41"/>
  <c r="F218" i="41"/>
  <c r="V217" i="41"/>
  <c r="U217" i="41"/>
  <c r="S217" i="41"/>
  <c r="R217" i="41"/>
  <c r="K217" i="41"/>
  <c r="J217" i="41"/>
  <c r="I217" i="41"/>
  <c r="H217" i="41"/>
  <c r="G217" i="41"/>
  <c r="F217" i="41"/>
  <c r="X216" i="41"/>
  <c r="V216" i="41"/>
  <c r="U216" i="41"/>
  <c r="S216" i="41"/>
  <c r="R216" i="41"/>
  <c r="M216" i="41"/>
  <c r="L216" i="41"/>
  <c r="K216" i="41"/>
  <c r="J216" i="41"/>
  <c r="I216" i="41"/>
  <c r="H216" i="41"/>
  <c r="G216" i="41"/>
  <c r="F216" i="41"/>
  <c r="V211" i="41"/>
  <c r="U211" i="41"/>
  <c r="S211" i="41"/>
  <c r="R211" i="41"/>
  <c r="J211" i="41"/>
  <c r="I211" i="41"/>
  <c r="G211" i="41"/>
  <c r="F211" i="41"/>
  <c r="V210" i="41"/>
  <c r="U210" i="41"/>
  <c r="S210" i="41"/>
  <c r="R210" i="41"/>
  <c r="J210" i="41"/>
  <c r="I210" i="41"/>
  <c r="G210" i="41"/>
  <c r="F210" i="41"/>
  <c r="X209" i="41"/>
  <c r="V209" i="41"/>
  <c r="U209" i="41"/>
  <c r="S209" i="41"/>
  <c r="R209" i="41"/>
  <c r="L209" i="41"/>
  <c r="J209" i="41"/>
  <c r="I209" i="41"/>
  <c r="G209" i="41"/>
  <c r="F209" i="41"/>
  <c r="V205" i="41"/>
  <c r="U205" i="41"/>
  <c r="S205" i="41"/>
  <c r="R205" i="41"/>
  <c r="K205" i="41"/>
  <c r="J205" i="41"/>
  <c r="I205" i="41"/>
  <c r="H205" i="41"/>
  <c r="G205" i="41"/>
  <c r="F205" i="41"/>
  <c r="V204" i="41"/>
  <c r="U204" i="41"/>
  <c r="S204" i="41"/>
  <c r="R204" i="41"/>
  <c r="K204" i="41"/>
  <c r="J204" i="41"/>
  <c r="I204" i="41"/>
  <c r="H204" i="41"/>
  <c r="G204" i="41"/>
  <c r="F204" i="41"/>
  <c r="X203" i="41"/>
  <c r="V203" i="41"/>
  <c r="U203" i="41"/>
  <c r="S203" i="41"/>
  <c r="R203" i="41"/>
  <c r="M203" i="41"/>
  <c r="L203" i="41"/>
  <c r="K203" i="41"/>
  <c r="J203" i="41"/>
  <c r="I203" i="41"/>
  <c r="H203" i="41"/>
  <c r="G203" i="41"/>
  <c r="F203" i="41"/>
  <c r="V198" i="41"/>
  <c r="U198" i="41"/>
  <c r="S198" i="41"/>
  <c r="R198" i="41"/>
  <c r="J198" i="41"/>
  <c r="I198" i="41"/>
  <c r="G198" i="41"/>
  <c r="F198" i="41"/>
  <c r="V197" i="41"/>
  <c r="U197" i="41"/>
  <c r="S197" i="41"/>
  <c r="R197" i="41"/>
  <c r="J197" i="41"/>
  <c r="I197" i="41"/>
  <c r="G197" i="41"/>
  <c r="F197" i="41"/>
  <c r="X196" i="41"/>
  <c r="V196" i="41"/>
  <c r="U196" i="41"/>
  <c r="S196" i="41"/>
  <c r="R196" i="41"/>
  <c r="L196" i="41"/>
  <c r="J196" i="41"/>
  <c r="I196" i="41"/>
  <c r="G196" i="41"/>
  <c r="F196" i="41"/>
  <c r="V192" i="41"/>
  <c r="U192" i="41"/>
  <c r="S192" i="41"/>
  <c r="R192" i="41"/>
  <c r="K192" i="41"/>
  <c r="J192" i="41"/>
  <c r="I192" i="41"/>
  <c r="H192" i="41"/>
  <c r="G192" i="41"/>
  <c r="F192" i="41"/>
  <c r="V191" i="41"/>
  <c r="U191" i="41"/>
  <c r="S191" i="41"/>
  <c r="R191" i="41"/>
  <c r="K191" i="41"/>
  <c r="J191" i="41"/>
  <c r="I191" i="41"/>
  <c r="H191" i="41"/>
  <c r="G191" i="41"/>
  <c r="F191" i="41"/>
  <c r="X190" i="41"/>
  <c r="V190" i="41"/>
  <c r="U190" i="41"/>
  <c r="S190" i="41"/>
  <c r="R190" i="41"/>
  <c r="M190" i="41"/>
  <c r="L190" i="41"/>
  <c r="K190" i="41"/>
  <c r="J190" i="41"/>
  <c r="I190" i="41"/>
  <c r="H190" i="41"/>
  <c r="G190" i="41"/>
  <c r="F190" i="41"/>
  <c r="V185" i="41"/>
  <c r="U185" i="41"/>
  <c r="S185" i="41"/>
  <c r="R185" i="41"/>
  <c r="J185" i="41"/>
  <c r="I185" i="41"/>
  <c r="G185" i="41"/>
  <c r="F185" i="41"/>
  <c r="V184" i="41"/>
  <c r="U184" i="41"/>
  <c r="S184" i="41"/>
  <c r="R184" i="41"/>
  <c r="J184" i="41"/>
  <c r="I184" i="41"/>
  <c r="G184" i="41"/>
  <c r="F184" i="41"/>
  <c r="X183" i="41"/>
  <c r="V183" i="41"/>
  <c r="U183" i="41"/>
  <c r="S183" i="41"/>
  <c r="R183" i="41"/>
  <c r="L183" i="41"/>
  <c r="J183" i="41"/>
  <c r="I183" i="41"/>
  <c r="G183" i="41"/>
  <c r="F183" i="41"/>
  <c r="V179" i="41"/>
  <c r="U179" i="41"/>
  <c r="S179" i="41"/>
  <c r="R179" i="41"/>
  <c r="K179" i="41"/>
  <c r="J179" i="41"/>
  <c r="I179" i="41"/>
  <c r="H179" i="41"/>
  <c r="G179" i="41"/>
  <c r="F179" i="41"/>
  <c r="V178" i="41"/>
  <c r="U178" i="41"/>
  <c r="S178" i="41"/>
  <c r="R178" i="41"/>
  <c r="K178" i="41"/>
  <c r="J178" i="41"/>
  <c r="I178" i="41"/>
  <c r="H178" i="41"/>
  <c r="G178" i="41"/>
  <c r="F178" i="41"/>
  <c r="X177" i="41"/>
  <c r="V177" i="41"/>
  <c r="U177" i="41"/>
  <c r="S177" i="41"/>
  <c r="R177" i="41"/>
  <c r="M177" i="41"/>
  <c r="L177" i="41"/>
  <c r="K177" i="41"/>
  <c r="J177" i="41"/>
  <c r="I177" i="41"/>
  <c r="H177" i="41"/>
  <c r="G177" i="41"/>
  <c r="F177" i="41"/>
  <c r="V172" i="41"/>
  <c r="U172" i="41"/>
  <c r="S172" i="41"/>
  <c r="R172" i="41"/>
  <c r="J172" i="41"/>
  <c r="I172" i="41"/>
  <c r="G172" i="41"/>
  <c r="F172" i="41"/>
  <c r="V171" i="41"/>
  <c r="U171" i="41"/>
  <c r="S171" i="41"/>
  <c r="R171" i="41"/>
  <c r="J171" i="41"/>
  <c r="I171" i="41"/>
  <c r="G171" i="41"/>
  <c r="F171" i="41"/>
  <c r="X170" i="41"/>
  <c r="V170" i="41"/>
  <c r="U170" i="41"/>
  <c r="S170" i="41"/>
  <c r="R170" i="41"/>
  <c r="L170" i="41"/>
  <c r="J170" i="41"/>
  <c r="I170" i="41"/>
  <c r="G170" i="41"/>
  <c r="F170" i="41"/>
  <c r="V166" i="41"/>
  <c r="U166" i="41"/>
  <c r="S166" i="41"/>
  <c r="R166" i="41"/>
  <c r="K166" i="41"/>
  <c r="J166" i="41"/>
  <c r="I166" i="41"/>
  <c r="H166" i="41"/>
  <c r="G166" i="41"/>
  <c r="F166" i="41"/>
  <c r="V165" i="41"/>
  <c r="U165" i="41"/>
  <c r="S165" i="41"/>
  <c r="R165" i="41"/>
  <c r="K165" i="41"/>
  <c r="J165" i="41"/>
  <c r="I165" i="41"/>
  <c r="H165" i="41"/>
  <c r="G165" i="41"/>
  <c r="F165" i="41"/>
  <c r="X164" i="41"/>
  <c r="V164" i="41"/>
  <c r="U164" i="41"/>
  <c r="S164" i="41"/>
  <c r="R164" i="41"/>
  <c r="M164" i="41"/>
  <c r="L164" i="41"/>
  <c r="K164" i="41"/>
  <c r="J164" i="41"/>
  <c r="I164" i="41"/>
  <c r="H164" i="41"/>
  <c r="G164" i="41"/>
  <c r="F164" i="41"/>
  <c r="V159" i="41"/>
  <c r="U159" i="41"/>
  <c r="S159" i="41"/>
  <c r="R159" i="41"/>
  <c r="J159" i="41"/>
  <c r="I159" i="41"/>
  <c r="G159" i="41"/>
  <c r="F159" i="41"/>
  <c r="V158" i="41"/>
  <c r="U158" i="41"/>
  <c r="S158" i="41"/>
  <c r="R158" i="41"/>
  <c r="J158" i="41"/>
  <c r="I158" i="41"/>
  <c r="G158" i="41"/>
  <c r="F158" i="41"/>
  <c r="X157" i="41"/>
  <c r="V157" i="41"/>
  <c r="U157" i="41"/>
  <c r="S157" i="41"/>
  <c r="R157" i="41"/>
  <c r="L157" i="41"/>
  <c r="J157" i="41"/>
  <c r="I157" i="41"/>
  <c r="G157" i="41"/>
  <c r="F157" i="41"/>
  <c r="V153" i="41"/>
  <c r="U153" i="41"/>
  <c r="S153" i="41"/>
  <c r="R153" i="41"/>
  <c r="K153" i="41"/>
  <c r="J153" i="41"/>
  <c r="I153" i="41"/>
  <c r="H153" i="41"/>
  <c r="G153" i="41"/>
  <c r="F153" i="41"/>
  <c r="V152" i="41"/>
  <c r="U152" i="41"/>
  <c r="S152" i="41"/>
  <c r="R152" i="41"/>
  <c r="K152" i="41"/>
  <c r="J152" i="41"/>
  <c r="I152" i="41"/>
  <c r="H152" i="41"/>
  <c r="G152" i="41"/>
  <c r="F152" i="41"/>
  <c r="X151" i="41"/>
  <c r="V151" i="41"/>
  <c r="U151" i="41"/>
  <c r="S151" i="41"/>
  <c r="R151" i="41"/>
  <c r="M151" i="41"/>
  <c r="L151" i="41"/>
  <c r="K151" i="41"/>
  <c r="J151" i="41"/>
  <c r="I151" i="41"/>
  <c r="H151" i="41"/>
  <c r="G151" i="41"/>
  <c r="F151" i="41"/>
  <c r="V146" i="41"/>
  <c r="U146" i="41"/>
  <c r="S146" i="41"/>
  <c r="R146" i="41"/>
  <c r="J146" i="41"/>
  <c r="I146" i="41"/>
  <c r="G146" i="41"/>
  <c r="F146" i="41"/>
  <c r="V145" i="41"/>
  <c r="U145" i="41"/>
  <c r="S145" i="41"/>
  <c r="R145" i="41"/>
  <c r="J145" i="41"/>
  <c r="I145" i="41"/>
  <c r="G145" i="41"/>
  <c r="F145" i="41"/>
  <c r="X144" i="41"/>
  <c r="V144" i="41"/>
  <c r="U144" i="41"/>
  <c r="S144" i="41"/>
  <c r="R144" i="41"/>
  <c r="L144" i="41"/>
  <c r="J144" i="41"/>
  <c r="I144" i="41"/>
  <c r="G144" i="41"/>
  <c r="F144" i="41"/>
  <c r="V140" i="41"/>
  <c r="U140" i="41"/>
  <c r="S140" i="41"/>
  <c r="R140" i="41"/>
  <c r="K140" i="41"/>
  <c r="J140" i="41"/>
  <c r="I140" i="41"/>
  <c r="H140" i="41"/>
  <c r="G140" i="41"/>
  <c r="F140" i="41"/>
  <c r="V139" i="41"/>
  <c r="U139" i="41"/>
  <c r="S139" i="41"/>
  <c r="R139" i="41"/>
  <c r="K139" i="41"/>
  <c r="J139" i="41"/>
  <c r="I139" i="41"/>
  <c r="H139" i="41"/>
  <c r="G139" i="41"/>
  <c r="F139" i="41"/>
  <c r="X138" i="41"/>
  <c r="V138" i="41"/>
  <c r="U138" i="41"/>
  <c r="S138" i="41"/>
  <c r="R138" i="41"/>
  <c r="M138" i="41"/>
  <c r="L138" i="41"/>
  <c r="K138" i="41"/>
  <c r="J138" i="41"/>
  <c r="I138" i="41"/>
  <c r="H138" i="41"/>
  <c r="G138" i="41"/>
  <c r="F138" i="41"/>
  <c r="V133" i="41"/>
  <c r="U133" i="41"/>
  <c r="S133" i="41"/>
  <c r="R133" i="41"/>
  <c r="J133" i="41"/>
  <c r="I133" i="41"/>
  <c r="G133" i="41"/>
  <c r="F133" i="41"/>
  <c r="V132" i="41"/>
  <c r="U132" i="41"/>
  <c r="S132" i="41"/>
  <c r="R132" i="41"/>
  <c r="J132" i="41"/>
  <c r="I132" i="41"/>
  <c r="G132" i="41"/>
  <c r="F132" i="41"/>
  <c r="X131" i="41"/>
  <c r="V131" i="41"/>
  <c r="U131" i="41"/>
  <c r="S131" i="41"/>
  <c r="R131" i="41"/>
  <c r="L131" i="41"/>
  <c r="J131" i="41"/>
  <c r="I131" i="41"/>
  <c r="G131" i="41"/>
  <c r="F131" i="41"/>
  <c r="V127" i="41"/>
  <c r="U127" i="41"/>
  <c r="S127" i="41"/>
  <c r="R127" i="41"/>
  <c r="K127" i="41"/>
  <c r="J127" i="41"/>
  <c r="I127" i="41"/>
  <c r="H127" i="41"/>
  <c r="G127" i="41"/>
  <c r="F127" i="41"/>
  <c r="V126" i="41"/>
  <c r="U126" i="41"/>
  <c r="S126" i="41"/>
  <c r="R126" i="41"/>
  <c r="K126" i="41"/>
  <c r="J126" i="41"/>
  <c r="I126" i="41"/>
  <c r="H126" i="41"/>
  <c r="G126" i="41"/>
  <c r="F126" i="41"/>
  <c r="X125" i="41"/>
  <c r="V125" i="41"/>
  <c r="U125" i="41"/>
  <c r="S125" i="41"/>
  <c r="R125" i="41"/>
  <c r="M125" i="41"/>
  <c r="L125" i="41"/>
  <c r="K125" i="41"/>
  <c r="J125" i="41"/>
  <c r="I125" i="41"/>
  <c r="H125" i="41"/>
  <c r="G125" i="41"/>
  <c r="F125" i="41"/>
  <c r="V120" i="41"/>
  <c r="U120" i="41"/>
  <c r="S120" i="41"/>
  <c r="R120" i="41"/>
  <c r="J120" i="41"/>
  <c r="I120" i="41"/>
  <c r="G120" i="41"/>
  <c r="F120" i="41"/>
  <c r="V119" i="41"/>
  <c r="U119" i="41"/>
  <c r="S119" i="41"/>
  <c r="R119" i="41"/>
  <c r="J119" i="41"/>
  <c r="I119" i="41"/>
  <c r="G119" i="41"/>
  <c r="F119" i="41"/>
  <c r="X118" i="41"/>
  <c r="V118" i="41"/>
  <c r="U118" i="41"/>
  <c r="S118" i="41"/>
  <c r="R118" i="41"/>
  <c r="L118" i="41"/>
  <c r="J118" i="41"/>
  <c r="I118" i="41"/>
  <c r="G118" i="41"/>
  <c r="F118" i="41"/>
  <c r="V114" i="41"/>
  <c r="U114" i="41"/>
  <c r="S114" i="41"/>
  <c r="R114" i="41"/>
  <c r="K114" i="41"/>
  <c r="J114" i="41"/>
  <c r="I114" i="41"/>
  <c r="H114" i="41"/>
  <c r="G114" i="41"/>
  <c r="F114" i="41"/>
  <c r="V113" i="41"/>
  <c r="U113" i="41"/>
  <c r="S113" i="41"/>
  <c r="R113" i="41"/>
  <c r="K113" i="41"/>
  <c r="J113" i="41"/>
  <c r="I113" i="41"/>
  <c r="H113" i="41"/>
  <c r="G113" i="41"/>
  <c r="F113" i="41"/>
  <c r="X112" i="41"/>
  <c r="V112" i="41"/>
  <c r="U112" i="41"/>
  <c r="S112" i="41"/>
  <c r="R112" i="41"/>
  <c r="M112" i="41"/>
  <c r="L112" i="41"/>
  <c r="K112" i="41"/>
  <c r="J112" i="41"/>
  <c r="I112" i="41"/>
  <c r="H112" i="41"/>
  <c r="G112" i="41"/>
  <c r="F112" i="41"/>
  <c r="V107" i="41"/>
  <c r="U107" i="41"/>
  <c r="S107" i="41"/>
  <c r="R107" i="41"/>
  <c r="J107" i="41"/>
  <c r="I107" i="41"/>
  <c r="G107" i="41"/>
  <c r="F107" i="41"/>
  <c r="V106" i="41"/>
  <c r="U106" i="41"/>
  <c r="S106" i="41"/>
  <c r="R106" i="41"/>
  <c r="J106" i="41"/>
  <c r="I106" i="41"/>
  <c r="G106" i="41"/>
  <c r="F106" i="41"/>
  <c r="X105" i="41"/>
  <c r="V105" i="41"/>
  <c r="U105" i="41"/>
  <c r="S105" i="41"/>
  <c r="R105" i="41"/>
  <c r="L105" i="41"/>
  <c r="J105" i="41"/>
  <c r="I105" i="41"/>
  <c r="G105" i="41"/>
  <c r="F105" i="41"/>
  <c r="V101" i="41"/>
  <c r="U101" i="41"/>
  <c r="S101" i="41"/>
  <c r="R101" i="41"/>
  <c r="K101" i="41"/>
  <c r="J101" i="41"/>
  <c r="I101" i="41"/>
  <c r="H101" i="41"/>
  <c r="G101" i="41"/>
  <c r="F101" i="41"/>
  <c r="V100" i="41"/>
  <c r="U100" i="41"/>
  <c r="S100" i="41"/>
  <c r="R100" i="41"/>
  <c r="K100" i="41"/>
  <c r="J100" i="41"/>
  <c r="I100" i="41"/>
  <c r="H100" i="41"/>
  <c r="G100" i="41"/>
  <c r="F100" i="41"/>
  <c r="X99" i="41"/>
  <c r="V99" i="41"/>
  <c r="U99" i="41"/>
  <c r="S99" i="41"/>
  <c r="R99" i="41"/>
  <c r="M99" i="41"/>
  <c r="L99" i="41"/>
  <c r="K99" i="41"/>
  <c r="J99" i="41"/>
  <c r="I99" i="41"/>
  <c r="H99" i="41"/>
  <c r="G99" i="41"/>
  <c r="F99" i="41"/>
  <c r="V94" i="41"/>
  <c r="U94" i="41"/>
  <c r="S94" i="41"/>
  <c r="R94" i="41"/>
  <c r="J94" i="41"/>
  <c r="I94" i="41"/>
  <c r="G94" i="41"/>
  <c r="F94" i="41"/>
  <c r="V93" i="41"/>
  <c r="U93" i="41"/>
  <c r="S93" i="41"/>
  <c r="R93" i="41"/>
  <c r="J93" i="41"/>
  <c r="I93" i="41"/>
  <c r="G93" i="41"/>
  <c r="F93" i="41"/>
  <c r="X92" i="41"/>
  <c r="V92" i="41"/>
  <c r="U92" i="41"/>
  <c r="S92" i="41"/>
  <c r="R92" i="41"/>
  <c r="L92" i="41"/>
  <c r="J92" i="41"/>
  <c r="I92" i="41"/>
  <c r="G92" i="41"/>
  <c r="F92" i="41"/>
  <c r="V88" i="41"/>
  <c r="U88" i="41"/>
  <c r="S88" i="41"/>
  <c r="R88" i="41"/>
  <c r="K88" i="41"/>
  <c r="J88" i="41"/>
  <c r="I88" i="41"/>
  <c r="H88" i="41"/>
  <c r="G88" i="41"/>
  <c r="F88" i="41"/>
  <c r="V87" i="41"/>
  <c r="U87" i="41"/>
  <c r="S87" i="41"/>
  <c r="R87" i="41"/>
  <c r="K87" i="41"/>
  <c r="J87" i="41"/>
  <c r="I87" i="41"/>
  <c r="H87" i="41"/>
  <c r="G87" i="41"/>
  <c r="F87" i="41"/>
  <c r="X86" i="41"/>
  <c r="V86" i="41"/>
  <c r="U86" i="41"/>
  <c r="S86" i="41"/>
  <c r="R86" i="41"/>
  <c r="M86" i="41"/>
  <c r="L86" i="41"/>
  <c r="K86" i="41"/>
  <c r="J86" i="41"/>
  <c r="I86" i="41"/>
  <c r="H86" i="41"/>
  <c r="G86" i="41"/>
  <c r="F86" i="41"/>
  <c r="V81" i="41"/>
  <c r="U81" i="41"/>
  <c r="S81" i="41"/>
  <c r="R81" i="41"/>
  <c r="J81" i="41"/>
  <c r="I81" i="41"/>
  <c r="G81" i="41"/>
  <c r="F81" i="41"/>
  <c r="V80" i="41"/>
  <c r="U80" i="41"/>
  <c r="S80" i="41"/>
  <c r="R80" i="41"/>
  <c r="J80" i="41"/>
  <c r="I80" i="41"/>
  <c r="G80" i="41"/>
  <c r="F80" i="41"/>
  <c r="X79" i="41"/>
  <c r="V79" i="41"/>
  <c r="U79" i="41"/>
  <c r="S79" i="41"/>
  <c r="R79" i="41"/>
  <c r="L79" i="41"/>
  <c r="J79" i="41"/>
  <c r="I79" i="41"/>
  <c r="G79" i="41"/>
  <c r="F79" i="41"/>
  <c r="V75" i="41"/>
  <c r="U75" i="41"/>
  <c r="S75" i="41"/>
  <c r="R75" i="41"/>
  <c r="K75" i="41"/>
  <c r="J75" i="41"/>
  <c r="I75" i="41"/>
  <c r="H75" i="41"/>
  <c r="G75" i="41"/>
  <c r="F75" i="41"/>
  <c r="V74" i="41"/>
  <c r="U74" i="41"/>
  <c r="S74" i="41"/>
  <c r="R74" i="41"/>
  <c r="K74" i="41"/>
  <c r="J74" i="41"/>
  <c r="I74" i="41"/>
  <c r="H74" i="41"/>
  <c r="G74" i="41"/>
  <c r="F74" i="41"/>
  <c r="X73" i="41"/>
  <c r="V73" i="41"/>
  <c r="U73" i="41"/>
  <c r="S73" i="41"/>
  <c r="R73" i="41"/>
  <c r="M73" i="41"/>
  <c r="L73" i="41"/>
  <c r="K73" i="41"/>
  <c r="J73" i="41"/>
  <c r="I73" i="41"/>
  <c r="H73" i="41"/>
  <c r="G73" i="41"/>
  <c r="F73" i="41"/>
  <c r="V263" i="40"/>
  <c r="U263" i="40"/>
  <c r="S263" i="40"/>
  <c r="R263" i="40"/>
  <c r="J263" i="40"/>
  <c r="I263" i="40"/>
  <c r="G263" i="40"/>
  <c r="F263" i="40"/>
  <c r="V262" i="40"/>
  <c r="U262" i="40"/>
  <c r="S262" i="40"/>
  <c r="R262" i="40"/>
  <c r="J262" i="40"/>
  <c r="I262" i="40"/>
  <c r="G262" i="40"/>
  <c r="F262" i="40"/>
  <c r="X261" i="40"/>
  <c r="V261" i="40"/>
  <c r="U261" i="40"/>
  <c r="S261" i="40"/>
  <c r="R261" i="40"/>
  <c r="L261" i="40"/>
  <c r="J261" i="40"/>
  <c r="I261" i="40"/>
  <c r="G261" i="40"/>
  <c r="F261" i="40"/>
  <c r="V257" i="40"/>
  <c r="U257" i="40"/>
  <c r="S257" i="40"/>
  <c r="R257" i="40"/>
  <c r="K257" i="40"/>
  <c r="J257" i="40"/>
  <c r="I257" i="40"/>
  <c r="H257" i="40"/>
  <c r="G257" i="40"/>
  <c r="F257" i="40"/>
  <c r="V256" i="40"/>
  <c r="U256" i="40"/>
  <c r="S256" i="40"/>
  <c r="R256" i="40"/>
  <c r="K256" i="40"/>
  <c r="J256" i="40"/>
  <c r="I256" i="40"/>
  <c r="H256" i="40"/>
  <c r="G256" i="40"/>
  <c r="F256" i="40"/>
  <c r="X255" i="40"/>
  <c r="V255" i="40"/>
  <c r="U255" i="40"/>
  <c r="S255" i="40"/>
  <c r="R255" i="40"/>
  <c r="M255" i="40"/>
  <c r="L255" i="40"/>
  <c r="K255" i="40"/>
  <c r="J255" i="40"/>
  <c r="I255" i="40"/>
  <c r="H255" i="40"/>
  <c r="G255" i="40"/>
  <c r="F255" i="40"/>
  <c r="V250" i="40"/>
  <c r="U250" i="40"/>
  <c r="S250" i="40"/>
  <c r="R250" i="40"/>
  <c r="J250" i="40"/>
  <c r="I250" i="40"/>
  <c r="G250" i="40"/>
  <c r="F250" i="40"/>
  <c r="V249" i="40"/>
  <c r="U249" i="40"/>
  <c r="S249" i="40"/>
  <c r="R249" i="40"/>
  <c r="J249" i="40"/>
  <c r="I249" i="40"/>
  <c r="G249" i="40"/>
  <c r="F249" i="40"/>
  <c r="X248" i="40"/>
  <c r="V248" i="40"/>
  <c r="U248" i="40"/>
  <c r="S248" i="40"/>
  <c r="R248" i="40"/>
  <c r="L248" i="40"/>
  <c r="J248" i="40"/>
  <c r="I248" i="40"/>
  <c r="G248" i="40"/>
  <c r="F248" i="40"/>
  <c r="V244" i="40"/>
  <c r="U244" i="40"/>
  <c r="S244" i="40"/>
  <c r="R244" i="40"/>
  <c r="K244" i="40"/>
  <c r="J244" i="40"/>
  <c r="I244" i="40"/>
  <c r="H244" i="40"/>
  <c r="G244" i="40"/>
  <c r="F244" i="40"/>
  <c r="V243" i="40"/>
  <c r="U243" i="40"/>
  <c r="S243" i="40"/>
  <c r="R243" i="40"/>
  <c r="K243" i="40"/>
  <c r="J243" i="40"/>
  <c r="I243" i="40"/>
  <c r="H243" i="40"/>
  <c r="G243" i="40"/>
  <c r="F243" i="40"/>
  <c r="X242" i="40"/>
  <c r="V242" i="40"/>
  <c r="U242" i="40"/>
  <c r="S242" i="40"/>
  <c r="R242" i="40"/>
  <c r="M242" i="40"/>
  <c r="L242" i="40"/>
  <c r="K242" i="40"/>
  <c r="J242" i="40"/>
  <c r="I242" i="40"/>
  <c r="H242" i="40"/>
  <c r="G242" i="40"/>
  <c r="F242" i="40"/>
  <c r="V237" i="40"/>
  <c r="U237" i="40"/>
  <c r="S237" i="40"/>
  <c r="R237" i="40"/>
  <c r="J237" i="40"/>
  <c r="I237" i="40"/>
  <c r="G237" i="40"/>
  <c r="F237" i="40"/>
  <c r="V236" i="40"/>
  <c r="U236" i="40"/>
  <c r="S236" i="40"/>
  <c r="R236" i="40"/>
  <c r="J236" i="40"/>
  <c r="I236" i="40"/>
  <c r="G236" i="40"/>
  <c r="F236" i="40"/>
  <c r="X235" i="40"/>
  <c r="V235" i="40"/>
  <c r="U235" i="40"/>
  <c r="S235" i="40"/>
  <c r="R235" i="40"/>
  <c r="L235" i="40"/>
  <c r="J235" i="40"/>
  <c r="I235" i="40"/>
  <c r="G235" i="40"/>
  <c r="F235" i="40"/>
  <c r="V231" i="40"/>
  <c r="U231" i="40"/>
  <c r="S231" i="40"/>
  <c r="R231" i="40"/>
  <c r="K231" i="40"/>
  <c r="J231" i="40"/>
  <c r="I231" i="40"/>
  <c r="H231" i="40"/>
  <c r="G231" i="40"/>
  <c r="F231" i="40"/>
  <c r="V230" i="40"/>
  <c r="U230" i="40"/>
  <c r="S230" i="40"/>
  <c r="R230" i="40"/>
  <c r="K230" i="40"/>
  <c r="J230" i="40"/>
  <c r="I230" i="40"/>
  <c r="H230" i="40"/>
  <c r="G230" i="40"/>
  <c r="F230" i="40"/>
  <c r="X229" i="40"/>
  <c r="V229" i="40"/>
  <c r="U229" i="40"/>
  <c r="S229" i="40"/>
  <c r="R229" i="40"/>
  <c r="M229" i="40"/>
  <c r="L229" i="40"/>
  <c r="K229" i="40"/>
  <c r="J229" i="40"/>
  <c r="I229" i="40"/>
  <c r="H229" i="40"/>
  <c r="G229" i="40"/>
  <c r="F229" i="40"/>
  <c r="V224" i="40"/>
  <c r="U224" i="40"/>
  <c r="S224" i="40"/>
  <c r="R224" i="40"/>
  <c r="J224" i="40"/>
  <c r="I224" i="40"/>
  <c r="G224" i="40"/>
  <c r="F224" i="40"/>
  <c r="V223" i="40"/>
  <c r="U223" i="40"/>
  <c r="S223" i="40"/>
  <c r="R223" i="40"/>
  <c r="J223" i="40"/>
  <c r="I223" i="40"/>
  <c r="G223" i="40"/>
  <c r="F223" i="40"/>
  <c r="X222" i="40"/>
  <c r="V222" i="40"/>
  <c r="U222" i="40"/>
  <c r="S222" i="40"/>
  <c r="R222" i="40"/>
  <c r="L222" i="40"/>
  <c r="J222" i="40"/>
  <c r="I222" i="40"/>
  <c r="G222" i="40"/>
  <c r="F222" i="40"/>
  <c r="V218" i="40"/>
  <c r="U218" i="40"/>
  <c r="S218" i="40"/>
  <c r="R218" i="40"/>
  <c r="K218" i="40"/>
  <c r="J218" i="40"/>
  <c r="I218" i="40"/>
  <c r="H218" i="40"/>
  <c r="G218" i="40"/>
  <c r="F218" i="40"/>
  <c r="V217" i="40"/>
  <c r="U217" i="40"/>
  <c r="S217" i="40"/>
  <c r="R217" i="40"/>
  <c r="K217" i="40"/>
  <c r="J217" i="40"/>
  <c r="I217" i="40"/>
  <c r="H217" i="40"/>
  <c r="G217" i="40"/>
  <c r="F217" i="40"/>
  <c r="X216" i="40"/>
  <c r="V216" i="40"/>
  <c r="U216" i="40"/>
  <c r="S216" i="40"/>
  <c r="R216" i="40"/>
  <c r="M216" i="40"/>
  <c r="L216" i="40"/>
  <c r="K216" i="40"/>
  <c r="J216" i="40"/>
  <c r="I216" i="40"/>
  <c r="H216" i="40"/>
  <c r="G216" i="40"/>
  <c r="F216" i="40"/>
  <c r="V211" i="40"/>
  <c r="U211" i="40"/>
  <c r="S211" i="40"/>
  <c r="R211" i="40"/>
  <c r="J211" i="40"/>
  <c r="I211" i="40"/>
  <c r="G211" i="40"/>
  <c r="F211" i="40"/>
  <c r="V210" i="40"/>
  <c r="U210" i="40"/>
  <c r="S210" i="40"/>
  <c r="R210" i="40"/>
  <c r="J210" i="40"/>
  <c r="I210" i="40"/>
  <c r="G210" i="40"/>
  <c r="F210" i="40"/>
  <c r="X209" i="40"/>
  <c r="V209" i="40"/>
  <c r="U209" i="40"/>
  <c r="S209" i="40"/>
  <c r="R209" i="40"/>
  <c r="L209" i="40"/>
  <c r="J209" i="40"/>
  <c r="I209" i="40"/>
  <c r="G209" i="40"/>
  <c r="F209" i="40"/>
  <c r="V205" i="40"/>
  <c r="U205" i="40"/>
  <c r="S205" i="40"/>
  <c r="R205" i="40"/>
  <c r="K205" i="40"/>
  <c r="J205" i="40"/>
  <c r="I205" i="40"/>
  <c r="H205" i="40"/>
  <c r="G205" i="40"/>
  <c r="F205" i="40"/>
  <c r="V204" i="40"/>
  <c r="U204" i="40"/>
  <c r="S204" i="40"/>
  <c r="R204" i="40"/>
  <c r="K204" i="40"/>
  <c r="J204" i="40"/>
  <c r="I204" i="40"/>
  <c r="H204" i="40"/>
  <c r="G204" i="40"/>
  <c r="F204" i="40"/>
  <c r="X203" i="40"/>
  <c r="V203" i="40"/>
  <c r="U203" i="40"/>
  <c r="S203" i="40"/>
  <c r="R203" i="40"/>
  <c r="M203" i="40"/>
  <c r="L203" i="40"/>
  <c r="K203" i="40"/>
  <c r="J203" i="40"/>
  <c r="I203" i="40"/>
  <c r="H203" i="40"/>
  <c r="G203" i="40"/>
  <c r="F203" i="40"/>
  <c r="V198" i="40"/>
  <c r="U198" i="40"/>
  <c r="S198" i="40"/>
  <c r="R198" i="40"/>
  <c r="J198" i="40"/>
  <c r="I198" i="40"/>
  <c r="G198" i="40"/>
  <c r="F198" i="40"/>
  <c r="V197" i="40"/>
  <c r="U197" i="40"/>
  <c r="S197" i="40"/>
  <c r="R197" i="40"/>
  <c r="J197" i="40"/>
  <c r="I197" i="40"/>
  <c r="G197" i="40"/>
  <c r="F197" i="40"/>
  <c r="X196" i="40"/>
  <c r="V196" i="40"/>
  <c r="U196" i="40"/>
  <c r="S196" i="40"/>
  <c r="R196" i="40"/>
  <c r="L196" i="40"/>
  <c r="J196" i="40"/>
  <c r="I196" i="40"/>
  <c r="G196" i="40"/>
  <c r="F196" i="40"/>
  <c r="V192" i="40"/>
  <c r="U192" i="40"/>
  <c r="S192" i="40"/>
  <c r="R192" i="40"/>
  <c r="K192" i="40"/>
  <c r="J192" i="40"/>
  <c r="I192" i="40"/>
  <c r="H192" i="40"/>
  <c r="G192" i="40"/>
  <c r="F192" i="40"/>
  <c r="V191" i="40"/>
  <c r="U191" i="40"/>
  <c r="S191" i="40"/>
  <c r="R191" i="40"/>
  <c r="K191" i="40"/>
  <c r="J191" i="40"/>
  <c r="I191" i="40"/>
  <c r="H191" i="40"/>
  <c r="G191" i="40"/>
  <c r="F191" i="40"/>
  <c r="X190" i="40"/>
  <c r="V190" i="40"/>
  <c r="U190" i="40"/>
  <c r="S190" i="40"/>
  <c r="R190" i="40"/>
  <c r="M190" i="40"/>
  <c r="L190" i="40"/>
  <c r="K190" i="40"/>
  <c r="J190" i="40"/>
  <c r="I190" i="40"/>
  <c r="H190" i="40"/>
  <c r="G190" i="40"/>
  <c r="F190" i="40"/>
  <c r="V185" i="40"/>
  <c r="U185" i="40"/>
  <c r="S185" i="40"/>
  <c r="R185" i="40"/>
  <c r="J185" i="40"/>
  <c r="I185" i="40"/>
  <c r="G185" i="40"/>
  <c r="F185" i="40"/>
  <c r="V184" i="40"/>
  <c r="U184" i="40"/>
  <c r="S184" i="40"/>
  <c r="R184" i="40"/>
  <c r="J184" i="40"/>
  <c r="I184" i="40"/>
  <c r="G184" i="40"/>
  <c r="F184" i="40"/>
  <c r="X183" i="40"/>
  <c r="V183" i="40"/>
  <c r="U183" i="40"/>
  <c r="S183" i="40"/>
  <c r="R183" i="40"/>
  <c r="L183" i="40"/>
  <c r="J183" i="40"/>
  <c r="I183" i="40"/>
  <c r="G183" i="40"/>
  <c r="F183" i="40"/>
  <c r="V179" i="40"/>
  <c r="U179" i="40"/>
  <c r="S179" i="40"/>
  <c r="R179" i="40"/>
  <c r="K179" i="40"/>
  <c r="J179" i="40"/>
  <c r="I179" i="40"/>
  <c r="H179" i="40"/>
  <c r="G179" i="40"/>
  <c r="F179" i="40"/>
  <c r="V178" i="40"/>
  <c r="U178" i="40"/>
  <c r="S178" i="40"/>
  <c r="R178" i="40"/>
  <c r="K178" i="40"/>
  <c r="J178" i="40"/>
  <c r="I178" i="40"/>
  <c r="H178" i="40"/>
  <c r="G178" i="40"/>
  <c r="F178" i="40"/>
  <c r="X177" i="40"/>
  <c r="V177" i="40"/>
  <c r="U177" i="40"/>
  <c r="S177" i="40"/>
  <c r="R177" i="40"/>
  <c r="M177" i="40"/>
  <c r="L177" i="40"/>
  <c r="K177" i="40"/>
  <c r="J177" i="40"/>
  <c r="I177" i="40"/>
  <c r="H177" i="40"/>
  <c r="G177" i="40"/>
  <c r="F177" i="40"/>
  <c r="V172" i="40"/>
  <c r="U172" i="40"/>
  <c r="S172" i="40"/>
  <c r="R172" i="40"/>
  <c r="J172" i="40"/>
  <c r="I172" i="40"/>
  <c r="G172" i="40"/>
  <c r="F172" i="40"/>
  <c r="V171" i="40"/>
  <c r="U171" i="40"/>
  <c r="S171" i="40"/>
  <c r="R171" i="40"/>
  <c r="J171" i="40"/>
  <c r="I171" i="40"/>
  <c r="G171" i="40"/>
  <c r="F171" i="40"/>
  <c r="X170" i="40"/>
  <c r="V170" i="40"/>
  <c r="U170" i="40"/>
  <c r="S170" i="40"/>
  <c r="R170" i="40"/>
  <c r="L170" i="40"/>
  <c r="J170" i="40"/>
  <c r="I170" i="40"/>
  <c r="G170" i="40"/>
  <c r="F170" i="40"/>
  <c r="V166" i="40"/>
  <c r="U166" i="40"/>
  <c r="S166" i="40"/>
  <c r="R166" i="40"/>
  <c r="K166" i="40"/>
  <c r="J166" i="40"/>
  <c r="I166" i="40"/>
  <c r="H166" i="40"/>
  <c r="G166" i="40"/>
  <c r="F166" i="40"/>
  <c r="V165" i="40"/>
  <c r="U165" i="40"/>
  <c r="S165" i="40"/>
  <c r="R165" i="40"/>
  <c r="K165" i="40"/>
  <c r="J165" i="40"/>
  <c r="I165" i="40"/>
  <c r="H165" i="40"/>
  <c r="G165" i="40"/>
  <c r="F165" i="40"/>
  <c r="X164" i="40"/>
  <c r="V164" i="40"/>
  <c r="U164" i="40"/>
  <c r="S164" i="40"/>
  <c r="R164" i="40"/>
  <c r="M164" i="40"/>
  <c r="L164" i="40"/>
  <c r="K164" i="40"/>
  <c r="J164" i="40"/>
  <c r="I164" i="40"/>
  <c r="H164" i="40"/>
  <c r="G164" i="40"/>
  <c r="F164" i="40"/>
  <c r="V159" i="40"/>
  <c r="U159" i="40"/>
  <c r="S159" i="40"/>
  <c r="R159" i="40"/>
  <c r="J159" i="40"/>
  <c r="I159" i="40"/>
  <c r="G159" i="40"/>
  <c r="F159" i="40"/>
  <c r="V158" i="40"/>
  <c r="U158" i="40"/>
  <c r="S158" i="40"/>
  <c r="R158" i="40"/>
  <c r="J158" i="40"/>
  <c r="I158" i="40"/>
  <c r="G158" i="40"/>
  <c r="F158" i="40"/>
  <c r="X157" i="40"/>
  <c r="V157" i="40"/>
  <c r="U157" i="40"/>
  <c r="S157" i="40"/>
  <c r="R157" i="40"/>
  <c r="L157" i="40"/>
  <c r="J157" i="40"/>
  <c r="I157" i="40"/>
  <c r="G157" i="40"/>
  <c r="F157" i="40"/>
  <c r="V153" i="40"/>
  <c r="U153" i="40"/>
  <c r="S153" i="40"/>
  <c r="R153" i="40"/>
  <c r="K153" i="40"/>
  <c r="J153" i="40"/>
  <c r="I153" i="40"/>
  <c r="H153" i="40"/>
  <c r="G153" i="40"/>
  <c r="F153" i="40"/>
  <c r="V152" i="40"/>
  <c r="U152" i="40"/>
  <c r="S152" i="40"/>
  <c r="R152" i="40"/>
  <c r="K152" i="40"/>
  <c r="J152" i="40"/>
  <c r="I152" i="40"/>
  <c r="H152" i="40"/>
  <c r="G152" i="40"/>
  <c r="F152" i="40"/>
  <c r="X151" i="40"/>
  <c r="V151" i="40"/>
  <c r="U151" i="40"/>
  <c r="S151" i="40"/>
  <c r="R151" i="40"/>
  <c r="M151" i="40"/>
  <c r="L151" i="40"/>
  <c r="K151" i="40"/>
  <c r="J151" i="40"/>
  <c r="I151" i="40"/>
  <c r="H151" i="40"/>
  <c r="G151" i="40"/>
  <c r="F151" i="40"/>
  <c r="V146" i="40"/>
  <c r="U146" i="40"/>
  <c r="S146" i="40"/>
  <c r="R146" i="40"/>
  <c r="J146" i="40"/>
  <c r="I146" i="40"/>
  <c r="G146" i="40"/>
  <c r="F146" i="40"/>
  <c r="V145" i="40"/>
  <c r="U145" i="40"/>
  <c r="S145" i="40"/>
  <c r="R145" i="40"/>
  <c r="J145" i="40"/>
  <c r="I145" i="40"/>
  <c r="G145" i="40"/>
  <c r="F145" i="40"/>
  <c r="X144" i="40"/>
  <c r="V144" i="40"/>
  <c r="U144" i="40"/>
  <c r="S144" i="40"/>
  <c r="R144" i="40"/>
  <c r="L144" i="40"/>
  <c r="J144" i="40"/>
  <c r="I144" i="40"/>
  <c r="G144" i="40"/>
  <c r="F144" i="40"/>
  <c r="V140" i="40"/>
  <c r="U140" i="40"/>
  <c r="S140" i="40"/>
  <c r="R140" i="40"/>
  <c r="K140" i="40"/>
  <c r="J140" i="40"/>
  <c r="I140" i="40"/>
  <c r="H140" i="40"/>
  <c r="G140" i="40"/>
  <c r="F140" i="40"/>
  <c r="V139" i="40"/>
  <c r="U139" i="40"/>
  <c r="S139" i="40"/>
  <c r="R139" i="40"/>
  <c r="K139" i="40"/>
  <c r="J139" i="40"/>
  <c r="I139" i="40"/>
  <c r="H139" i="40"/>
  <c r="G139" i="40"/>
  <c r="F139" i="40"/>
  <c r="X138" i="40"/>
  <c r="V138" i="40"/>
  <c r="U138" i="40"/>
  <c r="S138" i="40"/>
  <c r="R138" i="40"/>
  <c r="M138" i="40"/>
  <c r="L138" i="40"/>
  <c r="K138" i="40"/>
  <c r="J138" i="40"/>
  <c r="I138" i="40"/>
  <c r="H138" i="40"/>
  <c r="G138" i="40"/>
  <c r="F138" i="40"/>
  <c r="V133" i="40"/>
  <c r="U133" i="40"/>
  <c r="S133" i="40"/>
  <c r="R133" i="40"/>
  <c r="J133" i="40"/>
  <c r="I133" i="40"/>
  <c r="G133" i="40"/>
  <c r="F133" i="40"/>
  <c r="V132" i="40"/>
  <c r="U132" i="40"/>
  <c r="S132" i="40"/>
  <c r="R132" i="40"/>
  <c r="J132" i="40"/>
  <c r="I132" i="40"/>
  <c r="G132" i="40"/>
  <c r="F132" i="40"/>
  <c r="X131" i="40"/>
  <c r="V131" i="40"/>
  <c r="U131" i="40"/>
  <c r="S131" i="40"/>
  <c r="R131" i="40"/>
  <c r="L131" i="40"/>
  <c r="J131" i="40"/>
  <c r="I131" i="40"/>
  <c r="G131" i="40"/>
  <c r="F131" i="40"/>
  <c r="V127" i="40"/>
  <c r="U127" i="40"/>
  <c r="S127" i="40"/>
  <c r="R127" i="40"/>
  <c r="K127" i="40"/>
  <c r="J127" i="40"/>
  <c r="I127" i="40"/>
  <c r="H127" i="40"/>
  <c r="G127" i="40"/>
  <c r="F127" i="40"/>
  <c r="V126" i="40"/>
  <c r="U126" i="40"/>
  <c r="S126" i="40"/>
  <c r="R126" i="40"/>
  <c r="K126" i="40"/>
  <c r="J126" i="40"/>
  <c r="I126" i="40"/>
  <c r="H126" i="40"/>
  <c r="G126" i="40"/>
  <c r="F126" i="40"/>
  <c r="X125" i="40"/>
  <c r="V125" i="40"/>
  <c r="U125" i="40"/>
  <c r="S125" i="40"/>
  <c r="R125" i="40"/>
  <c r="M125" i="40"/>
  <c r="L125" i="40"/>
  <c r="K125" i="40"/>
  <c r="J125" i="40"/>
  <c r="I125" i="40"/>
  <c r="H125" i="40"/>
  <c r="G125" i="40"/>
  <c r="F125" i="40"/>
  <c r="V120" i="40"/>
  <c r="U120" i="40"/>
  <c r="S120" i="40"/>
  <c r="R120" i="40"/>
  <c r="J120" i="40"/>
  <c r="I120" i="40"/>
  <c r="G120" i="40"/>
  <c r="F120" i="40"/>
  <c r="V119" i="40"/>
  <c r="U119" i="40"/>
  <c r="S119" i="40"/>
  <c r="R119" i="40"/>
  <c r="J119" i="40"/>
  <c r="I119" i="40"/>
  <c r="G119" i="40"/>
  <c r="F119" i="40"/>
  <c r="X118" i="40"/>
  <c r="V118" i="40"/>
  <c r="U118" i="40"/>
  <c r="S118" i="40"/>
  <c r="R118" i="40"/>
  <c r="L118" i="40"/>
  <c r="J118" i="40"/>
  <c r="I118" i="40"/>
  <c r="G118" i="40"/>
  <c r="F118" i="40"/>
  <c r="V114" i="40"/>
  <c r="U114" i="40"/>
  <c r="S114" i="40"/>
  <c r="R114" i="40"/>
  <c r="K114" i="40"/>
  <c r="J114" i="40"/>
  <c r="I114" i="40"/>
  <c r="H114" i="40"/>
  <c r="G114" i="40"/>
  <c r="F114" i="40"/>
  <c r="V113" i="40"/>
  <c r="U113" i="40"/>
  <c r="S113" i="40"/>
  <c r="R113" i="40"/>
  <c r="K113" i="40"/>
  <c r="J113" i="40"/>
  <c r="I113" i="40"/>
  <c r="H113" i="40"/>
  <c r="G113" i="40"/>
  <c r="F113" i="40"/>
  <c r="X112" i="40"/>
  <c r="V112" i="40"/>
  <c r="U112" i="40"/>
  <c r="S112" i="40"/>
  <c r="R112" i="40"/>
  <c r="M112" i="40"/>
  <c r="L112" i="40"/>
  <c r="K112" i="40"/>
  <c r="J112" i="40"/>
  <c r="I112" i="40"/>
  <c r="H112" i="40"/>
  <c r="G112" i="40"/>
  <c r="F112" i="40"/>
  <c r="V107" i="40"/>
  <c r="U107" i="40"/>
  <c r="S107" i="40"/>
  <c r="R107" i="40"/>
  <c r="J107" i="40"/>
  <c r="I107" i="40"/>
  <c r="G107" i="40"/>
  <c r="F107" i="40"/>
  <c r="V106" i="40"/>
  <c r="U106" i="40"/>
  <c r="S106" i="40"/>
  <c r="R106" i="40"/>
  <c r="J106" i="40"/>
  <c r="I106" i="40"/>
  <c r="G106" i="40"/>
  <c r="F106" i="40"/>
  <c r="X105" i="40"/>
  <c r="V105" i="40"/>
  <c r="U105" i="40"/>
  <c r="S105" i="40"/>
  <c r="R105" i="40"/>
  <c r="L105" i="40"/>
  <c r="J105" i="40"/>
  <c r="I105" i="40"/>
  <c r="G105" i="40"/>
  <c r="F105" i="40"/>
  <c r="V101" i="40"/>
  <c r="U101" i="40"/>
  <c r="S101" i="40"/>
  <c r="R101" i="40"/>
  <c r="K101" i="40"/>
  <c r="J101" i="40"/>
  <c r="I101" i="40"/>
  <c r="H101" i="40"/>
  <c r="G101" i="40"/>
  <c r="F101" i="40"/>
  <c r="V100" i="40"/>
  <c r="U100" i="40"/>
  <c r="S100" i="40"/>
  <c r="R100" i="40"/>
  <c r="K100" i="40"/>
  <c r="J100" i="40"/>
  <c r="I100" i="40"/>
  <c r="H100" i="40"/>
  <c r="G100" i="40"/>
  <c r="F100" i="40"/>
  <c r="X99" i="40"/>
  <c r="V99" i="40"/>
  <c r="U99" i="40"/>
  <c r="S99" i="40"/>
  <c r="R99" i="40"/>
  <c r="M99" i="40"/>
  <c r="L99" i="40"/>
  <c r="K99" i="40"/>
  <c r="J99" i="40"/>
  <c r="I99" i="40"/>
  <c r="H99" i="40"/>
  <c r="G99" i="40"/>
  <c r="F99" i="40"/>
  <c r="V94" i="40"/>
  <c r="U94" i="40"/>
  <c r="S94" i="40"/>
  <c r="R94" i="40"/>
  <c r="J94" i="40"/>
  <c r="I94" i="40"/>
  <c r="G94" i="40"/>
  <c r="F94" i="40"/>
  <c r="V93" i="40"/>
  <c r="U93" i="40"/>
  <c r="S93" i="40"/>
  <c r="R93" i="40"/>
  <c r="J93" i="40"/>
  <c r="I93" i="40"/>
  <c r="G93" i="40"/>
  <c r="F93" i="40"/>
  <c r="X92" i="40"/>
  <c r="V92" i="40"/>
  <c r="U92" i="40"/>
  <c r="S92" i="40"/>
  <c r="R92" i="40"/>
  <c r="L92" i="40"/>
  <c r="J92" i="40"/>
  <c r="I92" i="40"/>
  <c r="G92" i="40"/>
  <c r="F92" i="40"/>
  <c r="V88" i="40"/>
  <c r="U88" i="40"/>
  <c r="S88" i="40"/>
  <c r="R88" i="40"/>
  <c r="K88" i="40"/>
  <c r="J88" i="40"/>
  <c r="I88" i="40"/>
  <c r="H88" i="40"/>
  <c r="G88" i="40"/>
  <c r="F88" i="40"/>
  <c r="V87" i="40"/>
  <c r="U87" i="40"/>
  <c r="S87" i="40"/>
  <c r="R87" i="40"/>
  <c r="K87" i="40"/>
  <c r="J87" i="40"/>
  <c r="I87" i="40"/>
  <c r="H87" i="40"/>
  <c r="G87" i="40"/>
  <c r="F87" i="40"/>
  <c r="X86" i="40"/>
  <c r="V86" i="40"/>
  <c r="U86" i="40"/>
  <c r="S86" i="40"/>
  <c r="R86" i="40"/>
  <c r="M86" i="40"/>
  <c r="L86" i="40"/>
  <c r="K86" i="40"/>
  <c r="J86" i="40"/>
  <c r="I86" i="40"/>
  <c r="H86" i="40"/>
  <c r="G86" i="40"/>
  <c r="F86" i="40"/>
  <c r="V81" i="40"/>
  <c r="U81" i="40"/>
  <c r="S81" i="40"/>
  <c r="R81" i="40"/>
  <c r="J81" i="40"/>
  <c r="I81" i="40"/>
  <c r="G81" i="40"/>
  <c r="F81" i="40"/>
  <c r="V80" i="40"/>
  <c r="U80" i="40"/>
  <c r="S80" i="40"/>
  <c r="R80" i="40"/>
  <c r="J80" i="40"/>
  <c r="I80" i="40"/>
  <c r="G80" i="40"/>
  <c r="F80" i="40"/>
  <c r="X79" i="40"/>
  <c r="V79" i="40"/>
  <c r="U79" i="40"/>
  <c r="S79" i="40"/>
  <c r="R79" i="40"/>
  <c r="L79" i="40"/>
  <c r="J79" i="40"/>
  <c r="I79" i="40"/>
  <c r="G79" i="40"/>
  <c r="F79" i="40"/>
  <c r="V75" i="40"/>
  <c r="U75" i="40"/>
  <c r="S75" i="40"/>
  <c r="R75" i="40"/>
  <c r="K75" i="40"/>
  <c r="J75" i="40"/>
  <c r="I75" i="40"/>
  <c r="H75" i="40"/>
  <c r="G75" i="40"/>
  <c r="F75" i="40"/>
  <c r="V74" i="40"/>
  <c r="U74" i="40"/>
  <c r="S74" i="40"/>
  <c r="R74" i="40"/>
  <c r="K74" i="40"/>
  <c r="J74" i="40"/>
  <c r="I74" i="40"/>
  <c r="H74" i="40"/>
  <c r="G74" i="40"/>
  <c r="F74" i="40"/>
  <c r="X73" i="40"/>
  <c r="V73" i="40"/>
  <c r="U73" i="40"/>
  <c r="S73" i="40"/>
  <c r="R73" i="40"/>
  <c r="M73" i="40"/>
  <c r="L73" i="40"/>
  <c r="K73" i="40"/>
  <c r="J73" i="40"/>
  <c r="I73" i="40"/>
  <c r="H73" i="40"/>
  <c r="G73" i="40"/>
  <c r="F73" i="40"/>
  <c r="V263" i="44"/>
  <c r="U263" i="44"/>
  <c r="S263" i="44"/>
  <c r="R263" i="44"/>
  <c r="J263" i="44"/>
  <c r="I263" i="44"/>
  <c r="G263" i="44"/>
  <c r="F263" i="44"/>
  <c r="V262" i="44"/>
  <c r="U262" i="44"/>
  <c r="S262" i="44"/>
  <c r="R262" i="44"/>
  <c r="J262" i="44"/>
  <c r="I262" i="44"/>
  <c r="G262" i="44"/>
  <c r="F262" i="44"/>
  <c r="X261" i="44"/>
  <c r="V261" i="44"/>
  <c r="U261" i="44"/>
  <c r="S261" i="44"/>
  <c r="R261" i="44"/>
  <c r="L261" i="44"/>
  <c r="J261" i="44"/>
  <c r="I261" i="44"/>
  <c r="G261" i="44"/>
  <c r="F261" i="44"/>
  <c r="V257" i="44"/>
  <c r="U257" i="44"/>
  <c r="S257" i="44"/>
  <c r="R257" i="44"/>
  <c r="K257" i="44"/>
  <c r="J257" i="44"/>
  <c r="I257" i="44"/>
  <c r="H257" i="44"/>
  <c r="G257" i="44"/>
  <c r="F257" i="44"/>
  <c r="V256" i="44"/>
  <c r="U256" i="44"/>
  <c r="S256" i="44"/>
  <c r="R256" i="44"/>
  <c r="K256" i="44"/>
  <c r="J256" i="44"/>
  <c r="I256" i="44"/>
  <c r="H256" i="44"/>
  <c r="G256" i="44"/>
  <c r="F256" i="44"/>
  <c r="X255" i="44"/>
  <c r="V255" i="44"/>
  <c r="U255" i="44"/>
  <c r="S255" i="44"/>
  <c r="R255" i="44"/>
  <c r="M255" i="44"/>
  <c r="L255" i="44"/>
  <c r="K255" i="44"/>
  <c r="J255" i="44"/>
  <c r="I255" i="44"/>
  <c r="H255" i="44"/>
  <c r="G255" i="44"/>
  <c r="F255" i="44"/>
  <c r="V250" i="44"/>
  <c r="U250" i="44"/>
  <c r="S250" i="44"/>
  <c r="R250" i="44"/>
  <c r="J250" i="44"/>
  <c r="I250" i="44"/>
  <c r="G250" i="44"/>
  <c r="F250" i="44"/>
  <c r="V249" i="44"/>
  <c r="U249" i="44"/>
  <c r="S249" i="44"/>
  <c r="R249" i="44"/>
  <c r="J249" i="44"/>
  <c r="I249" i="44"/>
  <c r="G249" i="44"/>
  <c r="F249" i="44"/>
  <c r="X248" i="44"/>
  <c r="V248" i="44"/>
  <c r="U248" i="44"/>
  <c r="S248" i="44"/>
  <c r="R248" i="44"/>
  <c r="L248" i="44"/>
  <c r="J248" i="44"/>
  <c r="I248" i="44"/>
  <c r="G248" i="44"/>
  <c r="F248" i="44"/>
  <c r="V244" i="44"/>
  <c r="U244" i="44"/>
  <c r="S244" i="44"/>
  <c r="R244" i="44"/>
  <c r="K244" i="44"/>
  <c r="J244" i="44"/>
  <c r="I244" i="44"/>
  <c r="H244" i="44"/>
  <c r="G244" i="44"/>
  <c r="F244" i="44"/>
  <c r="V243" i="44"/>
  <c r="U243" i="44"/>
  <c r="S243" i="44"/>
  <c r="R243" i="44"/>
  <c r="K243" i="44"/>
  <c r="J243" i="44"/>
  <c r="I243" i="44"/>
  <c r="H243" i="44"/>
  <c r="G243" i="44"/>
  <c r="F243" i="44"/>
  <c r="X242" i="44"/>
  <c r="V242" i="44"/>
  <c r="U242" i="44"/>
  <c r="S242" i="44"/>
  <c r="R242" i="44"/>
  <c r="M242" i="44"/>
  <c r="L242" i="44"/>
  <c r="K242" i="44"/>
  <c r="J242" i="44"/>
  <c r="I242" i="44"/>
  <c r="H242" i="44"/>
  <c r="G242" i="44"/>
  <c r="F242" i="44"/>
  <c r="V237" i="44"/>
  <c r="U237" i="44"/>
  <c r="S237" i="44"/>
  <c r="R237" i="44"/>
  <c r="J237" i="44"/>
  <c r="I237" i="44"/>
  <c r="G237" i="44"/>
  <c r="F237" i="44"/>
  <c r="V236" i="44"/>
  <c r="U236" i="44"/>
  <c r="S236" i="44"/>
  <c r="R236" i="44"/>
  <c r="J236" i="44"/>
  <c r="I236" i="44"/>
  <c r="G236" i="44"/>
  <c r="F236" i="44"/>
  <c r="X235" i="44"/>
  <c r="V235" i="44"/>
  <c r="U235" i="44"/>
  <c r="S235" i="44"/>
  <c r="R235" i="44"/>
  <c r="L235" i="44"/>
  <c r="J235" i="44"/>
  <c r="I235" i="44"/>
  <c r="G235" i="44"/>
  <c r="F235" i="44"/>
  <c r="V231" i="44"/>
  <c r="U231" i="44"/>
  <c r="S231" i="44"/>
  <c r="R231" i="44"/>
  <c r="K231" i="44"/>
  <c r="J231" i="44"/>
  <c r="I231" i="44"/>
  <c r="H231" i="44"/>
  <c r="G231" i="44"/>
  <c r="F231" i="44"/>
  <c r="V230" i="44"/>
  <c r="U230" i="44"/>
  <c r="S230" i="44"/>
  <c r="R230" i="44"/>
  <c r="K230" i="44"/>
  <c r="J230" i="44"/>
  <c r="I230" i="44"/>
  <c r="H230" i="44"/>
  <c r="G230" i="44"/>
  <c r="F230" i="44"/>
  <c r="X229" i="44"/>
  <c r="V229" i="44"/>
  <c r="U229" i="44"/>
  <c r="S229" i="44"/>
  <c r="R229" i="44"/>
  <c r="M229" i="44"/>
  <c r="L229" i="44"/>
  <c r="K229" i="44"/>
  <c r="J229" i="44"/>
  <c r="I229" i="44"/>
  <c r="H229" i="44"/>
  <c r="G229" i="44"/>
  <c r="F229" i="44"/>
  <c r="V224" i="44"/>
  <c r="U224" i="44"/>
  <c r="S224" i="44"/>
  <c r="R224" i="44"/>
  <c r="J224" i="44"/>
  <c r="I224" i="44"/>
  <c r="G224" i="44"/>
  <c r="F224" i="44"/>
  <c r="V223" i="44"/>
  <c r="U223" i="44"/>
  <c r="S223" i="44"/>
  <c r="R223" i="44"/>
  <c r="J223" i="44"/>
  <c r="I223" i="44"/>
  <c r="G223" i="44"/>
  <c r="F223" i="44"/>
  <c r="X222" i="44"/>
  <c r="V222" i="44"/>
  <c r="U222" i="44"/>
  <c r="S222" i="44"/>
  <c r="R222" i="44"/>
  <c r="L222" i="44"/>
  <c r="J222" i="44"/>
  <c r="I222" i="44"/>
  <c r="G222" i="44"/>
  <c r="F222" i="44"/>
  <c r="V218" i="44"/>
  <c r="U218" i="44"/>
  <c r="S218" i="44"/>
  <c r="R218" i="44"/>
  <c r="K218" i="44"/>
  <c r="J218" i="44"/>
  <c r="I218" i="44"/>
  <c r="H218" i="44"/>
  <c r="G218" i="44"/>
  <c r="F218" i="44"/>
  <c r="V217" i="44"/>
  <c r="U217" i="44"/>
  <c r="S217" i="44"/>
  <c r="R217" i="44"/>
  <c r="K217" i="44"/>
  <c r="J217" i="44"/>
  <c r="I217" i="44"/>
  <c r="H217" i="44"/>
  <c r="G217" i="44"/>
  <c r="F217" i="44"/>
  <c r="X216" i="44"/>
  <c r="V216" i="44"/>
  <c r="U216" i="44"/>
  <c r="S216" i="44"/>
  <c r="R216" i="44"/>
  <c r="M216" i="44"/>
  <c r="L216" i="44"/>
  <c r="K216" i="44"/>
  <c r="J216" i="44"/>
  <c r="I216" i="44"/>
  <c r="H216" i="44"/>
  <c r="G216" i="44"/>
  <c r="F216" i="44"/>
  <c r="V211" i="44"/>
  <c r="U211" i="44"/>
  <c r="S211" i="44"/>
  <c r="R211" i="44"/>
  <c r="J211" i="44"/>
  <c r="I211" i="44"/>
  <c r="G211" i="44"/>
  <c r="F211" i="44"/>
  <c r="V210" i="44"/>
  <c r="U210" i="44"/>
  <c r="S210" i="44"/>
  <c r="R210" i="44"/>
  <c r="J210" i="44"/>
  <c r="I210" i="44"/>
  <c r="G210" i="44"/>
  <c r="F210" i="44"/>
  <c r="X209" i="44"/>
  <c r="V209" i="44"/>
  <c r="U209" i="44"/>
  <c r="S209" i="44"/>
  <c r="R209" i="44"/>
  <c r="L209" i="44"/>
  <c r="J209" i="44"/>
  <c r="I209" i="44"/>
  <c r="G209" i="44"/>
  <c r="F209" i="44"/>
  <c r="V205" i="44"/>
  <c r="U205" i="44"/>
  <c r="S205" i="44"/>
  <c r="R205" i="44"/>
  <c r="K205" i="44"/>
  <c r="J205" i="44"/>
  <c r="I205" i="44"/>
  <c r="H205" i="44"/>
  <c r="G205" i="44"/>
  <c r="F205" i="44"/>
  <c r="V204" i="44"/>
  <c r="U204" i="44"/>
  <c r="S204" i="44"/>
  <c r="R204" i="44"/>
  <c r="K204" i="44"/>
  <c r="J204" i="44"/>
  <c r="I204" i="44"/>
  <c r="H204" i="44"/>
  <c r="G204" i="44"/>
  <c r="F204" i="44"/>
  <c r="X203" i="44"/>
  <c r="V203" i="44"/>
  <c r="U203" i="44"/>
  <c r="S203" i="44"/>
  <c r="R203" i="44"/>
  <c r="M203" i="44"/>
  <c r="L203" i="44"/>
  <c r="K203" i="44"/>
  <c r="J203" i="44"/>
  <c r="I203" i="44"/>
  <c r="H203" i="44"/>
  <c r="G203" i="44"/>
  <c r="F203" i="44"/>
  <c r="V198" i="44"/>
  <c r="U198" i="44"/>
  <c r="S198" i="44"/>
  <c r="R198" i="44"/>
  <c r="J198" i="44"/>
  <c r="I198" i="44"/>
  <c r="G198" i="44"/>
  <c r="F198" i="44"/>
  <c r="V197" i="44"/>
  <c r="U197" i="44"/>
  <c r="S197" i="44"/>
  <c r="R197" i="44"/>
  <c r="J197" i="44"/>
  <c r="I197" i="44"/>
  <c r="G197" i="44"/>
  <c r="F197" i="44"/>
  <c r="X196" i="44"/>
  <c r="V196" i="44"/>
  <c r="U196" i="44"/>
  <c r="S196" i="44"/>
  <c r="R196" i="44"/>
  <c r="L196" i="44"/>
  <c r="J196" i="44"/>
  <c r="I196" i="44"/>
  <c r="G196" i="44"/>
  <c r="F196" i="44"/>
  <c r="V192" i="44"/>
  <c r="U192" i="44"/>
  <c r="S192" i="44"/>
  <c r="R192" i="44"/>
  <c r="K192" i="44"/>
  <c r="J192" i="44"/>
  <c r="I192" i="44"/>
  <c r="H192" i="44"/>
  <c r="G192" i="44"/>
  <c r="F192" i="44"/>
  <c r="V191" i="44"/>
  <c r="U191" i="44"/>
  <c r="S191" i="44"/>
  <c r="R191" i="44"/>
  <c r="K191" i="44"/>
  <c r="J191" i="44"/>
  <c r="I191" i="44"/>
  <c r="H191" i="44"/>
  <c r="G191" i="44"/>
  <c r="F191" i="44"/>
  <c r="X190" i="44"/>
  <c r="V190" i="44"/>
  <c r="U190" i="44"/>
  <c r="S190" i="44"/>
  <c r="R190" i="44"/>
  <c r="M190" i="44"/>
  <c r="L190" i="44"/>
  <c r="K190" i="44"/>
  <c r="J190" i="44"/>
  <c r="I190" i="44"/>
  <c r="H190" i="44"/>
  <c r="G190" i="44"/>
  <c r="F190" i="44"/>
  <c r="V185" i="44"/>
  <c r="U185" i="44"/>
  <c r="S185" i="44"/>
  <c r="R185" i="44"/>
  <c r="J185" i="44"/>
  <c r="I185" i="44"/>
  <c r="G185" i="44"/>
  <c r="F185" i="44"/>
  <c r="V184" i="44"/>
  <c r="U184" i="44"/>
  <c r="S184" i="44"/>
  <c r="R184" i="44"/>
  <c r="J184" i="44"/>
  <c r="I184" i="44"/>
  <c r="G184" i="44"/>
  <c r="F184" i="44"/>
  <c r="X183" i="44"/>
  <c r="V183" i="44"/>
  <c r="U183" i="44"/>
  <c r="S183" i="44"/>
  <c r="R183" i="44"/>
  <c r="L183" i="44"/>
  <c r="J183" i="44"/>
  <c r="I183" i="44"/>
  <c r="G183" i="44"/>
  <c r="F183" i="44"/>
  <c r="V179" i="44"/>
  <c r="U179" i="44"/>
  <c r="S179" i="44"/>
  <c r="R179" i="44"/>
  <c r="K179" i="44"/>
  <c r="J179" i="44"/>
  <c r="I179" i="44"/>
  <c r="H179" i="44"/>
  <c r="G179" i="44"/>
  <c r="F179" i="44"/>
  <c r="V178" i="44"/>
  <c r="U178" i="44"/>
  <c r="S178" i="44"/>
  <c r="R178" i="44"/>
  <c r="K178" i="44"/>
  <c r="J178" i="44"/>
  <c r="I178" i="44"/>
  <c r="H178" i="44"/>
  <c r="G178" i="44"/>
  <c r="F178" i="44"/>
  <c r="X177" i="44"/>
  <c r="V177" i="44"/>
  <c r="U177" i="44"/>
  <c r="S177" i="44"/>
  <c r="R177" i="44"/>
  <c r="M177" i="44"/>
  <c r="L177" i="44"/>
  <c r="K177" i="44"/>
  <c r="J177" i="44"/>
  <c r="I177" i="44"/>
  <c r="H177" i="44"/>
  <c r="G177" i="44"/>
  <c r="F177" i="44"/>
  <c r="V172" i="44"/>
  <c r="U172" i="44"/>
  <c r="S172" i="44"/>
  <c r="R172" i="44"/>
  <c r="J172" i="44"/>
  <c r="I172" i="44"/>
  <c r="G172" i="44"/>
  <c r="F172" i="44"/>
  <c r="V171" i="44"/>
  <c r="U171" i="44"/>
  <c r="S171" i="44"/>
  <c r="R171" i="44"/>
  <c r="J171" i="44"/>
  <c r="I171" i="44"/>
  <c r="G171" i="44"/>
  <c r="F171" i="44"/>
  <c r="X170" i="44"/>
  <c r="V170" i="44"/>
  <c r="U170" i="44"/>
  <c r="S170" i="44"/>
  <c r="R170" i="44"/>
  <c r="L170" i="44"/>
  <c r="J170" i="44"/>
  <c r="I170" i="44"/>
  <c r="G170" i="44"/>
  <c r="F170" i="44"/>
  <c r="V166" i="44"/>
  <c r="U166" i="44"/>
  <c r="S166" i="44"/>
  <c r="R166" i="44"/>
  <c r="K166" i="44"/>
  <c r="J166" i="44"/>
  <c r="I166" i="44"/>
  <c r="H166" i="44"/>
  <c r="G166" i="44"/>
  <c r="F166" i="44"/>
  <c r="V165" i="44"/>
  <c r="U165" i="44"/>
  <c r="S165" i="44"/>
  <c r="R165" i="44"/>
  <c r="K165" i="44"/>
  <c r="J165" i="44"/>
  <c r="I165" i="44"/>
  <c r="H165" i="44"/>
  <c r="G165" i="44"/>
  <c r="F165" i="44"/>
  <c r="X164" i="44"/>
  <c r="V164" i="44"/>
  <c r="U164" i="44"/>
  <c r="S164" i="44"/>
  <c r="R164" i="44"/>
  <c r="M164" i="44"/>
  <c r="L164" i="44"/>
  <c r="K164" i="44"/>
  <c r="J164" i="44"/>
  <c r="I164" i="44"/>
  <c r="H164" i="44"/>
  <c r="G164" i="44"/>
  <c r="F164" i="44"/>
  <c r="V159" i="44"/>
  <c r="U159" i="44"/>
  <c r="S159" i="44"/>
  <c r="R159" i="44"/>
  <c r="J159" i="44"/>
  <c r="I159" i="44"/>
  <c r="G159" i="44"/>
  <c r="F159" i="44"/>
  <c r="V158" i="44"/>
  <c r="U158" i="44"/>
  <c r="S158" i="44"/>
  <c r="R158" i="44"/>
  <c r="J158" i="44"/>
  <c r="I158" i="44"/>
  <c r="G158" i="44"/>
  <c r="F158" i="44"/>
  <c r="X157" i="44"/>
  <c r="V157" i="44"/>
  <c r="U157" i="44"/>
  <c r="S157" i="44"/>
  <c r="R157" i="44"/>
  <c r="L157" i="44"/>
  <c r="J157" i="44"/>
  <c r="I157" i="44"/>
  <c r="G157" i="44"/>
  <c r="F157" i="44"/>
  <c r="V153" i="44"/>
  <c r="U153" i="44"/>
  <c r="S153" i="44"/>
  <c r="R153" i="44"/>
  <c r="K153" i="44"/>
  <c r="J153" i="44"/>
  <c r="I153" i="44"/>
  <c r="H153" i="44"/>
  <c r="G153" i="44"/>
  <c r="F153" i="44"/>
  <c r="V152" i="44"/>
  <c r="U152" i="44"/>
  <c r="S152" i="44"/>
  <c r="R152" i="44"/>
  <c r="K152" i="44"/>
  <c r="J152" i="44"/>
  <c r="I152" i="44"/>
  <c r="H152" i="44"/>
  <c r="G152" i="44"/>
  <c r="F152" i="44"/>
  <c r="X151" i="44"/>
  <c r="V151" i="44"/>
  <c r="U151" i="44"/>
  <c r="S151" i="44"/>
  <c r="R151" i="44"/>
  <c r="M151" i="44"/>
  <c r="L151" i="44"/>
  <c r="K151" i="44"/>
  <c r="J151" i="44"/>
  <c r="I151" i="44"/>
  <c r="H151" i="44"/>
  <c r="G151" i="44"/>
  <c r="F151" i="44"/>
  <c r="V146" i="44"/>
  <c r="U146" i="44"/>
  <c r="S146" i="44"/>
  <c r="R146" i="44"/>
  <c r="J146" i="44"/>
  <c r="I146" i="44"/>
  <c r="G146" i="44"/>
  <c r="F146" i="44"/>
  <c r="V145" i="44"/>
  <c r="U145" i="44"/>
  <c r="S145" i="44"/>
  <c r="R145" i="44"/>
  <c r="J145" i="44"/>
  <c r="I145" i="44"/>
  <c r="G145" i="44"/>
  <c r="F145" i="44"/>
  <c r="X144" i="44"/>
  <c r="V144" i="44"/>
  <c r="U144" i="44"/>
  <c r="S144" i="44"/>
  <c r="R144" i="44"/>
  <c r="L144" i="44"/>
  <c r="J144" i="44"/>
  <c r="I144" i="44"/>
  <c r="G144" i="44"/>
  <c r="F144" i="44"/>
  <c r="V140" i="44"/>
  <c r="U140" i="44"/>
  <c r="S140" i="44"/>
  <c r="R140" i="44"/>
  <c r="K140" i="44"/>
  <c r="J140" i="44"/>
  <c r="I140" i="44"/>
  <c r="H140" i="44"/>
  <c r="G140" i="44"/>
  <c r="F140" i="44"/>
  <c r="V139" i="44"/>
  <c r="U139" i="44"/>
  <c r="S139" i="44"/>
  <c r="R139" i="44"/>
  <c r="K139" i="44"/>
  <c r="J139" i="44"/>
  <c r="I139" i="44"/>
  <c r="H139" i="44"/>
  <c r="G139" i="44"/>
  <c r="F139" i="44"/>
  <c r="X138" i="44"/>
  <c r="V138" i="44"/>
  <c r="U138" i="44"/>
  <c r="S138" i="44"/>
  <c r="R138" i="44"/>
  <c r="M138" i="44"/>
  <c r="L138" i="44"/>
  <c r="K138" i="44"/>
  <c r="J138" i="44"/>
  <c r="I138" i="44"/>
  <c r="H138" i="44"/>
  <c r="G138" i="44"/>
  <c r="F138" i="44"/>
  <c r="V133" i="44"/>
  <c r="U133" i="44"/>
  <c r="S133" i="44"/>
  <c r="R133" i="44"/>
  <c r="J133" i="44"/>
  <c r="I133" i="44"/>
  <c r="G133" i="44"/>
  <c r="F133" i="44"/>
  <c r="V132" i="44"/>
  <c r="U132" i="44"/>
  <c r="S132" i="44"/>
  <c r="R132" i="44"/>
  <c r="J132" i="44"/>
  <c r="I132" i="44"/>
  <c r="G132" i="44"/>
  <c r="F132" i="44"/>
  <c r="X131" i="44"/>
  <c r="V131" i="44"/>
  <c r="U131" i="44"/>
  <c r="S131" i="44"/>
  <c r="R131" i="44"/>
  <c r="L131" i="44"/>
  <c r="J131" i="44"/>
  <c r="I131" i="44"/>
  <c r="G131" i="44"/>
  <c r="F131" i="44"/>
  <c r="V127" i="44"/>
  <c r="U127" i="44"/>
  <c r="S127" i="44"/>
  <c r="R127" i="44"/>
  <c r="K127" i="44"/>
  <c r="J127" i="44"/>
  <c r="I127" i="44"/>
  <c r="H127" i="44"/>
  <c r="G127" i="44"/>
  <c r="F127" i="44"/>
  <c r="V126" i="44"/>
  <c r="U126" i="44"/>
  <c r="S126" i="44"/>
  <c r="R126" i="44"/>
  <c r="K126" i="44"/>
  <c r="J126" i="44"/>
  <c r="I126" i="44"/>
  <c r="H126" i="44"/>
  <c r="G126" i="44"/>
  <c r="F126" i="44"/>
  <c r="X125" i="44"/>
  <c r="V125" i="44"/>
  <c r="U125" i="44"/>
  <c r="S125" i="44"/>
  <c r="R125" i="44"/>
  <c r="M125" i="44"/>
  <c r="L125" i="44"/>
  <c r="K125" i="44"/>
  <c r="J125" i="44"/>
  <c r="I125" i="44"/>
  <c r="H125" i="44"/>
  <c r="G125" i="44"/>
  <c r="F125" i="44"/>
  <c r="V120" i="44"/>
  <c r="U120" i="44"/>
  <c r="S120" i="44"/>
  <c r="R120" i="44"/>
  <c r="J120" i="44"/>
  <c r="I120" i="44"/>
  <c r="G120" i="44"/>
  <c r="F120" i="44"/>
  <c r="V119" i="44"/>
  <c r="U119" i="44"/>
  <c r="S119" i="44"/>
  <c r="R119" i="44"/>
  <c r="J119" i="44"/>
  <c r="I119" i="44"/>
  <c r="G119" i="44"/>
  <c r="F119" i="44"/>
  <c r="X118" i="44"/>
  <c r="V118" i="44"/>
  <c r="U118" i="44"/>
  <c r="S118" i="44"/>
  <c r="R118" i="44"/>
  <c r="L118" i="44"/>
  <c r="J118" i="44"/>
  <c r="I118" i="44"/>
  <c r="G118" i="44"/>
  <c r="F118" i="44"/>
  <c r="V114" i="44"/>
  <c r="U114" i="44"/>
  <c r="S114" i="44"/>
  <c r="R114" i="44"/>
  <c r="K114" i="44"/>
  <c r="J114" i="44"/>
  <c r="I114" i="44"/>
  <c r="H114" i="44"/>
  <c r="G114" i="44"/>
  <c r="F114" i="44"/>
  <c r="V113" i="44"/>
  <c r="U113" i="44"/>
  <c r="S113" i="44"/>
  <c r="R113" i="44"/>
  <c r="K113" i="44"/>
  <c r="J113" i="44"/>
  <c r="I113" i="44"/>
  <c r="H113" i="44"/>
  <c r="G113" i="44"/>
  <c r="F113" i="44"/>
  <c r="X112" i="44"/>
  <c r="V112" i="44"/>
  <c r="U112" i="44"/>
  <c r="S112" i="44"/>
  <c r="R112" i="44"/>
  <c r="M112" i="44"/>
  <c r="L112" i="44"/>
  <c r="K112" i="44"/>
  <c r="J112" i="44"/>
  <c r="I112" i="44"/>
  <c r="H112" i="44"/>
  <c r="G112" i="44"/>
  <c r="F112" i="44"/>
  <c r="V107" i="44"/>
  <c r="U107" i="44"/>
  <c r="S107" i="44"/>
  <c r="R107" i="44"/>
  <c r="J107" i="44"/>
  <c r="I107" i="44"/>
  <c r="G107" i="44"/>
  <c r="F107" i="44"/>
  <c r="V106" i="44"/>
  <c r="U106" i="44"/>
  <c r="S106" i="44"/>
  <c r="R106" i="44"/>
  <c r="J106" i="44"/>
  <c r="I106" i="44"/>
  <c r="G106" i="44"/>
  <c r="F106" i="44"/>
  <c r="X105" i="44"/>
  <c r="V105" i="44"/>
  <c r="U105" i="44"/>
  <c r="S105" i="44"/>
  <c r="R105" i="44"/>
  <c r="L105" i="44"/>
  <c r="J105" i="44"/>
  <c r="I105" i="44"/>
  <c r="G105" i="44"/>
  <c r="F105" i="44"/>
  <c r="V101" i="44"/>
  <c r="U101" i="44"/>
  <c r="S101" i="44"/>
  <c r="R101" i="44"/>
  <c r="K101" i="44"/>
  <c r="J101" i="44"/>
  <c r="I101" i="44"/>
  <c r="H101" i="44"/>
  <c r="G101" i="44"/>
  <c r="F101" i="44"/>
  <c r="V100" i="44"/>
  <c r="U100" i="44"/>
  <c r="S100" i="44"/>
  <c r="R100" i="44"/>
  <c r="K100" i="44"/>
  <c r="J100" i="44"/>
  <c r="I100" i="44"/>
  <c r="H100" i="44"/>
  <c r="G100" i="44"/>
  <c r="F100" i="44"/>
  <c r="X99" i="44"/>
  <c r="V99" i="44"/>
  <c r="U99" i="44"/>
  <c r="S99" i="44"/>
  <c r="R99" i="44"/>
  <c r="M99" i="44"/>
  <c r="L99" i="44"/>
  <c r="K99" i="44"/>
  <c r="J99" i="44"/>
  <c r="I99" i="44"/>
  <c r="H99" i="44"/>
  <c r="G99" i="44"/>
  <c r="F99" i="44"/>
  <c r="V94" i="44"/>
  <c r="U94" i="44"/>
  <c r="S94" i="44"/>
  <c r="R94" i="44"/>
  <c r="J94" i="44"/>
  <c r="I94" i="44"/>
  <c r="G94" i="44"/>
  <c r="F94" i="44"/>
  <c r="V93" i="44"/>
  <c r="U93" i="44"/>
  <c r="S93" i="44"/>
  <c r="R93" i="44"/>
  <c r="J93" i="44"/>
  <c r="I93" i="44"/>
  <c r="G93" i="44"/>
  <c r="F93" i="44"/>
  <c r="X92" i="44"/>
  <c r="V92" i="44"/>
  <c r="U92" i="44"/>
  <c r="S92" i="44"/>
  <c r="R92" i="44"/>
  <c r="L92" i="44"/>
  <c r="J92" i="44"/>
  <c r="I92" i="44"/>
  <c r="G92" i="44"/>
  <c r="F92" i="44"/>
  <c r="V88" i="44"/>
  <c r="U88" i="44"/>
  <c r="S88" i="44"/>
  <c r="R88" i="44"/>
  <c r="K88" i="44"/>
  <c r="J88" i="44"/>
  <c r="I88" i="44"/>
  <c r="H88" i="44"/>
  <c r="G88" i="44"/>
  <c r="F88" i="44"/>
  <c r="V87" i="44"/>
  <c r="U87" i="44"/>
  <c r="S87" i="44"/>
  <c r="R87" i="44"/>
  <c r="K87" i="44"/>
  <c r="J87" i="44"/>
  <c r="I87" i="44"/>
  <c r="H87" i="44"/>
  <c r="G87" i="44"/>
  <c r="F87" i="44"/>
  <c r="X86" i="44"/>
  <c r="V86" i="44"/>
  <c r="U86" i="44"/>
  <c r="S86" i="44"/>
  <c r="R86" i="44"/>
  <c r="M86" i="44"/>
  <c r="L86" i="44"/>
  <c r="K86" i="44"/>
  <c r="J86" i="44"/>
  <c r="I86" i="44"/>
  <c r="H86" i="44"/>
  <c r="G86" i="44"/>
  <c r="F86" i="44"/>
  <c r="V81" i="44"/>
  <c r="U81" i="44"/>
  <c r="S81" i="44"/>
  <c r="R81" i="44"/>
  <c r="J81" i="44"/>
  <c r="I81" i="44"/>
  <c r="G81" i="44"/>
  <c r="F81" i="44"/>
  <c r="V80" i="44"/>
  <c r="U80" i="44"/>
  <c r="S80" i="44"/>
  <c r="R80" i="44"/>
  <c r="J80" i="44"/>
  <c r="I80" i="44"/>
  <c r="G80" i="44"/>
  <c r="F80" i="44"/>
  <c r="X79" i="44"/>
  <c r="V79" i="44"/>
  <c r="U79" i="44"/>
  <c r="S79" i="44"/>
  <c r="R79" i="44"/>
  <c r="L79" i="44"/>
  <c r="J79" i="44"/>
  <c r="I79" i="44"/>
  <c r="G79" i="44"/>
  <c r="F79" i="44"/>
  <c r="V75" i="44"/>
  <c r="U75" i="44"/>
  <c r="S75" i="44"/>
  <c r="R75" i="44"/>
  <c r="K75" i="44"/>
  <c r="J75" i="44"/>
  <c r="I75" i="44"/>
  <c r="H75" i="44"/>
  <c r="G75" i="44"/>
  <c r="F75" i="44"/>
  <c r="V74" i="44"/>
  <c r="U74" i="44"/>
  <c r="S74" i="44"/>
  <c r="R74" i="44"/>
  <c r="K74" i="44"/>
  <c r="J74" i="44"/>
  <c r="I74" i="44"/>
  <c r="H74" i="44"/>
  <c r="G74" i="44"/>
  <c r="F74" i="44"/>
  <c r="X73" i="44"/>
  <c r="V73" i="44"/>
  <c r="U73" i="44"/>
  <c r="S73" i="44"/>
  <c r="R73" i="44"/>
  <c r="M73" i="44"/>
  <c r="L73" i="44"/>
  <c r="K73" i="44"/>
  <c r="J73" i="44"/>
  <c r="I73" i="44"/>
  <c r="H73" i="44"/>
  <c r="G73" i="44"/>
  <c r="F73" i="44"/>
  <c r="V263" i="42"/>
  <c r="U263" i="42"/>
  <c r="S263" i="42"/>
  <c r="R263" i="42"/>
  <c r="J263" i="42"/>
  <c r="I263" i="42"/>
  <c r="G263" i="42"/>
  <c r="F263" i="42"/>
  <c r="V262" i="42"/>
  <c r="U262" i="42"/>
  <c r="S262" i="42"/>
  <c r="R262" i="42"/>
  <c r="J262" i="42"/>
  <c r="I262" i="42"/>
  <c r="G262" i="42"/>
  <c r="F262" i="42"/>
  <c r="X261" i="42"/>
  <c r="V261" i="42"/>
  <c r="U261" i="42"/>
  <c r="S261" i="42"/>
  <c r="R261" i="42"/>
  <c r="L261" i="42"/>
  <c r="J261" i="42"/>
  <c r="I261" i="42"/>
  <c r="G261" i="42"/>
  <c r="F261" i="42"/>
  <c r="V257" i="42"/>
  <c r="U257" i="42"/>
  <c r="S257" i="42"/>
  <c r="R257" i="42"/>
  <c r="K257" i="42"/>
  <c r="J257" i="42"/>
  <c r="I257" i="42"/>
  <c r="H257" i="42"/>
  <c r="G257" i="42"/>
  <c r="F257" i="42"/>
  <c r="V256" i="42"/>
  <c r="U256" i="42"/>
  <c r="S256" i="42"/>
  <c r="R256" i="42"/>
  <c r="K256" i="42"/>
  <c r="J256" i="42"/>
  <c r="I256" i="42"/>
  <c r="H256" i="42"/>
  <c r="G256" i="42"/>
  <c r="F256" i="42"/>
  <c r="X255" i="42"/>
  <c r="V255" i="42"/>
  <c r="U255" i="42"/>
  <c r="S255" i="42"/>
  <c r="R255" i="42"/>
  <c r="M255" i="42"/>
  <c r="L255" i="42"/>
  <c r="K255" i="42"/>
  <c r="J255" i="42"/>
  <c r="I255" i="42"/>
  <c r="H255" i="42"/>
  <c r="G255" i="42"/>
  <c r="F255" i="42"/>
  <c r="V250" i="42"/>
  <c r="U250" i="42"/>
  <c r="S250" i="42"/>
  <c r="R250" i="42"/>
  <c r="J250" i="42"/>
  <c r="I250" i="42"/>
  <c r="G250" i="42"/>
  <c r="F250" i="42"/>
  <c r="V249" i="42"/>
  <c r="U249" i="42"/>
  <c r="S249" i="42"/>
  <c r="R249" i="42"/>
  <c r="J249" i="42"/>
  <c r="I249" i="42"/>
  <c r="G249" i="42"/>
  <c r="F249" i="42"/>
  <c r="X248" i="42"/>
  <c r="V248" i="42"/>
  <c r="U248" i="42"/>
  <c r="S248" i="42"/>
  <c r="R248" i="42"/>
  <c r="L248" i="42"/>
  <c r="J248" i="42"/>
  <c r="I248" i="42"/>
  <c r="G248" i="42"/>
  <c r="F248" i="42"/>
  <c r="V244" i="42"/>
  <c r="U244" i="42"/>
  <c r="S244" i="42"/>
  <c r="R244" i="42"/>
  <c r="K244" i="42"/>
  <c r="J244" i="42"/>
  <c r="I244" i="42"/>
  <c r="H244" i="42"/>
  <c r="G244" i="42"/>
  <c r="F244" i="42"/>
  <c r="V243" i="42"/>
  <c r="U243" i="42"/>
  <c r="S243" i="42"/>
  <c r="R243" i="42"/>
  <c r="K243" i="42"/>
  <c r="J243" i="42"/>
  <c r="I243" i="42"/>
  <c r="H243" i="42"/>
  <c r="G243" i="42"/>
  <c r="F243" i="42"/>
  <c r="X242" i="42"/>
  <c r="V242" i="42"/>
  <c r="U242" i="42"/>
  <c r="S242" i="42"/>
  <c r="R242" i="42"/>
  <c r="M242" i="42"/>
  <c r="L242" i="42"/>
  <c r="K242" i="42"/>
  <c r="J242" i="42"/>
  <c r="I242" i="42"/>
  <c r="H242" i="42"/>
  <c r="G242" i="42"/>
  <c r="F242" i="42"/>
  <c r="V237" i="42"/>
  <c r="U237" i="42"/>
  <c r="S237" i="42"/>
  <c r="R237" i="42"/>
  <c r="J237" i="42"/>
  <c r="I237" i="42"/>
  <c r="G237" i="42"/>
  <c r="F237" i="42"/>
  <c r="V236" i="42"/>
  <c r="U236" i="42"/>
  <c r="S236" i="42"/>
  <c r="R236" i="42"/>
  <c r="J236" i="42"/>
  <c r="I236" i="42"/>
  <c r="G236" i="42"/>
  <c r="F236" i="42"/>
  <c r="X235" i="42"/>
  <c r="V235" i="42"/>
  <c r="U235" i="42"/>
  <c r="S235" i="42"/>
  <c r="R235" i="42"/>
  <c r="L235" i="42"/>
  <c r="J235" i="42"/>
  <c r="I235" i="42"/>
  <c r="G235" i="42"/>
  <c r="F235" i="42"/>
  <c r="V231" i="42"/>
  <c r="U231" i="42"/>
  <c r="S231" i="42"/>
  <c r="R231" i="42"/>
  <c r="K231" i="42"/>
  <c r="J231" i="42"/>
  <c r="I231" i="42"/>
  <c r="H231" i="42"/>
  <c r="G231" i="42"/>
  <c r="F231" i="42"/>
  <c r="V230" i="42"/>
  <c r="U230" i="42"/>
  <c r="S230" i="42"/>
  <c r="R230" i="42"/>
  <c r="K230" i="42"/>
  <c r="J230" i="42"/>
  <c r="I230" i="42"/>
  <c r="H230" i="42"/>
  <c r="G230" i="42"/>
  <c r="F230" i="42"/>
  <c r="X229" i="42"/>
  <c r="V229" i="42"/>
  <c r="U229" i="42"/>
  <c r="S229" i="42"/>
  <c r="R229" i="42"/>
  <c r="M229" i="42"/>
  <c r="L229" i="42"/>
  <c r="K229" i="42"/>
  <c r="J229" i="42"/>
  <c r="I229" i="42"/>
  <c r="H229" i="42"/>
  <c r="G229" i="42"/>
  <c r="F229" i="42"/>
  <c r="V224" i="42"/>
  <c r="U224" i="42"/>
  <c r="S224" i="42"/>
  <c r="R224" i="42"/>
  <c r="J224" i="42"/>
  <c r="I224" i="42"/>
  <c r="G224" i="42"/>
  <c r="F224" i="42"/>
  <c r="V223" i="42"/>
  <c r="U223" i="42"/>
  <c r="S223" i="42"/>
  <c r="R223" i="42"/>
  <c r="J223" i="42"/>
  <c r="I223" i="42"/>
  <c r="G223" i="42"/>
  <c r="F223" i="42"/>
  <c r="X222" i="42"/>
  <c r="V222" i="42"/>
  <c r="U222" i="42"/>
  <c r="S222" i="42"/>
  <c r="R222" i="42"/>
  <c r="L222" i="42"/>
  <c r="J222" i="42"/>
  <c r="I222" i="42"/>
  <c r="G222" i="42"/>
  <c r="F222" i="42"/>
  <c r="V218" i="42"/>
  <c r="U218" i="42"/>
  <c r="S218" i="42"/>
  <c r="R218" i="42"/>
  <c r="K218" i="42"/>
  <c r="J218" i="42"/>
  <c r="I218" i="42"/>
  <c r="H218" i="42"/>
  <c r="G218" i="42"/>
  <c r="F218" i="42"/>
  <c r="V217" i="42"/>
  <c r="U217" i="42"/>
  <c r="S217" i="42"/>
  <c r="R217" i="42"/>
  <c r="K217" i="42"/>
  <c r="J217" i="42"/>
  <c r="I217" i="42"/>
  <c r="H217" i="42"/>
  <c r="G217" i="42"/>
  <c r="F217" i="42"/>
  <c r="X216" i="42"/>
  <c r="V216" i="42"/>
  <c r="U216" i="42"/>
  <c r="S216" i="42"/>
  <c r="R216" i="42"/>
  <c r="M216" i="42"/>
  <c r="L216" i="42"/>
  <c r="K216" i="42"/>
  <c r="J216" i="42"/>
  <c r="I216" i="42"/>
  <c r="H216" i="42"/>
  <c r="G216" i="42"/>
  <c r="F216" i="42"/>
  <c r="V211" i="42"/>
  <c r="U211" i="42"/>
  <c r="S211" i="42"/>
  <c r="R211" i="42"/>
  <c r="J211" i="42"/>
  <c r="I211" i="42"/>
  <c r="G211" i="42"/>
  <c r="F211" i="42"/>
  <c r="V210" i="42"/>
  <c r="U210" i="42"/>
  <c r="S210" i="42"/>
  <c r="R210" i="42"/>
  <c r="J210" i="42"/>
  <c r="I210" i="42"/>
  <c r="G210" i="42"/>
  <c r="F210" i="42"/>
  <c r="X209" i="42"/>
  <c r="V209" i="42"/>
  <c r="U209" i="42"/>
  <c r="S209" i="42"/>
  <c r="R209" i="42"/>
  <c r="L209" i="42"/>
  <c r="J209" i="42"/>
  <c r="I209" i="42"/>
  <c r="G209" i="42"/>
  <c r="F209" i="42"/>
  <c r="V205" i="42"/>
  <c r="U205" i="42"/>
  <c r="S205" i="42"/>
  <c r="R205" i="42"/>
  <c r="K205" i="42"/>
  <c r="J205" i="42"/>
  <c r="I205" i="42"/>
  <c r="H205" i="42"/>
  <c r="G205" i="42"/>
  <c r="F205" i="42"/>
  <c r="V204" i="42"/>
  <c r="U204" i="42"/>
  <c r="S204" i="42"/>
  <c r="R204" i="42"/>
  <c r="K204" i="42"/>
  <c r="J204" i="42"/>
  <c r="I204" i="42"/>
  <c r="H204" i="42"/>
  <c r="G204" i="42"/>
  <c r="F204" i="42"/>
  <c r="X203" i="42"/>
  <c r="V203" i="42"/>
  <c r="U203" i="42"/>
  <c r="S203" i="42"/>
  <c r="R203" i="42"/>
  <c r="M203" i="42"/>
  <c r="L203" i="42"/>
  <c r="K203" i="42"/>
  <c r="J203" i="42"/>
  <c r="I203" i="42"/>
  <c r="H203" i="42"/>
  <c r="G203" i="42"/>
  <c r="F203" i="42"/>
  <c r="V198" i="42"/>
  <c r="U198" i="42"/>
  <c r="S198" i="42"/>
  <c r="R198" i="42"/>
  <c r="J198" i="42"/>
  <c r="I198" i="42"/>
  <c r="G198" i="42"/>
  <c r="F198" i="42"/>
  <c r="V197" i="42"/>
  <c r="U197" i="42"/>
  <c r="S197" i="42"/>
  <c r="R197" i="42"/>
  <c r="J197" i="42"/>
  <c r="I197" i="42"/>
  <c r="G197" i="42"/>
  <c r="F197" i="42"/>
  <c r="X196" i="42"/>
  <c r="V196" i="42"/>
  <c r="U196" i="42"/>
  <c r="S196" i="42"/>
  <c r="R196" i="42"/>
  <c r="L196" i="42"/>
  <c r="J196" i="42"/>
  <c r="I196" i="42"/>
  <c r="G196" i="42"/>
  <c r="F196" i="42"/>
  <c r="V192" i="42"/>
  <c r="U192" i="42"/>
  <c r="S192" i="42"/>
  <c r="R192" i="42"/>
  <c r="K192" i="42"/>
  <c r="J192" i="42"/>
  <c r="I192" i="42"/>
  <c r="H192" i="42"/>
  <c r="G192" i="42"/>
  <c r="F192" i="42"/>
  <c r="V191" i="42"/>
  <c r="U191" i="42"/>
  <c r="S191" i="42"/>
  <c r="R191" i="42"/>
  <c r="K191" i="42"/>
  <c r="J191" i="42"/>
  <c r="I191" i="42"/>
  <c r="H191" i="42"/>
  <c r="G191" i="42"/>
  <c r="F191" i="42"/>
  <c r="X190" i="42"/>
  <c r="V190" i="42"/>
  <c r="U190" i="42"/>
  <c r="S190" i="42"/>
  <c r="R190" i="42"/>
  <c r="M190" i="42"/>
  <c r="L190" i="42"/>
  <c r="K190" i="42"/>
  <c r="J190" i="42"/>
  <c r="I190" i="42"/>
  <c r="H190" i="42"/>
  <c r="G190" i="42"/>
  <c r="F190" i="42"/>
  <c r="V185" i="42"/>
  <c r="U185" i="42"/>
  <c r="S185" i="42"/>
  <c r="R185" i="42"/>
  <c r="J185" i="42"/>
  <c r="I185" i="42"/>
  <c r="G185" i="42"/>
  <c r="F185" i="42"/>
  <c r="V184" i="42"/>
  <c r="U184" i="42"/>
  <c r="S184" i="42"/>
  <c r="R184" i="42"/>
  <c r="J184" i="42"/>
  <c r="I184" i="42"/>
  <c r="G184" i="42"/>
  <c r="F184" i="42"/>
  <c r="X183" i="42"/>
  <c r="V183" i="42"/>
  <c r="U183" i="42"/>
  <c r="S183" i="42"/>
  <c r="R183" i="42"/>
  <c r="L183" i="42"/>
  <c r="J183" i="42"/>
  <c r="I183" i="42"/>
  <c r="G183" i="42"/>
  <c r="F183" i="42"/>
  <c r="V179" i="42"/>
  <c r="U179" i="42"/>
  <c r="S179" i="42"/>
  <c r="R179" i="42"/>
  <c r="K179" i="42"/>
  <c r="J179" i="42"/>
  <c r="I179" i="42"/>
  <c r="H179" i="42"/>
  <c r="G179" i="42"/>
  <c r="F179" i="42"/>
  <c r="V178" i="42"/>
  <c r="U178" i="42"/>
  <c r="S178" i="42"/>
  <c r="R178" i="42"/>
  <c r="K178" i="42"/>
  <c r="J178" i="42"/>
  <c r="I178" i="42"/>
  <c r="H178" i="42"/>
  <c r="G178" i="42"/>
  <c r="F178" i="42"/>
  <c r="X177" i="42"/>
  <c r="V177" i="42"/>
  <c r="U177" i="42"/>
  <c r="S177" i="42"/>
  <c r="R177" i="42"/>
  <c r="M177" i="42"/>
  <c r="L177" i="42"/>
  <c r="K177" i="42"/>
  <c r="J177" i="42"/>
  <c r="I177" i="42"/>
  <c r="H177" i="42"/>
  <c r="G177" i="42"/>
  <c r="F177" i="42"/>
  <c r="V172" i="42"/>
  <c r="U172" i="42"/>
  <c r="S172" i="42"/>
  <c r="R172" i="42"/>
  <c r="J172" i="42"/>
  <c r="I172" i="42"/>
  <c r="G172" i="42"/>
  <c r="F172" i="42"/>
  <c r="V171" i="42"/>
  <c r="U171" i="42"/>
  <c r="S171" i="42"/>
  <c r="R171" i="42"/>
  <c r="J171" i="42"/>
  <c r="I171" i="42"/>
  <c r="G171" i="42"/>
  <c r="F171" i="42"/>
  <c r="X170" i="42"/>
  <c r="V170" i="42"/>
  <c r="U170" i="42"/>
  <c r="S170" i="42"/>
  <c r="R170" i="42"/>
  <c r="L170" i="42"/>
  <c r="J170" i="42"/>
  <c r="I170" i="42"/>
  <c r="G170" i="42"/>
  <c r="F170" i="42"/>
  <c r="V166" i="42"/>
  <c r="U166" i="42"/>
  <c r="S166" i="42"/>
  <c r="R166" i="42"/>
  <c r="K166" i="42"/>
  <c r="J166" i="42"/>
  <c r="I166" i="42"/>
  <c r="H166" i="42"/>
  <c r="G166" i="42"/>
  <c r="F166" i="42"/>
  <c r="V165" i="42"/>
  <c r="U165" i="42"/>
  <c r="S165" i="42"/>
  <c r="R165" i="42"/>
  <c r="K165" i="42"/>
  <c r="J165" i="42"/>
  <c r="I165" i="42"/>
  <c r="H165" i="42"/>
  <c r="G165" i="42"/>
  <c r="F165" i="42"/>
  <c r="X164" i="42"/>
  <c r="V164" i="42"/>
  <c r="U164" i="42"/>
  <c r="S164" i="42"/>
  <c r="R164" i="42"/>
  <c r="M164" i="42"/>
  <c r="L164" i="42"/>
  <c r="K164" i="42"/>
  <c r="J164" i="42"/>
  <c r="I164" i="42"/>
  <c r="H164" i="42"/>
  <c r="G164" i="42"/>
  <c r="F164" i="42"/>
  <c r="V159" i="42"/>
  <c r="U159" i="42"/>
  <c r="S159" i="42"/>
  <c r="R159" i="42"/>
  <c r="J159" i="42"/>
  <c r="I159" i="42"/>
  <c r="G159" i="42"/>
  <c r="F159" i="42"/>
  <c r="V158" i="42"/>
  <c r="U158" i="42"/>
  <c r="S158" i="42"/>
  <c r="R158" i="42"/>
  <c r="J158" i="42"/>
  <c r="I158" i="42"/>
  <c r="G158" i="42"/>
  <c r="F158" i="42"/>
  <c r="X157" i="42"/>
  <c r="V157" i="42"/>
  <c r="U157" i="42"/>
  <c r="S157" i="42"/>
  <c r="R157" i="42"/>
  <c r="L157" i="42"/>
  <c r="J157" i="42"/>
  <c r="I157" i="42"/>
  <c r="G157" i="42"/>
  <c r="F157" i="42"/>
  <c r="V153" i="42"/>
  <c r="U153" i="42"/>
  <c r="S153" i="42"/>
  <c r="R153" i="42"/>
  <c r="K153" i="42"/>
  <c r="J153" i="42"/>
  <c r="I153" i="42"/>
  <c r="H153" i="42"/>
  <c r="G153" i="42"/>
  <c r="F153" i="42"/>
  <c r="V152" i="42"/>
  <c r="U152" i="42"/>
  <c r="S152" i="42"/>
  <c r="R152" i="42"/>
  <c r="K152" i="42"/>
  <c r="J152" i="42"/>
  <c r="I152" i="42"/>
  <c r="H152" i="42"/>
  <c r="G152" i="42"/>
  <c r="F152" i="42"/>
  <c r="X151" i="42"/>
  <c r="V151" i="42"/>
  <c r="U151" i="42"/>
  <c r="S151" i="42"/>
  <c r="R151" i="42"/>
  <c r="M151" i="42"/>
  <c r="L151" i="42"/>
  <c r="K151" i="42"/>
  <c r="J151" i="42"/>
  <c r="I151" i="42"/>
  <c r="H151" i="42"/>
  <c r="G151" i="42"/>
  <c r="F151" i="42"/>
  <c r="V146" i="42"/>
  <c r="U146" i="42"/>
  <c r="S146" i="42"/>
  <c r="R146" i="42"/>
  <c r="J146" i="42"/>
  <c r="I146" i="42"/>
  <c r="G146" i="42"/>
  <c r="F146" i="42"/>
  <c r="V145" i="42"/>
  <c r="U145" i="42"/>
  <c r="S145" i="42"/>
  <c r="R145" i="42"/>
  <c r="J145" i="42"/>
  <c r="I145" i="42"/>
  <c r="G145" i="42"/>
  <c r="F145" i="42"/>
  <c r="X144" i="42"/>
  <c r="V144" i="42"/>
  <c r="U144" i="42"/>
  <c r="S144" i="42"/>
  <c r="R144" i="42"/>
  <c r="L144" i="42"/>
  <c r="J144" i="42"/>
  <c r="I144" i="42"/>
  <c r="G144" i="42"/>
  <c r="F144" i="42"/>
  <c r="V140" i="42"/>
  <c r="U140" i="42"/>
  <c r="S140" i="42"/>
  <c r="R140" i="42"/>
  <c r="K140" i="42"/>
  <c r="J140" i="42"/>
  <c r="I140" i="42"/>
  <c r="H140" i="42"/>
  <c r="G140" i="42"/>
  <c r="F140" i="42"/>
  <c r="V139" i="42"/>
  <c r="U139" i="42"/>
  <c r="S139" i="42"/>
  <c r="R139" i="42"/>
  <c r="K139" i="42"/>
  <c r="J139" i="42"/>
  <c r="I139" i="42"/>
  <c r="H139" i="42"/>
  <c r="G139" i="42"/>
  <c r="F139" i="42"/>
  <c r="X138" i="42"/>
  <c r="V138" i="42"/>
  <c r="U138" i="42"/>
  <c r="S138" i="42"/>
  <c r="R138" i="42"/>
  <c r="M138" i="42"/>
  <c r="L138" i="42"/>
  <c r="K138" i="42"/>
  <c r="J138" i="42"/>
  <c r="I138" i="42"/>
  <c r="H138" i="42"/>
  <c r="G138" i="42"/>
  <c r="F138" i="42"/>
  <c r="V133" i="42"/>
  <c r="U133" i="42"/>
  <c r="S133" i="42"/>
  <c r="R133" i="42"/>
  <c r="J133" i="42"/>
  <c r="I133" i="42"/>
  <c r="G133" i="42"/>
  <c r="F133" i="42"/>
  <c r="V132" i="42"/>
  <c r="U132" i="42"/>
  <c r="S132" i="42"/>
  <c r="R132" i="42"/>
  <c r="J132" i="42"/>
  <c r="I132" i="42"/>
  <c r="G132" i="42"/>
  <c r="F132" i="42"/>
  <c r="X131" i="42"/>
  <c r="V131" i="42"/>
  <c r="U131" i="42"/>
  <c r="S131" i="42"/>
  <c r="R131" i="42"/>
  <c r="L131" i="42"/>
  <c r="J131" i="42"/>
  <c r="I131" i="42"/>
  <c r="G131" i="42"/>
  <c r="F131" i="42"/>
  <c r="V127" i="42"/>
  <c r="U127" i="42"/>
  <c r="S127" i="42"/>
  <c r="R127" i="42"/>
  <c r="K127" i="42"/>
  <c r="J127" i="42"/>
  <c r="I127" i="42"/>
  <c r="H127" i="42"/>
  <c r="G127" i="42"/>
  <c r="F127" i="42"/>
  <c r="V126" i="42"/>
  <c r="U126" i="42"/>
  <c r="S126" i="42"/>
  <c r="R126" i="42"/>
  <c r="K126" i="42"/>
  <c r="J126" i="42"/>
  <c r="I126" i="42"/>
  <c r="H126" i="42"/>
  <c r="G126" i="42"/>
  <c r="F126" i="42"/>
  <c r="X125" i="42"/>
  <c r="V125" i="42"/>
  <c r="U125" i="42"/>
  <c r="S125" i="42"/>
  <c r="R125" i="42"/>
  <c r="M125" i="42"/>
  <c r="L125" i="42"/>
  <c r="K125" i="42"/>
  <c r="J125" i="42"/>
  <c r="I125" i="42"/>
  <c r="H125" i="42"/>
  <c r="G125" i="42"/>
  <c r="F125" i="42"/>
  <c r="V120" i="42"/>
  <c r="U120" i="42"/>
  <c r="S120" i="42"/>
  <c r="R120" i="42"/>
  <c r="J120" i="42"/>
  <c r="I120" i="42"/>
  <c r="G120" i="42"/>
  <c r="F120" i="42"/>
  <c r="V119" i="42"/>
  <c r="U119" i="42"/>
  <c r="S119" i="42"/>
  <c r="R119" i="42"/>
  <c r="J119" i="42"/>
  <c r="I119" i="42"/>
  <c r="G119" i="42"/>
  <c r="F119" i="42"/>
  <c r="X118" i="42"/>
  <c r="V118" i="42"/>
  <c r="U118" i="42"/>
  <c r="S118" i="42"/>
  <c r="R118" i="42"/>
  <c r="L118" i="42"/>
  <c r="J118" i="42"/>
  <c r="I118" i="42"/>
  <c r="G118" i="42"/>
  <c r="F118" i="42"/>
  <c r="V114" i="42"/>
  <c r="U114" i="42"/>
  <c r="S114" i="42"/>
  <c r="R114" i="42"/>
  <c r="K114" i="42"/>
  <c r="J114" i="42"/>
  <c r="I114" i="42"/>
  <c r="H114" i="42"/>
  <c r="G114" i="42"/>
  <c r="F114" i="42"/>
  <c r="V113" i="42"/>
  <c r="U113" i="42"/>
  <c r="S113" i="42"/>
  <c r="R113" i="42"/>
  <c r="K113" i="42"/>
  <c r="J113" i="42"/>
  <c r="I113" i="42"/>
  <c r="H113" i="42"/>
  <c r="G113" i="42"/>
  <c r="F113" i="42"/>
  <c r="X112" i="42"/>
  <c r="V112" i="42"/>
  <c r="U112" i="42"/>
  <c r="S112" i="42"/>
  <c r="R112" i="42"/>
  <c r="M112" i="42"/>
  <c r="L112" i="42"/>
  <c r="K112" i="42"/>
  <c r="J112" i="42"/>
  <c r="I112" i="42"/>
  <c r="H112" i="42"/>
  <c r="G112" i="42"/>
  <c r="F112" i="42"/>
  <c r="V107" i="42"/>
  <c r="U107" i="42"/>
  <c r="S107" i="42"/>
  <c r="R107" i="42"/>
  <c r="J107" i="42"/>
  <c r="I107" i="42"/>
  <c r="G107" i="42"/>
  <c r="F107" i="42"/>
  <c r="V106" i="42"/>
  <c r="U106" i="42"/>
  <c r="S106" i="42"/>
  <c r="R106" i="42"/>
  <c r="J106" i="42"/>
  <c r="I106" i="42"/>
  <c r="G106" i="42"/>
  <c r="F106" i="42"/>
  <c r="X105" i="42"/>
  <c r="V105" i="42"/>
  <c r="U105" i="42"/>
  <c r="S105" i="42"/>
  <c r="R105" i="42"/>
  <c r="L105" i="42"/>
  <c r="J105" i="42"/>
  <c r="I105" i="42"/>
  <c r="G105" i="42"/>
  <c r="F105" i="42"/>
  <c r="V101" i="42"/>
  <c r="U101" i="42"/>
  <c r="S101" i="42"/>
  <c r="R101" i="42"/>
  <c r="K101" i="42"/>
  <c r="J101" i="42"/>
  <c r="I101" i="42"/>
  <c r="H101" i="42"/>
  <c r="G101" i="42"/>
  <c r="F101" i="42"/>
  <c r="V100" i="42"/>
  <c r="U100" i="42"/>
  <c r="S100" i="42"/>
  <c r="R100" i="42"/>
  <c r="K100" i="42"/>
  <c r="J100" i="42"/>
  <c r="I100" i="42"/>
  <c r="H100" i="42"/>
  <c r="G100" i="42"/>
  <c r="F100" i="42"/>
  <c r="X99" i="42"/>
  <c r="V99" i="42"/>
  <c r="U99" i="42"/>
  <c r="S99" i="42"/>
  <c r="R99" i="42"/>
  <c r="M99" i="42"/>
  <c r="L99" i="42"/>
  <c r="K99" i="42"/>
  <c r="J99" i="42"/>
  <c r="I99" i="42"/>
  <c r="H99" i="42"/>
  <c r="G99" i="42"/>
  <c r="F99" i="42"/>
  <c r="V94" i="42"/>
  <c r="U94" i="42"/>
  <c r="S94" i="42"/>
  <c r="R94" i="42"/>
  <c r="J94" i="42"/>
  <c r="I94" i="42"/>
  <c r="G94" i="42"/>
  <c r="F94" i="42"/>
  <c r="V93" i="42"/>
  <c r="U93" i="42"/>
  <c r="S93" i="42"/>
  <c r="R93" i="42"/>
  <c r="J93" i="42"/>
  <c r="I93" i="42"/>
  <c r="G93" i="42"/>
  <c r="F93" i="42"/>
  <c r="X92" i="42"/>
  <c r="V92" i="42"/>
  <c r="U92" i="42"/>
  <c r="S92" i="42"/>
  <c r="R92" i="42"/>
  <c r="L92" i="42"/>
  <c r="J92" i="42"/>
  <c r="I92" i="42"/>
  <c r="G92" i="42"/>
  <c r="F92" i="42"/>
  <c r="V88" i="42"/>
  <c r="U88" i="42"/>
  <c r="S88" i="42"/>
  <c r="R88" i="42"/>
  <c r="K88" i="42"/>
  <c r="J88" i="42"/>
  <c r="I88" i="42"/>
  <c r="H88" i="42"/>
  <c r="G88" i="42"/>
  <c r="F88" i="42"/>
  <c r="V87" i="42"/>
  <c r="U87" i="42"/>
  <c r="S87" i="42"/>
  <c r="R87" i="42"/>
  <c r="K87" i="42"/>
  <c r="J87" i="42"/>
  <c r="I87" i="42"/>
  <c r="H87" i="42"/>
  <c r="G87" i="42"/>
  <c r="F87" i="42"/>
  <c r="X86" i="42"/>
  <c r="V86" i="42"/>
  <c r="U86" i="42"/>
  <c r="S86" i="42"/>
  <c r="R86" i="42"/>
  <c r="M86" i="42"/>
  <c r="L86" i="42"/>
  <c r="K86" i="42"/>
  <c r="J86" i="42"/>
  <c r="I86" i="42"/>
  <c r="H86" i="42"/>
  <c r="G86" i="42"/>
  <c r="F86" i="42"/>
  <c r="V81" i="42"/>
  <c r="U81" i="42"/>
  <c r="S81" i="42"/>
  <c r="R81" i="42"/>
  <c r="J81" i="42"/>
  <c r="I81" i="42"/>
  <c r="G81" i="42"/>
  <c r="F81" i="42"/>
  <c r="V80" i="42"/>
  <c r="U80" i="42"/>
  <c r="S80" i="42"/>
  <c r="R80" i="42"/>
  <c r="J80" i="42"/>
  <c r="I80" i="42"/>
  <c r="G80" i="42"/>
  <c r="F80" i="42"/>
  <c r="X79" i="42"/>
  <c r="V79" i="42"/>
  <c r="U79" i="42"/>
  <c r="S79" i="42"/>
  <c r="R79" i="42"/>
  <c r="L79" i="42"/>
  <c r="J79" i="42"/>
  <c r="I79" i="42"/>
  <c r="G79" i="42"/>
  <c r="F79" i="42"/>
  <c r="V75" i="42"/>
  <c r="U75" i="42"/>
  <c r="S75" i="42"/>
  <c r="R75" i="42"/>
  <c r="K75" i="42"/>
  <c r="J75" i="42"/>
  <c r="I75" i="42"/>
  <c r="H75" i="42"/>
  <c r="G75" i="42"/>
  <c r="F75" i="42"/>
  <c r="V74" i="42"/>
  <c r="U74" i="42"/>
  <c r="S74" i="42"/>
  <c r="R74" i="42"/>
  <c r="K74" i="42"/>
  <c r="J74" i="42"/>
  <c r="I74" i="42"/>
  <c r="H74" i="42"/>
  <c r="G74" i="42"/>
  <c r="F74" i="42"/>
  <c r="X73" i="42"/>
  <c r="V73" i="42"/>
  <c r="U73" i="42"/>
  <c r="S73" i="42"/>
  <c r="R73" i="42"/>
  <c r="M73" i="42"/>
  <c r="L73" i="42"/>
  <c r="K73" i="42"/>
  <c r="J73" i="42"/>
  <c r="I73" i="42"/>
  <c r="H73" i="42"/>
  <c r="G73" i="42"/>
  <c r="F73" i="42"/>
  <c r="V263" i="43"/>
  <c r="U263" i="43"/>
  <c r="S263" i="43"/>
  <c r="R263" i="43"/>
  <c r="J263" i="43"/>
  <c r="I263" i="43"/>
  <c r="G263" i="43"/>
  <c r="F263" i="43"/>
  <c r="V262" i="43"/>
  <c r="U262" i="43"/>
  <c r="S262" i="43"/>
  <c r="R262" i="43"/>
  <c r="J262" i="43"/>
  <c r="I262" i="43"/>
  <c r="G262" i="43"/>
  <c r="F262" i="43"/>
  <c r="X261" i="43"/>
  <c r="V261" i="43"/>
  <c r="U261" i="43"/>
  <c r="S261" i="43"/>
  <c r="R261" i="43"/>
  <c r="L261" i="43"/>
  <c r="J261" i="43"/>
  <c r="I261" i="43"/>
  <c r="G261" i="43"/>
  <c r="F261" i="43"/>
  <c r="V257" i="43"/>
  <c r="U257" i="43"/>
  <c r="S257" i="43"/>
  <c r="R257" i="43"/>
  <c r="K257" i="43"/>
  <c r="J257" i="43"/>
  <c r="I257" i="43"/>
  <c r="H257" i="43"/>
  <c r="G257" i="43"/>
  <c r="F257" i="43"/>
  <c r="V256" i="43"/>
  <c r="U256" i="43"/>
  <c r="S256" i="43"/>
  <c r="R256" i="43"/>
  <c r="K256" i="43"/>
  <c r="J256" i="43"/>
  <c r="I256" i="43"/>
  <c r="H256" i="43"/>
  <c r="G256" i="43"/>
  <c r="F256" i="43"/>
  <c r="X255" i="43"/>
  <c r="V255" i="43"/>
  <c r="U255" i="43"/>
  <c r="S255" i="43"/>
  <c r="R255" i="43"/>
  <c r="M255" i="43"/>
  <c r="L255" i="43"/>
  <c r="K255" i="43"/>
  <c r="J255" i="43"/>
  <c r="I255" i="43"/>
  <c r="H255" i="43"/>
  <c r="G255" i="43"/>
  <c r="F255" i="43"/>
  <c r="V250" i="43"/>
  <c r="U250" i="43"/>
  <c r="S250" i="43"/>
  <c r="R250" i="43"/>
  <c r="J250" i="43"/>
  <c r="I250" i="43"/>
  <c r="G250" i="43"/>
  <c r="F250" i="43"/>
  <c r="V249" i="43"/>
  <c r="U249" i="43"/>
  <c r="S249" i="43"/>
  <c r="R249" i="43"/>
  <c r="J249" i="43"/>
  <c r="I249" i="43"/>
  <c r="G249" i="43"/>
  <c r="F249" i="43"/>
  <c r="X248" i="43"/>
  <c r="V248" i="43"/>
  <c r="U248" i="43"/>
  <c r="S248" i="43"/>
  <c r="R248" i="43"/>
  <c r="L248" i="43"/>
  <c r="J248" i="43"/>
  <c r="I248" i="43"/>
  <c r="G248" i="43"/>
  <c r="F248" i="43"/>
  <c r="V244" i="43"/>
  <c r="U244" i="43"/>
  <c r="S244" i="43"/>
  <c r="R244" i="43"/>
  <c r="K244" i="43"/>
  <c r="J244" i="43"/>
  <c r="I244" i="43"/>
  <c r="H244" i="43"/>
  <c r="G244" i="43"/>
  <c r="F244" i="43"/>
  <c r="V243" i="43"/>
  <c r="U243" i="43"/>
  <c r="S243" i="43"/>
  <c r="R243" i="43"/>
  <c r="K243" i="43"/>
  <c r="J243" i="43"/>
  <c r="I243" i="43"/>
  <c r="H243" i="43"/>
  <c r="G243" i="43"/>
  <c r="F243" i="43"/>
  <c r="X242" i="43"/>
  <c r="V242" i="43"/>
  <c r="U242" i="43"/>
  <c r="S242" i="43"/>
  <c r="R242" i="43"/>
  <c r="M242" i="43"/>
  <c r="L242" i="43"/>
  <c r="K242" i="43"/>
  <c r="J242" i="43"/>
  <c r="I242" i="43"/>
  <c r="H242" i="43"/>
  <c r="G242" i="43"/>
  <c r="F242" i="43"/>
  <c r="V237" i="43"/>
  <c r="U237" i="43"/>
  <c r="S237" i="43"/>
  <c r="R237" i="43"/>
  <c r="J237" i="43"/>
  <c r="I237" i="43"/>
  <c r="G237" i="43"/>
  <c r="F237" i="43"/>
  <c r="V236" i="43"/>
  <c r="U236" i="43"/>
  <c r="S236" i="43"/>
  <c r="R236" i="43"/>
  <c r="J236" i="43"/>
  <c r="I236" i="43"/>
  <c r="G236" i="43"/>
  <c r="F236" i="43"/>
  <c r="X235" i="43"/>
  <c r="V235" i="43"/>
  <c r="U235" i="43"/>
  <c r="S235" i="43"/>
  <c r="R235" i="43"/>
  <c r="L235" i="43"/>
  <c r="J235" i="43"/>
  <c r="I235" i="43"/>
  <c r="G235" i="43"/>
  <c r="F235" i="43"/>
  <c r="V231" i="43"/>
  <c r="U231" i="43"/>
  <c r="S231" i="43"/>
  <c r="R231" i="43"/>
  <c r="K231" i="43"/>
  <c r="J231" i="43"/>
  <c r="I231" i="43"/>
  <c r="H231" i="43"/>
  <c r="G231" i="43"/>
  <c r="F231" i="43"/>
  <c r="V230" i="43"/>
  <c r="U230" i="43"/>
  <c r="S230" i="43"/>
  <c r="R230" i="43"/>
  <c r="K230" i="43"/>
  <c r="J230" i="43"/>
  <c r="I230" i="43"/>
  <c r="H230" i="43"/>
  <c r="G230" i="43"/>
  <c r="F230" i="43"/>
  <c r="X229" i="43"/>
  <c r="V229" i="43"/>
  <c r="U229" i="43"/>
  <c r="S229" i="43"/>
  <c r="R229" i="43"/>
  <c r="M229" i="43"/>
  <c r="L229" i="43"/>
  <c r="K229" i="43"/>
  <c r="J229" i="43"/>
  <c r="I229" i="43"/>
  <c r="H229" i="43"/>
  <c r="G229" i="43"/>
  <c r="F229" i="43"/>
  <c r="V224" i="43"/>
  <c r="U224" i="43"/>
  <c r="S224" i="43"/>
  <c r="R224" i="43"/>
  <c r="J224" i="43"/>
  <c r="I224" i="43"/>
  <c r="G224" i="43"/>
  <c r="F224" i="43"/>
  <c r="V223" i="43"/>
  <c r="U223" i="43"/>
  <c r="S223" i="43"/>
  <c r="R223" i="43"/>
  <c r="J223" i="43"/>
  <c r="I223" i="43"/>
  <c r="G223" i="43"/>
  <c r="F223" i="43"/>
  <c r="X222" i="43"/>
  <c r="V222" i="43"/>
  <c r="U222" i="43"/>
  <c r="S222" i="43"/>
  <c r="R222" i="43"/>
  <c r="L222" i="43"/>
  <c r="J222" i="43"/>
  <c r="I222" i="43"/>
  <c r="G222" i="43"/>
  <c r="F222" i="43"/>
  <c r="V218" i="43"/>
  <c r="U218" i="43"/>
  <c r="S218" i="43"/>
  <c r="R218" i="43"/>
  <c r="K218" i="43"/>
  <c r="J218" i="43"/>
  <c r="I218" i="43"/>
  <c r="H218" i="43"/>
  <c r="G218" i="43"/>
  <c r="F218" i="43"/>
  <c r="V217" i="43"/>
  <c r="U217" i="43"/>
  <c r="S217" i="43"/>
  <c r="R217" i="43"/>
  <c r="K217" i="43"/>
  <c r="J217" i="43"/>
  <c r="I217" i="43"/>
  <c r="H217" i="43"/>
  <c r="G217" i="43"/>
  <c r="F217" i="43"/>
  <c r="X216" i="43"/>
  <c r="V216" i="43"/>
  <c r="U216" i="43"/>
  <c r="S216" i="43"/>
  <c r="R216" i="43"/>
  <c r="M216" i="43"/>
  <c r="L216" i="43"/>
  <c r="K216" i="43"/>
  <c r="J216" i="43"/>
  <c r="I216" i="43"/>
  <c r="H216" i="43"/>
  <c r="G216" i="43"/>
  <c r="F216" i="43"/>
  <c r="V211" i="43"/>
  <c r="U211" i="43"/>
  <c r="S211" i="43"/>
  <c r="R211" i="43"/>
  <c r="J211" i="43"/>
  <c r="I211" i="43"/>
  <c r="G211" i="43"/>
  <c r="F211" i="43"/>
  <c r="V210" i="43"/>
  <c r="U210" i="43"/>
  <c r="S210" i="43"/>
  <c r="R210" i="43"/>
  <c r="J210" i="43"/>
  <c r="I210" i="43"/>
  <c r="G210" i="43"/>
  <c r="F210" i="43"/>
  <c r="X209" i="43"/>
  <c r="V209" i="43"/>
  <c r="U209" i="43"/>
  <c r="S209" i="43"/>
  <c r="R209" i="43"/>
  <c r="L209" i="43"/>
  <c r="J209" i="43"/>
  <c r="I209" i="43"/>
  <c r="G209" i="43"/>
  <c r="F209" i="43"/>
  <c r="V205" i="43"/>
  <c r="U205" i="43"/>
  <c r="S205" i="43"/>
  <c r="R205" i="43"/>
  <c r="K205" i="43"/>
  <c r="J205" i="43"/>
  <c r="I205" i="43"/>
  <c r="H205" i="43"/>
  <c r="G205" i="43"/>
  <c r="F205" i="43"/>
  <c r="V204" i="43"/>
  <c r="U204" i="43"/>
  <c r="S204" i="43"/>
  <c r="R204" i="43"/>
  <c r="K204" i="43"/>
  <c r="J204" i="43"/>
  <c r="I204" i="43"/>
  <c r="H204" i="43"/>
  <c r="G204" i="43"/>
  <c r="F204" i="43"/>
  <c r="X203" i="43"/>
  <c r="V203" i="43"/>
  <c r="U203" i="43"/>
  <c r="S203" i="43"/>
  <c r="R203" i="43"/>
  <c r="M203" i="43"/>
  <c r="L203" i="43"/>
  <c r="K203" i="43"/>
  <c r="J203" i="43"/>
  <c r="I203" i="43"/>
  <c r="H203" i="43"/>
  <c r="G203" i="43"/>
  <c r="F203" i="43"/>
  <c r="V198" i="43"/>
  <c r="U198" i="43"/>
  <c r="S198" i="43"/>
  <c r="R198" i="43"/>
  <c r="J198" i="43"/>
  <c r="I198" i="43"/>
  <c r="G198" i="43"/>
  <c r="F198" i="43"/>
  <c r="V197" i="43"/>
  <c r="U197" i="43"/>
  <c r="S197" i="43"/>
  <c r="R197" i="43"/>
  <c r="J197" i="43"/>
  <c r="I197" i="43"/>
  <c r="G197" i="43"/>
  <c r="F197" i="43"/>
  <c r="X196" i="43"/>
  <c r="V196" i="43"/>
  <c r="U196" i="43"/>
  <c r="S196" i="43"/>
  <c r="R196" i="43"/>
  <c r="L196" i="43"/>
  <c r="J196" i="43"/>
  <c r="I196" i="43"/>
  <c r="G196" i="43"/>
  <c r="F196" i="43"/>
  <c r="V192" i="43"/>
  <c r="U192" i="43"/>
  <c r="S192" i="43"/>
  <c r="R192" i="43"/>
  <c r="K192" i="43"/>
  <c r="J192" i="43"/>
  <c r="I192" i="43"/>
  <c r="H192" i="43"/>
  <c r="G192" i="43"/>
  <c r="F192" i="43"/>
  <c r="V191" i="43"/>
  <c r="U191" i="43"/>
  <c r="S191" i="43"/>
  <c r="R191" i="43"/>
  <c r="K191" i="43"/>
  <c r="J191" i="43"/>
  <c r="I191" i="43"/>
  <c r="H191" i="43"/>
  <c r="G191" i="43"/>
  <c r="F191" i="43"/>
  <c r="X190" i="43"/>
  <c r="V190" i="43"/>
  <c r="U190" i="43"/>
  <c r="S190" i="43"/>
  <c r="R190" i="43"/>
  <c r="M190" i="43"/>
  <c r="L190" i="43"/>
  <c r="K190" i="43"/>
  <c r="J190" i="43"/>
  <c r="I190" i="43"/>
  <c r="H190" i="43"/>
  <c r="G190" i="43"/>
  <c r="F190" i="43"/>
  <c r="V185" i="43"/>
  <c r="U185" i="43"/>
  <c r="S185" i="43"/>
  <c r="R185" i="43"/>
  <c r="J185" i="43"/>
  <c r="I185" i="43"/>
  <c r="G185" i="43"/>
  <c r="F185" i="43"/>
  <c r="V184" i="43"/>
  <c r="U184" i="43"/>
  <c r="S184" i="43"/>
  <c r="R184" i="43"/>
  <c r="J184" i="43"/>
  <c r="I184" i="43"/>
  <c r="G184" i="43"/>
  <c r="F184" i="43"/>
  <c r="X183" i="43"/>
  <c r="V183" i="43"/>
  <c r="U183" i="43"/>
  <c r="S183" i="43"/>
  <c r="R183" i="43"/>
  <c r="L183" i="43"/>
  <c r="J183" i="43"/>
  <c r="I183" i="43"/>
  <c r="G183" i="43"/>
  <c r="F183" i="43"/>
  <c r="V179" i="43"/>
  <c r="U179" i="43"/>
  <c r="S179" i="43"/>
  <c r="R179" i="43"/>
  <c r="K179" i="43"/>
  <c r="J179" i="43"/>
  <c r="I179" i="43"/>
  <c r="H179" i="43"/>
  <c r="G179" i="43"/>
  <c r="F179" i="43"/>
  <c r="V178" i="43"/>
  <c r="U178" i="43"/>
  <c r="S178" i="43"/>
  <c r="R178" i="43"/>
  <c r="K178" i="43"/>
  <c r="J178" i="43"/>
  <c r="I178" i="43"/>
  <c r="H178" i="43"/>
  <c r="G178" i="43"/>
  <c r="F178" i="43"/>
  <c r="X177" i="43"/>
  <c r="V177" i="43"/>
  <c r="U177" i="43"/>
  <c r="S177" i="43"/>
  <c r="R177" i="43"/>
  <c r="M177" i="43"/>
  <c r="L177" i="43"/>
  <c r="K177" i="43"/>
  <c r="J177" i="43"/>
  <c r="I177" i="43"/>
  <c r="H177" i="43"/>
  <c r="G177" i="43"/>
  <c r="F177" i="43"/>
  <c r="V172" i="43"/>
  <c r="U172" i="43"/>
  <c r="S172" i="43"/>
  <c r="R172" i="43"/>
  <c r="J172" i="43"/>
  <c r="I172" i="43"/>
  <c r="G172" i="43"/>
  <c r="F172" i="43"/>
  <c r="V171" i="43"/>
  <c r="U171" i="43"/>
  <c r="S171" i="43"/>
  <c r="R171" i="43"/>
  <c r="J171" i="43"/>
  <c r="I171" i="43"/>
  <c r="G171" i="43"/>
  <c r="F171" i="43"/>
  <c r="X170" i="43"/>
  <c r="V170" i="43"/>
  <c r="U170" i="43"/>
  <c r="S170" i="43"/>
  <c r="R170" i="43"/>
  <c r="L170" i="43"/>
  <c r="J170" i="43"/>
  <c r="I170" i="43"/>
  <c r="G170" i="43"/>
  <c r="F170" i="43"/>
  <c r="V166" i="43"/>
  <c r="U166" i="43"/>
  <c r="S166" i="43"/>
  <c r="R166" i="43"/>
  <c r="K166" i="43"/>
  <c r="J166" i="43"/>
  <c r="I166" i="43"/>
  <c r="H166" i="43"/>
  <c r="G166" i="43"/>
  <c r="F166" i="43"/>
  <c r="V165" i="43"/>
  <c r="U165" i="43"/>
  <c r="S165" i="43"/>
  <c r="R165" i="43"/>
  <c r="K165" i="43"/>
  <c r="J165" i="43"/>
  <c r="I165" i="43"/>
  <c r="H165" i="43"/>
  <c r="G165" i="43"/>
  <c r="F165" i="43"/>
  <c r="X164" i="43"/>
  <c r="V164" i="43"/>
  <c r="U164" i="43"/>
  <c r="S164" i="43"/>
  <c r="R164" i="43"/>
  <c r="M164" i="43"/>
  <c r="L164" i="43"/>
  <c r="K164" i="43"/>
  <c r="J164" i="43"/>
  <c r="I164" i="43"/>
  <c r="H164" i="43"/>
  <c r="G164" i="43"/>
  <c r="F164" i="43"/>
  <c r="V159" i="43"/>
  <c r="U159" i="43"/>
  <c r="S159" i="43"/>
  <c r="R159" i="43"/>
  <c r="J159" i="43"/>
  <c r="I159" i="43"/>
  <c r="G159" i="43"/>
  <c r="F159" i="43"/>
  <c r="V158" i="43"/>
  <c r="U158" i="43"/>
  <c r="S158" i="43"/>
  <c r="R158" i="43"/>
  <c r="J158" i="43"/>
  <c r="I158" i="43"/>
  <c r="G158" i="43"/>
  <c r="F158" i="43"/>
  <c r="X157" i="43"/>
  <c r="V157" i="43"/>
  <c r="U157" i="43"/>
  <c r="S157" i="43"/>
  <c r="R157" i="43"/>
  <c r="L157" i="43"/>
  <c r="J157" i="43"/>
  <c r="I157" i="43"/>
  <c r="G157" i="43"/>
  <c r="F157" i="43"/>
  <c r="V153" i="43"/>
  <c r="U153" i="43"/>
  <c r="S153" i="43"/>
  <c r="R153" i="43"/>
  <c r="K153" i="43"/>
  <c r="J153" i="43"/>
  <c r="I153" i="43"/>
  <c r="H153" i="43"/>
  <c r="G153" i="43"/>
  <c r="F153" i="43"/>
  <c r="V152" i="43"/>
  <c r="U152" i="43"/>
  <c r="S152" i="43"/>
  <c r="R152" i="43"/>
  <c r="K152" i="43"/>
  <c r="J152" i="43"/>
  <c r="I152" i="43"/>
  <c r="H152" i="43"/>
  <c r="G152" i="43"/>
  <c r="F152" i="43"/>
  <c r="X151" i="43"/>
  <c r="V151" i="43"/>
  <c r="U151" i="43"/>
  <c r="S151" i="43"/>
  <c r="R151" i="43"/>
  <c r="M151" i="43"/>
  <c r="L151" i="43"/>
  <c r="K151" i="43"/>
  <c r="J151" i="43"/>
  <c r="I151" i="43"/>
  <c r="H151" i="43"/>
  <c r="G151" i="43"/>
  <c r="F151" i="43"/>
  <c r="V146" i="43"/>
  <c r="U146" i="43"/>
  <c r="S146" i="43"/>
  <c r="R146" i="43"/>
  <c r="J146" i="43"/>
  <c r="I146" i="43"/>
  <c r="G146" i="43"/>
  <c r="F146" i="43"/>
  <c r="V145" i="43"/>
  <c r="U145" i="43"/>
  <c r="S145" i="43"/>
  <c r="R145" i="43"/>
  <c r="J145" i="43"/>
  <c r="I145" i="43"/>
  <c r="G145" i="43"/>
  <c r="F145" i="43"/>
  <c r="X144" i="43"/>
  <c r="V144" i="43"/>
  <c r="U144" i="43"/>
  <c r="S144" i="43"/>
  <c r="R144" i="43"/>
  <c r="L144" i="43"/>
  <c r="J144" i="43"/>
  <c r="I144" i="43"/>
  <c r="G144" i="43"/>
  <c r="F144" i="43"/>
  <c r="V140" i="43"/>
  <c r="U140" i="43"/>
  <c r="S140" i="43"/>
  <c r="R140" i="43"/>
  <c r="K140" i="43"/>
  <c r="J140" i="43"/>
  <c r="I140" i="43"/>
  <c r="H140" i="43"/>
  <c r="G140" i="43"/>
  <c r="F140" i="43"/>
  <c r="V139" i="43"/>
  <c r="U139" i="43"/>
  <c r="S139" i="43"/>
  <c r="R139" i="43"/>
  <c r="K139" i="43"/>
  <c r="J139" i="43"/>
  <c r="I139" i="43"/>
  <c r="H139" i="43"/>
  <c r="G139" i="43"/>
  <c r="F139" i="43"/>
  <c r="X138" i="43"/>
  <c r="V138" i="43"/>
  <c r="U138" i="43"/>
  <c r="S138" i="43"/>
  <c r="R138" i="43"/>
  <c r="M138" i="43"/>
  <c r="L138" i="43"/>
  <c r="K138" i="43"/>
  <c r="J138" i="43"/>
  <c r="I138" i="43"/>
  <c r="H138" i="43"/>
  <c r="G138" i="43"/>
  <c r="F138" i="43"/>
  <c r="V133" i="43"/>
  <c r="U133" i="43"/>
  <c r="S133" i="43"/>
  <c r="R133" i="43"/>
  <c r="J133" i="43"/>
  <c r="I133" i="43"/>
  <c r="G133" i="43"/>
  <c r="F133" i="43"/>
  <c r="V132" i="43"/>
  <c r="U132" i="43"/>
  <c r="S132" i="43"/>
  <c r="R132" i="43"/>
  <c r="J132" i="43"/>
  <c r="I132" i="43"/>
  <c r="G132" i="43"/>
  <c r="F132" i="43"/>
  <c r="X131" i="43"/>
  <c r="V131" i="43"/>
  <c r="U131" i="43"/>
  <c r="S131" i="43"/>
  <c r="R131" i="43"/>
  <c r="L131" i="43"/>
  <c r="J131" i="43"/>
  <c r="I131" i="43"/>
  <c r="G131" i="43"/>
  <c r="F131" i="43"/>
  <c r="V127" i="43"/>
  <c r="U127" i="43"/>
  <c r="S127" i="43"/>
  <c r="R127" i="43"/>
  <c r="K127" i="43"/>
  <c r="J127" i="43"/>
  <c r="I127" i="43"/>
  <c r="H127" i="43"/>
  <c r="G127" i="43"/>
  <c r="F127" i="43"/>
  <c r="V126" i="43"/>
  <c r="U126" i="43"/>
  <c r="S126" i="43"/>
  <c r="R126" i="43"/>
  <c r="K126" i="43"/>
  <c r="J126" i="43"/>
  <c r="I126" i="43"/>
  <c r="H126" i="43"/>
  <c r="G126" i="43"/>
  <c r="F126" i="43"/>
  <c r="X125" i="43"/>
  <c r="V125" i="43"/>
  <c r="U125" i="43"/>
  <c r="S125" i="43"/>
  <c r="R125" i="43"/>
  <c r="M125" i="43"/>
  <c r="L125" i="43"/>
  <c r="K125" i="43"/>
  <c r="J125" i="43"/>
  <c r="I125" i="43"/>
  <c r="H125" i="43"/>
  <c r="G125" i="43"/>
  <c r="F125" i="43"/>
  <c r="V120" i="43"/>
  <c r="U120" i="43"/>
  <c r="S120" i="43"/>
  <c r="R120" i="43"/>
  <c r="J120" i="43"/>
  <c r="I120" i="43"/>
  <c r="G120" i="43"/>
  <c r="F120" i="43"/>
  <c r="V119" i="43"/>
  <c r="U119" i="43"/>
  <c r="S119" i="43"/>
  <c r="R119" i="43"/>
  <c r="J119" i="43"/>
  <c r="I119" i="43"/>
  <c r="G119" i="43"/>
  <c r="F119" i="43"/>
  <c r="X118" i="43"/>
  <c r="V118" i="43"/>
  <c r="U118" i="43"/>
  <c r="S118" i="43"/>
  <c r="R118" i="43"/>
  <c r="L118" i="43"/>
  <c r="J118" i="43"/>
  <c r="I118" i="43"/>
  <c r="G118" i="43"/>
  <c r="F118" i="43"/>
  <c r="V114" i="43"/>
  <c r="U114" i="43"/>
  <c r="S114" i="43"/>
  <c r="R114" i="43"/>
  <c r="K114" i="43"/>
  <c r="J114" i="43"/>
  <c r="I114" i="43"/>
  <c r="H114" i="43"/>
  <c r="G114" i="43"/>
  <c r="F114" i="43"/>
  <c r="V113" i="43"/>
  <c r="U113" i="43"/>
  <c r="S113" i="43"/>
  <c r="R113" i="43"/>
  <c r="K113" i="43"/>
  <c r="J113" i="43"/>
  <c r="I113" i="43"/>
  <c r="H113" i="43"/>
  <c r="G113" i="43"/>
  <c r="F113" i="43"/>
  <c r="X112" i="43"/>
  <c r="V112" i="43"/>
  <c r="U112" i="43"/>
  <c r="S112" i="43"/>
  <c r="R112" i="43"/>
  <c r="M112" i="43"/>
  <c r="L112" i="43"/>
  <c r="K112" i="43"/>
  <c r="J112" i="43"/>
  <c r="I112" i="43"/>
  <c r="H112" i="43"/>
  <c r="G112" i="43"/>
  <c r="F112" i="43"/>
  <c r="V107" i="43"/>
  <c r="U107" i="43"/>
  <c r="S107" i="43"/>
  <c r="R107" i="43"/>
  <c r="J107" i="43"/>
  <c r="I107" i="43"/>
  <c r="G107" i="43"/>
  <c r="F107" i="43"/>
  <c r="V106" i="43"/>
  <c r="U106" i="43"/>
  <c r="S106" i="43"/>
  <c r="R106" i="43"/>
  <c r="J106" i="43"/>
  <c r="I106" i="43"/>
  <c r="G106" i="43"/>
  <c r="F106" i="43"/>
  <c r="X105" i="43"/>
  <c r="V105" i="43"/>
  <c r="U105" i="43"/>
  <c r="S105" i="43"/>
  <c r="R105" i="43"/>
  <c r="L105" i="43"/>
  <c r="J105" i="43"/>
  <c r="I105" i="43"/>
  <c r="G105" i="43"/>
  <c r="F105" i="43"/>
  <c r="V101" i="43"/>
  <c r="U101" i="43"/>
  <c r="S101" i="43"/>
  <c r="R101" i="43"/>
  <c r="K101" i="43"/>
  <c r="J101" i="43"/>
  <c r="I101" i="43"/>
  <c r="H101" i="43"/>
  <c r="G101" i="43"/>
  <c r="F101" i="43"/>
  <c r="V100" i="43"/>
  <c r="U100" i="43"/>
  <c r="S100" i="43"/>
  <c r="R100" i="43"/>
  <c r="K100" i="43"/>
  <c r="J100" i="43"/>
  <c r="I100" i="43"/>
  <c r="H100" i="43"/>
  <c r="G100" i="43"/>
  <c r="F100" i="43"/>
  <c r="X99" i="43"/>
  <c r="V99" i="43"/>
  <c r="U99" i="43"/>
  <c r="S99" i="43"/>
  <c r="R99" i="43"/>
  <c r="M99" i="43"/>
  <c r="L99" i="43"/>
  <c r="K99" i="43"/>
  <c r="J99" i="43"/>
  <c r="I99" i="43"/>
  <c r="H99" i="43"/>
  <c r="G99" i="43"/>
  <c r="F99" i="43"/>
  <c r="V94" i="43"/>
  <c r="U94" i="43"/>
  <c r="S94" i="43"/>
  <c r="R94" i="43"/>
  <c r="J94" i="43"/>
  <c r="I94" i="43"/>
  <c r="G94" i="43"/>
  <c r="F94" i="43"/>
  <c r="V93" i="43"/>
  <c r="U93" i="43"/>
  <c r="S93" i="43"/>
  <c r="R93" i="43"/>
  <c r="J93" i="43"/>
  <c r="I93" i="43"/>
  <c r="G93" i="43"/>
  <c r="F93" i="43"/>
  <c r="X92" i="43"/>
  <c r="V92" i="43"/>
  <c r="U92" i="43"/>
  <c r="S92" i="43"/>
  <c r="R92" i="43"/>
  <c r="L92" i="43"/>
  <c r="J92" i="43"/>
  <c r="I92" i="43"/>
  <c r="G92" i="43"/>
  <c r="F92" i="43"/>
  <c r="V88" i="43"/>
  <c r="U88" i="43"/>
  <c r="S88" i="43"/>
  <c r="R88" i="43"/>
  <c r="K88" i="43"/>
  <c r="J88" i="43"/>
  <c r="I88" i="43"/>
  <c r="H88" i="43"/>
  <c r="G88" i="43"/>
  <c r="F88" i="43"/>
  <c r="V87" i="43"/>
  <c r="U87" i="43"/>
  <c r="S87" i="43"/>
  <c r="R87" i="43"/>
  <c r="K87" i="43"/>
  <c r="J87" i="43"/>
  <c r="I87" i="43"/>
  <c r="H87" i="43"/>
  <c r="G87" i="43"/>
  <c r="F87" i="43"/>
  <c r="X86" i="43"/>
  <c r="V86" i="43"/>
  <c r="U86" i="43"/>
  <c r="S86" i="43"/>
  <c r="R86" i="43"/>
  <c r="M86" i="43"/>
  <c r="L86" i="43"/>
  <c r="K86" i="43"/>
  <c r="J86" i="43"/>
  <c r="I86" i="43"/>
  <c r="H86" i="43"/>
  <c r="G86" i="43"/>
  <c r="F86" i="43"/>
  <c r="V81" i="43"/>
  <c r="U81" i="43"/>
  <c r="S81" i="43"/>
  <c r="R81" i="43"/>
  <c r="J81" i="43"/>
  <c r="I81" i="43"/>
  <c r="G81" i="43"/>
  <c r="F81" i="43"/>
  <c r="V80" i="43"/>
  <c r="U80" i="43"/>
  <c r="S80" i="43"/>
  <c r="R80" i="43"/>
  <c r="J80" i="43"/>
  <c r="I80" i="43"/>
  <c r="G80" i="43"/>
  <c r="F80" i="43"/>
  <c r="X79" i="43"/>
  <c r="V79" i="43"/>
  <c r="U79" i="43"/>
  <c r="S79" i="43"/>
  <c r="R79" i="43"/>
  <c r="L79" i="43"/>
  <c r="J79" i="43"/>
  <c r="I79" i="43"/>
  <c r="G79" i="43"/>
  <c r="F79" i="43"/>
  <c r="V75" i="43"/>
  <c r="U75" i="43"/>
  <c r="S75" i="43"/>
  <c r="R75" i="43"/>
  <c r="K75" i="43"/>
  <c r="J75" i="43"/>
  <c r="I75" i="43"/>
  <c r="H75" i="43"/>
  <c r="G75" i="43"/>
  <c r="F75" i="43"/>
  <c r="V74" i="43"/>
  <c r="U74" i="43"/>
  <c r="S74" i="43"/>
  <c r="R74" i="43"/>
  <c r="K74" i="43"/>
  <c r="J74" i="43"/>
  <c r="I74" i="43"/>
  <c r="H74" i="43"/>
  <c r="G74" i="43"/>
  <c r="F74" i="43"/>
  <c r="X73" i="43"/>
  <c r="V73" i="43"/>
  <c r="U73" i="43"/>
  <c r="S73" i="43"/>
  <c r="R73" i="43"/>
  <c r="M73" i="43"/>
  <c r="L73" i="43"/>
  <c r="K73" i="43"/>
  <c r="J73" i="43"/>
  <c r="I73" i="43"/>
  <c r="H73" i="43"/>
  <c r="G73" i="43"/>
  <c r="F73" i="43"/>
</calcChain>
</file>

<file path=xl/sharedStrings.xml><?xml version="1.0" encoding="utf-8"?>
<sst xmlns="http://schemas.openxmlformats.org/spreadsheetml/2006/main" count="39861" uniqueCount="143">
  <si>
    <t>pbi</t>
  </si>
  <si>
    <t>1-pbi</t>
  </si>
  <si>
    <t>pbj</t>
  </si>
  <si>
    <t>1-pbj</t>
  </si>
  <si>
    <t>pbk</t>
  </si>
  <si>
    <t>1-pbk</t>
  </si>
  <si>
    <t>R0=0.1</t>
  </si>
  <si>
    <t>R0=0.3</t>
  </si>
  <si>
    <t>n1=0</t>
  </si>
  <si>
    <t>n1=1</t>
  </si>
  <si>
    <t>n1=2</t>
  </si>
  <si>
    <t>n1=3</t>
  </si>
  <si>
    <t>RLP</t>
  </si>
  <si>
    <t>26个全塑性</t>
  </si>
  <si>
    <t>25个塑，1个脆</t>
  </si>
  <si>
    <t>24个塑，2个脆</t>
  </si>
  <si>
    <t>23个塑，3个脆</t>
  </si>
  <si>
    <t>下界</t>
  </si>
  <si>
    <t>上界</t>
  </si>
  <si>
    <t>CPU计算时间</t>
  </si>
  <si>
    <t>K=1</t>
  </si>
  <si>
    <t>K=2</t>
  </si>
  <si>
    <t>K=3</t>
  </si>
  <si>
    <t xml:space="preserve">    </t>
  </si>
  <si>
    <t>LP</t>
  </si>
  <si>
    <t>MC</t>
  </si>
  <si>
    <t>计算结果</t>
  </si>
  <si>
    <t>R0=0.5</t>
  </si>
  <si>
    <t>R0=0.7</t>
  </si>
  <si>
    <t>R0=0.9</t>
  </si>
  <si>
    <t>计算最终结果</t>
  </si>
  <si>
    <t xml:space="preserve">cpu计算时间 </t>
  </si>
  <si>
    <t>cpu计算时间</t>
  </si>
  <si>
    <t>Pbi=0.05</t>
  </si>
  <si>
    <t>k=1</t>
  </si>
  <si>
    <t>Pbi=0.1</t>
  </si>
  <si>
    <t>k=2</t>
  </si>
  <si>
    <t>k=3</t>
  </si>
  <si>
    <t>Pbi=0.2</t>
  </si>
  <si>
    <t>Pbi=0.3</t>
  </si>
  <si>
    <t>Pbj=0.05</t>
  </si>
  <si>
    <t>Pbj=0.1</t>
  </si>
  <si>
    <t>Pbj=0.2</t>
  </si>
  <si>
    <t>Pbj=0.3</t>
  </si>
  <si>
    <t>Pbk=0.05</t>
  </si>
  <si>
    <t>Pbk=0.1</t>
  </si>
  <si>
    <t>Pbk=0.2</t>
  </si>
  <si>
    <t>Pbk=0.3</t>
  </si>
  <si>
    <t>32个全塑性</t>
  </si>
  <si>
    <t>31个塑，1个脆</t>
  </si>
  <si>
    <t>30个塑，2个脆</t>
  </si>
  <si>
    <t>29个塑，3个脆</t>
  </si>
  <si>
    <t>30个全塑性</t>
  </si>
  <si>
    <t>29个塑，1个脆</t>
  </si>
  <si>
    <t>28个塑，2个脆</t>
  </si>
  <si>
    <t>27个塑，3个脆</t>
  </si>
  <si>
    <t>28个全塑性</t>
  </si>
  <si>
    <t>27个塑，1个脆</t>
  </si>
  <si>
    <t>26个塑，2个脆</t>
  </si>
  <si>
    <t>25个塑，3个脆</t>
  </si>
  <si>
    <t>25个全塑性</t>
  </si>
  <si>
    <t>24个塑，1个脆</t>
  </si>
  <si>
    <t>23个塑，2个脆</t>
  </si>
  <si>
    <t>22个塑，3个脆</t>
  </si>
  <si>
    <t>24个全塑性</t>
  </si>
  <si>
    <t>23个塑，1个脆</t>
  </si>
  <si>
    <t>22个塑，2个脆</t>
  </si>
  <si>
    <t>21个塑，3个脆</t>
  </si>
  <si>
    <t>22个全塑性</t>
  </si>
  <si>
    <t>21个塑，1个脆</t>
  </si>
  <si>
    <t>20个塑，2个脆</t>
  </si>
  <si>
    <t>19个塑，3个脆</t>
  </si>
  <si>
    <t>21个全塑性</t>
  </si>
  <si>
    <t>20个塑，1个脆</t>
  </si>
  <si>
    <t>19个塑，2个脆</t>
  </si>
  <si>
    <t>18个塑，3个脆</t>
  </si>
  <si>
    <t>20个全塑性</t>
  </si>
  <si>
    <t>19个塑，1个脆</t>
  </si>
  <si>
    <t>18个塑，2个脆</t>
  </si>
  <si>
    <t>17个塑，3个脆</t>
  </si>
  <si>
    <t>19个全塑性</t>
  </si>
  <si>
    <t>18个塑，1个脆</t>
  </si>
  <si>
    <t>17个塑，2个脆</t>
  </si>
  <si>
    <t>16个塑，3个脆</t>
  </si>
  <si>
    <t>18个全塑性</t>
  </si>
  <si>
    <t>17个塑，1个脆</t>
  </si>
  <si>
    <t>16个塑，2个脆</t>
  </si>
  <si>
    <t>15个塑，3个脆</t>
  </si>
  <si>
    <t>17个全塑性</t>
  </si>
  <si>
    <t>16个塑，1个脆</t>
  </si>
  <si>
    <t>15个塑，2个脆</t>
  </si>
  <si>
    <t>14个塑，3个脆</t>
  </si>
  <si>
    <t>16个全塑性</t>
  </si>
  <si>
    <t>15个塑，1个脆</t>
  </si>
  <si>
    <t>14个塑，2个脆</t>
  </si>
  <si>
    <t>13个塑，3个脆</t>
  </si>
  <si>
    <t>15个全塑性</t>
  </si>
  <si>
    <t>14个塑，1个脆</t>
  </si>
  <si>
    <t>13个塑，2个脆</t>
  </si>
  <si>
    <t>12个塑，3个脆</t>
  </si>
  <si>
    <t>14个全塑性</t>
  </si>
  <si>
    <t>13个塑，1个脆</t>
  </si>
  <si>
    <t>12个塑，2个脆</t>
  </si>
  <si>
    <t>11个塑，3个脆</t>
  </si>
  <si>
    <t>13个全塑性</t>
  </si>
  <si>
    <t>12个塑，1个脆</t>
  </si>
  <si>
    <t>11个塑，2个脆</t>
  </si>
  <si>
    <t>10个塑，3个脆</t>
  </si>
  <si>
    <t>12个全塑性</t>
  </si>
  <si>
    <t>11个塑，1个脆</t>
  </si>
  <si>
    <t>10个塑，2个脆</t>
  </si>
  <si>
    <t>9个塑，3个脆</t>
  </si>
  <si>
    <t>11个全塑性</t>
  </si>
  <si>
    <t>10个塑，1个脆</t>
  </si>
  <si>
    <t>9个塑，2个脆</t>
  </si>
  <si>
    <t>8个塑，3个脆</t>
  </si>
  <si>
    <t>10个全塑性</t>
  </si>
  <si>
    <t>9个塑，1个脆</t>
  </si>
  <si>
    <t>8个塑，2个脆</t>
  </si>
  <si>
    <t>7个塑，3个脆</t>
  </si>
  <si>
    <t>9个全塑性</t>
  </si>
  <si>
    <t>8个塑，1个脆</t>
  </si>
  <si>
    <t>7个塑，2个脆</t>
  </si>
  <si>
    <t>6个塑，3个脆</t>
  </si>
  <si>
    <t>8个全塑性</t>
  </si>
  <si>
    <t>7个塑，1个脆</t>
  </si>
  <si>
    <t>6个塑，2个脆</t>
  </si>
  <si>
    <t>5个塑，3个脆</t>
  </si>
  <si>
    <t>7个全塑性</t>
  </si>
  <si>
    <t>6个塑，1个脆</t>
  </si>
  <si>
    <t>5个塑，2个脆</t>
  </si>
  <si>
    <t>4个塑，3个脆</t>
  </si>
  <si>
    <t>R0：构件间的相关系数</t>
    <phoneticPr fontId="3" type="noConversion"/>
  </si>
  <si>
    <t>Pbk:潜在脆性破坏构件k呈现脆性性能的发生概率</t>
    <phoneticPr fontId="3" type="noConversion"/>
  </si>
  <si>
    <t>Pbi:潜在脆性破坏构件i呈现脆性性能的发生概率</t>
    <phoneticPr fontId="3" type="noConversion"/>
  </si>
  <si>
    <t>1-Pbk:潜在脆性破坏构件k呈现塑性性能的发生概率</t>
    <phoneticPr fontId="3" type="noConversion"/>
  </si>
  <si>
    <t>1-Pbi:潜在脆性破坏构件i呈现塑性性能的发生概率</t>
    <phoneticPr fontId="3" type="noConversion"/>
  </si>
  <si>
    <t>n1：潜在脆性破坏构件个数</t>
    <phoneticPr fontId="3" type="noConversion"/>
  </si>
  <si>
    <t>Pbj:潜在脆性破坏构件j呈现脆性性能的发生概率</t>
    <phoneticPr fontId="3" type="noConversion"/>
  </si>
  <si>
    <t>RLP:松弛线性规划法</t>
    <phoneticPr fontId="3" type="noConversion"/>
  </si>
  <si>
    <t>1-Pbj:潜在脆性破坏构件j呈现塑性性能的发生概率</t>
    <phoneticPr fontId="3" type="noConversion"/>
  </si>
  <si>
    <t>LP:线性规划法</t>
    <phoneticPr fontId="3" type="noConversion"/>
  </si>
  <si>
    <t>MC：蒙特卡洛法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</si>
</sst>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11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6.7500000000000004E-2</v>
      </c>
      <c r="E11">
        <v>2.3437809999999999</v>
      </c>
      <c r="F11" t="s">
        <v>20</v>
      </c>
      <c r="G11">
        <v>2.5999999999999999E-3</v>
      </c>
      <c r="H11">
        <v>6.8699999999999997E-2</v>
      </c>
      <c r="I11">
        <v>2.3248410000000002</v>
      </c>
      <c r="J11" t="s">
        <v>20</v>
      </c>
      <c r="K11">
        <v>2.5999999999999999E-3</v>
      </c>
      <c r="L11">
        <v>6.9900000000000004E-2</v>
      </c>
      <c r="M11">
        <v>2.340983</v>
      </c>
      <c r="N11" t="s">
        <v>20</v>
      </c>
      <c r="O11">
        <v>2.5999999999999999E-3</v>
      </c>
      <c r="P11">
        <v>7.1099999999999997E-2</v>
      </c>
      <c r="Q11">
        <v>2.6340479999999999</v>
      </c>
      <c r="S11" s="17"/>
      <c r="T11" t="s">
        <v>20</v>
      </c>
      <c r="U11">
        <v>1.2999999999999999E-3</v>
      </c>
      <c r="V11">
        <v>6.7500000000000004E-2</v>
      </c>
      <c r="W11">
        <v>2.653791</v>
      </c>
      <c r="X11" t="s">
        <v>20</v>
      </c>
      <c r="Y11">
        <v>2.5999999999999999E-3</v>
      </c>
      <c r="Z11">
        <v>6.8699999999999997E-2</v>
      </c>
      <c r="AA11">
        <v>2.324926</v>
      </c>
      <c r="AB11" t="s">
        <v>20</v>
      </c>
      <c r="AC11">
        <v>2.5999999999999999E-3</v>
      </c>
      <c r="AD11">
        <v>6.9900000000000004E-2</v>
      </c>
      <c r="AE11">
        <v>2.348363</v>
      </c>
      <c r="AF11" t="s">
        <v>20</v>
      </c>
      <c r="AG11">
        <v>2.5999999999999999E-3</v>
      </c>
      <c r="AH11">
        <v>7.1099999999999997E-2</v>
      </c>
      <c r="AI11">
        <v>2.3044630000000002</v>
      </c>
    </row>
    <row r="12" spans="1:35" x14ac:dyDescent="0.25">
      <c r="A12" s="17"/>
      <c r="B12" t="s">
        <v>21</v>
      </c>
      <c r="C12">
        <v>6.1499999999999999E-2</v>
      </c>
      <c r="D12">
        <v>6.7299999999999999E-2</v>
      </c>
      <c r="E12">
        <v>40.558458999999999</v>
      </c>
      <c r="F12" t="s">
        <v>21</v>
      </c>
      <c r="G12">
        <v>6.25E-2</v>
      </c>
      <c r="H12">
        <v>6.8400000000000002E-2</v>
      </c>
      <c r="I12">
        <v>40.232869999999998</v>
      </c>
      <c r="J12" t="s">
        <v>21</v>
      </c>
      <c r="K12">
        <v>6.3500000000000001E-2</v>
      </c>
      <c r="L12">
        <v>6.9599999999999995E-2</v>
      </c>
      <c r="M12">
        <v>40.691889000000003</v>
      </c>
      <c r="N12" t="s">
        <v>21</v>
      </c>
      <c r="O12">
        <v>6.4500000000000002E-2</v>
      </c>
      <c r="P12">
        <v>7.0800000000000002E-2</v>
      </c>
      <c r="Q12">
        <v>40.171858999999998</v>
      </c>
      <c r="S12" s="17"/>
      <c r="T12" t="s">
        <v>21</v>
      </c>
      <c r="U12">
        <v>3.8300000000000001E-2</v>
      </c>
      <c r="V12">
        <v>6.6299999999999998E-2</v>
      </c>
      <c r="W12">
        <v>39.620522000000001</v>
      </c>
      <c r="X12" t="s">
        <v>21</v>
      </c>
      <c r="Y12">
        <v>3.8800000000000001E-2</v>
      </c>
      <c r="Z12">
        <v>6.7500000000000004E-2</v>
      </c>
      <c r="AA12">
        <v>39.510840999999999</v>
      </c>
      <c r="AB12" t="s">
        <v>21</v>
      </c>
      <c r="AC12">
        <v>3.9199999999999999E-2</v>
      </c>
      <c r="AD12">
        <v>6.8599999999999994E-2</v>
      </c>
      <c r="AE12">
        <v>39.698113999999997</v>
      </c>
      <c r="AF12" t="s">
        <v>21</v>
      </c>
      <c r="AG12">
        <v>3.9699999999999999E-2</v>
      </c>
      <c r="AH12">
        <v>6.9800000000000001E-2</v>
      </c>
      <c r="AI12">
        <v>39.034317000000001</v>
      </c>
    </row>
    <row r="13" spans="1:35" x14ac:dyDescent="0.25">
      <c r="A13" s="17"/>
      <c r="B13" t="s">
        <v>22</v>
      </c>
      <c r="C13">
        <v>6.1499999999999999E-2</v>
      </c>
      <c r="D13">
        <v>6.2199999999999998E-2</v>
      </c>
      <c r="E13">
        <v>617.04593699999998</v>
      </c>
      <c r="F13" t="s">
        <v>22</v>
      </c>
      <c r="G13">
        <v>6.25E-2</v>
      </c>
      <c r="H13">
        <v>6.3299999999999995E-2</v>
      </c>
      <c r="I13">
        <v>615.40166499999998</v>
      </c>
      <c r="J13" t="s">
        <v>22</v>
      </c>
      <c r="K13">
        <v>6.3600000000000004E-2</v>
      </c>
      <c r="L13">
        <v>6.4299999999999996E-2</v>
      </c>
      <c r="M13">
        <v>607.61469399999999</v>
      </c>
      <c r="N13" t="s">
        <v>22</v>
      </c>
      <c r="O13">
        <v>6.4600000000000005E-2</v>
      </c>
      <c r="P13">
        <v>6.54E-2</v>
      </c>
      <c r="Q13">
        <v>611.11315400000001</v>
      </c>
      <c r="S13" s="17"/>
      <c r="T13" t="s">
        <v>22</v>
      </c>
      <c r="U13">
        <v>0.04</v>
      </c>
      <c r="V13">
        <v>5.5399999999999998E-2</v>
      </c>
      <c r="W13">
        <v>585.18090400000006</v>
      </c>
      <c r="X13" t="s">
        <v>22</v>
      </c>
      <c r="Y13">
        <v>4.0500000000000001E-2</v>
      </c>
      <c r="Z13">
        <v>5.6300000000000003E-2</v>
      </c>
      <c r="AA13">
        <v>587.35483099999999</v>
      </c>
      <c r="AB13" t="s">
        <v>22</v>
      </c>
      <c r="AC13">
        <v>4.1000000000000002E-2</v>
      </c>
      <c r="AD13">
        <v>5.7200000000000001E-2</v>
      </c>
      <c r="AE13">
        <v>582.76712599999996</v>
      </c>
      <c r="AF13" t="s">
        <v>22</v>
      </c>
      <c r="AG13">
        <v>4.1500000000000002E-2</v>
      </c>
      <c r="AH13">
        <v>5.8099999999999999E-2</v>
      </c>
      <c r="AI13">
        <v>585.45118600000001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6.2100000000000002E-2</v>
      </c>
      <c r="C25" s="3"/>
      <c r="D25" s="3"/>
      <c r="E25">
        <v>28.624224999999999</v>
      </c>
      <c r="F25">
        <v>6.3100000000000003E-2</v>
      </c>
      <c r="G25" s="3"/>
      <c r="H25" s="3"/>
      <c r="I25">
        <v>27.162472000000001</v>
      </c>
      <c r="J25">
        <v>6.4399999999999999E-2</v>
      </c>
      <c r="K25" s="3"/>
      <c r="L25" s="3"/>
      <c r="M25">
        <v>26.106545000000001</v>
      </c>
      <c r="N25" s="3">
        <v>6.5199999999999994E-2</v>
      </c>
      <c r="O25" s="3"/>
      <c r="P25" s="3"/>
      <c r="Q25">
        <v>30.167047</v>
      </c>
      <c r="S25" s="18"/>
      <c r="T25" s="3">
        <v>5.0799999999999998E-2</v>
      </c>
      <c r="U25" s="3"/>
      <c r="V25" s="3"/>
      <c r="W25">
        <v>27.585811</v>
      </c>
      <c r="X25" s="3">
        <v>5.1700000000000003E-2</v>
      </c>
      <c r="Z25" s="3"/>
      <c r="AA25">
        <v>31.852118000000001</v>
      </c>
      <c r="AB25" s="3">
        <v>5.2499999999999998E-2</v>
      </c>
      <c r="AC25" s="3"/>
      <c r="AD25" s="3"/>
      <c r="AE25">
        <v>31.2346</v>
      </c>
      <c r="AF25" s="3">
        <v>5.3499999999999999E-2</v>
      </c>
      <c r="AG25" s="3"/>
      <c r="AH25" s="3"/>
      <c r="AI25">
        <v>25.017281000000001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6.7500000000000004E-2</v>
      </c>
      <c r="E32">
        <v>2.3311169999999999</v>
      </c>
      <c r="F32" t="s">
        <v>20</v>
      </c>
      <c r="G32">
        <v>2.5999999999999999E-3</v>
      </c>
      <c r="H32">
        <v>6.8699999999999997E-2</v>
      </c>
      <c r="I32">
        <v>2.3459599999999998</v>
      </c>
      <c r="J32" t="s">
        <v>20</v>
      </c>
      <c r="K32">
        <v>2.5999999999999999E-3</v>
      </c>
      <c r="L32">
        <v>6.9900000000000004E-2</v>
      </c>
      <c r="M32">
        <v>2.3413979999999999</v>
      </c>
      <c r="N32" t="s">
        <v>20</v>
      </c>
      <c r="O32">
        <v>2.5999999999999999E-3</v>
      </c>
      <c r="P32">
        <v>7.1099999999999997E-2</v>
      </c>
      <c r="Q32">
        <v>2.5861909999999999</v>
      </c>
      <c r="S32" s="17"/>
      <c r="T32" t="s">
        <v>20</v>
      </c>
      <c r="U32">
        <v>1.2999999999999999E-3</v>
      </c>
      <c r="V32">
        <v>6.7500000000000004E-2</v>
      </c>
      <c r="W32">
        <v>2.4859939999999998</v>
      </c>
      <c r="X32" t="s">
        <v>20</v>
      </c>
      <c r="Y32">
        <v>2.5999999999999999E-3</v>
      </c>
      <c r="Z32">
        <v>6.8699999999999997E-2</v>
      </c>
      <c r="AA32">
        <v>2.3505539999999998</v>
      </c>
      <c r="AB32" t="s">
        <v>20</v>
      </c>
      <c r="AC32">
        <v>2.5999999999999999E-3</v>
      </c>
      <c r="AD32">
        <v>6.9900000000000004E-2</v>
      </c>
      <c r="AE32">
        <v>2.6880850000000001</v>
      </c>
      <c r="AF32" t="s">
        <v>20</v>
      </c>
      <c r="AG32">
        <v>2.5999999999999999E-3</v>
      </c>
      <c r="AH32">
        <v>7.1099999999999997E-2</v>
      </c>
      <c r="AI32">
        <v>2.3285680000000002</v>
      </c>
    </row>
    <row r="33" spans="1:35" x14ac:dyDescent="0.25">
      <c r="A33" s="17"/>
      <c r="B33" t="s">
        <v>21</v>
      </c>
      <c r="C33">
        <v>1.7000000000000001E-2</v>
      </c>
      <c r="D33">
        <v>6.3500000000000001E-2</v>
      </c>
      <c r="E33">
        <v>37.064163999999998</v>
      </c>
      <c r="F33" t="s">
        <v>21</v>
      </c>
      <c r="G33">
        <v>1.7299999999999999E-2</v>
      </c>
      <c r="H33">
        <v>6.4600000000000005E-2</v>
      </c>
      <c r="I33">
        <v>37.456797000000002</v>
      </c>
      <c r="J33" t="s">
        <v>21</v>
      </c>
      <c r="K33">
        <v>1.7600000000000001E-2</v>
      </c>
      <c r="L33">
        <v>6.5600000000000006E-2</v>
      </c>
      <c r="M33">
        <v>37.229173000000003</v>
      </c>
      <c r="N33" t="s">
        <v>21</v>
      </c>
      <c r="O33">
        <v>1.78E-2</v>
      </c>
      <c r="P33">
        <v>6.6699999999999995E-2</v>
      </c>
      <c r="Q33">
        <v>36.376067999999997</v>
      </c>
      <c r="S33" s="17"/>
      <c r="T33" t="s">
        <v>21</v>
      </c>
      <c r="U33">
        <v>7.1999999999999998E-3</v>
      </c>
      <c r="V33">
        <v>5.62E-2</v>
      </c>
      <c r="W33">
        <v>33.292129000000003</v>
      </c>
      <c r="X33" t="s">
        <v>21</v>
      </c>
      <c r="Y33">
        <v>7.4000000000000003E-3</v>
      </c>
      <c r="Z33">
        <v>5.7099999999999998E-2</v>
      </c>
      <c r="AA33">
        <v>33.157314</v>
      </c>
      <c r="AB33" t="s">
        <v>21</v>
      </c>
      <c r="AC33">
        <v>7.4999999999999997E-3</v>
      </c>
      <c r="AD33">
        <v>5.79E-2</v>
      </c>
      <c r="AE33">
        <v>33.313056000000003</v>
      </c>
      <c r="AF33" t="s">
        <v>21</v>
      </c>
      <c r="AG33">
        <v>7.6E-3</v>
      </c>
      <c r="AH33">
        <v>5.8900000000000001E-2</v>
      </c>
      <c r="AI33">
        <v>33.051811999999998</v>
      </c>
    </row>
    <row r="34" spans="1:35" x14ac:dyDescent="0.25">
      <c r="A34" s="17"/>
      <c r="B34" t="s">
        <v>22</v>
      </c>
      <c r="C34">
        <v>1.9300000000000001E-2</v>
      </c>
      <c r="D34">
        <v>4.8800000000000003E-2</v>
      </c>
      <c r="E34">
        <v>533.471496</v>
      </c>
      <c r="F34" t="s">
        <v>22</v>
      </c>
      <c r="G34">
        <v>1.9599999999999999E-2</v>
      </c>
      <c r="H34">
        <v>4.9599999999999998E-2</v>
      </c>
      <c r="I34">
        <v>539.58124799999996</v>
      </c>
      <c r="J34" t="s">
        <v>22</v>
      </c>
      <c r="K34" s="7">
        <v>1.9900000000000001E-2</v>
      </c>
      <c r="L34" s="10">
        <v>5.0500000000000003E-2</v>
      </c>
      <c r="M34">
        <v>534.25993600000004</v>
      </c>
      <c r="N34" t="s">
        <v>22</v>
      </c>
      <c r="O34">
        <v>2.0199999999999999E-2</v>
      </c>
      <c r="P34">
        <v>5.1299999999999998E-2</v>
      </c>
      <c r="Q34">
        <v>535.68665699999997</v>
      </c>
      <c r="S34" s="17"/>
      <c r="T34" t="s">
        <v>22</v>
      </c>
      <c r="U34">
        <v>8.9999999999999993E-3</v>
      </c>
      <c r="V34">
        <v>3.95E-2</v>
      </c>
      <c r="W34">
        <v>474.34209399999997</v>
      </c>
      <c r="X34" t="s">
        <v>22</v>
      </c>
      <c r="Y34">
        <v>9.1999999999999998E-3</v>
      </c>
      <c r="Z34">
        <v>4.02E-2</v>
      </c>
      <c r="AA34">
        <v>472.89347800000002</v>
      </c>
      <c r="AB34" t="s">
        <v>22</v>
      </c>
      <c r="AC34">
        <v>9.4000000000000004E-3</v>
      </c>
      <c r="AD34">
        <v>4.0800000000000003E-2</v>
      </c>
      <c r="AE34">
        <v>473.24524400000001</v>
      </c>
      <c r="AF34" t="s">
        <v>22</v>
      </c>
      <c r="AG34">
        <v>9.4999999999999998E-3</v>
      </c>
      <c r="AH34" s="6">
        <v>4.1500000000000002E-2</v>
      </c>
      <c r="AI34">
        <v>475.22452900000002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3.6600000000000001E-2</v>
      </c>
      <c r="C46" s="3"/>
      <c r="D46" s="3"/>
      <c r="E46">
        <v>22.899713999999999</v>
      </c>
      <c r="F46" s="3">
        <v>3.7100000000000001E-2</v>
      </c>
      <c r="G46" s="3"/>
      <c r="H46" s="3"/>
      <c r="I46">
        <v>23.694846999999999</v>
      </c>
      <c r="J46" s="3">
        <v>3.7699999999999997E-2</v>
      </c>
      <c r="K46" s="3"/>
      <c r="L46" s="3"/>
      <c r="M46">
        <v>27.155937000000002</v>
      </c>
      <c r="N46" s="3">
        <v>3.8300000000000001E-2</v>
      </c>
      <c r="O46" s="3"/>
      <c r="P46" s="3"/>
      <c r="Q46">
        <v>23.644210999999999</v>
      </c>
      <c r="S46" s="18"/>
      <c r="T46" s="3">
        <v>2.1999999999999999E-2</v>
      </c>
      <c r="U46" s="3"/>
      <c r="V46" s="3"/>
      <c r="W46">
        <v>23.986160999999999</v>
      </c>
      <c r="X46" s="3">
        <v>2.24E-2</v>
      </c>
      <c r="Y46" s="3"/>
      <c r="Z46" s="3"/>
      <c r="AA46">
        <v>28.891808999999999</v>
      </c>
      <c r="AB46" s="3">
        <v>2.2700000000000001E-2</v>
      </c>
      <c r="AC46" s="3"/>
      <c r="AD46" s="3"/>
      <c r="AE46">
        <v>25.250430000000001</v>
      </c>
      <c r="AF46" s="3">
        <v>2.3199999999999998E-2</v>
      </c>
      <c r="AG46" s="3"/>
      <c r="AH46" s="3"/>
      <c r="AI46">
        <v>27.948554000000001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6.7500000000000004E-2</v>
      </c>
      <c r="E52">
        <v>2.6822590000000002</v>
      </c>
      <c r="F52" t="s">
        <v>20</v>
      </c>
      <c r="G52">
        <v>2.5999999999999999E-3</v>
      </c>
      <c r="H52">
        <v>6.8699999999999997E-2</v>
      </c>
      <c r="I52">
        <v>2.4129510000000001</v>
      </c>
      <c r="J52" t="s">
        <v>20</v>
      </c>
      <c r="K52">
        <v>2.5999999999999999E-3</v>
      </c>
      <c r="L52">
        <v>6.9900000000000004E-2</v>
      </c>
      <c r="M52">
        <v>2.3830010000000001</v>
      </c>
      <c r="N52" t="s">
        <v>20</v>
      </c>
      <c r="O52">
        <v>2.5999999999999999E-3</v>
      </c>
      <c r="P52">
        <v>7.1099999999999997E-2</v>
      </c>
      <c r="Q52">
        <v>2.3127200000000001</v>
      </c>
    </row>
    <row r="53" spans="1:17" x14ac:dyDescent="0.25">
      <c r="A53" s="17"/>
      <c r="B53" t="s">
        <v>21</v>
      </c>
      <c r="C53">
        <v>2.8E-3</v>
      </c>
      <c r="D53">
        <v>3.6799999999999999E-2</v>
      </c>
      <c r="E53">
        <v>28.627047000000001</v>
      </c>
      <c r="F53" t="s">
        <v>21</v>
      </c>
      <c r="G53">
        <v>2.8999999999999998E-3</v>
      </c>
      <c r="H53">
        <v>3.73E-2</v>
      </c>
      <c r="I53">
        <v>27.185631000000001</v>
      </c>
      <c r="J53" t="s">
        <v>21</v>
      </c>
      <c r="K53">
        <v>3.0000000000000001E-3</v>
      </c>
      <c r="L53">
        <v>3.7699999999999997E-2</v>
      </c>
      <c r="M53">
        <v>27.520130000000002</v>
      </c>
      <c r="N53" t="s">
        <v>21</v>
      </c>
      <c r="O53">
        <v>3.0000000000000001E-3</v>
      </c>
      <c r="P53">
        <v>3.8399999999999997E-2</v>
      </c>
      <c r="Q53">
        <v>27.200872</v>
      </c>
    </row>
    <row r="54" spans="1:17" x14ac:dyDescent="0.25">
      <c r="A54" s="17"/>
      <c r="B54" t="s">
        <v>22</v>
      </c>
      <c r="C54">
        <v>3.8999999999999998E-3</v>
      </c>
      <c r="D54">
        <v>2.3400000000000001E-2</v>
      </c>
      <c r="E54">
        <v>365.89685800000001</v>
      </c>
      <c r="F54" t="s">
        <v>22</v>
      </c>
      <c r="G54">
        <v>3.8999999999999998E-3</v>
      </c>
      <c r="H54">
        <v>2.3900000000000001E-2</v>
      </c>
      <c r="I54">
        <v>366.50993699999998</v>
      </c>
      <c r="J54" t="s">
        <v>22</v>
      </c>
      <c r="K54">
        <v>4.0000000000000001E-3</v>
      </c>
      <c r="L54">
        <v>2.4400000000000002E-2</v>
      </c>
      <c r="M54">
        <v>366.36545999999998</v>
      </c>
      <c r="N54" t="s">
        <v>22</v>
      </c>
      <c r="O54">
        <v>4.1000000000000003E-3</v>
      </c>
      <c r="P54">
        <v>2.4799999999999999E-2</v>
      </c>
      <c r="Q54">
        <v>363.14741199999997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8.6E-3</v>
      </c>
      <c r="C66" s="3"/>
      <c r="D66" s="3"/>
      <c r="E66">
        <v>26.405645</v>
      </c>
      <c r="F66" s="3">
        <v>8.8000000000000005E-3</v>
      </c>
      <c r="G66" s="3"/>
      <c r="H66" s="3"/>
      <c r="I66">
        <v>28.162306000000001</v>
      </c>
      <c r="J66" s="3">
        <v>8.9999999999999993E-3</v>
      </c>
      <c r="K66" s="3"/>
      <c r="L66" s="3"/>
      <c r="M66">
        <v>26.864545</v>
      </c>
      <c r="N66" s="3">
        <v>9.1999999999999998E-3</v>
      </c>
      <c r="O66" s="3"/>
      <c r="P66" s="3"/>
      <c r="Q66">
        <v>30.107648999999999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6.7559999999999995E-2</v>
      </c>
      <c r="H73">
        <f t="shared" ref="H73:H75" si="2">E11+I11</f>
        <v>4.668622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6.2149999999999997E-2</v>
      </c>
      <c r="M73">
        <f>I25+E25</f>
        <v>55.786697000000004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6.762E-2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6.2200000000000005E-2</v>
      </c>
    </row>
    <row r="74" spans="1:27" x14ac:dyDescent="0.25">
      <c r="C74" s="17"/>
      <c r="D74" s="16"/>
      <c r="E74" t="s">
        <v>36</v>
      </c>
      <c r="F74">
        <f t="shared" si="0"/>
        <v>6.1550000000000001E-2</v>
      </c>
      <c r="G74">
        <f t="shared" si="1"/>
        <v>6.7354999999999998E-2</v>
      </c>
      <c r="H74">
        <f t="shared" si="2"/>
        <v>80.79132899999999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6.1600000000000002E-2</v>
      </c>
      <c r="S74">
        <f t="shared" si="7"/>
        <v>6.7409999999999998E-2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6.1550000000000001E-2</v>
      </c>
      <c r="G75">
        <f t="shared" si="1"/>
        <v>6.2254999999999998E-2</v>
      </c>
      <c r="H75">
        <f t="shared" si="2"/>
        <v>1232.447602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6.1600000000000002E-2</v>
      </c>
      <c r="S75">
        <f t="shared" si="7"/>
        <v>6.2310000000000004E-2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6.7740000000000009E-2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6.2300000000000001E-2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6.7860000000000004E-2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6.2399999999999997E-2</v>
      </c>
    </row>
    <row r="80" spans="1:27" x14ac:dyDescent="0.25">
      <c r="C80" s="17"/>
      <c r="D80" s="16"/>
      <c r="E80" t="s">
        <v>36</v>
      </c>
      <c r="F80">
        <f t="shared" si="10"/>
        <v>6.1700000000000005E-2</v>
      </c>
      <c r="G80">
        <f t="shared" si="11"/>
        <v>6.7519999999999997E-2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6.1799999999999994E-2</v>
      </c>
      <c r="S80">
        <f t="shared" si="15"/>
        <v>6.7629999999999996E-2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6.1700000000000005E-2</v>
      </c>
      <c r="G81">
        <f t="shared" si="11"/>
        <v>6.2419999999999996E-2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6.1799999999999994E-2</v>
      </c>
      <c r="S81">
        <f t="shared" si="15"/>
        <v>6.2529999999999988E-2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6.7620000000000013E-2</v>
      </c>
      <c r="H86">
        <f t="shared" ref="H86:H88" si="20">M11+I11+E11</f>
        <v>7.0096050000000005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6.2200750000000006E-2</v>
      </c>
      <c r="M86">
        <f>M25+I25+E25</f>
        <v>81.893242000000001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6.7740000000000009E-2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6.2303000000000011E-2</v>
      </c>
    </row>
    <row r="87" spans="2:25" x14ac:dyDescent="0.25">
      <c r="B87" s="17"/>
      <c r="C87" s="15"/>
      <c r="D87" s="16"/>
      <c r="E87" t="s">
        <v>36</v>
      </c>
      <c r="F87">
        <f t="shared" si="18"/>
        <v>6.1600000000000002E-2</v>
      </c>
      <c r="G87">
        <f t="shared" si="19"/>
        <v>6.7410250000000005E-2</v>
      </c>
      <c r="H87">
        <f t="shared" si="20"/>
        <v>121.48321799999999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6.1700000000000005E-2</v>
      </c>
      <c r="S87">
        <f t="shared" si="25"/>
        <v>6.7521000000000012E-2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6.1600250000000002E-2</v>
      </c>
      <c r="G88">
        <f t="shared" si="19"/>
        <v>6.2309750000000004E-2</v>
      </c>
      <c r="H88">
        <f t="shared" si="20"/>
        <v>1840.0622960000001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6.1701000000000006E-2</v>
      </c>
      <c r="S88">
        <f t="shared" si="25"/>
        <v>6.2419000000000002E-2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6.7979999999999999E-2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6.2511999999999998E-2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6.8220000000000003E-2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6.2727000000000005E-2</v>
      </c>
    </row>
    <row r="93" spans="2:25" x14ac:dyDescent="0.25">
      <c r="B93" s="17"/>
      <c r="C93" s="15"/>
      <c r="D93" s="16"/>
      <c r="E93" t="s">
        <v>36</v>
      </c>
      <c r="F93">
        <f t="shared" si="28"/>
        <v>6.1899999999999997E-2</v>
      </c>
      <c r="G93">
        <f t="shared" si="29"/>
        <v>6.7743999999999999E-2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6.2100000000000002E-2</v>
      </c>
      <c r="S93">
        <f t="shared" si="33"/>
        <v>6.7969000000000002E-2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6.1904000000000001E-2</v>
      </c>
      <c r="G94">
        <f t="shared" si="29"/>
        <v>6.2635999999999997E-2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6.2109000000000011E-2</v>
      </c>
      <c r="S94">
        <f t="shared" si="33"/>
        <v>6.2851000000000004E-2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6.767999999999999E-2</v>
      </c>
      <c r="H99">
        <f t="shared" ref="H99:H101" si="38">Q11+M11+I11+E11</f>
        <v>9.6436530000000005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6.2252149999999999E-2</v>
      </c>
      <c r="M99">
        <f>Q25+M25+I25+E25</f>
        <v>112.060289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6.7860000000000004E-2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6.2408200000000004E-2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6.164999999999999E-2</v>
      </c>
      <c r="G100">
        <f t="shared" si="37"/>
        <v>6.7465737499999984E-2</v>
      </c>
      <c r="H100">
        <f t="shared" si="38"/>
        <v>161.65507700000001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6.1799999999999994E-2</v>
      </c>
      <c r="S100">
        <f t="shared" si="43"/>
        <v>6.7632899999999996E-2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6.165072499999999E-2</v>
      </c>
      <c r="G101">
        <f t="shared" si="37"/>
        <v>6.236427499999999E-2</v>
      </c>
      <c r="H101">
        <f t="shared" si="38"/>
        <v>2451.1754499999997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6.1802799999999998E-2</v>
      </c>
      <c r="S101">
        <f t="shared" si="43"/>
        <v>6.2527199999999991E-2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6.8220000000000003E-2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6.2729599999999996E-2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6.8580000000000002E-2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6.3059400000000002E-2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6.2099999999999995E-2</v>
      </c>
      <c r="G106">
        <f t="shared" si="47"/>
        <v>6.7971199999999996E-2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6.2399999999999997E-2</v>
      </c>
      <c r="S106">
        <f t="shared" si="51"/>
        <v>6.8314299999999994E-2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6.2110399999999996E-2</v>
      </c>
      <c r="G107">
        <f t="shared" si="47"/>
        <v>6.2849599999999992E-2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6.2421600000000008E-2</v>
      </c>
      <c r="S107">
        <f t="shared" si="51"/>
        <v>6.31684E-2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6.7559999999999995E-2</v>
      </c>
      <c r="H112">
        <f t="shared" ref="H112:H114" si="56">AA11+W11</f>
        <v>4.9787169999999996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5.0845000000000001E-2</v>
      </c>
      <c r="M112">
        <f>AA25+W25</f>
        <v>59.437928999999997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6.762E-2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5.0889999999999998E-2</v>
      </c>
    </row>
    <row r="113" spans="2:25" x14ac:dyDescent="0.25">
      <c r="C113" s="17"/>
      <c r="D113" s="16"/>
      <c r="E113" t="s">
        <v>36</v>
      </c>
      <c r="F113">
        <f t="shared" si="54"/>
        <v>3.8324999999999998E-2</v>
      </c>
      <c r="G113">
        <f t="shared" si="55"/>
        <v>6.6360000000000002E-2</v>
      </c>
      <c r="H113">
        <f t="shared" si="56"/>
        <v>79.131362999999993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3.8350000000000002E-2</v>
      </c>
      <c r="S113">
        <f t="shared" si="61"/>
        <v>6.6420000000000007E-2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4.0024999999999998E-2</v>
      </c>
      <c r="G114">
        <f t="shared" si="55"/>
        <v>5.5444999999999994E-2</v>
      </c>
      <c r="H114">
        <f t="shared" si="56"/>
        <v>1172.5357349999999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4.0050000000000002E-2</v>
      </c>
      <c r="S114">
        <f t="shared" si="61"/>
        <v>5.5490000000000005E-2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6.7740000000000009E-2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5.0980000000000004E-2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6.7860000000000004E-2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5.106999999999999E-2</v>
      </c>
    </row>
    <row r="119" spans="2:25" x14ac:dyDescent="0.25">
      <c r="C119" s="17"/>
      <c r="D119" s="16"/>
      <c r="E119" t="s">
        <v>36</v>
      </c>
      <c r="F119">
        <f t="shared" si="64"/>
        <v>3.8400000000000004E-2</v>
      </c>
      <c r="G119">
        <f t="shared" si="65"/>
        <v>6.6540000000000002E-2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3.8449999999999998E-2</v>
      </c>
      <c r="S119">
        <f t="shared" si="69"/>
        <v>6.6659999999999997E-2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4.0100000000000004E-2</v>
      </c>
      <c r="G120">
        <f t="shared" si="65"/>
        <v>5.5579999999999997E-2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4.0149999999999998E-2</v>
      </c>
      <c r="S120">
        <f t="shared" si="69"/>
        <v>5.5669999999999997E-2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6.7620000000000013E-2</v>
      </c>
      <c r="H125">
        <f t="shared" ref="H125:H127" si="74">AE11+AA11+W11</f>
        <v>7.3270800000000005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5.0889749999999997E-2</v>
      </c>
      <c r="M125">
        <f>AE25+AA25+W25</f>
        <v>90.672528999999997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6.7740000000000009E-2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5.0979000000000003E-2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3.8349750000000009E-2</v>
      </c>
      <c r="G126">
        <f t="shared" si="73"/>
        <v>6.641975E-2</v>
      </c>
      <c r="H126">
        <f t="shared" si="74"/>
        <v>118.829477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3.8399000000000003E-2</v>
      </c>
      <c r="S126">
        <f t="shared" si="79"/>
        <v>6.6539000000000001E-2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4.0050000000000009E-2</v>
      </c>
      <c r="G127">
        <f t="shared" si="73"/>
        <v>5.5489999999999998E-2</v>
      </c>
      <c r="H127">
        <f t="shared" si="74"/>
        <v>1755.3028609999999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4.0100000000000004E-2</v>
      </c>
      <c r="S127">
        <f t="shared" si="79"/>
        <v>5.5580000000000004E-2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6.7979999999999999E-2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5.1155999999999993E-2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6.8220000000000003E-2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5.1331000000000002E-2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3.8496000000000002E-2</v>
      </c>
      <c r="G132">
        <f t="shared" si="83"/>
        <v>6.6776000000000002E-2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3.8591000000000007E-2</v>
      </c>
      <c r="S132">
        <f t="shared" si="87"/>
        <v>6.7011000000000015E-2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4.02E-2</v>
      </c>
      <c r="G133">
        <f t="shared" si="83"/>
        <v>5.5760000000000004E-2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4.0300000000000002E-2</v>
      </c>
      <c r="S133">
        <f t="shared" si="87"/>
        <v>5.5940000000000004E-2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6.767999999999999E-2</v>
      </c>
      <c r="H138">
        <f t="shared" ref="H138:H140" si="92">AI11+AE11+AA11+W11</f>
        <v>9.6315430000000006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5.0934287499999994E-2</v>
      </c>
      <c r="M138">
        <f>AI25+AE25+AA25+W25</f>
        <v>115.68980999999999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6.7860000000000004E-2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5.1067299999999996E-2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3.8374274999999999E-2</v>
      </c>
      <c r="G139">
        <f t="shared" si="91"/>
        <v>6.647927499999999E-2</v>
      </c>
      <c r="H139">
        <f t="shared" si="92"/>
        <v>157.86379399999998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3.8447200000000001E-2</v>
      </c>
      <c r="S139">
        <f t="shared" si="97"/>
        <v>6.66572E-2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4.0075E-2</v>
      </c>
      <c r="G140">
        <f t="shared" si="91"/>
        <v>5.5534999999999994E-2</v>
      </c>
      <c r="H140">
        <f t="shared" si="92"/>
        <v>2340.7540470000004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4.0149999999999998E-2</v>
      </c>
      <c r="S140">
        <f t="shared" si="97"/>
        <v>5.566999999999999E-2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6.8220000000000003E-2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5.1330399999999998E-2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6.8580000000000002E-2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5.1591100000000001E-2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3.8589600000000002E-2</v>
      </c>
      <c r="G145">
        <f t="shared" si="101"/>
        <v>6.7009600000000002E-2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3.8728400000000003E-2</v>
      </c>
      <c r="S145">
        <f t="shared" si="105"/>
        <v>6.7358399999999999E-2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4.0299999999999996E-2</v>
      </c>
      <c r="G146">
        <f t="shared" si="101"/>
        <v>5.5940000000000004E-2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4.0450000000000007E-2</v>
      </c>
      <c r="S146">
        <f t="shared" si="105"/>
        <v>5.6210000000000003E-2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6.7559999999999995E-2</v>
      </c>
      <c r="H151">
        <f t="shared" ref="H151:H153" si="110">I32++E32</f>
        <v>4.6770769999999997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3.6625000000000005E-2</v>
      </c>
      <c r="M151">
        <f>I46+E46</f>
        <v>46.594560999999999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6.762E-2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3.6650000000000002E-2</v>
      </c>
    </row>
    <row r="152" spans="1:25" x14ac:dyDescent="0.25">
      <c r="C152" s="17"/>
      <c r="D152" s="16"/>
      <c r="E152" t="s">
        <v>36</v>
      </c>
      <c r="F152">
        <f t="shared" si="108"/>
        <v>1.7015000000000002E-2</v>
      </c>
      <c r="G152">
        <f t="shared" si="109"/>
        <v>6.3555E-2</v>
      </c>
      <c r="H152">
        <f t="shared" si="110"/>
        <v>74.520961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1.703E-2</v>
      </c>
      <c r="S152">
        <f t="shared" si="115"/>
        <v>6.361E-2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1.9314999999999999E-2</v>
      </c>
      <c r="G153">
        <f t="shared" si="109"/>
        <v>4.8840000000000001E-2</v>
      </c>
      <c r="H153">
        <f t="shared" si="110"/>
        <v>1073.0527440000001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1.933E-2</v>
      </c>
      <c r="S153">
        <f t="shared" si="115"/>
        <v>4.888E-2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6.7740000000000009E-2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3.6700000000000003E-2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6.7860000000000004E-2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3.6749999999999998E-2</v>
      </c>
    </row>
    <row r="158" spans="1:25" x14ac:dyDescent="0.25">
      <c r="C158" s="17"/>
      <c r="D158" s="16"/>
      <c r="E158" t="s">
        <v>36</v>
      </c>
      <c r="F158">
        <f t="shared" si="118"/>
        <v>1.7060000000000002E-2</v>
      </c>
      <c r="G158">
        <f t="shared" si="119"/>
        <v>6.3719999999999999E-2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1.7090000000000001E-2</v>
      </c>
      <c r="S158">
        <f t="shared" si="123"/>
        <v>6.3829999999999998E-2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1.9360000000000002E-2</v>
      </c>
      <c r="G159">
        <f t="shared" si="119"/>
        <v>4.8960000000000004E-2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1.9389999999999998E-2</v>
      </c>
      <c r="S159">
        <f t="shared" si="123"/>
        <v>4.904E-2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6.7620000000000013E-2</v>
      </c>
      <c r="H164">
        <f t="shared" ref="H164:H166" si="128">M32+I32+E32</f>
        <v>7.0184749999999996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3.6650250000000009E-2</v>
      </c>
      <c r="M164">
        <f>M46+I46+E46</f>
        <v>73.750498000000007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6.7740000000000009E-2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3.6701000000000004E-2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1.7030000000000003E-2</v>
      </c>
      <c r="G165">
        <f t="shared" si="127"/>
        <v>6.3609750000000007E-2</v>
      </c>
      <c r="H165">
        <f t="shared" si="128"/>
        <v>111.750134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1.7060000000000002E-2</v>
      </c>
      <c r="S165">
        <f t="shared" si="133"/>
        <v>6.3718999999999998E-2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1.9330000000000003E-2</v>
      </c>
      <c r="G166">
        <f t="shared" si="127"/>
        <v>4.8880250000000007E-2</v>
      </c>
      <c r="H166">
        <f t="shared" si="128"/>
        <v>1607.31268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1.9360000000000002E-2</v>
      </c>
      <c r="S166">
        <f t="shared" si="133"/>
        <v>4.8961000000000005E-2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6.7979999999999999E-2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3.6804000000000003E-2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6.8220000000000003E-2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3.6909000000000004E-2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1.712E-2</v>
      </c>
      <c r="G171">
        <f t="shared" si="137"/>
        <v>6.3936000000000007E-2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1.7180000000000001E-2</v>
      </c>
      <c r="S171">
        <f t="shared" si="141"/>
        <v>6.4151000000000014E-2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1.942E-2</v>
      </c>
      <c r="G172">
        <f t="shared" si="137"/>
        <v>4.9124000000000001E-2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1.9480000000000004E-2</v>
      </c>
      <c r="S172">
        <f t="shared" si="141"/>
        <v>4.9289000000000006E-2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6.767999999999999E-2</v>
      </c>
      <c r="H177">
        <f t="shared" ref="H177:H179" si="146">Q32+M32+I32+E32</f>
        <v>9.6046659999999981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3.66757375E-2</v>
      </c>
      <c r="M177">
        <f>Q46+M46+I46+E46</f>
        <v>97.394709000000006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6.7860000000000004E-2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3.6752899999999998E-2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1.7044987500000001E-2</v>
      </c>
      <c r="G178">
        <f t="shared" si="145"/>
        <v>6.3664274999999992E-2</v>
      </c>
      <c r="H178">
        <f t="shared" si="146"/>
        <v>148.12620200000001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1.7089900000000002E-2</v>
      </c>
      <c r="S178">
        <f t="shared" si="151"/>
        <v>6.3827200000000001E-2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1.9344999999999998E-2</v>
      </c>
      <c r="G179">
        <f t="shared" si="145"/>
        <v>4.8920724999999998E-2</v>
      </c>
      <c r="H179">
        <f t="shared" si="146"/>
        <v>2142.9993370000002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1.9390000000000001E-2</v>
      </c>
      <c r="S179">
        <f t="shared" si="151"/>
        <v>4.9042799999999998E-2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6.8220000000000003E-2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3.6911200000000005E-2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6.8580000000000002E-2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3.7074300000000004E-2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1.7179199999999999E-2</v>
      </c>
      <c r="G184">
        <f t="shared" si="155"/>
        <v>6.4149600000000001E-2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1.7267299999999999E-2</v>
      </c>
      <c r="S184">
        <f t="shared" si="159"/>
        <v>6.4468400000000009E-2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1.9479999999999997E-2</v>
      </c>
      <c r="G185">
        <f t="shared" si="155"/>
        <v>4.9290399999999998E-2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1.9570000000000001E-2</v>
      </c>
      <c r="S185">
        <f t="shared" si="159"/>
        <v>4.9541600000000005E-2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6.7559999999999995E-2</v>
      </c>
      <c r="H190">
        <f t="shared" ref="H190:H192" si="164">AA32+W32</f>
        <v>4.8365479999999996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2.2019999999999998E-2</v>
      </c>
      <c r="M190">
        <f>AA46+W46</f>
        <v>52.877969999999998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6.762E-2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2.2039999999999997E-2</v>
      </c>
    </row>
    <row r="191" spans="1:25" x14ac:dyDescent="0.25">
      <c r="C191" s="17"/>
      <c r="D191" s="16"/>
      <c r="E191" t="s">
        <v>36</v>
      </c>
      <c r="F191">
        <f t="shared" si="162"/>
        <v>7.2099999999999994E-3</v>
      </c>
      <c r="G191">
        <f t="shared" si="163"/>
        <v>5.6245000000000003E-2</v>
      </c>
      <c r="H191">
        <f t="shared" si="164"/>
        <v>66.449443000000002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7.2199999999999999E-3</v>
      </c>
      <c r="S191">
        <f t="shared" si="169"/>
        <v>5.629E-2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9.0099999999999989E-3</v>
      </c>
      <c r="G192">
        <f t="shared" si="163"/>
        <v>3.9534999999999994E-2</v>
      </c>
      <c r="H192">
        <f t="shared" si="164"/>
        <v>947.23557200000005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9.0200000000000002E-3</v>
      </c>
      <c r="S192">
        <f t="shared" si="169"/>
        <v>3.9570000000000001E-2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6.7740000000000009E-2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2.2080000000000002E-2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6.7860000000000004E-2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2.2119999999999997E-2</v>
      </c>
    </row>
    <row r="197" spans="2:25" x14ac:dyDescent="0.25">
      <c r="C197" s="17"/>
      <c r="D197" s="16"/>
      <c r="E197" t="s">
        <v>36</v>
      </c>
      <c r="F197">
        <f t="shared" si="172"/>
        <v>7.2400000000000008E-3</v>
      </c>
      <c r="G197">
        <f t="shared" si="173"/>
        <v>5.638E-2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7.2599999999999991E-3</v>
      </c>
      <c r="S197">
        <f t="shared" si="177"/>
        <v>5.6469999999999999E-2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9.0399999999999994E-3</v>
      </c>
      <c r="G198">
        <f t="shared" si="173"/>
        <v>3.9640000000000002E-2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9.0599999999999986E-3</v>
      </c>
      <c r="S198">
        <f t="shared" si="177"/>
        <v>3.9709999999999995E-2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6.7620000000000013E-2</v>
      </c>
      <c r="H203">
        <f t="shared" ref="H203:H205" si="182">AE32+AA32+W32</f>
        <v>7.5246329999999997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2.203975E-2</v>
      </c>
      <c r="M203">
        <f>AE46+AA46+W46</f>
        <v>78.128399999999999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6.7740000000000009E-2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2.2079000000000001E-2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7.2197500000000005E-3</v>
      </c>
      <c r="G204">
        <f t="shared" si="181"/>
        <v>5.628975E-2</v>
      </c>
      <c r="H204">
        <f t="shared" si="182"/>
        <v>99.762499000000005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7.2390000000000006E-3</v>
      </c>
      <c r="S204">
        <f t="shared" si="186"/>
        <v>5.6378999999999999E-2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9.0200000000000002E-3</v>
      </c>
      <c r="G205">
        <f t="shared" si="181"/>
        <v>3.9569750000000008E-2</v>
      </c>
      <c r="H205">
        <f t="shared" si="182"/>
        <v>1420.480816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9.0399999999999994E-3</v>
      </c>
      <c r="S205">
        <f t="shared" si="186"/>
        <v>3.9639000000000008E-2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6.7979999999999999E-2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2.2155999999999999E-2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6.8220000000000003E-2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2.2231000000000001E-2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7.2759999999999995E-3</v>
      </c>
      <c r="G210">
        <f t="shared" si="190"/>
        <v>5.6555999999999995E-2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7.3110000000000007E-3</v>
      </c>
      <c r="S210">
        <f t="shared" si="194"/>
        <v>5.6731000000000004E-2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9.0799999999999995E-3</v>
      </c>
      <c r="G211">
        <f t="shared" si="190"/>
        <v>3.9775999999999999E-2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9.1199999999999996E-3</v>
      </c>
      <c r="S211">
        <f t="shared" si="194"/>
        <v>3.9911000000000002E-2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6.767999999999999E-2</v>
      </c>
      <c r="H216">
        <f t="shared" ref="H216:H218" si="199">AI32+AE32+AA32+W32</f>
        <v>9.8532009999999985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2.2059287499999997E-2</v>
      </c>
      <c r="M216">
        <f>AI46+AE46+AA46+W46</f>
        <v>106.076954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6.7860000000000004E-2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2.2117299999999999E-2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7.2292624999999991E-3</v>
      </c>
      <c r="G217">
        <f t="shared" si="198"/>
        <v>5.633428749999999E-2</v>
      </c>
      <c r="H217">
        <f t="shared" si="199"/>
        <v>132.814311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7.257099999999999E-3</v>
      </c>
      <c r="S217">
        <f t="shared" si="204"/>
        <v>5.6467299999999998E-2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9.0299874999999977E-3</v>
      </c>
      <c r="G218">
        <f t="shared" si="198"/>
        <v>3.9604274999999994E-2</v>
      </c>
      <c r="H218">
        <f t="shared" si="199"/>
        <v>1895.7053449999999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9.0598999999999992E-3</v>
      </c>
      <c r="S218">
        <f t="shared" si="204"/>
        <v>3.9707199999999998E-2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6.8220000000000003E-2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2.2230399999999997E-2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6.8580000000000002E-2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2.2341099999999999E-2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7.3087999999999998E-3</v>
      </c>
      <c r="G223">
        <f t="shared" si="208"/>
        <v>5.67304E-2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7.3557000000000006E-3</v>
      </c>
      <c r="S223">
        <f t="shared" si="212"/>
        <v>5.699110000000001E-2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9.1191999999999974E-3</v>
      </c>
      <c r="G224">
        <f t="shared" si="208"/>
        <v>3.9909599999999996E-2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9.1772999999999993E-3</v>
      </c>
      <c r="S224">
        <f t="shared" si="212"/>
        <v>4.0108400000000002E-2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6.7559999999999995E-2</v>
      </c>
      <c r="H229">
        <f t="shared" ref="H229:H231" si="217">I52+E52</f>
        <v>5.0952099999999998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8.1700000000000002E-3</v>
      </c>
      <c r="M229">
        <f>I66+E66</f>
        <v>54.567951000000001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6.762E-2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7.7400000000000004E-3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3.6824999999999997E-2</v>
      </c>
      <c r="H230">
        <f t="shared" si="217"/>
        <v>55.812678000000005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3.6850000000000001E-2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3.8999999999999994E-3</v>
      </c>
      <c r="G231">
        <f t="shared" si="216"/>
        <v>2.3425000000000001E-2</v>
      </c>
      <c r="H231">
        <f t="shared" si="217"/>
        <v>732.40679499999999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3.9000000000000003E-3</v>
      </c>
      <c r="S231">
        <f t="shared" si="222"/>
        <v>2.3450000000000002E-2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6.7740000000000009E-2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6.8800000000000007E-3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6.7860000000000004E-2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6.0199999999999993E-3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3.6900000000000002E-2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3.6949999999999997E-2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3.8999999999999998E-3</v>
      </c>
      <c r="G237">
        <f t="shared" si="226"/>
        <v>2.35E-2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3.8999999999999998E-3</v>
      </c>
      <c r="S237">
        <f t="shared" si="230"/>
        <v>2.3549999999999998E-2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6.7620000000000013E-2</v>
      </c>
      <c r="H242">
        <f t="shared" ref="H242:H244" si="235">M52+I52+E52</f>
        <v>7.4782109999999999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7.784000000000001E-3</v>
      </c>
      <c r="M242">
        <f>M66+I66+E66</f>
        <v>81.432496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6.7740000000000009E-2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7.0560000000000006E-3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3.6849750000000007E-2</v>
      </c>
      <c r="H243">
        <f t="shared" si="235"/>
        <v>83.332808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3.6899000000000001E-2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3.9002500000000005E-3</v>
      </c>
      <c r="G244">
        <f t="shared" si="234"/>
        <v>2.3450000000000002E-2</v>
      </c>
      <c r="H244">
        <f t="shared" si="235"/>
        <v>1098.7722550000001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3.901E-3</v>
      </c>
      <c r="S244">
        <f t="shared" si="240"/>
        <v>2.3500000000000004E-2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6.7979999999999999E-2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5.8639999999999994E-3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6.8220000000000003E-2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5.0240000000000007E-3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3.6996000000000001E-2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3.7090999999999999E-2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3.9039999999999995E-3</v>
      </c>
      <c r="G250">
        <f t="shared" si="244"/>
        <v>2.3600000000000003E-2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3.9090000000000001E-3</v>
      </c>
      <c r="S250">
        <f t="shared" si="248"/>
        <v>2.3700000000000002E-2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6.767999999999999E-2</v>
      </c>
      <c r="H255">
        <f t="shared" ref="H255:H257" si="253">Q52+M52+I52+E52</f>
        <v>9.7909310000000005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7.4386999999999995E-3</v>
      </c>
      <c r="M255">
        <f>Q66+M66+I66+E66</f>
        <v>111.540145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6.7860000000000004E-2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6.5215999999999989E-3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2.8149874999999999E-3</v>
      </c>
      <c r="G256">
        <f t="shared" si="252"/>
        <v>3.6874299999999992E-2</v>
      </c>
      <c r="H256">
        <f t="shared" si="253"/>
        <v>110.53368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2.8298999999999998E-3</v>
      </c>
      <c r="S256">
        <f t="shared" si="258"/>
        <v>3.6947399999999998E-2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3.9007374999999993E-3</v>
      </c>
      <c r="G257">
        <f t="shared" si="252"/>
        <v>2.3474987499999999E-2</v>
      </c>
      <c r="H257">
        <f t="shared" si="253"/>
        <v>1461.9196670000001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3.9028999999999995E-3</v>
      </c>
      <c r="S257">
        <f t="shared" si="258"/>
        <v>2.3549899999999999E-2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6.8220000000000003E-2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5.3407999999999988E-3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6.8580000000000002E-2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4.8992000000000011E-3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2.8591999999999997E-3</v>
      </c>
      <c r="G262">
        <f t="shared" si="262"/>
        <v>3.7091199999999998E-2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2.8873000000000002E-3</v>
      </c>
      <c r="S262">
        <f t="shared" si="266"/>
        <v>3.7233800000000004E-2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3.9112000000000001E-3</v>
      </c>
      <c r="G263">
        <f t="shared" si="262"/>
        <v>2.3699199999999997E-2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3.9243000000000004E-3</v>
      </c>
      <c r="S263">
        <f t="shared" si="266"/>
        <v>2.3847300000000002E-2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6.4799999999999996E-2</v>
      </c>
      <c r="E11">
        <v>2.0406960000000001</v>
      </c>
      <c r="F11" t="s">
        <v>20</v>
      </c>
      <c r="G11">
        <v>2.5999999999999999E-3</v>
      </c>
      <c r="H11">
        <v>6.6000000000000003E-2</v>
      </c>
      <c r="I11">
        <v>2.3933589999999998</v>
      </c>
      <c r="J11" t="s">
        <v>20</v>
      </c>
      <c r="K11">
        <v>2.5999999999999999E-3</v>
      </c>
      <c r="L11">
        <v>6.7199999999999996E-2</v>
      </c>
      <c r="M11">
        <v>2.3867289999999999</v>
      </c>
      <c r="N11" t="s">
        <v>20</v>
      </c>
      <c r="O11">
        <v>2.5999999999999999E-3</v>
      </c>
      <c r="P11">
        <v>6.8400000000000002E-2</v>
      </c>
      <c r="Q11">
        <v>2.0883759999999998</v>
      </c>
      <c r="S11" s="17"/>
      <c r="T11" t="s">
        <v>20</v>
      </c>
      <c r="U11">
        <v>1.2999999999999999E-3</v>
      </c>
      <c r="V11">
        <v>6.4799999999999996E-2</v>
      </c>
      <c r="W11">
        <v>2.1004369999999999</v>
      </c>
      <c r="X11" t="s">
        <v>20</v>
      </c>
      <c r="Y11">
        <v>2.5999999999999999E-3</v>
      </c>
      <c r="Z11">
        <v>6.6000000000000003E-2</v>
      </c>
      <c r="AA11">
        <v>2.388487</v>
      </c>
      <c r="AB11" t="s">
        <v>20</v>
      </c>
      <c r="AC11">
        <v>2.5999999999999999E-3</v>
      </c>
      <c r="AD11">
        <v>6.7199999999999996E-2</v>
      </c>
      <c r="AE11">
        <v>2.453389</v>
      </c>
      <c r="AF11" t="s">
        <v>20</v>
      </c>
      <c r="AG11">
        <v>2.5999999999999999E-3</v>
      </c>
      <c r="AH11">
        <v>6.8400000000000002E-2</v>
      </c>
      <c r="AI11">
        <v>2.3758729999999999</v>
      </c>
    </row>
    <row r="12" spans="1:35" x14ac:dyDescent="0.25">
      <c r="A12" s="17"/>
      <c r="B12" t="s">
        <v>21</v>
      </c>
      <c r="C12">
        <v>5.9299999999999999E-2</v>
      </c>
      <c r="D12">
        <v>6.4600000000000005E-2</v>
      </c>
      <c r="E12">
        <v>31.729213999999999</v>
      </c>
      <c r="F12" t="s">
        <v>21</v>
      </c>
      <c r="G12">
        <v>6.0299999999999999E-2</v>
      </c>
      <c r="H12">
        <v>6.5799999999999997E-2</v>
      </c>
      <c r="I12">
        <v>32.007705000000001</v>
      </c>
      <c r="J12" t="s">
        <v>21</v>
      </c>
      <c r="K12">
        <v>6.13E-2</v>
      </c>
      <c r="L12">
        <v>6.6900000000000001E-2</v>
      </c>
      <c r="M12">
        <v>31.649909999999998</v>
      </c>
      <c r="N12" t="s">
        <v>21</v>
      </c>
      <c r="O12">
        <v>6.2300000000000001E-2</v>
      </c>
      <c r="P12">
        <v>6.8099999999999994E-2</v>
      </c>
      <c r="Q12">
        <v>31.726794999999999</v>
      </c>
      <c r="S12" s="17"/>
      <c r="T12" t="s">
        <v>21</v>
      </c>
      <c r="U12">
        <v>3.7900000000000003E-2</v>
      </c>
      <c r="V12">
        <v>6.3700000000000007E-2</v>
      </c>
      <c r="W12">
        <v>32.95402</v>
      </c>
      <c r="X12" t="s">
        <v>21</v>
      </c>
      <c r="Y12">
        <v>3.8399999999999997E-2</v>
      </c>
      <c r="Z12">
        <v>6.4799999999999996E-2</v>
      </c>
      <c r="AA12">
        <v>31.295342999999999</v>
      </c>
      <c r="AB12" t="s">
        <v>21</v>
      </c>
      <c r="AC12">
        <v>3.8899999999999997E-2</v>
      </c>
      <c r="AD12">
        <v>6.6000000000000003E-2</v>
      </c>
      <c r="AE12">
        <v>31.811816</v>
      </c>
      <c r="AF12" t="s">
        <v>21</v>
      </c>
      <c r="AG12">
        <v>3.9399999999999998E-2</v>
      </c>
      <c r="AH12">
        <v>6.7199999999999996E-2</v>
      </c>
      <c r="AI12">
        <v>31.260974999999998</v>
      </c>
    </row>
    <row r="13" spans="1:35" x14ac:dyDescent="0.25">
      <c r="A13" s="17"/>
      <c r="B13" t="s">
        <v>22</v>
      </c>
      <c r="C13">
        <v>5.9299999999999999E-2</v>
      </c>
      <c r="D13">
        <v>5.9900000000000002E-2</v>
      </c>
      <c r="E13">
        <v>468.93608799999998</v>
      </c>
      <c r="F13" t="s">
        <v>22</v>
      </c>
      <c r="G13">
        <v>6.0299999999999999E-2</v>
      </c>
      <c r="H13">
        <v>6.0999999999999999E-2</v>
      </c>
      <c r="I13">
        <v>476.262023</v>
      </c>
      <c r="J13" t="s">
        <v>22</v>
      </c>
      <c r="K13">
        <v>6.13E-2</v>
      </c>
      <c r="L13">
        <v>6.2E-2</v>
      </c>
      <c r="M13">
        <v>467.56764399999997</v>
      </c>
      <c r="N13" t="s">
        <v>22</v>
      </c>
      <c r="O13">
        <v>6.2399999999999997E-2</v>
      </c>
      <c r="P13">
        <v>6.3100000000000003E-2</v>
      </c>
      <c r="Q13">
        <v>472.51601199999999</v>
      </c>
      <c r="S13" s="17"/>
      <c r="T13" t="s">
        <v>22</v>
      </c>
      <c r="U13">
        <v>3.95E-2</v>
      </c>
      <c r="V13">
        <v>5.33E-2</v>
      </c>
      <c r="W13">
        <v>449.157083</v>
      </c>
      <c r="X13" t="s">
        <v>22</v>
      </c>
      <c r="Y13">
        <v>0.04</v>
      </c>
      <c r="Z13">
        <v>5.4199999999999998E-2</v>
      </c>
      <c r="AA13">
        <v>445.77630799999997</v>
      </c>
      <c r="AB13" t="s">
        <v>22</v>
      </c>
      <c r="AC13">
        <v>4.0500000000000001E-2</v>
      </c>
      <c r="AD13">
        <v>5.5199999999999999E-2</v>
      </c>
      <c r="AE13">
        <v>452.715464</v>
      </c>
      <c r="AF13" t="s">
        <v>22</v>
      </c>
      <c r="AG13">
        <v>4.1000000000000002E-2</v>
      </c>
      <c r="AH13">
        <v>5.6099999999999997E-2</v>
      </c>
      <c r="AI13">
        <v>443.72814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5.9900000000000002E-2</v>
      </c>
      <c r="C25" s="3"/>
      <c r="D25" s="3"/>
      <c r="E25">
        <v>28.886711999999999</v>
      </c>
      <c r="F25">
        <v>6.0900000000000003E-2</v>
      </c>
      <c r="G25" s="3"/>
      <c r="H25" s="3"/>
      <c r="I25">
        <v>23.963609000000002</v>
      </c>
      <c r="J25">
        <v>6.1800000000000001E-2</v>
      </c>
      <c r="K25" s="3"/>
      <c r="L25" s="3"/>
      <c r="M25">
        <v>21.906548999999998</v>
      </c>
      <c r="N25" s="3">
        <v>6.3E-2</v>
      </c>
      <c r="O25" s="3"/>
      <c r="P25" s="3"/>
      <c r="Q25">
        <v>22.853897</v>
      </c>
      <c r="S25" s="18"/>
      <c r="T25" s="3">
        <v>4.9399999999999999E-2</v>
      </c>
      <c r="U25" s="3"/>
      <c r="V25" s="3"/>
      <c r="W25">
        <v>22.040595</v>
      </c>
      <c r="X25" s="3">
        <v>5.0200000000000002E-2</v>
      </c>
      <c r="Z25" s="3"/>
      <c r="AA25">
        <v>24.033152999999999</v>
      </c>
      <c r="AB25" s="3">
        <v>5.0900000000000001E-2</v>
      </c>
      <c r="AC25" s="3"/>
      <c r="AD25" s="3"/>
      <c r="AE25">
        <v>22.167176999999999</v>
      </c>
      <c r="AF25" s="3">
        <v>5.16E-2</v>
      </c>
      <c r="AG25" s="3"/>
      <c r="AH25" s="3"/>
      <c r="AI25">
        <v>24.422139999999999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6.4799999999999996E-2</v>
      </c>
      <c r="E32">
        <v>2.1202589999999999</v>
      </c>
      <c r="F32" t="s">
        <v>20</v>
      </c>
      <c r="G32">
        <v>2.5999999999999999E-3</v>
      </c>
      <c r="H32">
        <v>6.6000000000000003E-2</v>
      </c>
      <c r="I32">
        <v>2.3750499999999999</v>
      </c>
      <c r="J32" t="s">
        <v>20</v>
      </c>
      <c r="K32">
        <v>2.5999999999999999E-3</v>
      </c>
      <c r="L32">
        <v>6.7199999999999996E-2</v>
      </c>
      <c r="M32">
        <v>2.0579329999999998</v>
      </c>
      <c r="N32" t="s">
        <v>20</v>
      </c>
      <c r="O32">
        <v>2.5999999999999999E-3</v>
      </c>
      <c r="P32">
        <v>6.8400000000000002E-2</v>
      </c>
      <c r="Q32">
        <v>2.3119260000000001</v>
      </c>
      <c r="S32" s="17"/>
      <c r="T32" t="s">
        <v>20</v>
      </c>
      <c r="U32">
        <v>1.2999999999999999E-3</v>
      </c>
      <c r="V32">
        <v>6.4799999999999996E-2</v>
      </c>
      <c r="W32">
        <v>2.2532549999999998</v>
      </c>
      <c r="X32" t="s">
        <v>20</v>
      </c>
      <c r="Y32">
        <v>2.5999999999999999E-3</v>
      </c>
      <c r="Z32">
        <v>6.6000000000000003E-2</v>
      </c>
      <c r="AA32">
        <v>2.3760940000000002</v>
      </c>
      <c r="AB32" t="s">
        <v>20</v>
      </c>
      <c r="AC32">
        <v>2.5999999999999999E-3</v>
      </c>
      <c r="AD32">
        <v>6.7199999999999996E-2</v>
      </c>
      <c r="AE32">
        <v>2.096867</v>
      </c>
      <c r="AF32" t="s">
        <v>20</v>
      </c>
      <c r="AG32">
        <v>2.5999999999999999E-3</v>
      </c>
      <c r="AH32">
        <v>6.8400000000000002E-2</v>
      </c>
      <c r="AI32">
        <v>2.1122589999999999</v>
      </c>
    </row>
    <row r="33" spans="1:35" x14ac:dyDescent="0.25">
      <c r="A33" s="17"/>
      <c r="B33" t="s">
        <v>21</v>
      </c>
      <c r="C33">
        <v>1.7000000000000001E-2</v>
      </c>
      <c r="D33">
        <v>6.0999999999999999E-2</v>
      </c>
      <c r="E33">
        <v>29.120830000000002</v>
      </c>
      <c r="F33" t="s">
        <v>21</v>
      </c>
      <c r="G33">
        <v>1.7299999999999999E-2</v>
      </c>
      <c r="H33">
        <v>6.2E-2</v>
      </c>
      <c r="I33">
        <v>33.643315000000001</v>
      </c>
      <c r="J33" t="s">
        <v>21</v>
      </c>
      <c r="K33">
        <v>1.7600000000000001E-2</v>
      </c>
      <c r="L33">
        <v>6.3100000000000003E-2</v>
      </c>
      <c r="M33">
        <v>29.207574000000001</v>
      </c>
      <c r="N33" t="s">
        <v>21</v>
      </c>
      <c r="O33">
        <v>1.78E-2</v>
      </c>
      <c r="P33">
        <v>6.4199999999999993E-2</v>
      </c>
      <c r="Q33">
        <v>29.102511</v>
      </c>
      <c r="S33" s="17"/>
      <c r="T33" t="s">
        <v>21</v>
      </c>
      <c r="U33">
        <v>7.1999999999999998E-3</v>
      </c>
      <c r="V33">
        <v>5.3999999999999999E-2</v>
      </c>
      <c r="W33">
        <v>30.659271</v>
      </c>
      <c r="X33" t="s">
        <v>21</v>
      </c>
      <c r="Y33">
        <v>7.3000000000000001E-3</v>
      </c>
      <c r="Z33">
        <v>5.4899999999999997E-2</v>
      </c>
      <c r="AA33">
        <v>26.517574</v>
      </c>
      <c r="AB33" t="s">
        <v>21</v>
      </c>
      <c r="AC33">
        <v>7.4000000000000003E-3</v>
      </c>
      <c r="AD33">
        <v>5.57E-2</v>
      </c>
      <c r="AE33">
        <v>26.385625999999998</v>
      </c>
      <c r="AF33" t="s">
        <v>21</v>
      </c>
      <c r="AG33">
        <v>7.6E-3</v>
      </c>
      <c r="AH33">
        <v>5.67E-2</v>
      </c>
      <c r="AI33">
        <v>28.708604999999999</v>
      </c>
    </row>
    <row r="34" spans="1:35" x14ac:dyDescent="0.25">
      <c r="A34" s="17"/>
      <c r="B34" t="s">
        <v>22</v>
      </c>
      <c r="C34">
        <v>1.9099999999999999E-2</v>
      </c>
      <c r="D34">
        <v>4.7E-2</v>
      </c>
      <c r="E34">
        <v>423.10102899999998</v>
      </c>
      <c r="F34" t="s">
        <v>22</v>
      </c>
      <c r="G34">
        <v>1.9400000000000001E-2</v>
      </c>
      <c r="H34">
        <v>4.7800000000000002E-2</v>
      </c>
      <c r="I34">
        <v>453.75241499999998</v>
      </c>
      <c r="J34" t="s">
        <v>22</v>
      </c>
      <c r="K34" s="7">
        <v>1.9699999999999999E-2</v>
      </c>
      <c r="L34" s="10">
        <v>4.8599999999999997E-2</v>
      </c>
      <c r="M34">
        <v>423.79829799999999</v>
      </c>
      <c r="N34" t="s">
        <v>22</v>
      </c>
      <c r="O34">
        <v>0.02</v>
      </c>
      <c r="P34">
        <v>4.9399999999999999E-2</v>
      </c>
      <c r="Q34">
        <v>419.82011799999998</v>
      </c>
      <c r="S34" s="17"/>
      <c r="T34" t="s">
        <v>22</v>
      </c>
      <c r="U34">
        <v>8.9999999999999993E-3</v>
      </c>
      <c r="V34">
        <v>3.7999999999999999E-2</v>
      </c>
      <c r="W34">
        <v>359.75355000000002</v>
      </c>
      <c r="X34" t="s">
        <v>22</v>
      </c>
      <c r="Y34">
        <v>9.1999999999999998E-3</v>
      </c>
      <c r="Z34">
        <v>3.8699999999999998E-2</v>
      </c>
      <c r="AA34">
        <v>357.90157399999998</v>
      </c>
      <c r="AB34" t="s">
        <v>22</v>
      </c>
      <c r="AC34">
        <v>9.2999999999999992E-3</v>
      </c>
      <c r="AD34">
        <v>3.9300000000000002E-2</v>
      </c>
      <c r="AE34">
        <v>360.080939</v>
      </c>
      <c r="AF34" t="s">
        <v>22</v>
      </c>
      <c r="AG34">
        <v>9.4999999999999998E-3</v>
      </c>
      <c r="AH34" s="6">
        <v>0.04</v>
      </c>
      <c r="AI34">
        <v>359.66256199999998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3.5700000000000003E-2</v>
      </c>
      <c r="C46" s="3"/>
      <c r="D46" s="3"/>
      <c r="E46">
        <v>20.215758000000001</v>
      </c>
      <c r="F46" s="3">
        <v>3.61E-2</v>
      </c>
      <c r="G46" s="3"/>
      <c r="H46" s="3"/>
      <c r="I46">
        <v>21.564983999999999</v>
      </c>
      <c r="J46" s="3">
        <v>3.6900000000000002E-2</v>
      </c>
      <c r="K46" s="3"/>
      <c r="L46" s="3"/>
      <c r="M46">
        <v>20.227906000000001</v>
      </c>
      <c r="N46" s="3">
        <v>3.7400000000000003E-2</v>
      </c>
      <c r="O46" s="3"/>
      <c r="P46" s="3"/>
      <c r="Q46">
        <v>20.678217</v>
      </c>
      <c r="S46" s="18"/>
      <c r="T46" s="3">
        <v>2.1499999999999998E-2</v>
      </c>
      <c r="U46" s="3"/>
      <c r="V46" s="3"/>
      <c r="W46">
        <v>21.688552999999999</v>
      </c>
      <c r="X46" s="3">
        <v>2.1999999999999999E-2</v>
      </c>
      <c r="Y46" s="3"/>
      <c r="Z46" s="3"/>
      <c r="AA46">
        <v>22.103839000000001</v>
      </c>
      <c r="AB46" s="3">
        <v>2.23E-2</v>
      </c>
      <c r="AC46" s="3"/>
      <c r="AD46" s="3"/>
      <c r="AE46">
        <v>20.682435999999999</v>
      </c>
      <c r="AF46" s="3">
        <v>2.2700000000000001E-2</v>
      </c>
      <c r="AG46" s="3"/>
      <c r="AH46" s="3"/>
      <c r="AI46">
        <v>20.277411000000001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6.4799999999999996E-2</v>
      </c>
      <c r="E52">
        <v>2.2057329999999999</v>
      </c>
      <c r="F52" t="s">
        <v>20</v>
      </c>
      <c r="G52">
        <v>2.5999999999999999E-3</v>
      </c>
      <c r="H52">
        <v>6.6000000000000003E-2</v>
      </c>
      <c r="I52">
        <v>2.0783160000000001</v>
      </c>
      <c r="J52" t="s">
        <v>20</v>
      </c>
      <c r="K52">
        <v>2.5999999999999999E-3</v>
      </c>
      <c r="L52">
        <v>6.7199999999999996E-2</v>
      </c>
      <c r="M52">
        <v>2.3794620000000002</v>
      </c>
      <c r="N52" t="s">
        <v>20</v>
      </c>
      <c r="O52">
        <v>2.5999999999999999E-3</v>
      </c>
      <c r="P52">
        <v>6.8400000000000002E-2</v>
      </c>
      <c r="Q52">
        <v>2.4056090000000001</v>
      </c>
    </row>
    <row r="53" spans="1:17" x14ac:dyDescent="0.25">
      <c r="A53" s="17"/>
      <c r="B53" t="s">
        <v>21</v>
      </c>
      <c r="C53">
        <v>2.8E-3</v>
      </c>
      <c r="D53">
        <v>3.5400000000000001E-2</v>
      </c>
      <c r="E53">
        <v>22.022141999999999</v>
      </c>
      <c r="F53" t="s">
        <v>21</v>
      </c>
      <c r="G53">
        <v>2.8999999999999998E-3</v>
      </c>
      <c r="H53">
        <v>3.5900000000000001E-2</v>
      </c>
      <c r="I53">
        <v>21.763621000000001</v>
      </c>
      <c r="J53" t="s">
        <v>21</v>
      </c>
      <c r="K53">
        <v>3.0000000000000001E-3</v>
      </c>
      <c r="L53">
        <v>3.6200000000000003E-2</v>
      </c>
      <c r="M53">
        <v>21.738689999999998</v>
      </c>
      <c r="N53" t="s">
        <v>21</v>
      </c>
      <c r="O53">
        <v>3.0000000000000001E-3</v>
      </c>
      <c r="P53">
        <v>3.6999999999999998E-2</v>
      </c>
      <c r="Q53">
        <v>21.727277999999998</v>
      </c>
    </row>
    <row r="54" spans="1:17" x14ac:dyDescent="0.25">
      <c r="A54" s="17"/>
      <c r="B54" t="s">
        <v>22</v>
      </c>
      <c r="C54">
        <v>3.8E-3</v>
      </c>
      <c r="D54">
        <v>2.2599999999999999E-2</v>
      </c>
      <c r="E54">
        <v>285.29154299999999</v>
      </c>
      <c r="F54" t="s">
        <v>22</v>
      </c>
      <c r="G54">
        <v>3.8999999999999998E-3</v>
      </c>
      <c r="H54">
        <v>2.3E-2</v>
      </c>
      <c r="I54">
        <v>283.903685</v>
      </c>
      <c r="J54" t="s">
        <v>22</v>
      </c>
      <c r="K54">
        <v>4.0000000000000001E-3</v>
      </c>
      <c r="L54">
        <v>2.35E-2</v>
      </c>
      <c r="M54">
        <v>288.97911099999999</v>
      </c>
      <c r="N54" t="s">
        <v>22</v>
      </c>
      <c r="O54">
        <v>4.1000000000000003E-3</v>
      </c>
      <c r="P54">
        <v>2.4E-2</v>
      </c>
      <c r="Q54">
        <v>303.76036699999997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8.5000000000000006E-3</v>
      </c>
      <c r="C66" s="3"/>
      <c r="D66" s="3"/>
      <c r="E66">
        <v>23.181788999999998</v>
      </c>
      <c r="F66" s="3">
        <v>8.6999999999999994E-3</v>
      </c>
      <c r="G66" s="3"/>
      <c r="H66" s="3"/>
      <c r="I66">
        <v>24.522371</v>
      </c>
      <c r="J66" s="3">
        <v>8.8999999999999999E-3</v>
      </c>
      <c r="K66" s="3"/>
      <c r="L66" s="3"/>
      <c r="M66">
        <v>22.830950000000001</v>
      </c>
      <c r="N66" s="3">
        <v>9.1000000000000004E-3</v>
      </c>
      <c r="O66" s="3"/>
      <c r="P66" s="3"/>
      <c r="Q66">
        <v>22.963868999999999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6.4860000000000001E-2</v>
      </c>
      <c r="H73">
        <f t="shared" ref="H73:H75" si="2">E11+I11</f>
        <v>4.4340549999999999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5.9949999999999996E-2</v>
      </c>
      <c r="M73">
        <f>I25+E25</f>
        <v>52.850321000000001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6.4919999999999992E-2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0.06</v>
      </c>
    </row>
    <row r="74" spans="1:27" x14ac:dyDescent="0.25">
      <c r="C74" s="17"/>
      <c r="D74" s="16"/>
      <c r="E74" t="s">
        <v>36</v>
      </c>
      <c r="F74">
        <f t="shared" si="0"/>
        <v>5.935E-2</v>
      </c>
      <c r="G74">
        <f t="shared" si="1"/>
        <v>6.4659999999999995E-2</v>
      </c>
      <c r="H74">
        <f t="shared" si="2"/>
        <v>63.736919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5.9400000000000001E-2</v>
      </c>
      <c r="S74">
        <f t="shared" si="7"/>
        <v>6.472E-2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5.935E-2</v>
      </c>
      <c r="G75">
        <f t="shared" si="1"/>
        <v>5.9954999999999994E-2</v>
      </c>
      <c r="H75">
        <f t="shared" si="2"/>
        <v>945.19811099999993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5.9400000000000001E-2</v>
      </c>
      <c r="S75">
        <f t="shared" si="7"/>
        <v>6.0010000000000001E-2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6.5040000000000001E-2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6.0100000000000008E-2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6.5159999999999996E-2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6.0200000000000004E-2</v>
      </c>
    </row>
    <row r="80" spans="1:27" x14ac:dyDescent="0.25">
      <c r="C80" s="17"/>
      <c r="D80" s="16"/>
      <c r="E80" t="s">
        <v>36</v>
      </c>
      <c r="F80">
        <f t="shared" si="10"/>
        <v>5.9500000000000004E-2</v>
      </c>
      <c r="G80">
        <f t="shared" si="11"/>
        <v>6.4840000000000009E-2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5.96E-2</v>
      </c>
      <c r="S80">
        <f t="shared" si="15"/>
        <v>6.4960000000000004E-2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5.9500000000000004E-2</v>
      </c>
      <c r="G81">
        <f t="shared" si="11"/>
        <v>6.0120000000000007E-2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5.96E-2</v>
      </c>
      <c r="S81">
        <f t="shared" si="15"/>
        <v>6.0230000000000006E-2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6.4920000000000005E-2</v>
      </c>
      <c r="H86">
        <f t="shared" ref="H86:H88" si="20">M11+I11+E11</f>
        <v>6.8207839999999997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5.9999750000000004E-2</v>
      </c>
      <c r="M86">
        <f>M25+I25+E25</f>
        <v>74.756870000000006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6.5040000000000001E-2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6.0099000000000007E-2</v>
      </c>
    </row>
    <row r="87" spans="2:25" x14ac:dyDescent="0.25">
      <c r="B87" s="17"/>
      <c r="C87" s="15"/>
      <c r="D87" s="16"/>
      <c r="E87" t="s">
        <v>36</v>
      </c>
      <c r="F87">
        <f t="shared" si="18"/>
        <v>5.9400000000000001E-2</v>
      </c>
      <c r="G87">
        <f t="shared" si="19"/>
        <v>6.4719750000000006E-2</v>
      </c>
      <c r="H87">
        <f t="shared" si="20"/>
        <v>95.386829000000006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5.9499999999999997E-2</v>
      </c>
      <c r="S87">
        <f t="shared" si="25"/>
        <v>6.4839000000000008E-2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5.9400000000000001E-2</v>
      </c>
      <c r="G88">
        <f t="shared" si="19"/>
        <v>6.0009750000000001E-2</v>
      </c>
      <c r="H88">
        <f t="shared" si="20"/>
        <v>1412.7657549999999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5.9499999999999997E-2</v>
      </c>
      <c r="S88">
        <f t="shared" si="25"/>
        <v>6.0119000000000006E-2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6.5279999999999991E-2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6.0296000000000002E-2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6.5519999999999995E-2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6.0491000000000003E-2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5.9699999999999996E-2</v>
      </c>
      <c r="G93">
        <f t="shared" si="29"/>
        <v>6.5075999999999995E-2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5.9900000000000009E-2</v>
      </c>
      <c r="S93">
        <f t="shared" si="33"/>
        <v>6.5311000000000008E-2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5.9699999999999996E-2</v>
      </c>
      <c r="G94">
        <f t="shared" si="29"/>
        <v>6.0336000000000001E-2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5.9900000000000009E-2</v>
      </c>
      <c r="S94">
        <f t="shared" si="33"/>
        <v>6.0551000000000008E-2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6.4979999999999982E-2</v>
      </c>
      <c r="H99">
        <f t="shared" ref="H99:H101" si="38">Q11+M11+I11+E11</f>
        <v>8.90916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6.0049299999999993E-2</v>
      </c>
      <c r="M99">
        <f>Q25+M25+I25+E25</f>
        <v>97.61076700000001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6.5159999999999996E-2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6.0197399999999998E-2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5.9449999999999996E-2</v>
      </c>
      <c r="G100">
        <f t="shared" si="37"/>
        <v>6.4779274999999997E-2</v>
      </c>
      <c r="H100">
        <f t="shared" si="38"/>
        <v>127.113624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5.96E-2</v>
      </c>
      <c r="S100">
        <f t="shared" si="43"/>
        <v>6.4957199999999993E-2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5.9450012499999996E-2</v>
      </c>
      <c r="G101">
        <f t="shared" si="37"/>
        <v>6.0064274999999993E-2</v>
      </c>
      <c r="H101">
        <f t="shared" si="38"/>
        <v>1885.2817669999999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5.9600099999999996E-2</v>
      </c>
      <c r="S101">
        <f t="shared" si="43"/>
        <v>6.0227199999999995E-2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6.5519999999999995E-2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6.0491200000000002E-2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6.5880000000000008E-2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6.0783800000000006E-2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5.9899999999999995E-2</v>
      </c>
      <c r="G106">
        <f t="shared" si="47"/>
        <v>6.5309599999999995E-2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6.0200000000000004E-2</v>
      </c>
      <c r="S106">
        <f t="shared" si="51"/>
        <v>6.5658400000000006E-2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5.9900799999999997E-2</v>
      </c>
      <c r="G107">
        <f t="shared" si="47"/>
        <v>6.0549599999999995E-2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6.0202699999999998E-2</v>
      </c>
      <c r="S107">
        <f t="shared" si="51"/>
        <v>6.086840000000001E-2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6.4860000000000001E-2</v>
      </c>
      <c r="H112">
        <f t="shared" ref="H112:H114" si="56">AA11+W11</f>
        <v>4.4889239999999999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4.9439999999999998E-2</v>
      </c>
      <c r="M112">
        <f>AA25+W25</f>
        <v>46.073747999999995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6.4919999999999992E-2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4.9479999999999996E-2</v>
      </c>
    </row>
    <row r="113" spans="2:25" x14ac:dyDescent="0.25">
      <c r="C113" s="17"/>
      <c r="D113" s="16"/>
      <c r="E113" t="s">
        <v>36</v>
      </c>
      <c r="F113">
        <f t="shared" si="54"/>
        <v>3.7925E-2</v>
      </c>
      <c r="G113">
        <f t="shared" si="55"/>
        <v>6.3755000000000006E-2</v>
      </c>
      <c r="H113">
        <f t="shared" si="56"/>
        <v>64.249363000000002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3.7949999999999998E-2</v>
      </c>
      <c r="S113">
        <f t="shared" si="61"/>
        <v>6.3810000000000006E-2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3.9524999999999998E-2</v>
      </c>
      <c r="G114">
        <f t="shared" si="55"/>
        <v>5.3344999999999997E-2</v>
      </c>
      <c r="H114">
        <f t="shared" si="56"/>
        <v>894.93339100000003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3.9550000000000002E-2</v>
      </c>
      <c r="S114">
        <f t="shared" si="61"/>
        <v>5.339E-2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6.5040000000000001E-2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4.956E-2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6.5159999999999996E-2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4.9640000000000004E-2</v>
      </c>
    </row>
    <row r="119" spans="2:25" x14ac:dyDescent="0.25">
      <c r="C119" s="17"/>
      <c r="D119" s="16"/>
      <c r="E119" t="s">
        <v>36</v>
      </c>
      <c r="F119">
        <f t="shared" si="64"/>
        <v>3.8000000000000006E-2</v>
      </c>
      <c r="G119">
        <f t="shared" si="65"/>
        <v>6.3920000000000005E-2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3.805E-2</v>
      </c>
      <c r="S119">
        <f t="shared" si="69"/>
        <v>6.4030000000000004E-2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3.9600000000000003E-2</v>
      </c>
      <c r="G120">
        <f t="shared" si="65"/>
        <v>5.3480000000000007E-2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3.9649999999999998E-2</v>
      </c>
      <c r="S120">
        <f t="shared" si="69"/>
        <v>5.3569999999999993E-2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6.4920000000000005E-2</v>
      </c>
      <c r="H125">
        <f t="shared" ref="H125:H127" si="74">AE11+AA11+W11</f>
        <v>6.9423130000000004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4.9479750000000003E-2</v>
      </c>
      <c r="M125">
        <f>AE25+AA25+W25</f>
        <v>68.24092499999999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6.5040000000000001E-2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4.9559000000000006E-2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3.7950000000000005E-2</v>
      </c>
      <c r="G126">
        <f t="shared" si="73"/>
        <v>6.3810250000000013E-2</v>
      </c>
      <c r="H126">
        <f t="shared" si="74"/>
        <v>96.061178999999996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3.8000000000000006E-2</v>
      </c>
      <c r="S126">
        <f t="shared" si="79"/>
        <v>6.3921000000000006E-2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3.9550000000000009E-2</v>
      </c>
      <c r="G127">
        <f t="shared" si="73"/>
        <v>5.3390250000000007E-2</v>
      </c>
      <c r="H127">
        <f t="shared" si="74"/>
        <v>1347.6488549999999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3.9600000000000003E-2</v>
      </c>
      <c r="S127">
        <f t="shared" si="79"/>
        <v>5.3481000000000001E-2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6.5279999999999991E-2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4.9715999999999996E-2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6.5519999999999995E-2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4.9871000000000006E-2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3.8100000000000002E-2</v>
      </c>
      <c r="G132">
        <f t="shared" si="83"/>
        <v>6.4144000000000007E-2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3.8199999999999998E-2</v>
      </c>
      <c r="S132">
        <f t="shared" si="87"/>
        <v>6.436900000000001E-2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3.9699999999999999E-2</v>
      </c>
      <c r="G133">
        <f t="shared" si="83"/>
        <v>5.3664000000000003E-2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3.9800000000000002E-2</v>
      </c>
      <c r="S133">
        <f t="shared" si="87"/>
        <v>5.3849000000000008E-2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6.4979999999999982E-2</v>
      </c>
      <c r="H138">
        <f t="shared" ref="H138:H140" si="92">AI11+AE11+AA11+W11</f>
        <v>9.318185999999999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4.9519262499999994E-2</v>
      </c>
      <c r="M138">
        <f>AI25+AE25+AA25+W25</f>
        <v>92.663064999999989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6.5159999999999996E-2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4.9637099999999997E-2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3.7974999999999995E-2</v>
      </c>
      <c r="G139">
        <f t="shared" si="91"/>
        <v>6.3865737499999992E-2</v>
      </c>
      <c r="H139">
        <f t="shared" si="92"/>
        <v>127.322154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3.805E-2</v>
      </c>
      <c r="S139">
        <f t="shared" si="97"/>
        <v>6.4032900000000004E-2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3.9574999999999992E-2</v>
      </c>
      <c r="G140">
        <f t="shared" si="91"/>
        <v>5.3435724999999989E-2</v>
      </c>
      <c r="H140">
        <f t="shared" si="92"/>
        <v>1791.3769950000001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3.9649999999999998E-2</v>
      </c>
      <c r="S140">
        <f t="shared" si="97"/>
        <v>5.3572799999999997E-2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6.5519999999999995E-2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4.9868800000000005E-2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6.5880000000000008E-2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5.0095700000000007E-2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3.8199999999999998E-2</v>
      </c>
      <c r="G145">
        <f t="shared" si="101"/>
        <v>6.437119999999999E-2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3.8350000000000002E-2</v>
      </c>
      <c r="S145">
        <f t="shared" si="105"/>
        <v>6.4714300000000002E-2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3.9800000000000002E-2</v>
      </c>
      <c r="G146">
        <f t="shared" si="101"/>
        <v>5.3850399999999993E-2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3.9949999999999999E-2</v>
      </c>
      <c r="S146">
        <f t="shared" si="105"/>
        <v>5.4131600000000002E-2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6.4860000000000001E-2</v>
      </c>
      <c r="H151">
        <f t="shared" ref="H151:H153" si="110">I32++E32</f>
        <v>4.4953089999999998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3.5720000000000002E-2</v>
      </c>
      <c r="M151">
        <f>I46+E46</f>
        <v>41.780742000000004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6.4919999999999992E-2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3.5740000000000008E-2</v>
      </c>
    </row>
    <row r="152" spans="1:25" x14ac:dyDescent="0.25">
      <c r="C152" s="17"/>
      <c r="D152" s="16"/>
      <c r="E152" t="s">
        <v>36</v>
      </c>
      <c r="F152">
        <f t="shared" si="108"/>
        <v>1.7015000000000002E-2</v>
      </c>
      <c r="G152">
        <f t="shared" si="109"/>
        <v>6.1049999999999993E-2</v>
      </c>
      <c r="H152">
        <f t="shared" si="110"/>
        <v>62.764144999999999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1.703E-2</v>
      </c>
      <c r="S152">
        <f t="shared" si="115"/>
        <v>6.1100000000000002E-2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1.9114999999999997E-2</v>
      </c>
      <c r="G153">
        <f t="shared" si="109"/>
        <v>4.7039999999999998E-2</v>
      </c>
      <c r="H153">
        <f t="shared" si="110"/>
        <v>876.85344399999997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1.9130000000000001E-2</v>
      </c>
      <c r="S153">
        <f t="shared" si="115"/>
        <v>4.7080000000000004E-2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6.5040000000000001E-2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3.5780000000000006E-2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6.5159999999999996E-2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3.5820000000000005E-2</v>
      </c>
    </row>
    <row r="158" spans="1:25" x14ac:dyDescent="0.25">
      <c r="C158" s="17"/>
      <c r="D158" s="16"/>
      <c r="E158" t="s">
        <v>36</v>
      </c>
      <c r="F158">
        <f t="shared" si="118"/>
        <v>1.7060000000000002E-2</v>
      </c>
      <c r="G158">
        <f t="shared" si="119"/>
        <v>6.1200000000000004E-2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1.7090000000000001E-2</v>
      </c>
      <c r="S158">
        <f t="shared" si="123"/>
        <v>6.1299999999999993E-2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1.916E-2</v>
      </c>
      <c r="G159">
        <f t="shared" si="119"/>
        <v>4.7160000000000001E-2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1.9189999999999999E-2</v>
      </c>
      <c r="S159">
        <f t="shared" si="123"/>
        <v>4.7239999999999997E-2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6.4920000000000005E-2</v>
      </c>
      <c r="H164">
        <f t="shared" ref="H164:H166" si="128">M32+I32+E32</f>
        <v>6.553242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3.5741000000000002E-2</v>
      </c>
      <c r="M164">
        <f>M46+I46+E46</f>
        <v>62.008648000000001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6.5040000000000001E-2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3.578400000000001E-2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1.7030000000000003E-2</v>
      </c>
      <c r="G165">
        <f t="shared" si="127"/>
        <v>6.1100250000000002E-2</v>
      </c>
      <c r="H165">
        <f t="shared" si="128"/>
        <v>91.971719000000007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1.7060000000000002E-2</v>
      </c>
      <c r="S165">
        <f t="shared" si="133"/>
        <v>6.1201000000000005E-2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1.9130000000000001E-2</v>
      </c>
      <c r="G166">
        <f t="shared" si="127"/>
        <v>4.7080000000000004E-2</v>
      </c>
      <c r="H166">
        <f t="shared" si="128"/>
        <v>1300.651742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1.916E-2</v>
      </c>
      <c r="S166">
        <f t="shared" si="133"/>
        <v>4.7160000000000001E-2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6.5279999999999991E-2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3.5875999999999998E-2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6.5519999999999995E-2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3.5976000000000008E-2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1.712E-2</v>
      </c>
      <c r="G171">
        <f t="shared" si="137"/>
        <v>6.1404E-2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1.7180000000000001E-2</v>
      </c>
      <c r="S171">
        <f t="shared" si="141"/>
        <v>6.1609000000000004E-2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1.9220000000000001E-2</v>
      </c>
      <c r="G172">
        <f t="shared" si="137"/>
        <v>4.7320000000000001E-2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1.9280000000000002E-2</v>
      </c>
      <c r="S172">
        <f t="shared" si="141"/>
        <v>4.7480000000000008E-2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6.4979999999999982E-2</v>
      </c>
      <c r="H177">
        <f t="shared" ref="H177:H179" si="146">Q32+M32+I32+E32</f>
        <v>8.8651680000000006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3.5762912500000001E-2</v>
      </c>
      <c r="M177">
        <f>Q46+M46+I46+E46</f>
        <v>82.686865000000012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6.5159999999999996E-2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3.5831299999999996E-2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1.7044987500000001E-2</v>
      </c>
      <c r="G178">
        <f t="shared" si="145"/>
        <v>6.1150737499999989E-2</v>
      </c>
      <c r="H178">
        <f t="shared" si="146"/>
        <v>121.07423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1.7089900000000002E-2</v>
      </c>
      <c r="S178">
        <f t="shared" si="151"/>
        <v>6.1302899999999994E-2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1.9144999999999999E-2</v>
      </c>
      <c r="G179">
        <f t="shared" si="145"/>
        <v>4.7119999999999995E-2</v>
      </c>
      <c r="H179">
        <f t="shared" si="146"/>
        <v>1720.4718599999999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1.9189999999999999E-2</v>
      </c>
      <c r="S179">
        <f t="shared" si="151"/>
        <v>4.7239999999999997E-2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6.5519999999999995E-2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3.5982399999999998E-2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6.5880000000000008E-2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3.6149100000000003E-2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1.7179199999999999E-2</v>
      </c>
      <c r="G184">
        <f t="shared" si="155"/>
        <v>6.1611199999999991E-2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1.7267299999999999E-2</v>
      </c>
      <c r="S184">
        <f t="shared" si="159"/>
        <v>6.1924300000000009E-2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1.9279999999999999E-2</v>
      </c>
      <c r="G185">
        <f t="shared" si="155"/>
        <v>4.7479999999999994E-2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1.9369999999999998E-2</v>
      </c>
      <c r="S185">
        <f t="shared" si="159"/>
        <v>4.7720000000000005E-2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6.4860000000000001E-2</v>
      </c>
      <c r="H190">
        <f t="shared" ref="H190:H192" si="164">AA32+W32</f>
        <v>4.6293489999999995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2.1524999999999999E-2</v>
      </c>
      <c r="M190">
        <f>AA46+W46</f>
        <v>43.792392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6.4919999999999992E-2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2.155E-2</v>
      </c>
    </row>
    <row r="191" spans="1:25" x14ac:dyDescent="0.25">
      <c r="C191" s="17"/>
      <c r="D191" s="16"/>
      <c r="E191" t="s">
        <v>36</v>
      </c>
      <c r="F191">
        <f t="shared" si="162"/>
        <v>7.2049999999999996E-3</v>
      </c>
      <c r="G191">
        <f t="shared" si="163"/>
        <v>5.4044999999999996E-2</v>
      </c>
      <c r="H191">
        <f t="shared" si="164"/>
        <v>57.176845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7.2099999999999994E-3</v>
      </c>
      <c r="S191">
        <f t="shared" si="169"/>
        <v>5.4089999999999999E-2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9.0099999999999989E-3</v>
      </c>
      <c r="G192">
        <f t="shared" si="163"/>
        <v>3.8034999999999999E-2</v>
      </c>
      <c r="H192">
        <f t="shared" si="164"/>
        <v>717.655124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9.0200000000000002E-3</v>
      </c>
      <c r="S192">
        <f t="shared" si="169"/>
        <v>3.807E-2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6.5040000000000001E-2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2.1600000000000001E-2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6.5159999999999996E-2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2.1649999999999996E-2</v>
      </c>
    </row>
    <row r="197" spans="2:25" x14ac:dyDescent="0.25">
      <c r="C197" s="17"/>
      <c r="D197" s="16"/>
      <c r="E197" t="s">
        <v>36</v>
      </c>
      <c r="F197">
        <f t="shared" si="172"/>
        <v>7.2200000000000007E-3</v>
      </c>
      <c r="G197">
        <f t="shared" si="173"/>
        <v>5.4180000000000006E-2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7.2299999999999994E-3</v>
      </c>
      <c r="S197">
        <f t="shared" si="177"/>
        <v>5.4269999999999999E-2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9.0399999999999994E-3</v>
      </c>
      <c r="G198">
        <f t="shared" si="173"/>
        <v>3.814E-2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9.0599999999999986E-3</v>
      </c>
      <c r="S198">
        <f t="shared" si="177"/>
        <v>3.8209999999999994E-2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6.4920000000000005E-2</v>
      </c>
      <c r="H203">
        <f t="shared" ref="H203:H205" si="182">AE32+AA32+W32</f>
        <v>6.7262159999999991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2.1549499999999999E-2</v>
      </c>
      <c r="M203">
        <f>AE46+AA46+W46</f>
        <v>64.474828000000002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6.5040000000000001E-2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2.1597999999999999E-2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7.2100000000000003E-3</v>
      </c>
      <c r="G204">
        <f t="shared" si="181"/>
        <v>5.4089749999999999E-2</v>
      </c>
      <c r="H204">
        <f t="shared" si="182"/>
        <v>83.562471000000002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7.2200000000000007E-3</v>
      </c>
      <c r="S204">
        <f t="shared" si="186"/>
        <v>5.4179000000000005E-2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9.01975E-3</v>
      </c>
      <c r="G205">
        <f t="shared" si="181"/>
        <v>3.8069749999999999E-2</v>
      </c>
      <c r="H205">
        <f t="shared" si="182"/>
        <v>1077.7360629999998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9.0390000000000002E-3</v>
      </c>
      <c r="S205">
        <f t="shared" si="186"/>
        <v>3.8139000000000006E-2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6.5279999999999991E-2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2.1691999999999996E-2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6.5519999999999995E-2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2.1782000000000003E-2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7.2399999999999999E-3</v>
      </c>
      <c r="G210">
        <f t="shared" si="190"/>
        <v>5.4356000000000002E-2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7.2600000000000008E-3</v>
      </c>
      <c r="S210">
        <f t="shared" si="194"/>
        <v>5.4531000000000003E-2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9.075999999999999E-3</v>
      </c>
      <c r="G211">
        <f t="shared" si="190"/>
        <v>3.8275999999999998E-2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9.111000000000001E-3</v>
      </c>
      <c r="S211">
        <f t="shared" si="194"/>
        <v>3.8411000000000001E-2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6.4979999999999982E-2</v>
      </c>
      <c r="H216">
        <f t="shared" ref="H216:H218" si="199">AI32+AE32+AA32+W32</f>
        <v>8.838474999999999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2.1573537499999997E-2</v>
      </c>
      <c r="M216">
        <f>AI46+AE46+AA46+W46</f>
        <v>84.752239000000003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6.5159999999999996E-2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2.1644299999999998E-2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7.2150124999999996E-3</v>
      </c>
      <c r="G217">
        <f t="shared" si="198"/>
        <v>5.4134287499999989E-2</v>
      </c>
      <c r="H217">
        <f t="shared" si="199"/>
        <v>112.27107599999999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7.2300999999999997E-3</v>
      </c>
      <c r="S217">
        <f t="shared" si="204"/>
        <v>5.4267299999999997E-2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9.0292749999999981E-3</v>
      </c>
      <c r="G218">
        <f t="shared" si="198"/>
        <v>3.8104275E-2</v>
      </c>
      <c r="H218">
        <f t="shared" si="199"/>
        <v>1437.3986249999998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9.0571999999999996E-3</v>
      </c>
      <c r="S218">
        <f t="shared" si="204"/>
        <v>3.8207199999999997E-2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6.5519999999999995E-2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2.1778399999999996E-2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6.5880000000000008E-2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2.1904099999999999E-2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7.2607999999999995E-3</v>
      </c>
      <c r="G223">
        <f t="shared" si="208"/>
        <v>5.4530399999999993E-2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7.2927000000000009E-3</v>
      </c>
      <c r="S223">
        <f t="shared" si="212"/>
        <v>5.4791100000000002E-2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9.1095999999999989E-3</v>
      </c>
      <c r="G224">
        <f t="shared" si="208"/>
        <v>3.8409600000000002E-2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9.1583999999999988E-3</v>
      </c>
      <c r="S224">
        <f t="shared" si="212"/>
        <v>3.8608400000000001E-2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6.4860000000000001E-2</v>
      </c>
      <c r="H229">
        <f t="shared" ref="H229:H231" si="217">I52+E52</f>
        <v>4.2840489999999996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8.0750000000000006E-3</v>
      </c>
      <c r="M229">
        <f>I66+E66</f>
        <v>47.704160000000002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6.4919999999999992E-2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7.6500000000000005E-3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3.5424999999999998E-2</v>
      </c>
      <c r="H230">
        <f t="shared" si="217"/>
        <v>43.785763000000003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3.5450000000000002E-2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2.2619999999999994E-2</v>
      </c>
      <c r="H231">
        <f t="shared" si="217"/>
        <v>569.19522800000004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2.264E-2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6.5040000000000001E-2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6.8000000000000005E-3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6.5159999999999996E-2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5.9500000000000004E-3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3.5500000000000004E-2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3.5549999999999998E-2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2.2679999999999999E-2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2.2719999999999997E-2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6.4920000000000005E-2</v>
      </c>
      <c r="H242">
        <f t="shared" ref="H242:H244" si="235">M52+I52+E52</f>
        <v>6.6635109999999997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7.6935000000000007E-3</v>
      </c>
      <c r="M242">
        <f>M66+I66+E66</f>
        <v>70.535110000000003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6.5040000000000001E-2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6.974000000000001E-3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3.5449500000000002E-2</v>
      </c>
      <c r="H243">
        <f t="shared" si="235"/>
        <v>65.524452999999994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3.5498000000000002E-2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2.2640250000000001E-2</v>
      </c>
      <c r="H244">
        <f t="shared" si="235"/>
        <v>858.17433899999992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2.2681E-2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6.5279999999999991E-2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5.7959999999999999E-3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6.5519999999999995E-2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4.9660000000000008E-3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3.5591999999999999E-2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3.5682000000000005E-2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2.2764E-2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2.2849000000000001E-2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6.4979999999999982E-2</v>
      </c>
      <c r="H255">
        <f t="shared" ref="H255:H257" si="253">Q52+M52+I52+E52</f>
        <v>9.0691199999999998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7.3522374999999999E-3</v>
      </c>
      <c r="M255">
        <f>Q66+M66+I66+E66</f>
        <v>93.498979000000006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6.5159999999999996E-2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6.4459000000000001E-3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2.8149874999999999E-3</v>
      </c>
      <c r="G256">
        <f t="shared" si="252"/>
        <v>3.5473587500000001E-2</v>
      </c>
      <c r="H256">
        <f t="shared" si="253"/>
        <v>87.251731000000007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2.8298999999999998E-3</v>
      </c>
      <c r="S256">
        <f t="shared" si="258"/>
        <v>3.5544699999999999E-2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2.2660737499999997E-2</v>
      </c>
      <c r="H257">
        <f t="shared" si="253"/>
        <v>1161.934706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2.2722900000000001E-2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6.5519999999999995E-2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5.2791999999999987E-3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6.5880000000000008E-2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4.8433000000000018E-3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2.8591999999999997E-3</v>
      </c>
      <c r="G262">
        <f t="shared" si="262"/>
        <v>3.5681600000000001E-2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2.8873000000000002E-3</v>
      </c>
      <c r="S262">
        <f t="shared" si="266"/>
        <v>3.5814900000000004E-2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2.2851199999999999E-2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2.2984299999999999E-2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6.7500000000000004E-2</v>
      </c>
      <c r="E11">
        <v>2.3437809999999999</v>
      </c>
      <c r="F11" t="s">
        <v>20</v>
      </c>
      <c r="G11">
        <v>2.5999999999999999E-3</v>
      </c>
      <c r="H11">
        <v>6.8699999999999997E-2</v>
      </c>
      <c r="I11">
        <v>2.3248410000000002</v>
      </c>
      <c r="J11" t="s">
        <v>20</v>
      </c>
      <c r="K11">
        <v>2.5999999999999999E-3</v>
      </c>
      <c r="L11">
        <v>6.9900000000000004E-2</v>
      </c>
      <c r="M11">
        <v>2.340983</v>
      </c>
      <c r="N11" t="s">
        <v>20</v>
      </c>
      <c r="O11">
        <v>2.5999999999999999E-3</v>
      </c>
      <c r="P11">
        <v>7.1099999999999997E-2</v>
      </c>
      <c r="Q11">
        <v>2.6340479999999999</v>
      </c>
      <c r="S11" s="17"/>
      <c r="T11" t="s">
        <v>20</v>
      </c>
      <c r="U11">
        <v>1.2999999999999999E-3</v>
      </c>
      <c r="V11">
        <v>6.7500000000000004E-2</v>
      </c>
      <c r="W11">
        <v>2.653791</v>
      </c>
      <c r="X11" t="s">
        <v>20</v>
      </c>
      <c r="Y11">
        <v>2.5999999999999999E-3</v>
      </c>
      <c r="Z11">
        <v>6.8699999999999997E-2</v>
      </c>
      <c r="AA11">
        <v>2.324926</v>
      </c>
      <c r="AB11" t="s">
        <v>20</v>
      </c>
      <c r="AC11">
        <v>2.5999999999999999E-3</v>
      </c>
      <c r="AD11">
        <v>6.9900000000000004E-2</v>
      </c>
      <c r="AE11">
        <v>2.348363</v>
      </c>
      <c r="AF11" t="s">
        <v>20</v>
      </c>
      <c r="AG11">
        <v>2.5999999999999999E-3</v>
      </c>
      <c r="AH11">
        <v>7.1099999999999997E-2</v>
      </c>
      <c r="AI11">
        <v>2.3044630000000002</v>
      </c>
    </row>
    <row r="12" spans="1:35" x14ac:dyDescent="0.25">
      <c r="A12" s="17"/>
      <c r="B12" t="s">
        <v>21</v>
      </c>
      <c r="C12">
        <v>6.1499999999999999E-2</v>
      </c>
      <c r="D12">
        <v>6.7299999999999999E-2</v>
      </c>
      <c r="E12">
        <v>40.558458999999999</v>
      </c>
      <c r="F12" t="s">
        <v>21</v>
      </c>
      <c r="G12">
        <v>6.25E-2</v>
      </c>
      <c r="H12">
        <v>6.8400000000000002E-2</v>
      </c>
      <c r="I12">
        <v>40.232869999999998</v>
      </c>
      <c r="J12" t="s">
        <v>21</v>
      </c>
      <c r="K12">
        <v>6.3500000000000001E-2</v>
      </c>
      <c r="L12">
        <v>6.9599999999999995E-2</v>
      </c>
      <c r="M12">
        <v>40.691889000000003</v>
      </c>
      <c r="N12" t="s">
        <v>21</v>
      </c>
      <c r="O12">
        <v>6.4500000000000002E-2</v>
      </c>
      <c r="P12">
        <v>7.0800000000000002E-2</v>
      </c>
      <c r="Q12">
        <v>40.171858999999998</v>
      </c>
      <c r="S12" s="17"/>
      <c r="T12" t="s">
        <v>21</v>
      </c>
      <c r="U12">
        <v>3.8300000000000001E-2</v>
      </c>
      <c r="V12">
        <v>6.6299999999999998E-2</v>
      </c>
      <c r="W12">
        <v>39.620522000000001</v>
      </c>
      <c r="X12" t="s">
        <v>21</v>
      </c>
      <c r="Y12">
        <v>3.8800000000000001E-2</v>
      </c>
      <c r="Z12">
        <v>6.7500000000000004E-2</v>
      </c>
      <c r="AA12">
        <v>39.510840999999999</v>
      </c>
      <c r="AB12" t="s">
        <v>21</v>
      </c>
      <c r="AC12">
        <v>3.9199999999999999E-2</v>
      </c>
      <c r="AD12">
        <v>6.8599999999999994E-2</v>
      </c>
      <c r="AE12">
        <v>39.698113999999997</v>
      </c>
      <c r="AF12" t="s">
        <v>21</v>
      </c>
      <c r="AG12">
        <v>3.9699999999999999E-2</v>
      </c>
      <c r="AH12">
        <v>6.9800000000000001E-2</v>
      </c>
      <c r="AI12">
        <v>39.034317000000001</v>
      </c>
    </row>
    <row r="13" spans="1:35" x14ac:dyDescent="0.25">
      <c r="A13" s="17"/>
      <c r="B13" t="s">
        <v>22</v>
      </c>
      <c r="C13">
        <v>5.8200000000000002E-2</v>
      </c>
      <c r="D13">
        <v>5.8799999999999998E-2</v>
      </c>
      <c r="E13">
        <v>379.35204599999997</v>
      </c>
      <c r="F13" t="s">
        <v>22</v>
      </c>
      <c r="G13">
        <v>5.9200000000000003E-2</v>
      </c>
      <c r="H13">
        <v>5.9799999999999999E-2</v>
      </c>
      <c r="I13">
        <v>373.78490199999999</v>
      </c>
      <c r="J13" t="s">
        <v>22</v>
      </c>
      <c r="K13">
        <v>6.0199999999999997E-2</v>
      </c>
      <c r="L13">
        <v>6.0900000000000003E-2</v>
      </c>
      <c r="M13">
        <v>377.636819</v>
      </c>
      <c r="N13" t="s">
        <v>22</v>
      </c>
      <c r="O13">
        <v>6.13E-2</v>
      </c>
      <c r="P13">
        <v>6.1899999999999997E-2</v>
      </c>
      <c r="Q13">
        <v>372.91813100000002</v>
      </c>
      <c r="S13" s="17"/>
      <c r="T13" t="s">
        <v>22</v>
      </c>
      <c r="U13">
        <v>3.9199999999999999E-2</v>
      </c>
      <c r="V13">
        <v>5.2299999999999999E-2</v>
      </c>
      <c r="W13">
        <v>343.54149200000001</v>
      </c>
      <c r="X13" t="s">
        <v>22</v>
      </c>
      <c r="Y13">
        <v>3.9699999999999999E-2</v>
      </c>
      <c r="Z13">
        <v>5.3199999999999997E-2</v>
      </c>
      <c r="AA13">
        <v>351.44511499999999</v>
      </c>
      <c r="AB13" t="s">
        <v>22</v>
      </c>
      <c r="AC13">
        <v>4.02E-2</v>
      </c>
      <c r="AD13">
        <v>5.4100000000000002E-2</v>
      </c>
      <c r="AE13">
        <v>354.48635899999999</v>
      </c>
      <c r="AF13" t="s">
        <v>22</v>
      </c>
      <c r="AG13">
        <v>4.0800000000000003E-2</v>
      </c>
      <c r="AH13">
        <v>5.5100000000000003E-2</v>
      </c>
      <c r="AI13">
        <v>351.13977599999998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5.8700000000000002E-2</v>
      </c>
      <c r="C25" s="3"/>
      <c r="D25" s="3"/>
      <c r="E25">
        <v>36.741743</v>
      </c>
      <c r="F25">
        <v>5.9900000000000002E-2</v>
      </c>
      <c r="G25" s="3"/>
      <c r="H25" s="3"/>
      <c r="I25">
        <v>28.450627999999998</v>
      </c>
      <c r="J25">
        <v>6.08E-2</v>
      </c>
      <c r="K25" s="3"/>
      <c r="L25" s="3"/>
      <c r="M25">
        <v>24.445848999999999</v>
      </c>
      <c r="N25" s="3">
        <v>6.1800000000000001E-2</v>
      </c>
      <c r="O25" s="3"/>
      <c r="P25" s="3"/>
      <c r="Q25">
        <v>30.456921999999999</v>
      </c>
      <c r="S25" s="18"/>
      <c r="T25" s="3">
        <v>4.8399999999999999E-2</v>
      </c>
      <c r="U25" s="3"/>
      <c r="V25" s="3"/>
      <c r="W25">
        <v>33.372377999999998</v>
      </c>
      <c r="X25" s="3">
        <v>4.9299999999999997E-2</v>
      </c>
      <c r="Z25" s="3"/>
      <c r="AA25">
        <v>34.368836000000002</v>
      </c>
      <c r="AB25" s="3">
        <v>5.0099999999999999E-2</v>
      </c>
      <c r="AC25" s="3"/>
      <c r="AD25" s="3"/>
      <c r="AE25">
        <v>28.770396999999999</v>
      </c>
      <c r="AF25">
        <v>5.0999999999999997E-2</v>
      </c>
      <c r="AG25" s="3"/>
      <c r="AH25" s="3"/>
      <c r="AI25">
        <v>25.460526000000002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6.7500000000000004E-2</v>
      </c>
      <c r="E32">
        <v>2.3311169999999999</v>
      </c>
      <c r="F32" t="s">
        <v>20</v>
      </c>
      <c r="G32">
        <v>2.5999999999999999E-3</v>
      </c>
      <c r="H32">
        <v>6.8699999999999997E-2</v>
      </c>
      <c r="I32">
        <v>2.3459599999999998</v>
      </c>
      <c r="J32" t="s">
        <v>20</v>
      </c>
      <c r="K32">
        <v>2.5999999999999999E-3</v>
      </c>
      <c r="L32">
        <v>6.9900000000000004E-2</v>
      </c>
      <c r="M32">
        <v>2.3413979999999999</v>
      </c>
      <c r="N32" t="s">
        <v>20</v>
      </c>
      <c r="O32">
        <v>2.5999999999999999E-3</v>
      </c>
      <c r="P32">
        <v>7.1099999999999997E-2</v>
      </c>
      <c r="Q32">
        <v>2.5861909999999999</v>
      </c>
      <c r="S32" s="17"/>
      <c r="T32" t="s">
        <v>20</v>
      </c>
      <c r="U32">
        <v>1.2999999999999999E-3</v>
      </c>
      <c r="V32">
        <v>6.7500000000000004E-2</v>
      </c>
      <c r="W32">
        <v>2.4859939999999998</v>
      </c>
      <c r="X32" t="s">
        <v>20</v>
      </c>
      <c r="Y32">
        <v>2.5999999999999999E-3</v>
      </c>
      <c r="Z32">
        <v>6.8699999999999997E-2</v>
      </c>
      <c r="AA32">
        <v>2.3505539999999998</v>
      </c>
      <c r="AB32" t="s">
        <v>20</v>
      </c>
      <c r="AC32">
        <v>2.5999999999999999E-3</v>
      </c>
      <c r="AD32">
        <v>6.9900000000000004E-2</v>
      </c>
      <c r="AE32">
        <v>2.6880850000000001</v>
      </c>
      <c r="AF32" t="s">
        <v>20</v>
      </c>
      <c r="AG32">
        <v>2.5999999999999999E-3</v>
      </c>
      <c r="AH32">
        <v>7.1099999999999997E-2</v>
      </c>
      <c r="AI32">
        <v>2.3285680000000002</v>
      </c>
    </row>
    <row r="33" spans="1:35" x14ac:dyDescent="0.25">
      <c r="A33" s="17"/>
      <c r="B33" t="s">
        <v>21</v>
      </c>
      <c r="C33">
        <v>1.7000000000000001E-2</v>
      </c>
      <c r="D33">
        <v>6.3500000000000001E-2</v>
      </c>
      <c r="E33">
        <v>37.064163999999998</v>
      </c>
      <c r="F33" t="s">
        <v>21</v>
      </c>
      <c r="G33">
        <v>1.7299999999999999E-2</v>
      </c>
      <c r="H33">
        <v>6.4600000000000005E-2</v>
      </c>
      <c r="I33">
        <v>37.456797000000002</v>
      </c>
      <c r="J33" t="s">
        <v>21</v>
      </c>
      <c r="K33">
        <v>1.7600000000000001E-2</v>
      </c>
      <c r="L33">
        <v>6.5600000000000006E-2</v>
      </c>
      <c r="M33">
        <v>37.229173000000003</v>
      </c>
      <c r="N33" t="s">
        <v>21</v>
      </c>
      <c r="O33">
        <v>1.78E-2</v>
      </c>
      <c r="P33">
        <v>6.6699999999999995E-2</v>
      </c>
      <c r="Q33">
        <v>36.376067999999997</v>
      </c>
      <c r="S33" s="17"/>
      <c r="T33" t="s">
        <v>21</v>
      </c>
      <c r="U33">
        <v>7.1999999999999998E-3</v>
      </c>
      <c r="V33">
        <v>5.62E-2</v>
      </c>
      <c r="W33">
        <v>33.292129000000003</v>
      </c>
      <c r="X33" t="s">
        <v>21</v>
      </c>
      <c r="Y33">
        <v>7.4000000000000003E-3</v>
      </c>
      <c r="Z33">
        <v>5.7099999999999998E-2</v>
      </c>
      <c r="AA33">
        <v>33.157314</v>
      </c>
      <c r="AB33" t="s">
        <v>21</v>
      </c>
      <c r="AC33">
        <v>7.4999999999999997E-3</v>
      </c>
      <c r="AD33">
        <v>5.79E-2</v>
      </c>
      <c r="AE33">
        <v>33.313056000000003</v>
      </c>
      <c r="AF33" t="s">
        <v>21</v>
      </c>
      <c r="AG33">
        <v>7.6E-3</v>
      </c>
      <c r="AH33">
        <v>5.8900000000000001E-2</v>
      </c>
      <c r="AI33">
        <v>33.051811999999998</v>
      </c>
    </row>
    <row r="34" spans="1:35" x14ac:dyDescent="0.25">
      <c r="A34" s="17"/>
      <c r="B34" t="s">
        <v>22</v>
      </c>
      <c r="C34">
        <v>1.9300000000000001E-2</v>
      </c>
      <c r="D34">
        <v>4.6100000000000002E-2</v>
      </c>
      <c r="E34">
        <v>326.50295899999998</v>
      </c>
      <c r="F34" t="s">
        <v>22</v>
      </c>
      <c r="G34">
        <v>1.9300000000000001E-2</v>
      </c>
      <c r="H34">
        <v>4.6899999999999997E-2</v>
      </c>
      <c r="I34">
        <v>329.97403300000002</v>
      </c>
      <c r="J34" t="s">
        <v>22</v>
      </c>
      <c r="K34" s="7">
        <v>1.9599999999999999E-2</v>
      </c>
      <c r="L34" s="10">
        <v>4.7699999999999999E-2</v>
      </c>
      <c r="M34">
        <v>327.20134899999999</v>
      </c>
      <c r="N34" t="s">
        <v>22</v>
      </c>
      <c r="O34">
        <v>1.9900000000000001E-2</v>
      </c>
      <c r="P34">
        <v>4.8599999999999997E-2</v>
      </c>
      <c r="Q34">
        <v>328.41587199999998</v>
      </c>
      <c r="S34" s="17"/>
      <c r="T34" t="s">
        <v>22</v>
      </c>
      <c r="U34">
        <v>8.9999999999999993E-3</v>
      </c>
      <c r="V34">
        <v>3.73E-2</v>
      </c>
      <c r="W34">
        <v>307.76972599999999</v>
      </c>
      <c r="X34" t="s">
        <v>22</v>
      </c>
      <c r="Y34">
        <v>9.1999999999999998E-3</v>
      </c>
      <c r="Z34">
        <v>3.7900000000000003E-2</v>
      </c>
      <c r="AA34">
        <v>301.386775</v>
      </c>
      <c r="AB34" t="s">
        <v>22</v>
      </c>
      <c r="AC34">
        <v>9.2999999999999992E-3</v>
      </c>
      <c r="AD34">
        <v>3.8600000000000002E-2</v>
      </c>
      <c r="AE34">
        <v>278.19400100000001</v>
      </c>
      <c r="AF34" t="s">
        <v>22</v>
      </c>
      <c r="AG34">
        <v>9.4999999999999998E-3</v>
      </c>
      <c r="AH34" s="6">
        <v>3.9300000000000002E-2</v>
      </c>
      <c r="AI34">
        <v>274.04508800000002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3.5000000000000003E-2</v>
      </c>
      <c r="C46" s="3"/>
      <c r="D46" s="3"/>
      <c r="E46">
        <v>25.247627000000001</v>
      </c>
      <c r="F46" s="3">
        <v>3.5700000000000003E-2</v>
      </c>
      <c r="G46" s="3"/>
      <c r="H46" s="3"/>
      <c r="I46">
        <v>28.042632000000001</v>
      </c>
      <c r="J46" s="3">
        <v>3.6299999999999999E-2</v>
      </c>
      <c r="K46" s="3"/>
      <c r="L46" s="3"/>
      <c r="M46">
        <v>29.149882999999999</v>
      </c>
      <c r="N46" s="3">
        <v>3.6900000000000002E-2</v>
      </c>
      <c r="O46" s="3"/>
      <c r="P46" s="3"/>
      <c r="Q46">
        <v>25.896978000000001</v>
      </c>
      <c r="S46" s="18"/>
      <c r="T46" s="3">
        <v>2.1299999999999999E-2</v>
      </c>
      <c r="U46" s="3"/>
      <c r="V46" s="3"/>
      <c r="W46">
        <v>27.366941000000001</v>
      </c>
      <c r="X46" s="3">
        <v>2.1700000000000001E-2</v>
      </c>
      <c r="Y46" s="3"/>
      <c r="Z46" s="3"/>
      <c r="AA46">
        <v>28.731332999999999</v>
      </c>
      <c r="AB46" s="3">
        <v>2.1999999999999999E-2</v>
      </c>
      <c r="AC46" s="3"/>
      <c r="AD46" s="3"/>
      <c r="AE46">
        <v>30.247056000000001</v>
      </c>
      <c r="AF46" s="3">
        <v>2.24E-2</v>
      </c>
      <c r="AG46" s="3"/>
      <c r="AH46" s="3"/>
      <c r="AI46">
        <v>25.846412999999998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6.7500000000000004E-2</v>
      </c>
      <c r="E52">
        <v>2.6822590000000002</v>
      </c>
      <c r="F52" t="s">
        <v>20</v>
      </c>
      <c r="G52">
        <v>2.5999999999999999E-3</v>
      </c>
      <c r="H52">
        <v>6.8699999999999997E-2</v>
      </c>
      <c r="I52">
        <v>2.4129510000000001</v>
      </c>
      <c r="J52" t="s">
        <v>20</v>
      </c>
      <c r="K52">
        <v>2.5999999999999999E-3</v>
      </c>
      <c r="L52">
        <v>6.9900000000000004E-2</v>
      </c>
      <c r="M52">
        <v>2.3830010000000001</v>
      </c>
      <c r="N52" t="s">
        <v>20</v>
      </c>
      <c r="O52">
        <v>2.5999999999999999E-3</v>
      </c>
      <c r="P52">
        <v>7.1099999999999997E-2</v>
      </c>
      <c r="Q52">
        <v>2.3127200000000001</v>
      </c>
    </row>
    <row r="53" spans="1:17" x14ac:dyDescent="0.25">
      <c r="A53" s="17"/>
      <c r="B53" t="s">
        <v>21</v>
      </c>
      <c r="C53">
        <v>2.8E-3</v>
      </c>
      <c r="D53">
        <v>3.6799999999999999E-2</v>
      </c>
      <c r="E53">
        <v>28.627047000000001</v>
      </c>
      <c r="F53" t="s">
        <v>21</v>
      </c>
      <c r="G53">
        <v>2.8999999999999998E-3</v>
      </c>
      <c r="H53">
        <v>3.73E-2</v>
      </c>
      <c r="I53">
        <v>27.185631000000001</v>
      </c>
      <c r="J53" t="s">
        <v>21</v>
      </c>
      <c r="K53">
        <v>3.0000000000000001E-3</v>
      </c>
      <c r="L53">
        <v>3.7699999999999997E-2</v>
      </c>
      <c r="M53">
        <v>27.520130000000002</v>
      </c>
      <c r="N53" t="s">
        <v>21</v>
      </c>
      <c r="O53">
        <v>3.0000000000000001E-3</v>
      </c>
      <c r="P53">
        <v>3.8399999999999997E-2</v>
      </c>
      <c r="Q53">
        <v>27.200872</v>
      </c>
    </row>
    <row r="54" spans="1:17" x14ac:dyDescent="0.25">
      <c r="A54" s="17"/>
      <c r="B54" t="s">
        <v>22</v>
      </c>
      <c r="C54">
        <v>3.8999999999999998E-3</v>
      </c>
      <c r="D54">
        <v>2.2100000000000002E-2</v>
      </c>
      <c r="E54">
        <v>217.49075999999999</v>
      </c>
      <c r="F54" t="s">
        <v>22</v>
      </c>
      <c r="G54">
        <v>3.8999999999999998E-3</v>
      </c>
      <c r="H54">
        <v>2.2599999999999999E-2</v>
      </c>
      <c r="I54">
        <v>214.520106</v>
      </c>
      <c r="J54" t="s">
        <v>22</v>
      </c>
      <c r="K54">
        <v>4.0000000000000001E-3</v>
      </c>
      <c r="L54">
        <v>2.3099999999999999E-2</v>
      </c>
      <c r="M54">
        <v>216.89775599999999</v>
      </c>
      <c r="N54" t="s">
        <v>22</v>
      </c>
      <c r="O54">
        <v>4.1000000000000003E-3</v>
      </c>
      <c r="P54">
        <v>2.35E-2</v>
      </c>
      <c r="Q54">
        <v>235.09282200000001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8.5000000000000006E-3</v>
      </c>
      <c r="C66" s="3"/>
      <c r="D66" s="3"/>
      <c r="E66">
        <v>26.329104000000001</v>
      </c>
      <c r="F66" s="3">
        <v>8.6E-3</v>
      </c>
      <c r="G66" s="3"/>
      <c r="H66" s="3"/>
      <c r="I66">
        <v>27.209361999999999</v>
      </c>
      <c r="J66" s="3">
        <v>8.8999999999999999E-3</v>
      </c>
      <c r="K66" s="3"/>
      <c r="L66" s="3"/>
      <c r="M66">
        <v>31.028341000000001</v>
      </c>
      <c r="N66" s="3">
        <v>9.1000000000000004E-3</v>
      </c>
      <c r="O66" s="3"/>
      <c r="P66" s="3"/>
      <c r="Q66">
        <v>25.476348000000002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6.7559999999999995E-2</v>
      </c>
      <c r="H73">
        <f t="shared" ref="H73:H75" si="2">E11+I11</f>
        <v>4.668622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5.876E-2</v>
      </c>
      <c r="M73">
        <f>I25+E25</f>
        <v>65.192370999999994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6.762E-2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5.8820000000000004E-2</v>
      </c>
    </row>
    <row r="74" spans="1:27" x14ac:dyDescent="0.25">
      <c r="C74" s="17"/>
      <c r="D74" s="16"/>
      <c r="E74" t="s">
        <v>36</v>
      </c>
      <c r="F74">
        <f t="shared" si="0"/>
        <v>6.1550000000000001E-2</v>
      </c>
      <c r="G74">
        <f t="shared" si="1"/>
        <v>6.7354999999999998E-2</v>
      </c>
      <c r="H74">
        <f t="shared" si="2"/>
        <v>80.79132899999999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6.1600000000000002E-2</v>
      </c>
      <c r="S74">
        <f t="shared" si="7"/>
        <v>6.7409999999999998E-2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5.8249999999999996E-2</v>
      </c>
      <c r="G75">
        <f t="shared" si="1"/>
        <v>5.8849999999999993E-2</v>
      </c>
      <c r="H75">
        <f t="shared" si="2"/>
        <v>753.13694799999996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5.8300000000000005E-2</v>
      </c>
      <c r="S75">
        <f t="shared" si="7"/>
        <v>5.8900000000000001E-2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6.7740000000000009E-2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5.8940000000000006E-2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6.7860000000000004E-2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5.9060000000000001E-2</v>
      </c>
    </row>
    <row r="80" spans="1:27" x14ac:dyDescent="0.25">
      <c r="C80" s="17"/>
      <c r="D80" s="16"/>
      <c r="E80" t="s">
        <v>36</v>
      </c>
      <c r="F80">
        <f t="shared" si="10"/>
        <v>6.1700000000000005E-2</v>
      </c>
      <c r="G80">
        <f t="shared" si="11"/>
        <v>6.7519999999999997E-2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6.1799999999999994E-2</v>
      </c>
      <c r="S80">
        <f t="shared" si="15"/>
        <v>6.7629999999999996E-2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5.8400000000000007E-2</v>
      </c>
      <c r="G81">
        <f t="shared" si="11"/>
        <v>5.8999999999999997E-2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5.8499999999999996E-2</v>
      </c>
      <c r="S81">
        <f t="shared" si="15"/>
        <v>5.9099999999999993E-2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6.7620000000000013E-2</v>
      </c>
      <c r="H86">
        <f t="shared" ref="H86:H88" si="20">M11+I11+E11</f>
        <v>7.0096050000000005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5.881925000000001E-2</v>
      </c>
      <c r="M86">
        <f>M25+I25+E25</f>
        <v>89.63821999999999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6.7740000000000009E-2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5.893700000000001E-2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6.1600000000000002E-2</v>
      </c>
      <c r="G87">
        <f t="shared" si="19"/>
        <v>6.7410250000000005E-2</v>
      </c>
      <c r="H87">
        <f t="shared" si="20"/>
        <v>121.48321799999999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6.1700000000000005E-2</v>
      </c>
      <c r="S87">
        <f t="shared" si="25"/>
        <v>6.7521000000000012E-2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5.8300000000000012E-2</v>
      </c>
      <c r="G88">
        <f t="shared" si="19"/>
        <v>5.8900250000000001E-2</v>
      </c>
      <c r="H88">
        <f t="shared" si="20"/>
        <v>1130.7737669999999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5.8400000000000007E-2</v>
      </c>
      <c r="S88">
        <f t="shared" si="25"/>
        <v>5.9001000000000005E-2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6.7979999999999999E-2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5.9167999999999998E-2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6.8220000000000003E-2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5.9393000000000001E-2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6.1899999999999997E-2</v>
      </c>
      <c r="G93">
        <f t="shared" si="29"/>
        <v>6.7743999999999999E-2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6.2100000000000002E-2</v>
      </c>
      <c r="S93">
        <f t="shared" si="33"/>
        <v>6.7969000000000002E-2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5.8599999999999999E-2</v>
      </c>
      <c r="G94">
        <f t="shared" si="29"/>
        <v>5.9203999999999993E-2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5.8800000000000005E-2</v>
      </c>
      <c r="S94">
        <f t="shared" si="33"/>
        <v>5.9409000000000003E-2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6.767999999999999E-2</v>
      </c>
      <c r="H99">
        <f t="shared" ref="H99:H101" si="38">Q11+M11+I11+E11</f>
        <v>9.6436530000000005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5.8877799999999994E-2</v>
      </c>
      <c r="M99">
        <f>Q25+M25+I25+E25</f>
        <v>120.095142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6.7860000000000004E-2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5.9051399999999997E-2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6.164999999999999E-2</v>
      </c>
      <c r="G100">
        <f t="shared" si="37"/>
        <v>6.7465737499999984E-2</v>
      </c>
      <c r="H100">
        <f t="shared" si="38"/>
        <v>161.65507700000001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6.1799999999999994E-2</v>
      </c>
      <c r="S100">
        <f t="shared" si="43"/>
        <v>6.7632899999999996E-2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5.8350012499999993E-2</v>
      </c>
      <c r="G101">
        <f t="shared" si="37"/>
        <v>5.8950724999999989E-2</v>
      </c>
      <c r="H101">
        <f t="shared" si="38"/>
        <v>1503.691898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5.8500099999999999E-2</v>
      </c>
      <c r="S101">
        <f t="shared" si="43"/>
        <v>5.9102799999999997E-2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6.8220000000000003E-2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5.9387200000000001E-2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6.8580000000000002E-2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5.9709800000000007E-2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6.2099999999999995E-2</v>
      </c>
      <c r="G106">
        <f t="shared" si="47"/>
        <v>6.7971199999999996E-2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6.2399999999999997E-2</v>
      </c>
      <c r="S106">
        <f t="shared" si="51"/>
        <v>6.8314299999999994E-2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5.88008E-2</v>
      </c>
      <c r="G107">
        <f t="shared" si="47"/>
        <v>5.9410399999999995E-2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5.9102700000000001E-2</v>
      </c>
      <c r="S107">
        <f t="shared" si="51"/>
        <v>5.9721600000000007E-2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6.7559999999999995E-2</v>
      </c>
      <c r="H112">
        <f t="shared" ref="H112:H114" si="56">AA11+W11</f>
        <v>4.9787169999999996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4.8444999999999995E-2</v>
      </c>
      <c r="M112">
        <f>AA25+W25</f>
        <v>67.741213999999999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6.762E-2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4.8490000000000005E-2</v>
      </c>
    </row>
    <row r="113" spans="2:25" x14ac:dyDescent="0.25">
      <c r="C113" s="17"/>
      <c r="D113" s="16"/>
      <c r="E113" t="s">
        <v>36</v>
      </c>
      <c r="F113">
        <f t="shared" si="54"/>
        <v>3.8324999999999998E-2</v>
      </c>
      <c r="G113">
        <f t="shared" si="55"/>
        <v>6.6360000000000002E-2</v>
      </c>
      <c r="H113">
        <f t="shared" si="56"/>
        <v>79.131362999999993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3.8350000000000002E-2</v>
      </c>
      <c r="S113">
        <f t="shared" si="61"/>
        <v>6.6420000000000007E-2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3.9224999999999996E-2</v>
      </c>
      <c r="G114">
        <f t="shared" si="55"/>
        <v>5.2345000000000003E-2</v>
      </c>
      <c r="H114">
        <f t="shared" si="56"/>
        <v>694.98660700000005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3.925E-2</v>
      </c>
      <c r="S114">
        <f t="shared" si="61"/>
        <v>5.2389999999999999E-2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6.7740000000000009E-2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4.8580000000000005E-2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6.7860000000000004E-2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4.8669999999999991E-2</v>
      </c>
    </row>
    <row r="119" spans="2:25" x14ac:dyDescent="0.25">
      <c r="C119" s="17"/>
      <c r="D119" s="16"/>
      <c r="E119" t="s">
        <v>36</v>
      </c>
      <c r="F119">
        <f t="shared" si="64"/>
        <v>3.8400000000000004E-2</v>
      </c>
      <c r="G119">
        <f t="shared" si="65"/>
        <v>6.6540000000000002E-2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3.8449999999999998E-2</v>
      </c>
      <c r="S119">
        <f t="shared" si="69"/>
        <v>6.6659999999999997E-2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3.9300000000000002E-2</v>
      </c>
      <c r="G120">
        <f t="shared" si="65"/>
        <v>5.2479999999999999E-2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3.9349999999999996E-2</v>
      </c>
      <c r="S120">
        <f t="shared" si="69"/>
        <v>5.2569999999999992E-2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6.7620000000000013E-2</v>
      </c>
      <c r="H125">
        <f t="shared" ref="H125:H127" si="74">AE11+AA11+W11</f>
        <v>7.3270800000000005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4.8489750000000005E-2</v>
      </c>
      <c r="M125">
        <f>AE25+AA25+W25</f>
        <v>96.511611000000002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6.7740000000000009E-2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4.8579000000000004E-2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3.8349750000000009E-2</v>
      </c>
      <c r="G126">
        <f t="shared" si="73"/>
        <v>6.641975E-2</v>
      </c>
      <c r="H126">
        <f t="shared" si="74"/>
        <v>118.829477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3.8399000000000003E-2</v>
      </c>
      <c r="S126">
        <f t="shared" si="79"/>
        <v>6.6539000000000001E-2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3.925E-2</v>
      </c>
      <c r="G127">
        <f t="shared" si="73"/>
        <v>5.2390000000000006E-2</v>
      </c>
      <c r="H127">
        <f t="shared" si="74"/>
        <v>1049.472966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3.9300000000000002E-2</v>
      </c>
      <c r="S127">
        <f t="shared" si="79"/>
        <v>5.2480000000000006E-2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6.7979999999999999E-2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4.8755999999999994E-2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6.8220000000000003E-2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4.8931000000000002E-2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3.8496000000000002E-2</v>
      </c>
      <c r="G132">
        <f t="shared" si="83"/>
        <v>6.6776000000000002E-2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3.8591000000000007E-2</v>
      </c>
      <c r="S132">
        <f t="shared" si="87"/>
        <v>6.7011000000000015E-2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3.9399999999999998E-2</v>
      </c>
      <c r="G133">
        <f t="shared" si="83"/>
        <v>5.2659999999999998E-2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3.95E-2</v>
      </c>
      <c r="S133">
        <f t="shared" si="87"/>
        <v>5.2840000000000005E-2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6.767999999999999E-2</v>
      </c>
      <c r="H138">
        <f t="shared" ref="H138:H140" si="92">AI11+AE11+AA11+W11</f>
        <v>9.6315430000000006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4.8534274999999988E-2</v>
      </c>
      <c r="M138">
        <f>AI25+AE25+AA25+W25</f>
        <v>121.972137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6.7860000000000004E-2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4.8667199999999994E-2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3.8374274999999999E-2</v>
      </c>
      <c r="G139">
        <f t="shared" si="91"/>
        <v>6.647927499999999E-2</v>
      </c>
      <c r="H139">
        <f t="shared" si="92"/>
        <v>157.86379399999998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3.8447200000000001E-2</v>
      </c>
      <c r="S139">
        <f t="shared" si="97"/>
        <v>6.66572E-2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3.9275012499999998E-2</v>
      </c>
      <c r="G140">
        <f t="shared" si="91"/>
        <v>5.2435012499999989E-2</v>
      </c>
      <c r="H140">
        <f t="shared" si="92"/>
        <v>1400.612742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3.9350099999999999E-2</v>
      </c>
      <c r="S140">
        <f t="shared" si="97"/>
        <v>5.2570099999999995E-2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6.8220000000000003E-2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4.892959999999999E-2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6.8580000000000002E-2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4.9188400000000007E-2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3.8589600000000002E-2</v>
      </c>
      <c r="G145">
        <f t="shared" si="101"/>
        <v>6.7009600000000002E-2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3.8728400000000003E-2</v>
      </c>
      <c r="S145">
        <f t="shared" si="105"/>
        <v>6.7358399999999999E-2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3.9500800000000003E-2</v>
      </c>
      <c r="G146">
        <f t="shared" si="101"/>
        <v>5.2840799999999993E-2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3.9652699999999999E-2</v>
      </c>
      <c r="S146">
        <f t="shared" si="105"/>
        <v>5.3112700000000013E-2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6.7559999999999995E-2</v>
      </c>
      <c r="H151">
        <f t="shared" ref="H151:H153" si="110">I32++E32</f>
        <v>4.6770769999999997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3.5035000000000004E-2</v>
      </c>
      <c r="M151">
        <f>I46+E46</f>
        <v>53.290259000000006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6.762E-2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3.5070000000000004E-2</v>
      </c>
    </row>
    <row r="152" spans="1:25" x14ac:dyDescent="0.25">
      <c r="C152" s="17"/>
      <c r="D152" s="16"/>
      <c r="E152" t="s">
        <v>36</v>
      </c>
      <c r="F152">
        <f t="shared" si="108"/>
        <v>1.7015000000000002E-2</v>
      </c>
      <c r="G152">
        <f t="shared" si="109"/>
        <v>6.3555E-2</v>
      </c>
      <c r="H152">
        <f t="shared" si="110"/>
        <v>74.520961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1.703E-2</v>
      </c>
      <c r="S152">
        <f t="shared" si="115"/>
        <v>6.361E-2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1.9300000000000001E-2</v>
      </c>
      <c r="G153">
        <f t="shared" si="109"/>
        <v>4.614E-2</v>
      </c>
      <c r="H153">
        <f t="shared" si="110"/>
        <v>656.476992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1.9300000000000001E-2</v>
      </c>
      <c r="S153">
        <f t="shared" si="115"/>
        <v>4.6180000000000006E-2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6.7740000000000009E-2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3.5140000000000005E-2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6.7860000000000004E-2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3.5210000000000005E-2</v>
      </c>
    </row>
    <row r="158" spans="1:25" x14ac:dyDescent="0.25">
      <c r="C158" s="17"/>
      <c r="D158" s="16"/>
      <c r="E158" t="s">
        <v>36</v>
      </c>
      <c r="F158">
        <f t="shared" si="118"/>
        <v>1.7060000000000002E-2</v>
      </c>
      <c r="G158">
        <f t="shared" si="119"/>
        <v>6.3719999999999999E-2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1.7090000000000001E-2</v>
      </c>
      <c r="S158">
        <f t="shared" si="123"/>
        <v>6.3829999999999998E-2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1.9300000000000005E-2</v>
      </c>
      <c r="G159">
        <f t="shared" si="119"/>
        <v>4.6260000000000003E-2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1.9299999999999998E-2</v>
      </c>
      <c r="S159">
        <f t="shared" si="123"/>
        <v>4.6339999999999999E-2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6.7620000000000013E-2</v>
      </c>
      <c r="H164">
        <f t="shared" ref="H164:H166" si="128">M32+I32+E32</f>
        <v>7.0184749999999996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3.5069750000000004E-2</v>
      </c>
      <c r="M164">
        <f>M46+I46+E46</f>
        <v>82.440142000000009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6.7740000000000009E-2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3.5139000000000004E-2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1.7030000000000003E-2</v>
      </c>
      <c r="G165">
        <f t="shared" si="127"/>
        <v>6.3609750000000007E-2</v>
      </c>
      <c r="H165">
        <f t="shared" si="128"/>
        <v>111.750134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1.7060000000000002E-2</v>
      </c>
      <c r="S165">
        <f t="shared" si="133"/>
        <v>6.3718999999999998E-2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1.9300750000000002E-2</v>
      </c>
      <c r="G166">
        <f t="shared" si="127"/>
        <v>4.6180000000000006E-2</v>
      </c>
      <c r="H166">
        <f t="shared" si="128"/>
        <v>983.67834100000005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1.9303000000000001E-2</v>
      </c>
      <c r="S166">
        <f t="shared" si="133"/>
        <v>4.6260000000000009E-2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6.7979999999999999E-2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3.5276000000000002E-2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6.8220000000000003E-2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3.5411000000000005E-2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1.712E-2</v>
      </c>
      <c r="G171">
        <f t="shared" si="137"/>
        <v>6.3936000000000007E-2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1.7180000000000001E-2</v>
      </c>
      <c r="S171">
        <f t="shared" si="141"/>
        <v>6.4151000000000014E-2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1.9311999999999999E-2</v>
      </c>
      <c r="G172">
        <f t="shared" si="137"/>
        <v>4.6420000000000003E-2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1.9327000000000004E-2</v>
      </c>
      <c r="S172">
        <f t="shared" si="141"/>
        <v>4.6580000000000003E-2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6.767999999999999E-2</v>
      </c>
      <c r="H177">
        <f t="shared" ref="H177:H179" si="146">Q32+M32+I32+E32</f>
        <v>9.6046659999999981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3.5104262499999997E-2</v>
      </c>
      <c r="M177">
        <f>Q46+M46+I46+E46</f>
        <v>108.33712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6.7860000000000004E-2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3.5207100000000005E-2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1.7044987500000001E-2</v>
      </c>
      <c r="G178">
        <f t="shared" si="145"/>
        <v>6.3664274999999992E-2</v>
      </c>
      <c r="H178">
        <f t="shared" si="146"/>
        <v>148.12620200000001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1.7089900000000002E-2</v>
      </c>
      <c r="S178">
        <f t="shared" si="151"/>
        <v>6.3827200000000001E-2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1.9302212499999999E-2</v>
      </c>
      <c r="G179">
        <f t="shared" si="145"/>
        <v>4.6220012499999998E-2</v>
      </c>
      <c r="H179">
        <f t="shared" si="146"/>
        <v>1312.0942129999999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1.9308700000000002E-2</v>
      </c>
      <c r="S179">
        <f t="shared" si="151"/>
        <v>4.6340099999999995E-2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6.8220000000000003E-2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3.5408800000000004E-2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6.8580000000000002E-2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3.5605700000000004E-2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1.7179199999999999E-2</v>
      </c>
      <c r="G184">
        <f t="shared" si="155"/>
        <v>6.4149600000000001E-2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1.7267299999999999E-2</v>
      </c>
      <c r="S184">
        <f t="shared" si="159"/>
        <v>6.4468400000000009E-2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1.9333599999999999E-2</v>
      </c>
      <c r="G185">
        <f t="shared" si="155"/>
        <v>4.6580799999999999E-2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1.9372899999999998E-2</v>
      </c>
      <c r="S185">
        <f t="shared" si="159"/>
        <v>4.6822700000000002E-2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6.7559999999999995E-2</v>
      </c>
      <c r="H190">
        <f t="shared" ref="H190:H192" si="164">AA32+W32</f>
        <v>4.8365479999999996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2.1319999999999999E-2</v>
      </c>
      <c r="M190">
        <f>AA46+W46</f>
        <v>56.098274000000004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6.762E-2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2.1339999999999998E-2</v>
      </c>
    </row>
    <row r="191" spans="1:25" x14ac:dyDescent="0.25">
      <c r="C191" s="17"/>
      <c r="D191" s="16"/>
      <c r="E191" t="s">
        <v>36</v>
      </c>
      <c r="F191">
        <f t="shared" si="162"/>
        <v>7.2099999999999994E-3</v>
      </c>
      <c r="G191">
        <f t="shared" si="163"/>
        <v>5.6245000000000003E-2</v>
      </c>
      <c r="H191">
        <f t="shared" si="164"/>
        <v>66.449443000000002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7.2199999999999999E-3</v>
      </c>
      <c r="S191">
        <f t="shared" si="169"/>
        <v>5.629E-2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9.0099999999999989E-3</v>
      </c>
      <c r="G192">
        <f t="shared" si="163"/>
        <v>3.7330000000000002E-2</v>
      </c>
      <c r="H192">
        <f t="shared" si="164"/>
        <v>609.15650099999993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9.0200000000000002E-3</v>
      </c>
      <c r="S192">
        <f t="shared" si="169"/>
        <v>3.7360000000000004E-2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6.7740000000000009E-2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2.138E-2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6.7860000000000004E-2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2.1419999999999998E-2</v>
      </c>
    </row>
    <row r="197" spans="2:25" x14ac:dyDescent="0.25">
      <c r="C197" s="17"/>
      <c r="D197" s="16"/>
      <c r="E197" t="s">
        <v>36</v>
      </c>
      <c r="F197">
        <f t="shared" si="172"/>
        <v>7.2400000000000008E-3</v>
      </c>
      <c r="G197">
        <f t="shared" si="173"/>
        <v>5.638E-2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7.2599999999999991E-3</v>
      </c>
      <c r="S197">
        <f t="shared" si="177"/>
        <v>5.6469999999999999E-2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9.0399999999999994E-3</v>
      </c>
      <c r="G198">
        <f t="shared" si="173"/>
        <v>3.7420000000000002E-2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9.0599999999999986E-3</v>
      </c>
      <c r="S198">
        <f t="shared" si="177"/>
        <v>3.7479999999999999E-2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6.7620000000000013E-2</v>
      </c>
      <c r="H203">
        <f t="shared" ref="H203:H205" si="182">AE32+AA32+W32</f>
        <v>7.5246329999999997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 t="shared" ref="K203:K205" si="185">AE39+AA39+W39</f>
        <v>86.209357000000011</v>
      </c>
      <c r="L203">
        <f>(0.05*(1-0.05)+0.05*(1-0.05))*X46+0.05*0.05*AB46+(1-0.05*(1-0.05)-0.05*(1-0.05)-0.05*0.05)*T46</f>
        <v>2.1339750000000001E-2</v>
      </c>
      <c r="M203">
        <f>AE46+AA46+W46</f>
        <v>86.345330000000004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1.5470000000000002E-3</v>
      </c>
      <c r="S203">
        <f t="shared" ref="S203:S205" si="187">(0.1*0.9+0.1*0.9)*Z32+0.1*0.1*AD32+(1-0.1*0.9-0.1*0.9-0.1*0.1)*V32</f>
        <v>6.7740000000000009E-2</v>
      </c>
      <c r="U203">
        <f t="shared" ref="U203:U205" si="188">(0.1*0.9+0.1*0.9)*Y39+0.1*0.1*AC39+(1-0.1*0.9-0.1*0.9-0.1*0.1)*U39</f>
        <v>1.5470000000000002E-3</v>
      </c>
      <c r="V203">
        <f t="shared" ref="V203:V205" si="189">(0.1*0.9+0.1*0.9)*Z39+0.1*0.1*AD39+(1-0.1*0.9-0.1*0.9-0.1*0.1)*V39</f>
        <v>2.0459000000000001E-2</v>
      </c>
      <c r="X203">
        <f>(0.1*0.9+0.1*0.9)*X46+0.1*0.1*AB46+(1-0.1*0.9-0.1*0.9-0.1*0.1)*T46</f>
        <v>2.1379000000000002E-2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7.2197500000000005E-3</v>
      </c>
      <c r="G204">
        <f t="shared" si="181"/>
        <v>5.628975E-2</v>
      </c>
      <c r="H204">
        <f t="shared" si="182"/>
        <v>99.762499000000005</v>
      </c>
      <c r="I204">
        <f t="shared" si="183"/>
        <v>6.1400000000000005E-3</v>
      </c>
      <c r="J204">
        <f t="shared" si="184"/>
        <v>1.6983000000000002E-2</v>
      </c>
      <c r="K204">
        <f t="shared" si="185"/>
        <v>247.33177699999999</v>
      </c>
      <c r="O204" s="15"/>
      <c r="P204" s="16"/>
      <c r="Q204" t="s">
        <v>36</v>
      </c>
      <c r="R204">
        <f t="shared" si="186"/>
        <v>7.2390000000000006E-3</v>
      </c>
      <c r="S204">
        <f t="shared" si="187"/>
        <v>5.6378999999999999E-2</v>
      </c>
      <c r="U204">
        <f t="shared" si="188"/>
        <v>6.1800000000000015E-3</v>
      </c>
      <c r="V204">
        <f t="shared" si="189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9.01975E-3</v>
      </c>
      <c r="G205">
        <f t="shared" si="181"/>
        <v>3.7360250000000005E-2</v>
      </c>
      <c r="H205">
        <f t="shared" si="182"/>
        <v>887.35050200000001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9.0390000000000002E-3</v>
      </c>
      <c r="S205">
        <f t="shared" si="187"/>
        <v>3.7421000000000003E-2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1.768E-3</v>
      </c>
      <c r="G209">
        <f t="shared" ref="G209:G211" si="191">(0.2*0.8+0.2*0.8)*Z32+0.2*0.2*AD32+(1-0.2*0.8-0.2*0.8-0.2*0.2)*V32</f>
        <v>6.7979999999999999E-2</v>
      </c>
      <c r="I209">
        <f t="shared" ref="I209:I211" si="192">(0.2*0.8+0.2*0.8)*Y39+0.2*0.2*AC39+(1-0.2*0.8-0.2*0.8-0.2*0.2)*U39</f>
        <v>1.768E-3</v>
      </c>
      <c r="J209">
        <f t="shared" ref="J209:J211" si="193">(0.2*0.8+0.2*0.8)*Z39+0.2*0.2*AD39+(1-0.2*0.8-0.2*0.8-0.2*0.2)*V39</f>
        <v>2.0715999999999998E-2</v>
      </c>
      <c r="L209">
        <f>(0.2*0.8+0.2*0.8)*X46+0.2*0.2*AB46+(1-0.2*0.8-0.2*0.8-0.2*0.2)*T46</f>
        <v>2.1455999999999999E-2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1.9629999999999999E-3</v>
      </c>
      <c r="S209">
        <f t="shared" ref="S209:S211" si="195">(0.3*0.7+0.3*0.7)*Z32+0.3*0.3*AD32+(1-0.3*0.7-0.3*0.7-0.3*0.3)*V32</f>
        <v>6.8220000000000003E-2</v>
      </c>
      <c r="U209">
        <f t="shared" ref="U209:U211" si="196">(0.3*0.7+0.3*0.7)*Y39+0.3*0.3*AC39+(1-0.3*0.7-0.3*0.7-0.3*0.3)*U39</f>
        <v>1.9629999999999999E-3</v>
      </c>
      <c r="V209">
        <f t="shared" ref="V209:V211" si="197">(0.3*0.7+0.3*0.7)*Z39+0.3*0.3*AD39+(1-0.3*0.7-0.3*0.7-0.3*0.3)*V39</f>
        <v>2.0971E-2</v>
      </c>
      <c r="X209">
        <f>(0.3*0.7+0.3*0.7)*X46+0.3*0.3*AB46+(1-0.3*0.7-0.3*0.7-0.3*0.3)*T46</f>
        <v>2.1531000000000002E-2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7.2759999999999995E-3</v>
      </c>
      <c r="G210">
        <f t="shared" si="191"/>
        <v>5.6555999999999995E-2</v>
      </c>
      <c r="I210">
        <f t="shared" si="192"/>
        <v>6.2599999999999999E-3</v>
      </c>
      <c r="J210">
        <f t="shared" si="193"/>
        <v>1.6968E-2</v>
      </c>
      <c r="O210" s="15"/>
      <c r="P210" s="16"/>
      <c r="Q210" t="s">
        <v>36</v>
      </c>
      <c r="R210">
        <f t="shared" si="194"/>
        <v>7.3110000000000007E-3</v>
      </c>
      <c r="S210">
        <f t="shared" si="195"/>
        <v>5.6731000000000004E-2</v>
      </c>
      <c r="U210">
        <f t="shared" si="196"/>
        <v>6.3400000000000001E-3</v>
      </c>
      <c r="V210">
        <f t="shared" si="197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90"/>
        <v>9.075999999999999E-3</v>
      </c>
      <c r="G211">
        <f t="shared" si="191"/>
        <v>3.7544000000000001E-2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9.111000000000001E-3</v>
      </c>
      <c r="S211">
        <f t="shared" si="195"/>
        <v>3.7669000000000008E-2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1.4854124999999997E-3</v>
      </c>
      <c r="G216">
        <f t="shared" ref="G216:G218" si="199">3*0.05*(1-0.05)*(1-0.05)*Z32+3*0.05*0.05*(1-0.05)*AD32+0.05*0.05*0.05*AH32+(1-3*0.05*(1-0.05)*(1-0.05)-3*0.05*0.05*(1-0.05)-0.05*0.05*0.05)*V32</f>
        <v>6.767999999999999E-2</v>
      </c>
      <c r="H216">
        <f t="shared" ref="H216:H218" si="200">AI32+AE32+AA32+W32</f>
        <v>9.8532009999999985</v>
      </c>
      <c r="I216">
        <f t="shared" ref="I216:I218" si="201">3*0.05*(1-0.05)*(1-0.05)*Y39+3*0.05*0.05*(1-0.05)*AC39+0.05*0.05*0.05*AG39+(1-3*0.05*(1-0.05)*(1-0.05)-3*0.05*0.05*(1-0.05)-0.05*0.05*0.05)*U39</f>
        <v>1.4854124999999997E-3</v>
      </c>
      <c r="J216">
        <f t="shared" ref="J216:J218" si="202">3*0.05*(1-0.05)*(1-0.05)*Z39+3*0.05*0.05*(1-0.05)*AD39+0.05*0.05*0.05*AH39+(1-3*0.05*(1-0.05)*(1-0.05)-3*0.05*0.05*(1-0.05)-0.05*0.05*0.05)*V39</f>
        <v>2.0394262499999996E-2</v>
      </c>
      <c r="K216">
        <f t="shared" ref="K216:K218" si="203">AI39+AE39+AA39+W39</f>
        <v>119.88655799999999</v>
      </c>
      <c r="L216">
        <f>3*0.05*(1-0.05)*(1-0.05)*X46+3*0.05*0.05*(1-0.05)*AB46+0.05*0.05*0.05*AF46+(1-3*0.05*(1-0.05)*(1-0.05)-3*0.05*0.05*(1-0.05)-0.05*0.05*0.05)*T46</f>
        <v>2.1359274999999997E-2</v>
      </c>
      <c r="M216">
        <f>AI46+AE46+AA46+W46</f>
        <v>112.191743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1.6522999999999998E-3</v>
      </c>
      <c r="S216">
        <f t="shared" ref="S216:S218" si="205">3*0.1*(1-0.1)*(1-0.1)*Z32+3*0.1*0.1*(1-0.1)*AD32+0.1*0.1*0.1*AH32+(1-3*0.1*(1-0.1)*(1-0.1)-3*0.1*0.1*(1-0.1)-0.1*0.1*0.1)*V32</f>
        <v>6.7860000000000004E-2</v>
      </c>
      <c r="U216">
        <f t="shared" ref="U216:U218" si="206">3*0.1*(1-0.1)*(1-0.1)*Y39+3*0.1*0.1*(1-0.1)*AC39+0.1*0.1*0.1*AG39+(1-3*0.1*(1-0.1)*(1-0.1)-3*0.1*0.1*(1-0.1)-0.1*0.1*0.1)*U39</f>
        <v>1.6522999999999998E-3</v>
      </c>
      <c r="V216">
        <f t="shared" ref="V216:V218" si="207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2.1417199999999997E-2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7.2292624999999991E-3</v>
      </c>
      <c r="G217">
        <f t="shared" si="199"/>
        <v>5.633428749999999E-2</v>
      </c>
      <c r="H217">
        <f t="shared" si="200"/>
        <v>132.814311</v>
      </c>
      <c r="I217">
        <f t="shared" si="201"/>
        <v>6.1599999999999997E-3</v>
      </c>
      <c r="J217">
        <f t="shared" si="202"/>
        <v>1.6978862500000001E-2</v>
      </c>
      <c r="K217">
        <f t="shared" si="203"/>
        <v>326.02146900000002</v>
      </c>
      <c r="N217" s="19"/>
      <c r="O217" s="15"/>
      <c r="P217" s="16"/>
      <c r="Q217" t="s">
        <v>36</v>
      </c>
      <c r="R217">
        <f t="shared" si="204"/>
        <v>7.257099999999999E-3</v>
      </c>
      <c r="S217">
        <f t="shared" si="205"/>
        <v>5.6467299999999998E-2</v>
      </c>
      <c r="U217">
        <f t="shared" si="206"/>
        <v>6.2199999999999998E-3</v>
      </c>
      <c r="V217">
        <f t="shared" si="207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9.0292749999999981E-3</v>
      </c>
      <c r="G218">
        <f t="shared" si="199"/>
        <v>3.73907375E-2</v>
      </c>
      <c r="H218">
        <f t="shared" si="200"/>
        <v>1161.3955900000001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9.0571999999999996E-3</v>
      </c>
      <c r="S218">
        <f t="shared" si="205"/>
        <v>3.74829E-2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1.9344E-3</v>
      </c>
      <c r="G222">
        <f t="shared" ref="G222:G224" si="209">3*0.2*(1-0.2)*(1-0.2)*Z32+3*0.2*0.2*(1-0.2)*AD32+0.2*0.2*0.2*AH32+(1-3*0.2*(1-0.2)*(1-0.2)-3*0.2*0.2*(1-0.2)-0.2*0.2*0.2)*V32</f>
        <v>6.8220000000000003E-2</v>
      </c>
      <c r="I222">
        <f t="shared" ref="I222:I224" si="210">3*0.2*(1-0.2)*(1-0.2)*Y39+3*0.2*0.2*(1-0.2)*AC39+0.2*0.2*0.2*AG39+(1-3*0.2*(1-0.2)*(1-0.2)-3*0.2*0.2*(1-0.2)-0.2*0.2*0.2)*U39</f>
        <v>1.9344E-3</v>
      </c>
      <c r="J222">
        <f t="shared" ref="J222:J224" si="211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2.1529599999999999E-2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2.1540999999999999E-3</v>
      </c>
      <c r="S222">
        <f t="shared" ref="S222:S224" si="213">3*0.3*(1-0.3)*(1-0.3)*Z32+3*0.3*0.3*(1-0.3)*AD32+0.3*0.3*0.3*AH32+(1-3*0.3*(1-0.3)*(1-0.3)-3*0.3*0.3*(1-0.3)-0.3*0.3*0.3)*V32</f>
        <v>6.8580000000000002E-2</v>
      </c>
      <c r="U222">
        <f t="shared" ref="U222:U224" si="214">3*0.3*(1-0.3)*(1-0.3)*Y39+3*0.3*0.3*(1-0.3)*AC39+0.3*0.3*0.3*AG39+(1-3*0.3*(1-0.3)*(1-0.3)-3*0.3*0.3*(1-0.3)-0.3*0.3*0.3)*U39</f>
        <v>2.1540999999999999E-3</v>
      </c>
      <c r="V222">
        <f t="shared" ref="V222:V224" si="215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2.1638400000000002E-2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7.3087999999999998E-3</v>
      </c>
      <c r="G223">
        <f t="shared" si="209"/>
        <v>5.67304E-2</v>
      </c>
      <c r="I223">
        <f t="shared" si="210"/>
        <v>6.3400000000000001E-3</v>
      </c>
      <c r="J223">
        <f t="shared" si="211"/>
        <v>1.7015200000000001E-2</v>
      </c>
      <c r="N223" s="19"/>
      <c r="O223" s="15"/>
      <c r="P223" s="16"/>
      <c r="Q223" t="s">
        <v>36</v>
      </c>
      <c r="R223">
        <f t="shared" si="212"/>
        <v>7.3557000000000006E-3</v>
      </c>
      <c r="S223">
        <f t="shared" si="213"/>
        <v>5.699110000000001E-2</v>
      </c>
      <c r="U223">
        <f t="shared" si="214"/>
        <v>6.4600000000000005E-3</v>
      </c>
      <c r="V223">
        <f t="shared" si="215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9.1095999999999989E-3</v>
      </c>
      <c r="G224">
        <f t="shared" si="209"/>
        <v>3.7671200000000002E-2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9.1583999999999988E-3</v>
      </c>
      <c r="S224">
        <f t="shared" si="213"/>
        <v>3.7864300000000004E-2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1.3649999999999999E-3</v>
      </c>
      <c r="G229">
        <f t="shared" ref="G229:G231" si="217">0.05*H52+(1-0.05)*D52</f>
        <v>6.7559999999999995E-2</v>
      </c>
      <c r="H229">
        <f t="shared" ref="H229:H231" si="218">I52+E52</f>
        <v>5.0952099999999998</v>
      </c>
      <c r="I229">
        <f t="shared" ref="I229:I231" si="219">0.05*G59+(1-0.05)*C59</f>
        <v>1.3649999999999999E-3</v>
      </c>
      <c r="J229">
        <f t="shared" ref="J229:J231" si="220">0.05*H59+(1-0.05)*D59</f>
        <v>2.0264999999999998E-2</v>
      </c>
      <c r="K229">
        <f t="shared" ref="K229:K231" si="221">I59+E59</f>
        <v>57.364215000000002</v>
      </c>
      <c r="L229">
        <f>0.05*G66+(1-0.05)*B66</f>
        <v>8.0750000000000006E-3</v>
      </c>
      <c r="M229">
        <f>I66+E66</f>
        <v>53.538466</v>
      </c>
      <c r="P229" s="16" t="s">
        <v>35</v>
      </c>
      <c r="Q229" t="s">
        <v>34</v>
      </c>
      <c r="R229">
        <f t="shared" ref="R229:R231" si="222">0.1*G52+(1-0.1)*C52</f>
        <v>1.4300000000000001E-3</v>
      </c>
      <c r="S229">
        <f t="shared" ref="S229:S231" si="223">0.1*H52+(1-0.1)*D52</f>
        <v>6.762E-2</v>
      </c>
      <c r="U229">
        <f t="shared" ref="U229:U231" si="224">0.1*G59+(1-0.1)*C59</f>
        <v>1.4300000000000001E-3</v>
      </c>
      <c r="V229">
        <f t="shared" ref="V229:V231" si="225">0.1*H59+(1-0.1)*D59</f>
        <v>2.0329999999999997E-2</v>
      </c>
      <c r="X229">
        <f>0.1*G66+(1-0.1)*B66</f>
        <v>7.6500000000000005E-3</v>
      </c>
    </row>
    <row r="230" spans="1:25" x14ac:dyDescent="0.25">
      <c r="C230" s="17"/>
      <c r="D230" s="16"/>
      <c r="E230" t="s">
        <v>36</v>
      </c>
      <c r="F230">
        <f t="shared" si="216"/>
        <v>2.8050000000000002E-3</v>
      </c>
      <c r="G230">
        <f t="shared" si="217"/>
        <v>3.6824999999999997E-2</v>
      </c>
      <c r="H230">
        <f t="shared" si="218"/>
        <v>55.812678000000005</v>
      </c>
      <c r="I230">
        <f t="shared" si="219"/>
        <v>2.725E-3</v>
      </c>
      <c r="J230">
        <f t="shared" si="220"/>
        <v>1.1394999999999999E-2</v>
      </c>
      <c r="K230">
        <f t="shared" si="221"/>
        <v>155.65718800000002</v>
      </c>
      <c r="P230" s="16"/>
      <c r="Q230" t="s">
        <v>36</v>
      </c>
      <c r="R230">
        <f t="shared" si="222"/>
        <v>2.81E-3</v>
      </c>
      <c r="S230">
        <f t="shared" si="223"/>
        <v>3.6850000000000001E-2</v>
      </c>
      <c r="U230">
        <f t="shared" si="224"/>
        <v>2.7500000000000003E-3</v>
      </c>
      <c r="V230">
        <f t="shared" si="225"/>
        <v>1.129E-2</v>
      </c>
    </row>
    <row r="231" spans="1:25" x14ac:dyDescent="0.25">
      <c r="C231" s="17"/>
      <c r="D231" s="16"/>
      <c r="E231" t="s">
        <v>37</v>
      </c>
      <c r="F231">
        <f t="shared" si="216"/>
        <v>3.8999999999999994E-3</v>
      </c>
      <c r="G231">
        <f t="shared" si="217"/>
        <v>2.2124999999999999E-2</v>
      </c>
      <c r="H231">
        <f t="shared" si="218"/>
        <v>432.01086599999996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3.9000000000000003E-3</v>
      </c>
      <c r="S231">
        <f t="shared" si="223"/>
        <v>2.2150000000000003E-2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1.5599999999999998E-3</v>
      </c>
      <c r="G235">
        <f t="shared" ref="G235:G237" si="227">0.2*H52+(1-0.2)*D52</f>
        <v>6.7740000000000009E-2</v>
      </c>
      <c r="I235">
        <f t="shared" ref="I235:I237" si="228">0.2*G59+(1-0.2)*C59</f>
        <v>1.5599999999999998E-3</v>
      </c>
      <c r="J235">
        <f t="shared" ref="J235:J237" si="229">0.2*H59+(1-0.2)*D59</f>
        <v>2.0459999999999999E-2</v>
      </c>
      <c r="L235">
        <f>0.2*G66+(1-0.2)*B66</f>
        <v>6.8000000000000005E-3</v>
      </c>
      <c r="P235" s="16" t="s">
        <v>39</v>
      </c>
      <c r="Q235" t="s">
        <v>34</v>
      </c>
      <c r="R235">
        <f t="shared" ref="R235:R237" si="230">0.3*G52+(1-0.3)*C52</f>
        <v>1.6899999999999999E-3</v>
      </c>
      <c r="S235">
        <f t="shared" ref="S235:S237" si="231">0.3*H52+(1-0.3)*D52</f>
        <v>6.7860000000000004E-2</v>
      </c>
      <c r="U235">
        <f t="shared" ref="U235:U237" si="232">0.3*G59+(1-0.3)*C59</f>
        <v>1.6899999999999999E-3</v>
      </c>
      <c r="V235">
        <f t="shared" ref="V235:V237" si="233">0.3*H59+(1-0.3)*D59</f>
        <v>2.0589999999999997E-2</v>
      </c>
      <c r="X235">
        <f>0.3*G66+(1-0.3)*B66</f>
        <v>5.9500000000000004E-3</v>
      </c>
    </row>
    <row r="236" spans="1:25" x14ac:dyDescent="0.25">
      <c r="C236" s="17"/>
      <c r="D236" s="16"/>
      <c r="E236" t="s">
        <v>36</v>
      </c>
      <c r="F236">
        <f t="shared" si="226"/>
        <v>2.8200000000000005E-3</v>
      </c>
      <c r="G236">
        <f t="shared" si="227"/>
        <v>3.6900000000000002E-2</v>
      </c>
      <c r="I236">
        <f t="shared" si="228"/>
        <v>2.8E-3</v>
      </c>
      <c r="J236">
        <f t="shared" si="229"/>
        <v>1.108E-2</v>
      </c>
      <c r="P236" s="16"/>
      <c r="Q236" t="s">
        <v>36</v>
      </c>
      <c r="R236">
        <f t="shared" si="230"/>
        <v>2.8300000000000001E-3</v>
      </c>
      <c r="S236">
        <f t="shared" si="231"/>
        <v>3.6949999999999997E-2</v>
      </c>
      <c r="U236">
        <f t="shared" si="232"/>
        <v>2.8500000000000001E-3</v>
      </c>
      <c r="V236">
        <f t="shared" si="233"/>
        <v>1.0869999999999999E-2</v>
      </c>
    </row>
    <row r="237" spans="1:25" x14ac:dyDescent="0.25">
      <c r="C237" s="17"/>
      <c r="D237" s="16"/>
      <c r="E237" t="s">
        <v>37</v>
      </c>
      <c r="F237">
        <f t="shared" si="226"/>
        <v>3.8999999999999998E-3</v>
      </c>
      <c r="G237">
        <f t="shared" si="227"/>
        <v>2.2200000000000001E-2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3.8999999999999998E-3</v>
      </c>
      <c r="S237">
        <f t="shared" si="231"/>
        <v>2.2249999999999999E-2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1.4267500000000001E-3</v>
      </c>
      <c r="G242">
        <f t="shared" ref="G242:G244" si="235">(0.05*(1-0.05)+0.05*(1-0.05))*H52+0.05*0.05*L52+(1-0.05*(1-0.05)-0.05*(1-0.05)-0.05*0.05)*D52</f>
        <v>6.7620000000000013E-2</v>
      </c>
      <c r="H242">
        <f t="shared" ref="H242:H244" si="236">M52+I52+E52</f>
        <v>7.4782109999999999</v>
      </c>
      <c r="I242">
        <f t="shared" ref="I242:I244" si="237">(0.05*(1-0.05)+0.05*(1-0.05))*G59+0.05*0.05*K59+(1-0.05*(1-0.05)-0.05*(1-0.05)-0.05*0.05)*C59</f>
        <v>1.4267500000000001E-3</v>
      </c>
      <c r="J242">
        <f t="shared" ref="J242:J244" si="238">(0.05*(1-0.05)+0.05*(1-0.05))*H59+0.05*0.05*L59+(1-0.05*(1-0.05)-0.05*(1-0.05)-0.05*0.05)*D59</f>
        <v>2.0329750000000001E-2</v>
      </c>
      <c r="K242">
        <f t="shared" ref="K242:K244" si="239">M59+I59+E59</f>
        <v>90.521468999999996</v>
      </c>
      <c r="L242">
        <f>(0.05*(1-0.05)+0.05*(1-0.05))*G66+0.05*0.05*J66+(1-0.05*(1-0.05)-0.05*(1-0.05)-0.05*0.05)*B66</f>
        <v>7.6935000000000007E-3</v>
      </c>
      <c r="M242">
        <f>M66+I66+E66</f>
        <v>84.566806999999997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1.5470000000000002E-3</v>
      </c>
      <c r="S242">
        <f t="shared" ref="S242:S244" si="241">(0.1*0.9+0.1*0.9)*H52+0.1*0.1*L52+(1-0.1*0.9-0.1*0.9-0.1*0.1)*D52</f>
        <v>6.7740000000000009E-2</v>
      </c>
      <c r="U242">
        <f t="shared" ref="U242:U244" si="242">(0.1*0.9+0.1*0.9)*G59+0.1*0.1*K59+(1-0.1*0.9-0.1*0.9-0.1*0.1)*C59</f>
        <v>1.5470000000000002E-3</v>
      </c>
      <c r="V242">
        <f t="shared" ref="V242:V244" si="243">(0.1*0.9+0.1*0.9)*H59+0.1*0.1*L59+(1-0.1*0.9-0.1*0.9-0.1*0.1)*D59</f>
        <v>2.0459000000000001E-2</v>
      </c>
      <c r="X242">
        <f>(0.1*0.9+0.1*0.9)*G66+0.1*0.1*J66+(1-0.1*0.9-0.1*0.9-0.1*0.1)*B66</f>
        <v>6.974000000000001E-3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2.81E-3</v>
      </c>
      <c r="G243">
        <f t="shared" si="235"/>
        <v>3.6849750000000007E-2</v>
      </c>
      <c r="H243">
        <f t="shared" si="236"/>
        <v>83.332808</v>
      </c>
      <c r="I243">
        <f t="shared" si="237"/>
        <v>2.7505000000000003E-3</v>
      </c>
      <c r="J243">
        <f t="shared" si="238"/>
        <v>1.1297250000000002E-2</v>
      </c>
      <c r="K243">
        <f t="shared" si="239"/>
        <v>231.137618</v>
      </c>
      <c r="O243" s="15"/>
      <c r="P243" s="16"/>
      <c r="Q243" t="s">
        <v>36</v>
      </c>
      <c r="R243">
        <f t="shared" si="240"/>
        <v>2.82E-3</v>
      </c>
      <c r="S243">
        <f t="shared" si="241"/>
        <v>3.6899000000000001E-2</v>
      </c>
      <c r="U243">
        <f t="shared" si="242"/>
        <v>2.8020000000000002E-3</v>
      </c>
      <c r="V243">
        <f t="shared" si="243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3.9002500000000005E-3</v>
      </c>
      <c r="G244">
        <f t="shared" si="235"/>
        <v>2.2150000000000003E-2</v>
      </c>
      <c r="H244">
        <f t="shared" si="236"/>
        <v>648.90862200000004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3.901E-3</v>
      </c>
      <c r="S244">
        <f t="shared" si="241"/>
        <v>2.2200000000000004E-2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1.768E-3</v>
      </c>
      <c r="G248">
        <f t="shared" ref="G248:G250" si="245">(0.2*0.8+0.2*0.8)*H52+0.2*0.2*L52+(1-0.2*0.8-0.2*0.8-0.2*0.2)*D52</f>
        <v>6.7979999999999999E-2</v>
      </c>
      <c r="I248">
        <f t="shared" ref="I248:I250" si="246">(0.2*0.8+0.2*0.8)*G59+0.2*0.2*K59+(1-0.2*0.8-0.2*0.8-0.2*0.2)*C59</f>
        <v>1.768E-3</v>
      </c>
      <c r="J248">
        <f t="shared" ref="J248:J250" si="247">(0.2*0.8+0.2*0.8)*H59+0.2*0.2*L59+(1-0.2*0.8-0.2*0.8-0.2*0.2)*D59</f>
        <v>2.0715999999999998E-2</v>
      </c>
      <c r="L248">
        <f>(0.2*0.8+0.2*0.8)*G66+0.2*0.2*J66+(1-0.2*0.8-0.2*0.8-0.2*0.2)*B66</f>
        <v>5.7959999999999999E-3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1.9629999999999999E-3</v>
      </c>
      <c r="S248">
        <f t="shared" ref="S248:S250" si="249">(0.3*0.7+0.3*0.7)*H52+0.3*0.3*L52+(1-0.3*0.7-0.3*0.7-0.3*0.3)*D52</f>
        <v>6.8220000000000003E-2</v>
      </c>
      <c r="U248">
        <f t="shared" ref="U248:U250" si="250">(0.3*0.7+0.3*0.7)*G59+0.3*0.3*K59+(1-0.3*0.7-0.3*0.7-0.3*0.3)*C59</f>
        <v>1.9629999999999999E-3</v>
      </c>
      <c r="V248">
        <f t="shared" ref="V248:V250" si="251">(0.3*0.7+0.3*0.7)*H59+0.3*0.3*L59+(1-0.3*0.7-0.3*0.7-0.3*0.3)*D59</f>
        <v>2.0971E-2</v>
      </c>
      <c r="X248">
        <f>(0.3*0.7+0.3*0.7)*G66+0.3*0.3*J66+(1-0.3*0.7-0.3*0.7-0.3*0.3)*B66</f>
        <v>4.9660000000000008E-3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2.8399999999999996E-3</v>
      </c>
      <c r="G249">
        <f t="shared" si="245"/>
        <v>3.6996000000000001E-2</v>
      </c>
      <c r="I249">
        <f t="shared" si="246"/>
        <v>2.908E-3</v>
      </c>
      <c r="J249">
        <f t="shared" si="247"/>
        <v>1.0775999999999999E-2</v>
      </c>
      <c r="O249" s="15"/>
      <c r="P249" s="16"/>
      <c r="Q249" t="s">
        <v>36</v>
      </c>
      <c r="R249">
        <f t="shared" si="248"/>
        <v>2.8600000000000001E-3</v>
      </c>
      <c r="S249">
        <f t="shared" si="249"/>
        <v>3.7090999999999999E-2</v>
      </c>
      <c r="U249">
        <f t="shared" si="250"/>
        <v>3.0180000000000003E-3</v>
      </c>
      <c r="V249">
        <f t="shared" si="251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3.9039999999999995E-3</v>
      </c>
      <c r="G250">
        <f t="shared" si="245"/>
        <v>2.23E-2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3.9090000000000001E-3</v>
      </c>
      <c r="S250">
        <f t="shared" si="249"/>
        <v>2.2400000000000003E-2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1.4854124999999997E-3</v>
      </c>
      <c r="G255">
        <f t="shared" ref="G255:G257" si="253">3*0.05*(1-0.05)*(1-0.05)*H52+3*0.05*0.05*(1-0.05)*L52+0.05*0.05*0.05*P52+(1-3*0.05*(1-0.05)*(1-0.05)-3*0.05*0.05*(1-0.05)-0.05*0.05*0.05)*D52</f>
        <v>6.767999999999999E-2</v>
      </c>
      <c r="H255">
        <f t="shared" ref="H255:H257" si="254">Q52+M52+I52+E52</f>
        <v>9.7909310000000005</v>
      </c>
      <c r="I255">
        <f t="shared" ref="I255:I257" si="255">3*0.05*(1-0.05)*(1-0.05)*G59+3*0.05*0.05*(1-0.05)*K59+0.05*0.05*0.05*O59+(1-3*0.05*(1-0.05)*(1-0.05)-3*0.05*0.05*(1-0.05)-0.05*0.05*0.05)*C59</f>
        <v>1.4854124999999997E-3</v>
      </c>
      <c r="J255">
        <f t="shared" ref="J255:J257" si="256">3*0.05*(1-0.05)*(1-0.05)*H59+3*0.05*0.05*(1-0.05)*L59+0.05*0.05*0.05*P59+(1-3*0.05*(1-0.05)*(1-0.05)-3*0.05*0.05*(1-0.05)-0.05*0.05*0.05)*D59</f>
        <v>2.0394262499999996E-2</v>
      </c>
      <c r="K255">
        <f t="shared" ref="K255:K257" si="257">Q59+M59+I59+E59</f>
        <v>119.614884</v>
      </c>
      <c r="L255">
        <f>3*0.05*(1-0.05)*(1-0.05)*G66+3*0.05*0.05*(1-0.05)*J66+0.05*0.05*0.05*N66+(1-3*0.05*(1-0.05)*(1-0.05)-3*0.05*0.05*(1-0.05)-0.05*0.05*0.05)*B66</f>
        <v>7.3522374999999999E-3</v>
      </c>
      <c r="M255">
        <f>Q66+M66+I66+E66</f>
        <v>110.043155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1.6522999999999998E-3</v>
      </c>
      <c r="S255">
        <f t="shared" ref="S255:S257" si="259">3*0.1*(1-0.1)*(1-0.1)*H52+3*0.1*0.1*(1-0.1)*L52+0.1*0.1*0.1*P52+(1-3*0.1*(1-0.1)*(1-0.1)-3*0.1*0.1*(1-0.1)-0.1*0.1*0.1)*D52</f>
        <v>6.7860000000000004E-2</v>
      </c>
      <c r="U255">
        <f t="shared" ref="U255:U257" si="260">3*0.1*(1-0.1)*(1-0.1)*G59+3*0.1*0.1*(1-0.1)*K59+0.1*0.1*0.1*O59+(1-3*0.1*(1-0.1)*(1-0.1)-3*0.1*0.1*(1-0.1)-0.1*0.1*0.1)*C59</f>
        <v>1.6522999999999998E-3</v>
      </c>
      <c r="V255">
        <f t="shared" ref="V255:V257" si="261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6.4459000000000001E-3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2.8149874999999999E-3</v>
      </c>
      <c r="G256">
        <f t="shared" si="253"/>
        <v>3.6874299999999992E-2</v>
      </c>
      <c r="H256">
        <f t="shared" si="254"/>
        <v>110.53368</v>
      </c>
      <c r="I256">
        <f t="shared" si="255"/>
        <v>2.7763874999999997E-3</v>
      </c>
      <c r="J256">
        <f t="shared" si="256"/>
        <v>1.1206387499999998E-2</v>
      </c>
      <c r="K256">
        <f t="shared" si="257"/>
        <v>304.11976900000002</v>
      </c>
      <c r="N256" s="19"/>
      <c r="O256" s="15"/>
      <c r="P256" s="16"/>
      <c r="Q256" t="s">
        <v>36</v>
      </c>
      <c r="R256">
        <f t="shared" si="258"/>
        <v>2.8298999999999998E-3</v>
      </c>
      <c r="S256">
        <f t="shared" si="259"/>
        <v>3.6947399999999998E-2</v>
      </c>
      <c r="U256">
        <f t="shared" si="260"/>
        <v>2.8551000000000002E-3</v>
      </c>
      <c r="V256">
        <f t="shared" si="261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3.9007374999999993E-3</v>
      </c>
      <c r="G257">
        <f t="shared" si="253"/>
        <v>2.21749875E-2</v>
      </c>
      <c r="H257">
        <f t="shared" si="254"/>
        <v>884.00144400000011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3.9028999999999995E-3</v>
      </c>
      <c r="S257">
        <f t="shared" si="259"/>
        <v>2.22499E-2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1.9344E-3</v>
      </c>
      <c r="G261">
        <f t="shared" ref="G261:G263" si="263">3*0.2*(1-0.2)*(1-0.2)*H52+3*0.2*0.2*(1-0.2)*L52+0.2*0.2*0.2*P52+(1-3*0.2*(1-0.2)*(1-0.2)-3*0.2*0.2*(1-0.2)-0.2*0.2*0.2)*D52</f>
        <v>6.8220000000000003E-2</v>
      </c>
      <c r="I261">
        <f t="shared" ref="I261:I263" si="264">3*0.2*(1-0.2)*(1-0.2)*G59+3*0.2*0.2*(1-0.2)*K59+0.2*0.2*0.2*O59+(1-3*0.2*(1-0.2)*(1-0.2)-3*0.2*0.2*(1-0.2)-0.2*0.2*0.2)*C59</f>
        <v>1.9344E-3</v>
      </c>
      <c r="J261">
        <f t="shared" ref="J261:J263" si="265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5.2791999999999987E-3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2.1540999999999999E-3</v>
      </c>
      <c r="S261">
        <f t="shared" ref="S261:S263" si="267">3*0.3*(1-0.3)*(1-0.3)*H52+3*0.3*0.3*(1-0.3)*L52+0.3*0.3*0.3*P52+(1-3*0.3*(1-0.3)*(1-0.3)-3*0.3*0.3*(1-0.3)-0.3*0.3*0.3)*D52</f>
        <v>6.8580000000000002E-2</v>
      </c>
      <c r="U261">
        <f t="shared" ref="U261:U263" si="268">3*0.3*(1-0.3)*(1-0.3)*G59+3*0.3*0.3*(1-0.3)*K59+0.3*0.3*0.3*O59+(1-3*0.3*(1-0.3)*(1-0.3)-3*0.3*0.3*(1-0.3)-0.3*0.3*0.3)*C59</f>
        <v>2.1540999999999999E-3</v>
      </c>
      <c r="V261">
        <f t="shared" ref="V261:V263" si="269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4.8433000000000018E-3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2.8591999999999997E-3</v>
      </c>
      <c r="G262">
        <f t="shared" si="263"/>
        <v>3.7091199999999998E-2</v>
      </c>
      <c r="I262">
        <f t="shared" si="264"/>
        <v>3.0168E-3</v>
      </c>
      <c r="J262">
        <f t="shared" si="265"/>
        <v>1.0564799999999999E-2</v>
      </c>
      <c r="N262" s="19"/>
      <c r="O262" s="15"/>
      <c r="P262" s="16"/>
      <c r="Q262" t="s">
        <v>36</v>
      </c>
      <c r="R262">
        <f t="shared" si="266"/>
        <v>2.8873000000000002E-3</v>
      </c>
      <c r="S262">
        <f t="shared" si="267"/>
        <v>3.7233800000000004E-2</v>
      </c>
      <c r="U262">
        <f t="shared" si="268"/>
        <v>3.1797000000000001E-3</v>
      </c>
      <c r="V262">
        <f t="shared" si="269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3.9112000000000001E-3</v>
      </c>
      <c r="G263">
        <f t="shared" si="263"/>
        <v>2.2399200000000001E-2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3.9243000000000004E-3</v>
      </c>
      <c r="S263">
        <f t="shared" si="267"/>
        <v>2.2547299999999999E-2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6.2100000000000002E-2</v>
      </c>
      <c r="E11">
        <v>1.925616</v>
      </c>
      <c r="F11" t="s">
        <v>20</v>
      </c>
      <c r="G11">
        <v>2.5999999999999999E-3</v>
      </c>
      <c r="H11">
        <v>6.3299999999999995E-2</v>
      </c>
      <c r="I11">
        <v>1.8632379999999999</v>
      </c>
      <c r="J11" t="s">
        <v>20</v>
      </c>
      <c r="K11">
        <v>2.5999999999999999E-3</v>
      </c>
      <c r="L11">
        <v>6.4500000000000002E-2</v>
      </c>
      <c r="M11">
        <v>1.8711310000000001</v>
      </c>
      <c r="N11" t="s">
        <v>20</v>
      </c>
      <c r="O11">
        <v>2.5999999999999999E-3</v>
      </c>
      <c r="P11">
        <v>6.5699999999999995E-2</v>
      </c>
      <c r="Q11">
        <v>1.8835789999999999</v>
      </c>
      <c r="S11" s="17"/>
      <c r="T11" t="s">
        <v>20</v>
      </c>
      <c r="U11">
        <v>1.2999999999999999E-3</v>
      </c>
      <c r="V11">
        <v>6.2100000000000002E-2</v>
      </c>
      <c r="W11">
        <v>1.846778</v>
      </c>
      <c r="X11" t="s">
        <v>20</v>
      </c>
      <c r="Y11">
        <v>2.5999999999999999E-3</v>
      </c>
      <c r="Z11">
        <v>6.3299999999999995E-2</v>
      </c>
      <c r="AA11">
        <v>1.8523750000000001</v>
      </c>
      <c r="AB11" t="s">
        <v>20</v>
      </c>
      <c r="AC11">
        <v>2.5999999999999999E-3</v>
      </c>
      <c r="AD11">
        <v>6.4500000000000002E-2</v>
      </c>
      <c r="AE11">
        <v>1.8370359999999999</v>
      </c>
      <c r="AF11" t="s">
        <v>20</v>
      </c>
      <c r="AG11">
        <v>2.5999999999999999E-3</v>
      </c>
      <c r="AH11">
        <v>6.5699999999999995E-2</v>
      </c>
      <c r="AI11">
        <v>1.8570180000000001</v>
      </c>
    </row>
    <row r="12" spans="1:35" x14ac:dyDescent="0.25">
      <c r="A12" s="17"/>
      <c r="B12" t="s">
        <v>21</v>
      </c>
      <c r="C12">
        <v>5.7000000000000002E-2</v>
      </c>
      <c r="D12">
        <v>6.1899999999999997E-2</v>
      </c>
      <c r="E12">
        <v>25.668614999999999</v>
      </c>
      <c r="F12" t="s">
        <v>21</v>
      </c>
      <c r="G12">
        <v>5.8000000000000003E-2</v>
      </c>
      <c r="H12">
        <v>6.3100000000000003E-2</v>
      </c>
      <c r="I12">
        <v>25.057189999999999</v>
      </c>
      <c r="J12" t="s">
        <v>21</v>
      </c>
      <c r="K12">
        <v>5.91E-2</v>
      </c>
      <c r="L12">
        <v>6.4299999999999996E-2</v>
      </c>
      <c r="M12">
        <v>24.931054</v>
      </c>
      <c r="N12" t="s">
        <v>21</v>
      </c>
      <c r="O12">
        <v>6.0100000000000001E-2</v>
      </c>
      <c r="P12">
        <v>6.5500000000000003E-2</v>
      </c>
      <c r="Q12">
        <v>25.097994</v>
      </c>
      <c r="S12" s="17"/>
      <c r="T12" t="s">
        <v>21</v>
      </c>
      <c r="U12">
        <v>3.7400000000000003E-2</v>
      </c>
      <c r="V12">
        <v>6.0999999999999999E-2</v>
      </c>
      <c r="W12">
        <v>24.712814000000002</v>
      </c>
      <c r="X12" t="s">
        <v>21</v>
      </c>
      <c r="Y12">
        <v>3.7999999999999999E-2</v>
      </c>
      <c r="Z12">
        <v>6.2199999999999998E-2</v>
      </c>
      <c r="AA12">
        <v>24.352537000000002</v>
      </c>
      <c r="AB12" t="s">
        <v>21</v>
      </c>
      <c r="AC12">
        <v>3.85E-2</v>
      </c>
      <c r="AD12">
        <v>6.3299999999999995E-2</v>
      </c>
      <c r="AE12">
        <v>24.452881999999999</v>
      </c>
      <c r="AF12" t="s">
        <v>21</v>
      </c>
      <c r="AG12">
        <v>3.9E-2</v>
      </c>
      <c r="AH12">
        <v>6.4500000000000002E-2</v>
      </c>
      <c r="AI12">
        <v>24.485251999999999</v>
      </c>
    </row>
    <row r="13" spans="1:35" x14ac:dyDescent="0.25">
      <c r="A13" s="17"/>
      <c r="B13" t="s">
        <v>22</v>
      </c>
      <c r="C13">
        <v>5.7099999999999998E-2</v>
      </c>
      <c r="D13">
        <v>5.7599999999999998E-2</v>
      </c>
      <c r="E13">
        <v>339.88735200000002</v>
      </c>
      <c r="F13" t="s">
        <v>22</v>
      </c>
      <c r="G13">
        <v>5.8099999999999999E-2</v>
      </c>
      <c r="H13">
        <v>5.8700000000000002E-2</v>
      </c>
      <c r="I13">
        <v>337.62704200000002</v>
      </c>
      <c r="J13" t="s">
        <v>22</v>
      </c>
      <c r="K13">
        <v>5.91E-2</v>
      </c>
      <c r="L13">
        <v>5.9700000000000003E-2</v>
      </c>
      <c r="M13">
        <v>338.77244899999999</v>
      </c>
      <c r="N13" t="s">
        <v>22</v>
      </c>
      <c r="O13">
        <v>6.0100000000000001E-2</v>
      </c>
      <c r="P13">
        <v>6.08E-2</v>
      </c>
      <c r="Q13">
        <v>338.094314</v>
      </c>
      <c r="S13" s="17"/>
      <c r="T13" t="s">
        <v>22</v>
      </c>
      <c r="U13">
        <v>3.8800000000000001E-2</v>
      </c>
      <c r="V13">
        <v>5.1299999999999998E-2</v>
      </c>
      <c r="W13">
        <v>321.70331599999997</v>
      </c>
      <c r="X13" t="s">
        <v>22</v>
      </c>
      <c r="Y13">
        <v>3.9399999999999998E-2</v>
      </c>
      <c r="Z13">
        <v>5.2200000000000003E-2</v>
      </c>
      <c r="AA13">
        <v>321.46311100000003</v>
      </c>
      <c r="AB13" t="s">
        <v>22</v>
      </c>
      <c r="AC13">
        <v>0.04</v>
      </c>
      <c r="AD13">
        <v>5.3100000000000001E-2</v>
      </c>
      <c r="AE13">
        <v>319.87714399999999</v>
      </c>
      <c r="AF13" t="s">
        <v>22</v>
      </c>
      <c r="AG13">
        <v>4.0500000000000001E-2</v>
      </c>
      <c r="AH13">
        <v>5.3999999999999999E-2</v>
      </c>
      <c r="AI13">
        <v>322.813444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5.7799999999999997E-2</v>
      </c>
      <c r="C25" s="3"/>
      <c r="D25" s="3"/>
      <c r="E25">
        <v>18.64085</v>
      </c>
      <c r="F25">
        <v>5.8599999999999999E-2</v>
      </c>
      <c r="G25" s="3"/>
      <c r="H25" s="3"/>
      <c r="I25">
        <v>19.438288</v>
      </c>
      <c r="J25">
        <v>5.96E-2</v>
      </c>
      <c r="K25" s="3"/>
      <c r="L25" s="3"/>
      <c r="M25">
        <v>19.672281999999999</v>
      </c>
      <c r="N25" s="3">
        <v>6.08E-2</v>
      </c>
      <c r="O25" s="3"/>
      <c r="P25" s="3"/>
      <c r="Q25">
        <v>20.313773000000001</v>
      </c>
      <c r="S25" s="18"/>
      <c r="T25" s="3">
        <v>4.7500000000000001E-2</v>
      </c>
      <c r="U25" s="3"/>
      <c r="V25" s="3"/>
      <c r="W25">
        <v>18.413284999999998</v>
      </c>
      <c r="X25" s="3">
        <v>4.8399999999999999E-2</v>
      </c>
      <c r="Z25" s="3"/>
      <c r="AA25">
        <v>18.864260000000002</v>
      </c>
      <c r="AB25" s="3">
        <v>4.9200000000000001E-2</v>
      </c>
      <c r="AC25" s="3"/>
      <c r="AD25" s="3"/>
      <c r="AE25">
        <v>18.844104000000002</v>
      </c>
      <c r="AF25" s="3">
        <v>5.0099999999999999E-2</v>
      </c>
      <c r="AG25" s="3"/>
      <c r="AH25" s="3"/>
      <c r="AI25">
        <v>21.909898999999999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6.2100000000000002E-2</v>
      </c>
      <c r="E32">
        <v>1.854117</v>
      </c>
      <c r="F32" t="s">
        <v>20</v>
      </c>
      <c r="G32">
        <v>2.5999999999999999E-3</v>
      </c>
      <c r="H32">
        <v>6.3299999999999995E-2</v>
      </c>
      <c r="I32">
        <v>1.8585849999999999</v>
      </c>
      <c r="J32" t="s">
        <v>20</v>
      </c>
      <c r="K32">
        <v>2.5999999999999999E-3</v>
      </c>
      <c r="L32">
        <v>6.4500000000000002E-2</v>
      </c>
      <c r="M32">
        <v>1.8407579999999999</v>
      </c>
      <c r="N32" t="s">
        <v>20</v>
      </c>
      <c r="O32">
        <v>2.5999999999999999E-3</v>
      </c>
      <c r="P32">
        <v>6.5699999999999995E-2</v>
      </c>
      <c r="Q32">
        <v>1.8743030000000001</v>
      </c>
      <c r="S32" s="17"/>
      <c r="T32" t="s">
        <v>20</v>
      </c>
      <c r="U32">
        <v>1.2999999999999999E-3</v>
      </c>
      <c r="V32">
        <v>6.2100000000000002E-2</v>
      </c>
      <c r="W32">
        <v>1.8769640000000001</v>
      </c>
      <c r="X32" t="s">
        <v>20</v>
      </c>
      <c r="Y32">
        <v>2.5999999999999999E-3</v>
      </c>
      <c r="Z32">
        <v>6.3299999999999995E-2</v>
      </c>
      <c r="AA32">
        <v>2.1086740000000002</v>
      </c>
      <c r="AB32" t="s">
        <v>20</v>
      </c>
      <c r="AC32">
        <v>2.5999999999999999E-3</v>
      </c>
      <c r="AD32">
        <v>6.4500000000000002E-2</v>
      </c>
      <c r="AE32">
        <v>1.8794789999999999</v>
      </c>
      <c r="AF32" t="s">
        <v>20</v>
      </c>
      <c r="AG32">
        <v>2.5999999999999999E-3</v>
      </c>
      <c r="AH32">
        <v>6.5699999999999995E-2</v>
      </c>
      <c r="AI32">
        <v>2.1323310000000002</v>
      </c>
    </row>
    <row r="33" spans="1:35" x14ac:dyDescent="0.25">
      <c r="A33" s="17"/>
      <c r="B33" t="s">
        <v>21</v>
      </c>
      <c r="C33">
        <v>1.7000000000000001E-2</v>
      </c>
      <c r="D33">
        <v>5.8400000000000001E-2</v>
      </c>
      <c r="E33">
        <v>22.780736999999998</v>
      </c>
      <c r="F33" t="s">
        <v>21</v>
      </c>
      <c r="G33">
        <v>1.72E-2</v>
      </c>
      <c r="H33">
        <v>5.9499999999999997E-2</v>
      </c>
      <c r="I33">
        <v>22.958814</v>
      </c>
      <c r="J33" t="s">
        <v>21</v>
      </c>
      <c r="K33">
        <v>1.7500000000000002E-2</v>
      </c>
      <c r="L33">
        <v>6.0499999999999998E-2</v>
      </c>
      <c r="M33">
        <v>23.120882999999999</v>
      </c>
      <c r="N33" t="s">
        <v>21</v>
      </c>
      <c r="O33">
        <v>1.78E-2</v>
      </c>
      <c r="P33">
        <v>6.1699999999999998E-2</v>
      </c>
      <c r="Q33">
        <v>22.639057000000001</v>
      </c>
      <c r="S33" s="17"/>
      <c r="T33" t="s">
        <v>21</v>
      </c>
      <c r="U33">
        <v>7.1999999999999998E-3</v>
      </c>
      <c r="V33">
        <v>5.1700000000000003E-2</v>
      </c>
      <c r="W33">
        <v>20.755592</v>
      </c>
      <c r="X33" t="s">
        <v>21</v>
      </c>
      <c r="Y33">
        <v>7.3000000000000001E-3</v>
      </c>
      <c r="Z33">
        <v>5.2600000000000001E-2</v>
      </c>
      <c r="AA33">
        <v>21.661258</v>
      </c>
      <c r="AB33" t="s">
        <v>21</v>
      </c>
      <c r="AC33">
        <v>7.4000000000000003E-3</v>
      </c>
      <c r="AD33">
        <v>5.3499999999999999E-2</v>
      </c>
      <c r="AE33">
        <v>20.401561000000001</v>
      </c>
      <c r="AF33" t="s">
        <v>21</v>
      </c>
      <c r="AG33">
        <v>7.6E-3</v>
      </c>
      <c r="AH33">
        <v>5.4399999999999997E-2</v>
      </c>
      <c r="AI33">
        <v>23.305389000000002</v>
      </c>
    </row>
    <row r="34" spans="1:35" x14ac:dyDescent="0.25">
      <c r="A34" s="17"/>
      <c r="B34" t="s">
        <v>22</v>
      </c>
      <c r="C34">
        <v>1.89E-2</v>
      </c>
      <c r="D34">
        <v>4.5199999999999997E-2</v>
      </c>
      <c r="E34">
        <v>298.07223499999998</v>
      </c>
      <c r="F34" t="s">
        <v>22</v>
      </c>
      <c r="G34">
        <v>1.9199999999999998E-2</v>
      </c>
      <c r="H34">
        <v>4.5999999999999999E-2</v>
      </c>
      <c r="I34">
        <v>300.553493</v>
      </c>
      <c r="J34" t="s">
        <v>22</v>
      </c>
      <c r="K34" s="7">
        <v>1.95E-2</v>
      </c>
      <c r="L34" s="10">
        <v>4.6800000000000001E-2</v>
      </c>
      <c r="M34">
        <v>301.35872799999999</v>
      </c>
      <c r="N34" t="s">
        <v>22</v>
      </c>
      <c r="O34">
        <v>1.9800000000000002E-2</v>
      </c>
      <c r="P34">
        <v>4.7699999999999999E-2</v>
      </c>
      <c r="Q34">
        <v>305.043296</v>
      </c>
      <c r="S34" s="17"/>
      <c r="T34" t="s">
        <v>22</v>
      </c>
      <c r="U34">
        <v>8.9999999999999993E-3</v>
      </c>
      <c r="V34">
        <v>3.6499999999999998E-2</v>
      </c>
      <c r="W34">
        <v>262.56865199999999</v>
      </c>
      <c r="X34" t="s">
        <v>22</v>
      </c>
      <c r="Y34">
        <v>9.1999999999999998E-3</v>
      </c>
      <c r="Z34">
        <v>3.7199999999999997E-2</v>
      </c>
      <c r="AA34">
        <v>265.87778300000002</v>
      </c>
      <c r="AB34" t="s">
        <v>22</v>
      </c>
      <c r="AC34">
        <v>9.2999999999999992E-3</v>
      </c>
      <c r="AD34">
        <v>3.7900000000000003E-2</v>
      </c>
      <c r="AE34">
        <v>263.742074</v>
      </c>
      <c r="AF34" t="s">
        <v>22</v>
      </c>
      <c r="AG34">
        <v>9.4999999999999998E-3</v>
      </c>
      <c r="AH34" s="6">
        <v>3.85E-2</v>
      </c>
      <c r="AI34">
        <v>262.93317999999999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3.4500000000000003E-2</v>
      </c>
      <c r="C46" s="3"/>
      <c r="D46" s="3"/>
      <c r="E46">
        <v>18.073463</v>
      </c>
      <c r="F46" s="3">
        <v>3.5200000000000002E-2</v>
      </c>
      <c r="G46" s="3"/>
      <c r="H46" s="3"/>
      <c r="I46">
        <v>21.194026000000001</v>
      </c>
      <c r="J46" s="3">
        <v>3.5799999999999998E-2</v>
      </c>
      <c r="K46" s="3"/>
      <c r="L46" s="3"/>
      <c r="M46">
        <v>19.456171999999999</v>
      </c>
      <c r="N46" s="3">
        <v>3.6400000000000002E-2</v>
      </c>
      <c r="O46" s="3"/>
      <c r="P46" s="3"/>
      <c r="Q46">
        <v>17.950486999999999</v>
      </c>
      <c r="S46" s="18"/>
      <c r="T46" s="3">
        <v>2.1000000000000001E-2</v>
      </c>
      <c r="U46" s="3"/>
      <c r="V46" s="3"/>
      <c r="W46">
        <v>19.179286000000001</v>
      </c>
      <c r="X46" s="3">
        <v>2.1499999999999998E-2</v>
      </c>
      <c r="Y46" s="3"/>
      <c r="Z46" s="3"/>
      <c r="AA46">
        <v>18.734209</v>
      </c>
      <c r="AB46" s="3">
        <v>2.18E-2</v>
      </c>
      <c r="AC46" s="3"/>
      <c r="AD46" s="3"/>
      <c r="AE46">
        <v>20.407622</v>
      </c>
      <c r="AF46" s="3">
        <v>2.23E-2</v>
      </c>
      <c r="AG46" s="3"/>
      <c r="AH46" s="3"/>
      <c r="AI46">
        <v>25.242132999999999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6.2100000000000002E-2</v>
      </c>
      <c r="E52">
        <v>1.8869590000000001</v>
      </c>
      <c r="F52" t="s">
        <v>20</v>
      </c>
      <c r="G52">
        <v>2.5999999999999999E-3</v>
      </c>
      <c r="H52">
        <v>6.3299999999999995E-2</v>
      </c>
      <c r="I52">
        <v>2.1718670000000002</v>
      </c>
      <c r="J52" t="s">
        <v>20</v>
      </c>
      <c r="K52">
        <v>2.5999999999999999E-3</v>
      </c>
      <c r="L52">
        <v>6.4500000000000002E-2</v>
      </c>
      <c r="M52">
        <v>1.8533839999999999</v>
      </c>
      <c r="N52" t="s">
        <v>20</v>
      </c>
      <c r="O52">
        <v>2.5999999999999999E-3</v>
      </c>
      <c r="P52">
        <v>6.5699999999999995E-2</v>
      </c>
      <c r="Q52">
        <v>2.0677940000000001</v>
      </c>
    </row>
    <row r="53" spans="1:17" x14ac:dyDescent="0.25">
      <c r="A53" s="17"/>
      <c r="B53" t="s">
        <v>21</v>
      </c>
      <c r="C53">
        <v>2.8E-3</v>
      </c>
      <c r="D53">
        <v>3.39E-2</v>
      </c>
      <c r="E53">
        <v>17.399927999999999</v>
      </c>
      <c r="F53" t="s">
        <v>21</v>
      </c>
      <c r="G53">
        <v>2.8999999999999998E-3</v>
      </c>
      <c r="H53">
        <v>3.44E-2</v>
      </c>
      <c r="I53">
        <v>17.545719999999999</v>
      </c>
      <c r="J53" t="s">
        <v>21</v>
      </c>
      <c r="K53">
        <v>3.0000000000000001E-3</v>
      </c>
      <c r="L53">
        <v>3.4799999999999998E-2</v>
      </c>
      <c r="M53">
        <v>17.244183</v>
      </c>
      <c r="N53" t="s">
        <v>21</v>
      </c>
      <c r="O53">
        <v>3.0000000000000001E-3</v>
      </c>
      <c r="P53">
        <v>3.5499999999999997E-2</v>
      </c>
      <c r="Q53">
        <v>17.464030000000001</v>
      </c>
    </row>
    <row r="54" spans="1:17" x14ac:dyDescent="0.25">
      <c r="A54" s="17"/>
      <c r="B54" t="s">
        <v>22</v>
      </c>
      <c r="C54">
        <v>3.8E-3</v>
      </c>
      <c r="D54">
        <v>2.1700000000000001E-2</v>
      </c>
      <c r="E54">
        <v>204.45475099999999</v>
      </c>
      <c r="F54" t="s">
        <v>22</v>
      </c>
      <c r="G54">
        <v>3.8999999999999998E-3</v>
      </c>
      <c r="H54">
        <v>2.2200000000000001E-2</v>
      </c>
      <c r="I54">
        <v>205.142078</v>
      </c>
      <c r="J54" t="s">
        <v>22</v>
      </c>
      <c r="K54">
        <v>4.0000000000000001E-3</v>
      </c>
      <c r="L54">
        <v>2.2700000000000001E-2</v>
      </c>
      <c r="M54">
        <v>196.579635</v>
      </c>
      <c r="N54" t="s">
        <v>22</v>
      </c>
      <c r="O54">
        <v>4.1000000000000003E-3</v>
      </c>
      <c r="P54">
        <v>2.3099999999999999E-2</v>
      </c>
      <c r="Q54">
        <v>196.94628299999999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8.3999999999999995E-3</v>
      </c>
      <c r="C66" s="3"/>
      <c r="D66" s="3"/>
      <c r="E66">
        <v>18.726410000000001</v>
      </c>
      <c r="F66" s="3">
        <v>8.6E-3</v>
      </c>
      <c r="G66" s="3"/>
      <c r="H66" s="3"/>
      <c r="I66">
        <v>17.647815000000001</v>
      </c>
      <c r="J66" s="3">
        <v>8.8000000000000005E-3</v>
      </c>
      <c r="K66" s="3"/>
      <c r="L66" s="3"/>
      <c r="M66">
        <v>19.604379000000002</v>
      </c>
      <c r="N66" s="3">
        <v>8.9999999999999993E-3</v>
      </c>
      <c r="O66" s="3"/>
      <c r="P66" s="3"/>
      <c r="Q66">
        <v>22.875475000000002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6.216E-2</v>
      </c>
      <c r="H73">
        <f t="shared" ref="H73:H75" si="2">E11+I11</f>
        <v>3.7888539999999997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5.7839999999999996E-2</v>
      </c>
      <c r="M73">
        <f>I25+E25</f>
        <v>38.079138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6.2220000000000004E-2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5.7880000000000001E-2</v>
      </c>
    </row>
    <row r="74" spans="1:27" x14ac:dyDescent="0.25">
      <c r="C74" s="17"/>
      <c r="D74" s="16"/>
      <c r="E74" t="s">
        <v>36</v>
      </c>
      <c r="F74">
        <f t="shared" si="0"/>
        <v>5.7049999999999997E-2</v>
      </c>
      <c r="G74">
        <f t="shared" si="1"/>
        <v>6.1959999999999994E-2</v>
      </c>
      <c r="H74">
        <f t="shared" si="2"/>
        <v>50.725804999999994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5.7100000000000005E-2</v>
      </c>
      <c r="S74">
        <f t="shared" si="7"/>
        <v>6.2019999999999999E-2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5.7149999999999992E-2</v>
      </c>
      <c r="G75">
        <f t="shared" si="1"/>
        <v>5.7654999999999998E-2</v>
      </c>
      <c r="H75">
        <f t="shared" si="2"/>
        <v>677.51439400000004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5.7200000000000001E-2</v>
      </c>
      <c r="S75">
        <f t="shared" si="7"/>
        <v>5.7709999999999997E-2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6.234E-2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5.7960000000000005E-2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6.2460000000000002E-2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5.8039999999999994E-2</v>
      </c>
    </row>
    <row r="80" spans="1:27" x14ac:dyDescent="0.25">
      <c r="C80" s="17"/>
      <c r="D80" s="16"/>
      <c r="E80" t="s">
        <v>36</v>
      </c>
      <c r="F80">
        <f t="shared" si="10"/>
        <v>5.7200000000000001E-2</v>
      </c>
      <c r="G80">
        <f t="shared" si="11"/>
        <v>6.2140000000000001E-2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5.7299999999999997E-2</v>
      </c>
      <c r="S80">
        <f t="shared" si="15"/>
        <v>6.2259999999999996E-2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5.7299999999999997E-2</v>
      </c>
      <c r="G81">
        <f t="shared" si="11"/>
        <v>5.7820000000000003E-2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5.7399999999999993E-2</v>
      </c>
      <c r="S81">
        <f t="shared" si="15"/>
        <v>5.7929999999999995E-2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6.2220000000000004E-2</v>
      </c>
      <c r="H86">
        <f t="shared" ref="H86:H88" si="20">M11+I11+E11</f>
        <v>5.6599849999999998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5.7880500000000001E-2</v>
      </c>
      <c r="M86">
        <f>M25+I25+E25</f>
        <v>57.751419999999996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6.2340000000000007E-2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5.7962E-2</v>
      </c>
    </row>
    <row r="87" spans="2:25" x14ac:dyDescent="0.25">
      <c r="B87" s="17"/>
      <c r="C87" s="15"/>
      <c r="D87" s="16"/>
      <c r="E87" t="s">
        <v>36</v>
      </c>
      <c r="F87">
        <f t="shared" si="18"/>
        <v>5.7100250000000012E-2</v>
      </c>
      <c r="G87">
        <f t="shared" si="19"/>
        <v>6.2020000000000006E-2</v>
      </c>
      <c r="H87">
        <f t="shared" si="20"/>
        <v>75.656858999999997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5.7201000000000002E-2</v>
      </c>
      <c r="S87">
        <f t="shared" si="25"/>
        <v>6.2140000000000001E-2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5.7200000000000001E-2</v>
      </c>
      <c r="G88">
        <f t="shared" si="19"/>
        <v>5.7709750000000004E-2</v>
      </c>
      <c r="H88">
        <f t="shared" si="20"/>
        <v>1016.2868430000001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5.7300000000000004E-2</v>
      </c>
      <c r="S88">
        <f t="shared" si="25"/>
        <v>5.7819000000000009E-2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6.2579999999999997E-2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5.8127999999999999E-2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6.2820000000000001E-2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5.8298000000000003E-2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5.7404000000000004E-2</v>
      </c>
      <c r="G93">
        <f t="shared" si="29"/>
        <v>6.2379999999999998E-2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5.7609000000000007E-2</v>
      </c>
      <c r="S93">
        <f t="shared" si="33"/>
        <v>6.2620000000000009E-2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5.7499999999999996E-2</v>
      </c>
      <c r="G94">
        <f t="shared" si="29"/>
        <v>5.8036000000000004E-2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5.7700000000000001E-2</v>
      </c>
      <c r="S94">
        <f t="shared" si="33"/>
        <v>5.8251000000000004E-2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6.2279999999999995E-2</v>
      </c>
      <c r="H99">
        <f t="shared" ref="H99:H101" si="38">Q11+M11+I11+E11</f>
        <v>7.5435639999999999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5.7921499999999987E-2</v>
      </c>
      <c r="M99">
        <f>Q25+M25+I25+E25</f>
        <v>78.065192999999994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6.2460000000000002E-2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5.8046E-2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5.7150724999999993E-2</v>
      </c>
      <c r="G100">
        <f t="shared" si="37"/>
        <v>6.2079999999999989E-2</v>
      </c>
      <c r="H100">
        <f t="shared" si="38"/>
        <v>100.75485300000001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5.7302800000000001E-2</v>
      </c>
      <c r="S100">
        <f t="shared" si="43"/>
        <v>6.2259999999999996E-2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5.7249999999999988E-2</v>
      </c>
      <c r="G101">
        <f t="shared" si="37"/>
        <v>5.776427499999999E-2</v>
      </c>
      <c r="H101">
        <f t="shared" si="38"/>
        <v>1354.381157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5.74E-2</v>
      </c>
      <c r="S101">
        <f t="shared" si="43"/>
        <v>5.7927199999999998E-2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6.2820000000000001E-2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5.8303999999999995E-2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6.318E-2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5.8574000000000001E-2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5.7610399999999992E-2</v>
      </c>
      <c r="G106">
        <f t="shared" si="47"/>
        <v>6.2619999999999995E-2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5.7921600000000004E-2</v>
      </c>
      <c r="S106">
        <f t="shared" si="51"/>
        <v>6.2979999999999994E-2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5.7699999999999994E-2</v>
      </c>
      <c r="G107">
        <f t="shared" si="47"/>
        <v>5.8249599999999999E-2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5.7999999999999996E-2</v>
      </c>
      <c r="S107">
        <f t="shared" si="51"/>
        <v>5.8568400000000007E-2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6.216E-2</v>
      </c>
      <c r="H112">
        <f t="shared" ref="H112:H114" si="56">AA11+W11</f>
        <v>3.6991529999999999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4.7544999999999997E-2</v>
      </c>
      <c r="M112">
        <f>AA25+W25</f>
        <v>37.277545000000003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6.2220000000000004E-2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4.7590000000000007E-2</v>
      </c>
    </row>
    <row r="113" spans="2:25" x14ac:dyDescent="0.25">
      <c r="C113" s="17"/>
      <c r="D113" s="16"/>
      <c r="E113" t="s">
        <v>36</v>
      </c>
      <c r="F113">
        <f t="shared" si="54"/>
        <v>3.7429999999999998E-2</v>
      </c>
      <c r="G113">
        <f t="shared" si="55"/>
        <v>6.1059999999999996E-2</v>
      </c>
      <c r="H113">
        <f t="shared" si="56"/>
        <v>49.065351000000007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3.746E-2</v>
      </c>
      <c r="S113">
        <f t="shared" si="61"/>
        <v>6.1119999999999994E-2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3.8829999999999996E-2</v>
      </c>
      <c r="G114">
        <f t="shared" si="55"/>
        <v>5.1344999999999995E-2</v>
      </c>
      <c r="H114">
        <f t="shared" si="56"/>
        <v>643.166427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3.8859999999999999E-2</v>
      </c>
      <c r="S114">
        <f t="shared" si="61"/>
        <v>5.1390000000000005E-2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6.234E-2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4.7680000000000007E-2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6.2460000000000002E-2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4.7769999999999993E-2</v>
      </c>
    </row>
    <row r="119" spans="2:25" x14ac:dyDescent="0.25">
      <c r="C119" s="17"/>
      <c r="D119" s="16"/>
      <c r="E119" t="s">
        <v>36</v>
      </c>
      <c r="F119">
        <f t="shared" si="64"/>
        <v>3.7520000000000005E-2</v>
      </c>
      <c r="G119">
        <f t="shared" si="65"/>
        <v>6.1240000000000003E-2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3.7580000000000002E-2</v>
      </c>
      <c r="S119">
        <f t="shared" si="69"/>
        <v>6.1359999999999998E-2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3.8920000000000003E-2</v>
      </c>
      <c r="G120">
        <f t="shared" si="65"/>
        <v>5.1479999999999998E-2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3.8980000000000001E-2</v>
      </c>
      <c r="S120">
        <f t="shared" si="69"/>
        <v>5.1569999999999998E-2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6.2220000000000004E-2</v>
      </c>
      <c r="H125">
        <f t="shared" ref="H125:H127" si="74">AE11+AA11+W11</f>
        <v>5.5361890000000002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4.758975E-2</v>
      </c>
      <c r="M125">
        <f>AE25+AA25+W25</f>
        <v>56.121649000000005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6.2340000000000007E-2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4.7678999999999999E-2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3.7459750000000007E-2</v>
      </c>
      <c r="G126">
        <f t="shared" si="73"/>
        <v>6.1119750000000007E-2</v>
      </c>
      <c r="H126">
        <f t="shared" si="74"/>
        <v>73.518233000000009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3.7519000000000004E-2</v>
      </c>
      <c r="S126">
        <f t="shared" si="79"/>
        <v>6.1239000000000002E-2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3.8860000000000006E-2</v>
      </c>
      <c r="G127">
        <f t="shared" si="73"/>
        <v>5.1390000000000005E-2</v>
      </c>
      <c r="H127">
        <f t="shared" si="74"/>
        <v>963.04357100000004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3.8920000000000003E-2</v>
      </c>
      <c r="S127">
        <f t="shared" si="79"/>
        <v>5.1479999999999998E-2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6.2579999999999997E-2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4.7855999999999996E-2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6.2820000000000001E-2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4.8031000000000004E-2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3.7636000000000003E-2</v>
      </c>
      <c r="G132">
        <f t="shared" si="83"/>
        <v>6.1475999999999996E-2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3.7751000000000007E-2</v>
      </c>
      <c r="S132">
        <f t="shared" si="87"/>
        <v>6.1711000000000002E-2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3.9039999999999998E-2</v>
      </c>
      <c r="G133">
        <f t="shared" si="83"/>
        <v>5.1659999999999998E-2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3.916E-2</v>
      </c>
      <c r="S133">
        <f t="shared" si="87"/>
        <v>5.1839999999999997E-2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6.2279999999999995E-2</v>
      </c>
      <c r="H138">
        <f t="shared" ref="H138:H140" si="92">AI11+AE11+AA11+W11</f>
        <v>7.3932070000000003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4.763427499999999E-2</v>
      </c>
      <c r="M138">
        <f>AI25+AE25+AA25+W25</f>
        <v>78.031548000000001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6.2460000000000002E-2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4.7767199999999996E-2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3.7489262499999995E-2</v>
      </c>
      <c r="G139">
        <f t="shared" si="91"/>
        <v>6.1179274999999991E-2</v>
      </c>
      <c r="H139">
        <f t="shared" si="92"/>
        <v>98.003485000000012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3.7577100000000002E-2</v>
      </c>
      <c r="S139">
        <f t="shared" si="97"/>
        <v>6.1357199999999987E-2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3.8889987499999994E-2</v>
      </c>
      <c r="G140">
        <f t="shared" si="91"/>
        <v>5.1434999999999988E-2</v>
      </c>
      <c r="H140">
        <f t="shared" si="92"/>
        <v>1285.857015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3.8979899999999998E-2</v>
      </c>
      <c r="S140">
        <f t="shared" si="97"/>
        <v>5.1569999999999998E-2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6.2820000000000001E-2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4.8029599999999992E-2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6.318E-2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4.8288400000000002E-2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3.7748799999999999E-2</v>
      </c>
      <c r="G145">
        <f t="shared" si="101"/>
        <v>6.1709599999999989E-2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3.7915699999999997E-2</v>
      </c>
      <c r="S145">
        <f t="shared" si="105"/>
        <v>6.20584E-2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3.9159199999999998E-2</v>
      </c>
      <c r="G146">
        <f t="shared" si="101"/>
        <v>5.1839999999999997E-2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3.9337300000000006E-2</v>
      </c>
      <c r="S146">
        <f t="shared" si="105"/>
        <v>5.2110000000000004E-2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6.216E-2</v>
      </c>
      <c r="H151">
        <f t="shared" ref="H151:H153" si="110">I32++E32</f>
        <v>3.7127020000000002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3.4534999999999996E-2</v>
      </c>
      <c r="M151">
        <f>I46+E46</f>
        <v>39.267488999999998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6.2220000000000004E-2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3.4570000000000004E-2</v>
      </c>
    </row>
    <row r="152" spans="1:25" x14ac:dyDescent="0.25">
      <c r="C152" s="17"/>
      <c r="D152" s="16"/>
      <c r="E152" t="s">
        <v>36</v>
      </c>
      <c r="F152">
        <f t="shared" si="108"/>
        <v>1.7010000000000001E-2</v>
      </c>
      <c r="G152">
        <f t="shared" si="109"/>
        <v>5.8454999999999993E-2</v>
      </c>
      <c r="H152">
        <f t="shared" si="110"/>
        <v>45.739550999999999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1.702E-2</v>
      </c>
      <c r="S152">
        <f t="shared" si="115"/>
        <v>5.8510000000000006E-2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1.8914999999999998E-2</v>
      </c>
      <c r="G153">
        <f t="shared" si="109"/>
        <v>4.5239999999999989E-2</v>
      </c>
      <c r="H153">
        <f t="shared" si="110"/>
        <v>598.62572799999998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1.8930000000000002E-2</v>
      </c>
      <c r="S153">
        <f t="shared" si="115"/>
        <v>4.5280000000000001E-2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6.234E-2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3.4640000000000004E-2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6.2460000000000002E-2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3.4710000000000005E-2</v>
      </c>
    </row>
    <row r="158" spans="1:25" x14ac:dyDescent="0.25">
      <c r="C158" s="17"/>
      <c r="D158" s="16"/>
      <c r="E158" t="s">
        <v>36</v>
      </c>
      <c r="F158">
        <f t="shared" si="118"/>
        <v>1.704E-2</v>
      </c>
      <c r="G158">
        <f t="shared" si="119"/>
        <v>5.8620000000000005E-2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1.7059999999999999E-2</v>
      </c>
      <c r="S158">
        <f t="shared" si="123"/>
        <v>5.8729999999999997E-2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1.8960000000000001E-2</v>
      </c>
      <c r="G159">
        <f t="shared" si="119"/>
        <v>4.5359999999999998E-2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1.899E-2</v>
      </c>
      <c r="S159">
        <f t="shared" si="123"/>
        <v>4.5439999999999994E-2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6.2220000000000004E-2</v>
      </c>
      <c r="H164">
        <f t="shared" ref="H164:H166" si="128">M32+I32+E32</f>
        <v>5.5534599999999994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3.4569750000000003E-2</v>
      </c>
      <c r="M164">
        <f>M46+I46+E46</f>
        <v>58.723661000000007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6.2340000000000007E-2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3.4639000000000003E-2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1.7020250000000001E-2</v>
      </c>
      <c r="G165">
        <f t="shared" si="127"/>
        <v>5.8509749999999999E-2</v>
      </c>
      <c r="H165">
        <f t="shared" si="128"/>
        <v>68.860433999999998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1.7041000000000004E-2</v>
      </c>
      <c r="S165">
        <f t="shared" si="133"/>
        <v>5.8619000000000004E-2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1.8930000000000002E-2</v>
      </c>
      <c r="G166">
        <f t="shared" si="127"/>
        <v>4.5280000000000001E-2</v>
      </c>
      <c r="H166">
        <f t="shared" si="128"/>
        <v>899.98445600000002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1.8960000000000001E-2</v>
      </c>
      <c r="S166">
        <f t="shared" si="133"/>
        <v>4.5359999999999998E-2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6.2579999999999997E-2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3.4776000000000001E-2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6.2820000000000001E-2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3.4911000000000005E-2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1.7084000000000002E-2</v>
      </c>
      <c r="G171">
        <f t="shared" si="137"/>
        <v>5.8835999999999992E-2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1.7129000000000002E-2</v>
      </c>
      <c r="S171">
        <f t="shared" si="141"/>
        <v>5.9051000000000006E-2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1.9019999999999999E-2</v>
      </c>
      <c r="G172">
        <f t="shared" si="137"/>
        <v>4.5519999999999998E-2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1.908E-2</v>
      </c>
      <c r="S172">
        <f t="shared" si="141"/>
        <v>4.5680000000000005E-2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6.2279999999999995E-2</v>
      </c>
      <c r="H177">
        <f t="shared" ref="H177:H179" si="146">Q32+M32+I32+E32</f>
        <v>7.4277630000000006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3.4604262499999996E-2</v>
      </c>
      <c r="M177">
        <f>Q46+M46+I46+E46</f>
        <v>76.674148000000002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6.2460000000000002E-2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3.4707100000000005E-2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1.70307375E-2</v>
      </c>
      <c r="G178">
        <f t="shared" si="145"/>
        <v>5.8564287499999992E-2</v>
      </c>
      <c r="H178">
        <f t="shared" si="146"/>
        <v>91.499491000000006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1.7062899999999999E-2</v>
      </c>
      <c r="S178">
        <f t="shared" si="151"/>
        <v>5.8727300000000003E-2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1.8944999999999997E-2</v>
      </c>
      <c r="G179">
        <f t="shared" si="145"/>
        <v>4.5320012499999993E-2</v>
      </c>
      <c r="H179">
        <f t="shared" si="146"/>
        <v>1205.027752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1.899E-2</v>
      </c>
      <c r="S179">
        <f t="shared" si="151"/>
        <v>4.5440099999999997E-2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6.2820000000000001E-2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3.4908800000000004E-2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6.318E-2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3.5105700000000004E-2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1.7131199999999999E-2</v>
      </c>
      <c r="G184">
        <f t="shared" si="155"/>
        <v>5.9050399999999996E-2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1.7204300000000002E-2</v>
      </c>
      <c r="S184">
        <f t="shared" si="159"/>
        <v>5.9371100000000003E-2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1.908E-2</v>
      </c>
      <c r="G185">
        <f t="shared" si="155"/>
        <v>4.5680799999999994E-2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1.917E-2</v>
      </c>
      <c r="S185">
        <f t="shared" si="159"/>
        <v>4.5922700000000004E-2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6.216E-2</v>
      </c>
      <c r="H190">
        <f t="shared" ref="H190:H192" si="164">AA32+W32</f>
        <v>3.9856380000000002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2.1024999999999999E-2</v>
      </c>
      <c r="M190">
        <f>AA46+W46</f>
        <v>37.913494999999998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6.2220000000000004E-2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2.1049999999999999E-2</v>
      </c>
    </row>
    <row r="191" spans="1:25" x14ac:dyDescent="0.25">
      <c r="C191" s="17"/>
      <c r="D191" s="16"/>
      <c r="E191" t="s">
        <v>36</v>
      </c>
      <c r="F191">
        <f t="shared" si="162"/>
        <v>7.2049999999999996E-3</v>
      </c>
      <c r="G191">
        <f t="shared" si="163"/>
        <v>5.1744999999999999E-2</v>
      </c>
      <c r="H191">
        <f t="shared" si="164"/>
        <v>42.416849999999997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7.2099999999999994E-3</v>
      </c>
      <c r="S191">
        <f t="shared" si="169"/>
        <v>5.1790000000000003E-2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9.0099999999999989E-3</v>
      </c>
      <c r="G192">
        <f t="shared" si="163"/>
        <v>3.6534999999999998E-2</v>
      </c>
      <c r="H192">
        <f t="shared" si="164"/>
        <v>528.44643500000006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9.0200000000000002E-3</v>
      </c>
      <c r="S192">
        <f t="shared" si="169"/>
        <v>3.6569999999999998E-2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6.234E-2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2.1100000000000001E-2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6.2460000000000002E-2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2.1149999999999999E-2</v>
      </c>
    </row>
    <row r="197" spans="2:25" x14ac:dyDescent="0.25">
      <c r="C197" s="17"/>
      <c r="D197" s="16"/>
      <c r="E197" t="s">
        <v>36</v>
      </c>
      <c r="F197">
        <f t="shared" si="172"/>
        <v>7.2200000000000007E-3</v>
      </c>
      <c r="G197">
        <f t="shared" si="173"/>
        <v>5.1880000000000009E-2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7.2299999999999994E-3</v>
      </c>
      <c r="S197">
        <f t="shared" si="177"/>
        <v>5.1970000000000002E-2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9.0399999999999994E-3</v>
      </c>
      <c r="G198">
        <f t="shared" si="173"/>
        <v>3.6639999999999999E-2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9.0599999999999986E-3</v>
      </c>
      <c r="S198">
        <f t="shared" si="177"/>
        <v>3.6709999999999993E-2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6.2220000000000004E-2</v>
      </c>
      <c r="H203">
        <f t="shared" ref="H203:H205" si="182">AE32+AA32+W32</f>
        <v>5.8651169999999997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2.1049500000000006E-2</v>
      </c>
      <c r="M203">
        <f>AE46+AA46+W46</f>
        <v>58.321117000000001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6.2340000000000007E-2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2.1098000000000002E-2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7.2100000000000003E-3</v>
      </c>
      <c r="G204">
        <f t="shared" si="181"/>
        <v>5.179000000000001E-2</v>
      </c>
      <c r="H204">
        <f t="shared" si="182"/>
        <v>62.818411000000005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7.2200000000000007E-3</v>
      </c>
      <c r="S204">
        <f t="shared" si="186"/>
        <v>5.1880000000000009E-2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9.01975E-3</v>
      </c>
      <c r="G205">
        <f t="shared" si="181"/>
        <v>3.6569999999999998E-2</v>
      </c>
      <c r="H205">
        <f t="shared" si="182"/>
        <v>792.18850900000007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9.0390000000000002E-3</v>
      </c>
      <c r="S205">
        <f t="shared" si="186"/>
        <v>3.6639999999999999E-2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6.2579999999999997E-2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2.1191999999999999E-2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6.2820000000000001E-2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2.1282000000000002E-2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7.2399999999999999E-3</v>
      </c>
      <c r="G210">
        <f t="shared" si="190"/>
        <v>5.2060000000000002E-2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7.2600000000000008E-3</v>
      </c>
      <c r="S210">
        <f t="shared" si="194"/>
        <v>5.2240000000000009E-2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9.075999999999999E-3</v>
      </c>
      <c r="G211">
        <f t="shared" si="190"/>
        <v>3.6779999999999993E-2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9.111000000000001E-3</v>
      </c>
      <c r="S211">
        <f t="shared" si="194"/>
        <v>3.6920000000000001E-2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6.2279999999999995E-2</v>
      </c>
      <c r="H216">
        <f t="shared" ref="H216:H218" si="199">AI32+AE32+AA32+W32</f>
        <v>7.9974480000000012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2.107355E-2</v>
      </c>
      <c r="M216">
        <f>AI46+AE46+AA46+W46</f>
        <v>83.563249999999996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6.2460000000000002E-2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2.1144400000000001E-2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7.2150124999999996E-3</v>
      </c>
      <c r="G217">
        <f t="shared" si="198"/>
        <v>5.1834999999999999E-2</v>
      </c>
      <c r="H217">
        <f t="shared" si="199"/>
        <v>86.123800000000017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7.2300999999999997E-3</v>
      </c>
      <c r="S217">
        <f t="shared" si="204"/>
        <v>5.1970000000000002E-2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9.0292749999999981E-3</v>
      </c>
      <c r="G218">
        <f t="shared" si="198"/>
        <v>3.6604987499999991E-2</v>
      </c>
      <c r="H218">
        <f t="shared" si="199"/>
        <v>1055.1216890000001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9.0571999999999996E-3</v>
      </c>
      <c r="S218">
        <f t="shared" si="204"/>
        <v>3.6709899999999997E-2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6.2820000000000001E-2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2.1279199999999998E-2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6.318E-2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2.14068E-2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7.2607999999999995E-3</v>
      </c>
      <c r="G223">
        <f t="shared" si="208"/>
        <v>5.2239999999999995E-2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7.2927000000000009E-3</v>
      </c>
      <c r="S223">
        <f t="shared" si="212"/>
        <v>5.2510000000000001E-2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9.1095999999999989E-3</v>
      </c>
      <c r="G224">
        <f t="shared" si="208"/>
        <v>3.6919199999999999E-2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9.1583999999999988E-3</v>
      </c>
      <c r="S224">
        <f t="shared" si="212"/>
        <v>3.7127300000000002E-2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6.216E-2</v>
      </c>
      <c r="H229">
        <f t="shared" ref="H229:H231" si="217">I52+E52</f>
        <v>4.0588259999999998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7.9799999999999992E-3</v>
      </c>
      <c r="M229">
        <f>I66+E66</f>
        <v>36.374225000000003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6.2220000000000004E-2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7.5599999999999999E-3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3.3924999999999997E-2</v>
      </c>
      <c r="H230">
        <f t="shared" si="217"/>
        <v>34.945647999999998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3.3950000000000001E-2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2.1724999999999998E-2</v>
      </c>
      <c r="H231">
        <f t="shared" si="217"/>
        <v>409.59682899999996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2.1750000000000002E-2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6.234E-2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6.7200000000000003E-3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6.2460000000000002E-2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5.8799999999999989E-3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3.4000000000000002E-2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3.4049999999999997E-2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2.18E-2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2.1849999999999998E-2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6.2220000000000004E-2</v>
      </c>
      <c r="H242">
        <f t="shared" ref="H242:H244" si="235">M52+I52+E52</f>
        <v>5.91221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7.6030000000000004E-3</v>
      </c>
      <c r="M242">
        <f>M66+I66+E66</f>
        <v>55.978604000000004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6.2340000000000007E-2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6.8920000000000006E-3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3.3949750000000001E-2</v>
      </c>
      <c r="H243">
        <f t="shared" si="235"/>
        <v>52.189830999999998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3.3999000000000001E-2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2.1750000000000002E-2</v>
      </c>
      <c r="H244">
        <f t="shared" si="235"/>
        <v>606.17646400000001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2.1800000000000003E-2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6.2579999999999997E-2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5.7279999999999987E-3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6.2820000000000001E-2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4.9080000000000009E-3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3.4096000000000001E-2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3.4190999999999999E-2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2.1899999999999999E-2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2.2000000000000002E-2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6.2279999999999995E-2</v>
      </c>
      <c r="H255">
        <f t="shared" ref="H255:H257" si="253">Q52+M52+I52+E52</f>
        <v>7.9800040000000001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7.2657749999999986E-3</v>
      </c>
      <c r="M255">
        <f>Q66+M66+I66+E66</f>
        <v>78.854079000000013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6.2460000000000002E-2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6.3701999999999986E-3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2.8149874999999999E-3</v>
      </c>
      <c r="G256">
        <f t="shared" si="252"/>
        <v>3.3974299999999999E-2</v>
      </c>
      <c r="H256">
        <f t="shared" si="253"/>
        <v>69.653861000000006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2.8298999999999998E-3</v>
      </c>
      <c r="S256">
        <f t="shared" si="258"/>
        <v>3.4047399999999998E-2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2.1774987499999999E-2</v>
      </c>
      <c r="H257">
        <f t="shared" si="253"/>
        <v>803.122747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2.1849899999999998E-2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6.2820000000000001E-2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5.2175999999999985E-3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6.318E-2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4.7874000000000007E-3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2.8591999999999997E-3</v>
      </c>
      <c r="G262">
        <f t="shared" si="262"/>
        <v>3.4191199999999991E-2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2.8873000000000002E-3</v>
      </c>
      <c r="S262">
        <f t="shared" si="266"/>
        <v>3.4333800000000005E-2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2.19992E-2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2.2147300000000002E-2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63"/>
  <sheetViews>
    <sheetView topLeftCell="A7" zoomScale="70" zoomScaleNormal="7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5.9400000000000001E-2</v>
      </c>
      <c r="E11">
        <v>1.9610719999999999</v>
      </c>
      <c r="F11" t="s">
        <v>20</v>
      </c>
      <c r="G11">
        <v>2.5999999999999999E-3</v>
      </c>
      <c r="H11">
        <v>6.0600000000000001E-2</v>
      </c>
      <c r="I11">
        <v>1.6976850000000001</v>
      </c>
      <c r="J11" t="s">
        <v>20</v>
      </c>
      <c r="K11">
        <v>2.5999999999999999E-3</v>
      </c>
      <c r="L11">
        <v>6.1800000000000001E-2</v>
      </c>
      <c r="M11">
        <v>1.6966049999999999</v>
      </c>
      <c r="N11" t="s">
        <v>20</v>
      </c>
      <c r="O11">
        <v>2.5999999999999999E-3</v>
      </c>
      <c r="P11">
        <v>6.3E-2</v>
      </c>
      <c r="Q11">
        <v>1.6758820000000001</v>
      </c>
      <c r="S11" s="17"/>
      <c r="T11" t="s">
        <v>20</v>
      </c>
      <c r="U11">
        <v>1.2999999999999999E-3</v>
      </c>
      <c r="V11">
        <v>5.9400000000000001E-2</v>
      </c>
      <c r="W11">
        <v>1.7367030000000001</v>
      </c>
      <c r="X11" t="s">
        <v>20</v>
      </c>
      <c r="Y11">
        <v>2.5999999999999999E-3</v>
      </c>
      <c r="Z11">
        <v>6.0600000000000001E-2</v>
      </c>
      <c r="AA11">
        <v>1.6860120000000001</v>
      </c>
      <c r="AB11" t="s">
        <v>20</v>
      </c>
      <c r="AC11">
        <v>2.5999999999999999E-3</v>
      </c>
      <c r="AD11">
        <v>6.1800000000000001E-2</v>
      </c>
      <c r="AE11">
        <v>1.6508020000000001</v>
      </c>
      <c r="AF11" t="s">
        <v>20</v>
      </c>
      <c r="AG11">
        <v>2.5999999999999999E-3</v>
      </c>
      <c r="AH11">
        <v>6.3E-2</v>
      </c>
      <c r="AI11">
        <v>1.6881930000000001</v>
      </c>
    </row>
    <row r="12" spans="1:35" x14ac:dyDescent="0.25">
      <c r="A12" s="17"/>
      <c r="B12" t="s">
        <v>21</v>
      </c>
      <c r="C12">
        <v>5.4800000000000001E-2</v>
      </c>
      <c r="D12">
        <v>5.9200000000000003E-2</v>
      </c>
      <c r="E12">
        <v>19.847902000000001</v>
      </c>
      <c r="F12" t="s">
        <v>21</v>
      </c>
      <c r="G12">
        <v>5.5800000000000002E-2</v>
      </c>
      <c r="H12">
        <v>6.0400000000000002E-2</v>
      </c>
      <c r="I12">
        <v>19.472328000000001</v>
      </c>
      <c r="J12" t="s">
        <v>21</v>
      </c>
      <c r="K12">
        <v>5.6800000000000003E-2</v>
      </c>
      <c r="L12">
        <v>6.1600000000000002E-2</v>
      </c>
      <c r="M12">
        <v>19.550366</v>
      </c>
      <c r="N12" t="s">
        <v>21</v>
      </c>
      <c r="O12">
        <v>5.79E-2</v>
      </c>
      <c r="P12">
        <v>6.2799999999999995E-2</v>
      </c>
      <c r="Q12">
        <v>19.244745999999999</v>
      </c>
      <c r="S12" s="17"/>
      <c r="T12" t="s">
        <v>21</v>
      </c>
      <c r="U12">
        <v>3.6900000000000002E-2</v>
      </c>
      <c r="V12">
        <v>5.8400000000000001E-2</v>
      </c>
      <c r="W12">
        <v>19.047461999999999</v>
      </c>
      <c r="X12" t="s">
        <v>21</v>
      </c>
      <c r="Y12">
        <v>3.7400000000000003E-2</v>
      </c>
      <c r="Z12">
        <v>5.9499999999999997E-2</v>
      </c>
      <c r="AA12">
        <v>18.979790999999999</v>
      </c>
      <c r="AB12" t="s">
        <v>21</v>
      </c>
      <c r="AC12">
        <v>3.7999999999999999E-2</v>
      </c>
      <c r="AD12">
        <v>6.0699999999999997E-2</v>
      </c>
      <c r="AE12">
        <v>18.816647</v>
      </c>
      <c r="AF12" t="s">
        <v>21</v>
      </c>
      <c r="AG12">
        <v>3.85E-2</v>
      </c>
      <c r="AH12">
        <v>6.1899999999999997E-2</v>
      </c>
      <c r="AI12">
        <v>18.756639</v>
      </c>
    </row>
    <row r="13" spans="1:35" x14ac:dyDescent="0.25">
      <c r="A13" s="17"/>
      <c r="B13" t="s">
        <v>22</v>
      </c>
      <c r="C13">
        <v>5.4800000000000001E-2</v>
      </c>
      <c r="D13">
        <v>5.5300000000000002E-2</v>
      </c>
      <c r="E13">
        <v>251.241343</v>
      </c>
      <c r="F13" t="s">
        <v>22</v>
      </c>
      <c r="G13">
        <v>5.5800000000000002E-2</v>
      </c>
      <c r="H13">
        <v>5.6300000000000003E-2</v>
      </c>
      <c r="I13">
        <v>246.347081</v>
      </c>
      <c r="J13" t="s">
        <v>22</v>
      </c>
      <c r="K13">
        <v>5.6899999999999999E-2</v>
      </c>
      <c r="L13">
        <v>5.74E-2</v>
      </c>
      <c r="M13">
        <v>248.94385399999999</v>
      </c>
      <c r="N13" t="s">
        <v>22</v>
      </c>
      <c r="O13">
        <v>5.79E-2</v>
      </c>
      <c r="P13">
        <v>5.8400000000000001E-2</v>
      </c>
      <c r="Q13">
        <v>247.68407400000001</v>
      </c>
      <c r="S13" s="17"/>
      <c r="T13" t="s">
        <v>22</v>
      </c>
      <c r="U13">
        <v>3.8100000000000002E-2</v>
      </c>
      <c r="V13">
        <v>4.9200000000000001E-2</v>
      </c>
      <c r="W13">
        <v>242.26175000000001</v>
      </c>
      <c r="X13" t="s">
        <v>22</v>
      </c>
      <c r="Y13">
        <v>3.8699999999999998E-2</v>
      </c>
      <c r="Z13">
        <v>5.0200000000000002E-2</v>
      </c>
      <c r="AA13">
        <v>242.521716</v>
      </c>
      <c r="AB13" t="s">
        <v>22</v>
      </c>
      <c r="AC13">
        <v>3.9300000000000002E-2</v>
      </c>
      <c r="AD13">
        <v>5.11E-2</v>
      </c>
      <c r="AE13">
        <v>239.71838700000001</v>
      </c>
      <c r="AF13" t="s">
        <v>22</v>
      </c>
      <c r="AG13">
        <v>3.9899999999999998E-2</v>
      </c>
      <c r="AH13">
        <v>5.1999999999999998E-2</v>
      </c>
      <c r="AI13">
        <v>235.94345300000001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5.5300000000000002E-2</v>
      </c>
      <c r="C25" s="3"/>
      <c r="D25" s="3"/>
      <c r="E25">
        <v>18.335357999999999</v>
      </c>
      <c r="F25">
        <v>5.62E-2</v>
      </c>
      <c r="G25" s="3"/>
      <c r="H25" s="3"/>
      <c r="I25">
        <v>14.868313000000001</v>
      </c>
      <c r="J25">
        <v>5.7299999999999997E-2</v>
      </c>
      <c r="K25" s="3"/>
      <c r="L25" s="3"/>
      <c r="M25">
        <v>19.653099999999998</v>
      </c>
      <c r="N25" s="3">
        <v>5.8299999999999998E-2</v>
      </c>
      <c r="O25" s="3"/>
      <c r="P25" s="3"/>
      <c r="Q25">
        <v>15.507749</v>
      </c>
      <c r="S25" s="18"/>
      <c r="T25" s="3">
        <v>4.5900000000000003E-2</v>
      </c>
      <c r="U25" s="3"/>
      <c r="V25" s="3"/>
      <c r="W25">
        <v>17.028753999999999</v>
      </c>
      <c r="X25" s="3">
        <v>4.6800000000000001E-2</v>
      </c>
      <c r="Z25" s="3"/>
      <c r="AA25">
        <v>23.029837000000001</v>
      </c>
      <c r="AB25" s="3">
        <v>4.7600000000000003E-2</v>
      </c>
      <c r="AC25" s="3"/>
      <c r="AD25" s="3"/>
      <c r="AE25">
        <v>15.833114</v>
      </c>
      <c r="AF25" s="3">
        <v>4.8500000000000001E-2</v>
      </c>
      <c r="AG25" s="3"/>
      <c r="AH25" s="3"/>
      <c r="AI25">
        <v>18.589196999999999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5.9400000000000001E-2</v>
      </c>
      <c r="E32">
        <v>1.713341</v>
      </c>
      <c r="F32" t="s">
        <v>20</v>
      </c>
      <c r="G32">
        <v>2.5999999999999999E-3</v>
      </c>
      <c r="H32">
        <v>6.0600000000000001E-2</v>
      </c>
      <c r="I32">
        <v>1.9379550000000001</v>
      </c>
      <c r="J32" t="s">
        <v>20</v>
      </c>
      <c r="K32">
        <v>2.5999999999999999E-3</v>
      </c>
      <c r="L32">
        <v>6.1800000000000001E-2</v>
      </c>
      <c r="M32">
        <v>1.6837930000000001</v>
      </c>
      <c r="N32" t="s">
        <v>20</v>
      </c>
      <c r="O32">
        <v>2.5999999999999999E-3</v>
      </c>
      <c r="P32">
        <v>6.3E-2</v>
      </c>
      <c r="Q32">
        <v>1.6719139999999999</v>
      </c>
      <c r="S32" s="17"/>
      <c r="T32" t="s">
        <v>20</v>
      </c>
      <c r="U32">
        <v>1.2999999999999999E-3</v>
      </c>
      <c r="V32">
        <v>5.9400000000000001E-2</v>
      </c>
      <c r="W32">
        <v>2.048133</v>
      </c>
      <c r="X32" t="s">
        <v>20</v>
      </c>
      <c r="Y32">
        <v>2.5999999999999999E-3</v>
      </c>
      <c r="Z32">
        <v>6.0600000000000001E-2</v>
      </c>
      <c r="AA32">
        <v>1.6920379999999999</v>
      </c>
      <c r="AB32" t="s">
        <v>20</v>
      </c>
      <c r="AC32">
        <v>2.5999999999999999E-3</v>
      </c>
      <c r="AD32">
        <v>6.1800000000000001E-2</v>
      </c>
      <c r="AE32">
        <v>1.945924</v>
      </c>
      <c r="AF32" t="s">
        <v>20</v>
      </c>
      <c r="AG32">
        <v>2.5999999999999999E-3</v>
      </c>
      <c r="AH32">
        <v>6.3E-2</v>
      </c>
      <c r="AI32">
        <v>1.6811499999999999</v>
      </c>
    </row>
    <row r="33" spans="1:35" x14ac:dyDescent="0.25">
      <c r="A33" s="17"/>
      <c r="B33" t="s">
        <v>21</v>
      </c>
      <c r="C33">
        <v>1.6799999999999999E-2</v>
      </c>
      <c r="D33">
        <v>5.5899999999999998E-2</v>
      </c>
      <c r="E33">
        <v>17.61863</v>
      </c>
      <c r="F33" t="s">
        <v>21</v>
      </c>
      <c r="G33">
        <v>1.7100000000000001E-2</v>
      </c>
      <c r="H33">
        <v>5.7000000000000002E-2</v>
      </c>
      <c r="I33">
        <v>17.428495000000002</v>
      </c>
      <c r="J33" t="s">
        <v>21</v>
      </c>
      <c r="K33">
        <v>1.7399999999999999E-2</v>
      </c>
      <c r="L33">
        <v>5.8000000000000003E-2</v>
      </c>
      <c r="M33">
        <v>17.468841999999999</v>
      </c>
      <c r="N33" t="s">
        <v>21</v>
      </c>
      <c r="O33">
        <v>1.77E-2</v>
      </c>
      <c r="P33">
        <v>5.91E-2</v>
      </c>
      <c r="Q33">
        <v>17.653061999999998</v>
      </c>
      <c r="S33" s="17"/>
      <c r="T33" t="s">
        <v>21</v>
      </c>
      <c r="U33">
        <v>7.1000000000000004E-3</v>
      </c>
      <c r="V33">
        <v>4.9500000000000002E-2</v>
      </c>
      <c r="W33">
        <v>16.528359999999999</v>
      </c>
      <c r="X33" t="s">
        <v>21</v>
      </c>
      <c r="Y33">
        <v>7.3000000000000001E-3</v>
      </c>
      <c r="Z33">
        <v>5.04E-2</v>
      </c>
      <c r="AA33">
        <v>16.336960000000001</v>
      </c>
      <c r="AB33" t="s">
        <v>21</v>
      </c>
      <c r="AC33">
        <v>7.4000000000000003E-3</v>
      </c>
      <c r="AD33">
        <v>5.1200000000000002E-2</v>
      </c>
      <c r="AE33">
        <v>15.70581</v>
      </c>
      <c r="AF33" t="s">
        <v>21</v>
      </c>
      <c r="AG33">
        <v>7.6E-3</v>
      </c>
      <c r="AH33">
        <v>5.2200000000000003E-2</v>
      </c>
      <c r="AI33">
        <v>15.688917999999999</v>
      </c>
    </row>
    <row r="34" spans="1:35" x14ac:dyDescent="0.25">
      <c r="A34" s="17"/>
      <c r="B34" t="s">
        <v>22</v>
      </c>
      <c r="C34">
        <v>1.8599999999999998E-2</v>
      </c>
      <c r="D34">
        <v>4.3299999999999998E-2</v>
      </c>
      <c r="E34">
        <v>224.48035100000001</v>
      </c>
      <c r="F34" t="s">
        <v>22</v>
      </c>
      <c r="G34">
        <v>1.89E-2</v>
      </c>
      <c r="H34">
        <v>4.4200000000000003E-2</v>
      </c>
      <c r="I34">
        <v>219.658795</v>
      </c>
      <c r="J34" t="s">
        <v>22</v>
      </c>
      <c r="K34" s="7">
        <v>1.9199999999999998E-2</v>
      </c>
      <c r="L34" s="10">
        <v>4.4999999999999998E-2</v>
      </c>
      <c r="M34">
        <v>217.55674200000001</v>
      </c>
      <c r="N34" t="s">
        <v>22</v>
      </c>
      <c r="O34">
        <v>1.95E-2</v>
      </c>
      <c r="P34">
        <v>4.58E-2</v>
      </c>
      <c r="Q34">
        <v>218.536767</v>
      </c>
      <c r="S34" s="17"/>
      <c r="T34" t="s">
        <v>22</v>
      </c>
      <c r="U34">
        <v>8.8999999999999999E-3</v>
      </c>
      <c r="V34">
        <v>3.5000000000000003E-2</v>
      </c>
      <c r="W34">
        <v>192.37299200000001</v>
      </c>
      <c r="X34" t="s">
        <v>22</v>
      </c>
      <c r="Y34">
        <v>9.1000000000000004E-3</v>
      </c>
      <c r="Z34">
        <v>3.5700000000000003E-2</v>
      </c>
      <c r="AA34">
        <v>189.34082599999999</v>
      </c>
      <c r="AB34" t="s">
        <v>22</v>
      </c>
      <c r="AC34">
        <v>9.2999999999999992E-3</v>
      </c>
      <c r="AD34">
        <v>3.6400000000000002E-2</v>
      </c>
      <c r="AE34">
        <v>190.83158800000001</v>
      </c>
      <c r="AF34" t="s">
        <v>22</v>
      </c>
      <c r="AG34">
        <v>9.4999999999999998E-3</v>
      </c>
      <c r="AH34" s="6">
        <v>3.7100000000000001E-2</v>
      </c>
      <c r="AI34">
        <v>189.53948600000001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3.3599999999999998E-2</v>
      </c>
      <c r="C46" s="3"/>
      <c r="D46" s="3"/>
      <c r="E46">
        <v>14.572471</v>
      </c>
      <c r="F46" s="3">
        <v>3.4299999999999997E-2</v>
      </c>
      <c r="G46" s="3"/>
      <c r="H46" s="3"/>
      <c r="I46">
        <v>13.058808000000001</v>
      </c>
      <c r="J46" s="3">
        <v>3.49E-2</v>
      </c>
      <c r="K46" s="3"/>
      <c r="L46" s="3"/>
      <c r="M46">
        <v>15.321737000000001</v>
      </c>
      <c r="N46" s="3">
        <v>3.5499999999999997E-2</v>
      </c>
      <c r="O46" s="3"/>
      <c r="P46" s="3"/>
      <c r="Q46">
        <v>15.721598</v>
      </c>
      <c r="S46" s="18"/>
      <c r="T46" s="3">
        <v>2.06E-2</v>
      </c>
      <c r="U46" s="3"/>
      <c r="V46" s="3"/>
      <c r="W46">
        <v>14.594651000000001</v>
      </c>
      <c r="X46" s="3">
        <v>2.1000000000000001E-2</v>
      </c>
      <c r="Y46" s="3"/>
      <c r="Z46" s="3"/>
      <c r="AA46">
        <v>18.499317000000001</v>
      </c>
      <c r="AB46" s="3">
        <v>2.1399999999999999E-2</v>
      </c>
      <c r="AC46" s="3"/>
      <c r="AD46" s="3"/>
      <c r="AE46">
        <v>18.467828000000001</v>
      </c>
      <c r="AF46" s="3">
        <v>2.18E-2</v>
      </c>
      <c r="AG46" s="3"/>
      <c r="AH46" s="3"/>
      <c r="AI46">
        <v>19.467243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5.9400000000000001E-2</v>
      </c>
      <c r="E52">
        <v>2.0642520000000002</v>
      </c>
      <c r="F52" t="s">
        <v>20</v>
      </c>
      <c r="G52">
        <v>2.5999999999999999E-3</v>
      </c>
      <c r="H52">
        <v>6.0600000000000001E-2</v>
      </c>
      <c r="I52">
        <v>1.6669419999999999</v>
      </c>
      <c r="J52" t="s">
        <v>20</v>
      </c>
      <c r="K52">
        <v>2.5999999999999999E-3</v>
      </c>
      <c r="L52">
        <v>6.1800000000000001E-2</v>
      </c>
      <c r="M52">
        <v>1.859278</v>
      </c>
      <c r="N52" t="s">
        <v>20</v>
      </c>
      <c r="O52">
        <v>2.5999999999999999E-3</v>
      </c>
      <c r="P52">
        <v>6.3E-2</v>
      </c>
      <c r="Q52">
        <v>1.686979</v>
      </c>
    </row>
    <row r="53" spans="1:17" x14ac:dyDescent="0.25">
      <c r="A53" s="17"/>
      <c r="B53" t="s">
        <v>21</v>
      </c>
      <c r="C53">
        <v>2.8E-3</v>
      </c>
      <c r="D53">
        <v>3.2500000000000001E-2</v>
      </c>
      <c r="E53">
        <v>13.760764</v>
      </c>
      <c r="F53" t="s">
        <v>21</v>
      </c>
      <c r="G53">
        <v>2.8999999999999998E-3</v>
      </c>
      <c r="H53">
        <v>3.3000000000000002E-2</v>
      </c>
      <c r="I53">
        <v>13.665191</v>
      </c>
      <c r="J53" t="s">
        <v>21</v>
      </c>
      <c r="K53">
        <v>3.0000000000000001E-3</v>
      </c>
      <c r="L53">
        <v>3.3300000000000003E-2</v>
      </c>
      <c r="M53">
        <v>13.229543</v>
      </c>
      <c r="N53" t="s">
        <v>21</v>
      </c>
      <c r="O53">
        <v>3.0000000000000001E-3</v>
      </c>
      <c r="P53">
        <v>3.4099999999999998E-2</v>
      </c>
      <c r="Q53">
        <v>13.363121</v>
      </c>
    </row>
    <row r="54" spans="1:17" x14ac:dyDescent="0.25">
      <c r="A54" s="17"/>
      <c r="B54" t="s">
        <v>22</v>
      </c>
      <c r="C54">
        <v>3.8E-3</v>
      </c>
      <c r="D54">
        <v>2.0799999999999999E-2</v>
      </c>
      <c r="E54">
        <v>152.27842000000001</v>
      </c>
      <c r="F54" t="s">
        <v>22</v>
      </c>
      <c r="G54">
        <v>3.8999999999999998E-3</v>
      </c>
      <c r="H54">
        <v>2.1299999999999999E-2</v>
      </c>
      <c r="I54">
        <v>146.465881</v>
      </c>
      <c r="J54" t="s">
        <v>22</v>
      </c>
      <c r="K54">
        <v>4.0000000000000001E-3</v>
      </c>
      <c r="L54">
        <v>2.18E-2</v>
      </c>
      <c r="M54">
        <v>148.03826599999999</v>
      </c>
      <c r="N54" t="s">
        <v>22</v>
      </c>
      <c r="O54">
        <v>4.1000000000000003E-3</v>
      </c>
      <c r="P54">
        <v>2.2200000000000001E-2</v>
      </c>
      <c r="Q54">
        <v>147.586299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8.3000000000000001E-3</v>
      </c>
      <c r="C66" s="3"/>
      <c r="D66" s="3"/>
      <c r="E66">
        <v>16.982986</v>
      </c>
      <c r="F66" s="3">
        <v>8.5000000000000006E-3</v>
      </c>
      <c r="G66" s="3"/>
      <c r="H66" s="3"/>
      <c r="I66">
        <v>17.856059999999999</v>
      </c>
      <c r="J66" s="3">
        <v>8.6999999999999994E-3</v>
      </c>
      <c r="K66" s="3"/>
      <c r="L66" s="3"/>
      <c r="M66">
        <v>15.137131</v>
      </c>
      <c r="N66" s="3">
        <v>8.8999999999999999E-3</v>
      </c>
      <c r="O66" s="3"/>
      <c r="P66" s="3"/>
      <c r="Q66">
        <v>14.757923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5.9459999999999999E-2</v>
      </c>
      <c r="H73">
        <f t="shared" ref="H73:H75" si="2">E11+I11</f>
        <v>3.658757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5.5344999999999998E-2</v>
      </c>
      <c r="M73">
        <f>I25+E25</f>
        <v>33.203671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5.9520000000000003E-2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5.5390000000000002E-2</v>
      </c>
    </row>
    <row r="74" spans="1:27" x14ac:dyDescent="0.25">
      <c r="C74" s="17"/>
      <c r="D74" s="16"/>
      <c r="E74" t="s">
        <v>36</v>
      </c>
      <c r="F74">
        <f t="shared" si="0"/>
        <v>5.4850000000000003E-2</v>
      </c>
      <c r="G74">
        <f t="shared" si="1"/>
        <v>5.926E-2</v>
      </c>
      <c r="H74">
        <f t="shared" si="2"/>
        <v>39.320230000000002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5.4900000000000004E-2</v>
      </c>
      <c r="S74">
        <f t="shared" si="7"/>
        <v>5.9319999999999998E-2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5.4850000000000003E-2</v>
      </c>
      <c r="G75">
        <f t="shared" si="1"/>
        <v>5.5349999999999996E-2</v>
      </c>
      <c r="H75">
        <f t="shared" si="2"/>
        <v>497.58842400000003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5.4900000000000004E-2</v>
      </c>
      <c r="S75">
        <f t="shared" si="7"/>
        <v>5.5400000000000005E-2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5.9640000000000006E-2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5.5480000000000002E-2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5.9759999999999994E-2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5.5570000000000001E-2</v>
      </c>
    </row>
    <row r="80" spans="1:27" x14ac:dyDescent="0.25">
      <c r="C80" s="17"/>
      <c r="D80" s="16"/>
      <c r="E80" t="s">
        <v>36</v>
      </c>
      <c r="F80">
        <f t="shared" si="10"/>
        <v>5.5000000000000007E-2</v>
      </c>
      <c r="G80">
        <f t="shared" si="11"/>
        <v>5.9440000000000007E-2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5.5099999999999996E-2</v>
      </c>
      <c r="S80">
        <f t="shared" si="15"/>
        <v>5.9560000000000002E-2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5.5000000000000007E-2</v>
      </c>
      <c r="G81">
        <f t="shared" si="11"/>
        <v>5.5500000000000001E-2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5.5099999999999996E-2</v>
      </c>
      <c r="S81">
        <f t="shared" si="15"/>
        <v>5.5599999999999997E-2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5.9520000000000003E-2</v>
      </c>
      <c r="H86">
        <f t="shared" ref="H86:H88" si="20">M11+I11+E11</f>
        <v>5.3553619999999995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5.5390500000000009E-2</v>
      </c>
      <c r="M86">
        <f>M25+I25+E25</f>
        <v>52.856770999999995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5.9640000000000006E-2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5.548200000000001E-2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5.4900000000000004E-2</v>
      </c>
      <c r="G87">
        <f t="shared" si="19"/>
        <v>5.9320000000000012E-2</v>
      </c>
      <c r="H87">
        <f t="shared" si="20"/>
        <v>58.870596000000006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5.5000000000000007E-2</v>
      </c>
      <c r="S87">
        <f t="shared" si="25"/>
        <v>5.9440000000000007E-2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5.4900250000000012E-2</v>
      </c>
      <c r="G88">
        <f t="shared" si="19"/>
        <v>5.5400250000000012E-2</v>
      </c>
      <c r="H88">
        <f t="shared" si="20"/>
        <v>746.53227800000002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5.5001000000000008E-2</v>
      </c>
      <c r="S88">
        <f t="shared" si="25"/>
        <v>5.5501000000000009E-2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5.9880000000000003E-2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5.5667999999999995E-2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6.0120000000000007E-2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5.5858000000000005E-2</v>
      </c>
    </row>
    <row r="93" spans="2:25" x14ac:dyDescent="0.25">
      <c r="B93" s="17"/>
      <c r="C93" s="15"/>
      <c r="D93" s="16"/>
      <c r="E93" t="s">
        <v>36</v>
      </c>
      <c r="F93">
        <f t="shared" si="28"/>
        <v>5.5199999999999999E-2</v>
      </c>
      <c r="G93">
        <f t="shared" si="29"/>
        <v>5.9680000000000004E-2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5.5400000000000005E-2</v>
      </c>
      <c r="S93">
        <f t="shared" si="33"/>
        <v>5.9920000000000008E-2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5.5204000000000003E-2</v>
      </c>
      <c r="G94">
        <f t="shared" si="29"/>
        <v>5.5703999999999997E-2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5.5409000000000007E-2</v>
      </c>
      <c r="S94">
        <f t="shared" si="33"/>
        <v>5.5909000000000007E-2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5.9579999999999994E-2</v>
      </c>
      <c r="H99">
        <f t="shared" ref="H99:H101" si="38">Q11+M11+I11+E11</f>
        <v>7.031244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5.5436462499999992E-2</v>
      </c>
      <c r="M99">
        <f>Q25+M25+I25+E25</f>
        <v>68.364519999999999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5.9760000000000001E-2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5.5575699999999999E-2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5.4950012499999992E-2</v>
      </c>
      <c r="G100">
        <f t="shared" si="37"/>
        <v>5.9380000000000002E-2</v>
      </c>
      <c r="H100">
        <f t="shared" si="38"/>
        <v>78.115342000000012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5.5100099999999999E-2</v>
      </c>
      <c r="S100">
        <f t="shared" si="43"/>
        <v>5.9560000000000002E-2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5.4950724999999992E-2</v>
      </c>
      <c r="G101">
        <f t="shared" si="37"/>
        <v>5.5450724999999992E-2</v>
      </c>
      <c r="H101">
        <f t="shared" si="38"/>
        <v>994.21635200000003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5.51028E-2</v>
      </c>
      <c r="S101">
        <f t="shared" si="43"/>
        <v>5.5602800000000001E-2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6.012E-2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5.5861599999999997E-2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6.0480000000000006E-2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5.6155900000000002E-2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5.54008E-2</v>
      </c>
      <c r="G106">
        <f t="shared" si="47"/>
        <v>5.9920000000000001E-2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5.5702700000000001E-2</v>
      </c>
      <c r="S106">
        <f t="shared" si="51"/>
        <v>6.0280000000000007E-2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5.5410399999999999E-2</v>
      </c>
      <c r="G107">
        <f t="shared" si="47"/>
        <v>5.5910399999999999E-2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5.5721600000000003E-2</v>
      </c>
      <c r="S107">
        <f t="shared" si="51"/>
        <v>5.6221600000000004E-2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5.9459999999999999E-2</v>
      </c>
      <c r="H112">
        <f t="shared" ref="H112:H114" si="56">AA11+W11</f>
        <v>3.4227150000000002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4.5945E-2</v>
      </c>
      <c r="M112">
        <f>AA25+W25</f>
        <v>40.058591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5.9520000000000003E-2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4.5990000000000003E-2</v>
      </c>
    </row>
    <row r="113" spans="2:25" x14ac:dyDescent="0.25">
      <c r="C113" s="17"/>
      <c r="D113" s="16"/>
      <c r="E113" t="s">
        <v>36</v>
      </c>
      <c r="F113">
        <f t="shared" si="54"/>
        <v>3.6924999999999999E-2</v>
      </c>
      <c r="G113">
        <f t="shared" si="55"/>
        <v>5.8454999999999993E-2</v>
      </c>
      <c r="H113">
        <f t="shared" si="56"/>
        <v>38.027253000000002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3.6950000000000004E-2</v>
      </c>
      <c r="S113">
        <f t="shared" si="61"/>
        <v>5.8510000000000006E-2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3.8129999999999997E-2</v>
      </c>
      <c r="G114">
        <f t="shared" si="55"/>
        <v>4.9249999999999995E-2</v>
      </c>
      <c r="H114">
        <f t="shared" si="56"/>
        <v>484.78346599999998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3.8159999999999999E-2</v>
      </c>
      <c r="S114">
        <f t="shared" si="61"/>
        <v>4.9299999999999997E-2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5.9640000000000006E-2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4.6080000000000003E-2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5.9759999999999994E-2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4.6170000000000003E-2</v>
      </c>
    </row>
    <row r="119" spans="2:25" x14ac:dyDescent="0.25">
      <c r="C119" s="17"/>
      <c r="D119" s="16"/>
      <c r="E119" t="s">
        <v>36</v>
      </c>
      <c r="F119">
        <f t="shared" si="64"/>
        <v>3.7000000000000005E-2</v>
      </c>
      <c r="G119">
        <f t="shared" si="65"/>
        <v>5.8620000000000005E-2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3.705E-2</v>
      </c>
      <c r="S119">
        <f t="shared" si="69"/>
        <v>5.8729999999999997E-2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3.8220000000000004E-2</v>
      </c>
      <c r="G120">
        <f t="shared" si="65"/>
        <v>4.9400000000000006E-2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3.8279999999999995E-2</v>
      </c>
      <c r="S120">
        <f t="shared" si="69"/>
        <v>4.9500000000000002E-2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5.9520000000000003E-2</v>
      </c>
      <c r="H125">
        <f t="shared" ref="H125:H127" si="74">AE11+AA11+W11</f>
        <v>5.0735170000000007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4.5989750000000003E-2</v>
      </c>
      <c r="M125">
        <f>AE25+AA25+W25</f>
        <v>55.891705000000002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5.9640000000000006E-2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4.6079000000000009E-2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3.6950250000000004E-2</v>
      </c>
      <c r="G126">
        <f t="shared" si="73"/>
        <v>5.851025E-2</v>
      </c>
      <c r="H126">
        <f t="shared" si="74"/>
        <v>56.843899999999991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3.7001000000000006E-2</v>
      </c>
      <c r="S126">
        <f t="shared" si="79"/>
        <v>5.8621000000000006E-2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3.8160000000000006E-2</v>
      </c>
      <c r="G127">
        <f t="shared" si="73"/>
        <v>4.9299750000000003E-2</v>
      </c>
      <c r="H127">
        <f t="shared" si="74"/>
        <v>724.50185299999998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3.8220000000000004E-2</v>
      </c>
      <c r="S127">
        <f t="shared" si="79"/>
        <v>4.9399000000000005E-2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5.9880000000000003E-2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4.6256000000000005E-2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6.0120000000000007E-2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4.6431000000000007E-2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3.7103999999999998E-2</v>
      </c>
      <c r="G132">
        <f t="shared" si="83"/>
        <v>5.8843999999999994E-2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3.7209000000000006E-2</v>
      </c>
      <c r="S132">
        <f t="shared" si="87"/>
        <v>5.9069000000000003E-2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3.8339999999999999E-2</v>
      </c>
      <c r="G133">
        <f t="shared" si="83"/>
        <v>4.9596000000000001E-2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3.8460000000000001E-2</v>
      </c>
      <c r="S133">
        <f t="shared" si="87"/>
        <v>4.9791000000000002E-2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5.9579999999999994E-2</v>
      </c>
      <c r="H138">
        <f t="shared" ref="H138:H140" si="92">AI11+AE11+AA11+W11</f>
        <v>6.7617100000000008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4.6034275E-2</v>
      </c>
      <c r="M138">
        <f>AI25+AE25+AA25+W25</f>
        <v>74.480902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5.9760000000000001E-2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4.6167199999999999E-2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3.6975724999999994E-2</v>
      </c>
      <c r="G139">
        <f t="shared" si="91"/>
        <v>5.8565737499999992E-2</v>
      </c>
      <c r="H139">
        <f t="shared" si="92"/>
        <v>75.600538999999998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3.7052799999999997E-2</v>
      </c>
      <c r="S139">
        <f t="shared" si="97"/>
        <v>5.8732900000000005E-2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3.8190000000000002E-2</v>
      </c>
      <c r="G140">
        <f t="shared" si="91"/>
        <v>4.9349262499999991E-2</v>
      </c>
      <c r="H140">
        <f t="shared" si="92"/>
        <v>960.44530599999996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3.8279999999999995E-2</v>
      </c>
      <c r="S140">
        <f t="shared" si="97"/>
        <v>4.9497100000000002E-2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6.012E-2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4.6429600000000001E-2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6.0480000000000006E-2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4.6688400000000005E-2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3.7210400000000005E-2</v>
      </c>
      <c r="G145">
        <f t="shared" si="101"/>
        <v>5.9071199999999997E-2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3.7371600000000005E-2</v>
      </c>
      <c r="S145">
        <f t="shared" si="105"/>
        <v>5.9414300000000003E-2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3.8459999999999994E-2</v>
      </c>
      <c r="G146">
        <f t="shared" si="101"/>
        <v>4.9788799999999994E-2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3.8640000000000001E-2</v>
      </c>
      <c r="S146">
        <f t="shared" si="105"/>
        <v>5.0075700000000008E-2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5.9459999999999999E-2</v>
      </c>
      <c r="H151">
        <f t="shared" ref="H151:H153" si="110">I32++E32</f>
        <v>3.6512960000000003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3.3634999999999998E-2</v>
      </c>
      <c r="M151">
        <f>I46+E46</f>
        <v>27.631278999999999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5.9520000000000003E-2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3.3669999999999999E-2</v>
      </c>
    </row>
    <row r="152" spans="1:25" x14ac:dyDescent="0.25">
      <c r="C152" s="17"/>
      <c r="D152" s="16"/>
      <c r="E152" t="s">
        <v>36</v>
      </c>
      <c r="F152">
        <f t="shared" si="108"/>
        <v>1.6815E-2</v>
      </c>
      <c r="G152">
        <f t="shared" si="109"/>
        <v>5.5954999999999991E-2</v>
      </c>
      <c r="H152">
        <f t="shared" si="110"/>
        <v>35.047125000000001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1.6830000000000001E-2</v>
      </c>
      <c r="S152">
        <f t="shared" si="115"/>
        <v>5.6010000000000004E-2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1.8615E-2</v>
      </c>
      <c r="G153">
        <f t="shared" si="109"/>
        <v>4.3344999999999995E-2</v>
      </c>
      <c r="H153">
        <f t="shared" si="110"/>
        <v>444.13914599999998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1.8629999999999997E-2</v>
      </c>
      <c r="S153">
        <f t="shared" si="115"/>
        <v>4.3389999999999998E-2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5.9640000000000006E-2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3.3739999999999999E-2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5.9759999999999994E-2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3.3809999999999993E-2</v>
      </c>
    </row>
    <row r="158" spans="1:25" x14ac:dyDescent="0.25">
      <c r="C158" s="17"/>
      <c r="D158" s="16"/>
      <c r="E158" t="s">
        <v>36</v>
      </c>
      <c r="F158">
        <f t="shared" si="118"/>
        <v>1.686E-2</v>
      </c>
      <c r="G158">
        <f t="shared" si="119"/>
        <v>5.6120000000000003E-2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1.6889999999999999E-2</v>
      </c>
      <c r="S158">
        <f t="shared" si="123"/>
        <v>5.6230000000000002E-2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1.866E-2</v>
      </c>
      <c r="G159">
        <f t="shared" si="119"/>
        <v>4.3479999999999998E-2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1.8689999999999998E-2</v>
      </c>
      <c r="S159">
        <f t="shared" si="123"/>
        <v>4.3569999999999998E-2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5.9520000000000003E-2</v>
      </c>
      <c r="H164">
        <f t="shared" ref="H164:H166" si="128">M32+I32+E32</f>
        <v>5.335089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3.3669749999999998E-2</v>
      </c>
      <c r="M164">
        <f>M46+I46+E46</f>
        <v>42.953016000000005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5.9640000000000006E-2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3.3738999999999998E-2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1.6830000000000001E-2</v>
      </c>
      <c r="G165">
        <f t="shared" si="127"/>
        <v>5.6009750000000004E-2</v>
      </c>
      <c r="H165">
        <f t="shared" si="128"/>
        <v>52.515967000000003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1.686E-2</v>
      </c>
      <c r="S165">
        <f t="shared" si="133"/>
        <v>5.6119000000000002E-2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1.8630000000000001E-2</v>
      </c>
      <c r="G166">
        <f t="shared" si="127"/>
        <v>4.3389750000000005E-2</v>
      </c>
      <c r="H166">
        <f t="shared" si="128"/>
        <v>661.69588800000008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1.866E-2</v>
      </c>
      <c r="S166">
        <f t="shared" si="133"/>
        <v>4.3479000000000004E-2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5.9880000000000003E-2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3.3875999999999996E-2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6.0120000000000007E-2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3.4011E-2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1.6919999999999998E-2</v>
      </c>
      <c r="G171">
        <f t="shared" si="137"/>
        <v>5.6335999999999997E-2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1.6980000000000002E-2</v>
      </c>
      <c r="S171">
        <f t="shared" si="141"/>
        <v>5.6551000000000004E-2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1.8720000000000001E-2</v>
      </c>
      <c r="G172">
        <f t="shared" si="137"/>
        <v>4.3656E-2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1.8780000000000002E-2</v>
      </c>
      <c r="S172">
        <f t="shared" si="141"/>
        <v>4.3831000000000009E-2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5.9579999999999994E-2</v>
      </c>
      <c r="H177">
        <f t="shared" ref="H177:H179" si="146">Q32+M32+I32+E32</f>
        <v>7.0070029999999992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3.3704262499999992E-2</v>
      </c>
      <c r="M177">
        <f>Q46+M46+I46+E46</f>
        <v>58.674613999999998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5.9760000000000001E-2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3.3807099999999993E-2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1.6844999999999999E-2</v>
      </c>
      <c r="G178">
        <f t="shared" si="145"/>
        <v>5.606427499999999E-2</v>
      </c>
      <c r="H178">
        <f t="shared" si="146"/>
        <v>70.169028999999995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1.6889999999999999E-2</v>
      </c>
      <c r="S178">
        <f t="shared" si="151"/>
        <v>5.6227199999999998E-2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1.8644999999999998E-2</v>
      </c>
      <c r="G179">
        <f t="shared" si="145"/>
        <v>4.3434262499999994E-2</v>
      </c>
      <c r="H179">
        <f t="shared" si="146"/>
        <v>880.23265500000014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1.8689999999999998E-2</v>
      </c>
      <c r="S179">
        <f t="shared" si="151"/>
        <v>4.3567099999999997E-2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6.012E-2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3.4008799999999992E-2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6.0480000000000006E-2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3.4205700000000006E-2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1.6979999999999999E-2</v>
      </c>
      <c r="G184">
        <f t="shared" si="155"/>
        <v>5.6549599999999992E-2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1.7070000000000002E-2</v>
      </c>
      <c r="S184">
        <f t="shared" si="159"/>
        <v>5.68684E-2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1.8779999999999998E-2</v>
      </c>
      <c r="G185">
        <f t="shared" si="155"/>
        <v>4.3828800000000001E-2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1.8869999999999998E-2</v>
      </c>
      <c r="S185">
        <f t="shared" si="159"/>
        <v>4.4085700000000005E-2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5.9459999999999999E-2</v>
      </c>
      <c r="H190">
        <f t="shared" ref="H190:H192" si="164">AA32+W32</f>
        <v>3.7401710000000001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2.0619999999999999E-2</v>
      </c>
      <c r="M190">
        <f>AA46+W46</f>
        <v>33.093968000000004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5.9520000000000003E-2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2.0640000000000002E-2</v>
      </c>
    </row>
    <row r="191" spans="1:25" x14ac:dyDescent="0.25">
      <c r="C191" s="17"/>
      <c r="D191" s="16"/>
      <c r="E191" t="s">
        <v>36</v>
      </c>
      <c r="F191">
        <f t="shared" si="162"/>
        <v>7.11E-3</v>
      </c>
      <c r="G191">
        <f t="shared" si="163"/>
        <v>4.9544999999999999E-2</v>
      </c>
      <c r="H191">
        <f t="shared" si="164"/>
        <v>32.865319999999997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7.1200000000000005E-3</v>
      </c>
      <c r="S191">
        <f t="shared" si="169"/>
        <v>4.9590000000000009E-2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8.9099999999999995E-3</v>
      </c>
      <c r="G192">
        <f t="shared" si="163"/>
        <v>3.5035000000000004E-2</v>
      </c>
      <c r="H192">
        <f t="shared" si="164"/>
        <v>381.713818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8.9199999999999991E-3</v>
      </c>
      <c r="S192">
        <f t="shared" si="169"/>
        <v>3.5070000000000004E-2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5.9640000000000006E-2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2.0680000000000004E-2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5.9759999999999994E-2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2.0719999999999999E-2</v>
      </c>
    </row>
    <row r="197" spans="2:25" x14ac:dyDescent="0.25">
      <c r="C197" s="17"/>
      <c r="D197" s="16"/>
      <c r="E197" t="s">
        <v>36</v>
      </c>
      <c r="F197">
        <f t="shared" si="172"/>
        <v>7.1400000000000014E-3</v>
      </c>
      <c r="G197">
        <f t="shared" si="173"/>
        <v>4.9680000000000002E-2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7.1599999999999997E-3</v>
      </c>
      <c r="S197">
        <f t="shared" si="177"/>
        <v>4.9770000000000002E-2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8.94E-3</v>
      </c>
      <c r="G198">
        <f t="shared" si="173"/>
        <v>3.5140000000000005E-2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8.9599999999999992E-3</v>
      </c>
      <c r="S198">
        <f t="shared" si="177"/>
        <v>3.5210000000000005E-2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5.9520000000000003E-2</v>
      </c>
      <c r="H203">
        <f t="shared" ref="H203:H205" si="182">AE32+AA32+W32</f>
        <v>5.6860949999999999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2.0640000000000002E-2</v>
      </c>
      <c r="M203">
        <f>AE46+AA46+W46</f>
        <v>51.561796000000001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5.9640000000000006E-2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2.0680000000000004E-2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7.1197500000000011E-3</v>
      </c>
      <c r="G204">
        <f t="shared" si="181"/>
        <v>4.9589750000000002E-2</v>
      </c>
      <c r="H204">
        <f t="shared" si="182"/>
        <v>48.571130000000004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7.1390000000000012E-3</v>
      </c>
      <c r="S204">
        <f t="shared" si="186"/>
        <v>4.9679000000000008E-2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8.9200000000000008E-3</v>
      </c>
      <c r="G205">
        <f t="shared" si="181"/>
        <v>3.5070000000000004E-2</v>
      </c>
      <c r="H205">
        <f t="shared" si="182"/>
        <v>572.54540599999996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8.94E-3</v>
      </c>
      <c r="S205">
        <f t="shared" si="186"/>
        <v>3.5140000000000005E-2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5.9880000000000003E-2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2.0760000000000001E-2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6.0120000000000007E-2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2.0840000000000001E-2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7.1760000000000001E-3</v>
      </c>
      <c r="G210">
        <f t="shared" si="190"/>
        <v>4.9856000000000004E-2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7.2110000000000004E-3</v>
      </c>
      <c r="S210">
        <f t="shared" si="194"/>
        <v>5.0031000000000006E-2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8.9799999999999984E-3</v>
      </c>
      <c r="G211">
        <f t="shared" si="190"/>
        <v>3.5280000000000006E-2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9.0200000000000002E-3</v>
      </c>
      <c r="S211">
        <f t="shared" si="194"/>
        <v>3.5420000000000007E-2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5.9579999999999994E-2</v>
      </c>
      <c r="H216">
        <f t="shared" ref="H216:H218" si="199">AI32+AE32+AA32+W32</f>
        <v>7.3672449999999996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2.0659999999999998E-2</v>
      </c>
      <c r="M216">
        <f>AI46+AE46+AA46+W46</f>
        <v>71.029038999999997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5.9760000000000001E-2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2.0719999999999999E-2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7.1292749999999992E-3</v>
      </c>
      <c r="G217">
        <f t="shared" si="198"/>
        <v>4.9634287499999992E-2</v>
      </c>
      <c r="H217">
        <f t="shared" si="199"/>
        <v>64.260048000000012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7.1572000000000007E-3</v>
      </c>
      <c r="S217">
        <f t="shared" si="204"/>
        <v>4.97673E-2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8.9299999999999987E-3</v>
      </c>
      <c r="G218">
        <f t="shared" si="198"/>
        <v>3.5104999999999997E-2</v>
      </c>
      <c r="H218">
        <f t="shared" si="199"/>
        <v>762.08489200000008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8.9599999999999992E-3</v>
      </c>
      <c r="S218">
        <f t="shared" si="204"/>
        <v>3.5210000000000005E-2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6.012E-2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2.0839999999999997E-2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6.0480000000000006E-2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2.0959999999999999E-2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7.2096E-3</v>
      </c>
      <c r="G223">
        <f t="shared" si="208"/>
        <v>5.0030400000000003E-2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7.2584000000000008E-3</v>
      </c>
      <c r="S223">
        <f t="shared" si="212"/>
        <v>5.0291100000000005E-2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9.0200000000000002E-3</v>
      </c>
      <c r="G224">
        <f t="shared" si="208"/>
        <v>3.542E-2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9.0800000000000013E-3</v>
      </c>
      <c r="S224">
        <f t="shared" si="212"/>
        <v>3.5630000000000009E-2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5.9459999999999999E-2</v>
      </c>
      <c r="H229">
        <f t="shared" ref="H229:H231" si="217">I52+E52</f>
        <v>3.7311940000000003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7.8849999999999996E-3</v>
      </c>
      <c r="M229">
        <f>I66+E66</f>
        <v>34.839045999999996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5.9520000000000003E-2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7.4700000000000001E-3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3.2524999999999998E-2</v>
      </c>
      <c r="H230">
        <f t="shared" si="217"/>
        <v>27.425955000000002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3.2550000000000003E-2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2.0825E-2</v>
      </c>
      <c r="H231">
        <f t="shared" si="217"/>
        <v>298.74430100000001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2.085E-2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5.9640000000000006E-2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6.6400000000000001E-3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5.9759999999999994E-2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5.8100000000000001E-3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3.2600000000000004E-2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3.2649999999999998E-2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2.0899999999999998E-2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2.0949999999999996E-2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5.9520000000000003E-2</v>
      </c>
      <c r="H242">
        <f t="shared" ref="H242:H244" si="235">M52+I52+E52</f>
        <v>5.5904720000000001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7.5125000000000009E-3</v>
      </c>
      <c r="M242">
        <f>M66+I66+E66</f>
        <v>49.976176999999993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5.9640000000000006E-2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6.8100000000000009E-3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3.2549500000000002E-2</v>
      </c>
      <c r="H243">
        <f t="shared" si="235"/>
        <v>40.655498000000001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3.2598000000000002E-2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2.085E-2</v>
      </c>
      <c r="H244">
        <f t="shared" si="235"/>
        <v>446.78256699999997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2.0900000000000002E-2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5.9880000000000003E-2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5.6599999999999992E-3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6.0120000000000007E-2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4.850000000000001E-3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3.2691999999999999E-2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3.2782000000000006E-2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2.0999999999999998E-2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2.1100000000000001E-2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5.9579999999999994E-2</v>
      </c>
      <c r="H255">
        <f t="shared" ref="H255:H257" si="253">Q52+M52+I52+E52</f>
        <v>7.2774509999999992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7.1793124999999991E-3</v>
      </c>
      <c r="M255">
        <f>Q66+M66+I66+E66</f>
        <v>64.734099999999998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5.9760000000000001E-2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6.2944999999999989E-3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2.8149874999999999E-3</v>
      </c>
      <c r="G256">
        <f t="shared" si="252"/>
        <v>3.2573587500000001E-2</v>
      </c>
      <c r="H256">
        <f t="shared" si="253"/>
        <v>54.018619000000001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2.8298999999999998E-3</v>
      </c>
      <c r="S256">
        <f t="shared" si="258"/>
        <v>3.2644699999999999E-2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2.0874987499999997E-2</v>
      </c>
      <c r="H257">
        <f t="shared" si="253"/>
        <v>594.36886599999991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2.0949899999999997E-2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6.012E-2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5.1559999999999983E-3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6.0480000000000006E-2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4.7315000000000013E-3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2.8591999999999997E-3</v>
      </c>
      <c r="G262">
        <f t="shared" si="262"/>
        <v>3.2781600000000001E-2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2.8873000000000002E-3</v>
      </c>
      <c r="S262">
        <f t="shared" si="266"/>
        <v>3.2914900000000004E-2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2.1099199999999999E-2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2.12473E-2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3"/>
  <sheetViews>
    <sheetView zoomScale="40" zoomScaleNormal="4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 s="9"/>
      <c r="D11" s="9"/>
      <c r="F11" t="s">
        <v>20</v>
      </c>
      <c r="G11" s="9"/>
      <c r="H11" s="9"/>
      <c r="J11" t="s">
        <v>20</v>
      </c>
      <c r="N11" t="s">
        <v>20</v>
      </c>
      <c r="S11" s="17"/>
      <c r="T11" t="s">
        <v>20</v>
      </c>
      <c r="U11" s="9"/>
      <c r="V11" s="9"/>
      <c r="X11" t="s">
        <v>20</v>
      </c>
      <c r="Y11" s="9"/>
      <c r="Z11" s="9"/>
      <c r="AB11" t="s">
        <v>20</v>
      </c>
      <c r="AF11" t="s">
        <v>20</v>
      </c>
    </row>
    <row r="12" spans="1:35" x14ac:dyDescent="0.25">
      <c r="A12" s="17"/>
      <c r="B12" t="s">
        <v>21</v>
      </c>
      <c r="C12" s="9"/>
      <c r="D12" s="9"/>
      <c r="F12" t="s">
        <v>21</v>
      </c>
      <c r="G12" s="9"/>
      <c r="H12" s="9"/>
      <c r="J12" t="s">
        <v>21</v>
      </c>
      <c r="N12" t="s">
        <v>21</v>
      </c>
      <c r="S12" s="17"/>
      <c r="T12" t="s">
        <v>21</v>
      </c>
      <c r="U12" s="9"/>
      <c r="V12" s="9"/>
      <c r="X12" t="s">
        <v>21</v>
      </c>
      <c r="Y12" s="9"/>
      <c r="Z12" s="9"/>
      <c r="AB12" t="s">
        <v>21</v>
      </c>
      <c r="AF12" t="s">
        <v>21</v>
      </c>
    </row>
    <row r="13" spans="1:35" x14ac:dyDescent="0.25">
      <c r="A13" s="17"/>
      <c r="B13" t="s">
        <v>22</v>
      </c>
      <c r="C13">
        <v>5.3600000000000002E-2</v>
      </c>
      <c r="D13">
        <v>5.4100000000000002E-2</v>
      </c>
      <c r="E13">
        <v>204.764667</v>
      </c>
      <c r="F13" t="s">
        <v>22</v>
      </c>
      <c r="G13">
        <v>5.4699999999999999E-2</v>
      </c>
      <c r="H13">
        <v>5.5199999999999999E-2</v>
      </c>
      <c r="I13">
        <v>193.98780400000001</v>
      </c>
      <c r="J13" t="s">
        <v>22</v>
      </c>
      <c r="K13">
        <v>5.57E-2</v>
      </c>
      <c r="L13">
        <v>5.62E-2</v>
      </c>
      <c r="M13">
        <v>193.89488399999999</v>
      </c>
      <c r="N13" t="s">
        <v>22</v>
      </c>
      <c r="O13">
        <v>5.6800000000000003E-2</v>
      </c>
      <c r="P13">
        <v>5.7299999999999997E-2</v>
      </c>
      <c r="Q13">
        <v>192.67326700000001</v>
      </c>
      <c r="S13" s="17"/>
      <c r="T13" t="s">
        <v>22</v>
      </c>
      <c r="U13">
        <v>3.78E-2</v>
      </c>
      <c r="V13">
        <v>4.82E-2</v>
      </c>
      <c r="W13">
        <v>186.05924099999999</v>
      </c>
      <c r="X13" t="s">
        <v>22</v>
      </c>
      <c r="Y13">
        <v>3.8399999999999997E-2</v>
      </c>
      <c r="Z13">
        <v>4.9099999999999998E-2</v>
      </c>
      <c r="AA13">
        <v>186.967603</v>
      </c>
      <c r="AB13" t="s">
        <v>22</v>
      </c>
      <c r="AC13">
        <v>3.9E-2</v>
      </c>
      <c r="AD13">
        <v>5.0099999999999999E-2</v>
      </c>
      <c r="AE13">
        <v>187.564548</v>
      </c>
      <c r="AF13" t="s">
        <v>22</v>
      </c>
      <c r="AG13">
        <v>3.95E-2</v>
      </c>
      <c r="AH13">
        <v>5.0999999999999997E-2</v>
      </c>
      <c r="AI13">
        <v>187.094459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 s="9"/>
      <c r="D18" s="9"/>
      <c r="F18" t="s">
        <v>20</v>
      </c>
      <c r="G18" s="9"/>
      <c r="H18" s="9"/>
      <c r="J18" t="s">
        <v>20</v>
      </c>
      <c r="N18" t="s">
        <v>20</v>
      </c>
      <c r="S18" s="13"/>
      <c r="T18" t="s">
        <v>20</v>
      </c>
      <c r="U18" s="9"/>
      <c r="V18" s="9"/>
      <c r="X18" t="s">
        <v>20</v>
      </c>
      <c r="Y18" s="9"/>
      <c r="Z18" s="9"/>
      <c r="AB18" t="s">
        <v>20</v>
      </c>
      <c r="AF18" t="s">
        <v>20</v>
      </c>
    </row>
    <row r="19" spans="1:35" x14ac:dyDescent="0.25">
      <c r="A19" s="13"/>
      <c r="B19" t="s">
        <v>21</v>
      </c>
      <c r="C19" s="9"/>
      <c r="D19" s="9"/>
      <c r="F19" t="s">
        <v>21</v>
      </c>
      <c r="G19" s="9"/>
      <c r="H19" s="9"/>
      <c r="J19" t="s">
        <v>21</v>
      </c>
      <c r="N19" t="s">
        <v>21</v>
      </c>
      <c r="S19" s="13"/>
      <c r="T19" t="s">
        <v>21</v>
      </c>
      <c r="U19" s="9"/>
      <c r="V19" s="9"/>
      <c r="X19" t="s">
        <v>21</v>
      </c>
      <c r="Y19" s="9"/>
      <c r="Z19" s="9"/>
      <c r="AB19" t="s">
        <v>21</v>
      </c>
      <c r="AF19" t="s">
        <v>21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5.3999999999999999E-2</v>
      </c>
      <c r="C25" s="3"/>
      <c r="D25" s="3"/>
      <c r="E25">
        <v>16.781723</v>
      </c>
      <c r="F25">
        <v>5.5E-2</v>
      </c>
      <c r="G25" s="3"/>
      <c r="H25" s="3"/>
      <c r="I25">
        <v>20.291124</v>
      </c>
      <c r="J25">
        <v>5.6099999999999997E-2</v>
      </c>
      <c r="K25" s="3"/>
      <c r="L25" s="3"/>
      <c r="M25">
        <v>17.221935999999999</v>
      </c>
      <c r="N25" s="3">
        <v>5.7200000000000001E-2</v>
      </c>
      <c r="O25" s="3"/>
      <c r="P25" s="3"/>
      <c r="Q25">
        <v>18.81297</v>
      </c>
      <c r="S25" s="18"/>
      <c r="T25" s="3">
        <v>4.4999999999999998E-2</v>
      </c>
      <c r="U25" s="3"/>
      <c r="V25" s="3"/>
      <c r="W25">
        <v>19.010556999999999</v>
      </c>
      <c r="X25" s="3">
        <v>4.5999999999999999E-2</v>
      </c>
      <c r="Z25" s="3"/>
      <c r="AA25">
        <v>38.795361999999997</v>
      </c>
      <c r="AB25" s="3">
        <v>4.6800000000000001E-2</v>
      </c>
      <c r="AC25" s="3"/>
      <c r="AD25" s="3"/>
      <c r="AE25">
        <v>22.964416</v>
      </c>
      <c r="AF25" s="3">
        <v>4.7699999999999999E-2</v>
      </c>
      <c r="AG25" s="3"/>
      <c r="AH25" s="3"/>
      <c r="AI25">
        <v>25.377389000000001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 s="9"/>
      <c r="D32" s="9"/>
      <c r="F32" t="s">
        <v>20</v>
      </c>
      <c r="G32" s="9"/>
      <c r="H32" s="9"/>
      <c r="J32" t="s">
        <v>20</v>
      </c>
      <c r="N32" t="s">
        <v>20</v>
      </c>
      <c r="S32" s="17"/>
      <c r="T32" t="s">
        <v>20</v>
      </c>
      <c r="U32" s="9"/>
      <c r="V32" s="9"/>
      <c r="X32" t="s">
        <v>20</v>
      </c>
      <c r="Y32" s="9"/>
      <c r="Z32" s="9"/>
      <c r="AB32" t="s">
        <v>20</v>
      </c>
      <c r="AF32" t="s">
        <v>20</v>
      </c>
    </row>
    <row r="33" spans="1:35" x14ac:dyDescent="0.25">
      <c r="A33" s="17"/>
      <c r="B33" t="s">
        <v>21</v>
      </c>
      <c r="C33" s="9"/>
      <c r="D33" s="9"/>
      <c r="F33" t="s">
        <v>21</v>
      </c>
      <c r="G33" s="9"/>
      <c r="H33" s="9"/>
      <c r="J33" t="s">
        <v>21</v>
      </c>
      <c r="N33" t="s">
        <v>21</v>
      </c>
      <c r="S33" s="17"/>
      <c r="T33" t="s">
        <v>21</v>
      </c>
      <c r="U33" s="9"/>
      <c r="V33" s="9"/>
      <c r="X33" t="s">
        <v>21</v>
      </c>
      <c r="Y33" s="9"/>
      <c r="Z33" s="9"/>
      <c r="AB33" t="s">
        <v>21</v>
      </c>
      <c r="AF33" t="s">
        <v>21</v>
      </c>
    </row>
    <row r="34" spans="1:35" x14ac:dyDescent="0.25">
      <c r="A34" s="17"/>
      <c r="B34" t="s">
        <v>22</v>
      </c>
      <c r="C34">
        <v>1.84E-2</v>
      </c>
      <c r="D34">
        <v>4.24E-2</v>
      </c>
      <c r="E34">
        <v>169.26523499999999</v>
      </c>
      <c r="F34" t="s">
        <v>22</v>
      </c>
      <c r="G34">
        <v>1.8700000000000001E-2</v>
      </c>
      <c r="H34">
        <v>4.3200000000000002E-2</v>
      </c>
      <c r="I34">
        <v>170.36429899999999</v>
      </c>
      <c r="J34" t="s">
        <v>22</v>
      </c>
      <c r="K34" s="7">
        <v>1.9099999999999999E-2</v>
      </c>
      <c r="L34" s="10">
        <v>4.41E-2</v>
      </c>
      <c r="M34">
        <v>169.01924700000001</v>
      </c>
      <c r="N34" t="s">
        <v>22</v>
      </c>
      <c r="O34">
        <v>1.9400000000000001E-2</v>
      </c>
      <c r="P34">
        <v>4.4900000000000002E-2</v>
      </c>
      <c r="Q34">
        <v>178.808222</v>
      </c>
      <c r="S34" s="17"/>
      <c r="T34" t="s">
        <v>22</v>
      </c>
      <c r="U34">
        <v>8.8999999999999999E-3</v>
      </c>
      <c r="V34">
        <v>3.4299999999999997E-2</v>
      </c>
      <c r="W34">
        <v>162.08670000000001</v>
      </c>
      <c r="X34" t="s">
        <v>22</v>
      </c>
      <c r="Y34">
        <v>9.1000000000000004E-3</v>
      </c>
      <c r="Z34">
        <v>3.49E-2</v>
      </c>
      <c r="AA34">
        <v>163.93473900000001</v>
      </c>
      <c r="AB34" t="s">
        <v>22</v>
      </c>
      <c r="AC34">
        <v>9.2999999999999992E-3</v>
      </c>
      <c r="AD34">
        <v>3.56E-2</v>
      </c>
      <c r="AE34">
        <v>157.94571300000001</v>
      </c>
      <c r="AF34" t="s">
        <v>22</v>
      </c>
      <c r="AG34">
        <v>9.4000000000000004E-3</v>
      </c>
      <c r="AH34" s="6">
        <v>3.6299999999999999E-2</v>
      </c>
      <c r="AI34">
        <v>157.645861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 s="9"/>
      <c r="D39" s="9"/>
      <c r="F39" t="s">
        <v>20</v>
      </c>
      <c r="G39" s="9"/>
      <c r="H39" s="9"/>
      <c r="J39" t="s">
        <v>20</v>
      </c>
      <c r="N39" t="s">
        <v>20</v>
      </c>
      <c r="S39" s="13"/>
      <c r="T39" t="s">
        <v>20</v>
      </c>
      <c r="U39" s="9"/>
      <c r="V39" s="9"/>
      <c r="X39" t="s">
        <v>20</v>
      </c>
      <c r="Y39" s="9"/>
      <c r="Z39" s="9"/>
      <c r="AB39" t="s">
        <v>20</v>
      </c>
      <c r="AF39" t="s">
        <v>20</v>
      </c>
    </row>
    <row r="40" spans="1:35" x14ac:dyDescent="0.25">
      <c r="A40" s="13"/>
      <c r="B40" t="s">
        <v>21</v>
      </c>
      <c r="C40" s="9"/>
      <c r="D40" s="9"/>
      <c r="F40" t="s">
        <v>21</v>
      </c>
      <c r="G40" s="9"/>
      <c r="H40" s="9"/>
      <c r="J40" t="s">
        <v>21</v>
      </c>
      <c r="N40" t="s">
        <v>21</v>
      </c>
      <c r="S40" s="13"/>
      <c r="T40" t="s">
        <v>21</v>
      </c>
      <c r="U40" s="9"/>
      <c r="V40" s="9"/>
      <c r="X40" t="s">
        <v>21</v>
      </c>
      <c r="Y40" s="9"/>
      <c r="Z40" s="9"/>
      <c r="AB40" t="s">
        <v>21</v>
      </c>
      <c r="AF40" t="s">
        <v>21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3.3099999999999997E-2</v>
      </c>
      <c r="C46" s="3"/>
      <c r="D46" s="3"/>
      <c r="E46">
        <v>29.529256</v>
      </c>
      <c r="F46" s="3">
        <v>3.3700000000000001E-2</v>
      </c>
      <c r="G46" s="3"/>
      <c r="H46" s="3"/>
      <c r="I46">
        <v>24.985161000000002</v>
      </c>
      <c r="J46" s="3">
        <v>3.4299999999999997E-2</v>
      </c>
      <c r="K46" s="3"/>
      <c r="L46" s="3"/>
      <c r="M46">
        <v>30.256757</v>
      </c>
      <c r="N46" s="3">
        <v>3.4799999999999998E-2</v>
      </c>
      <c r="O46" s="3"/>
      <c r="P46" s="3"/>
      <c r="Q46">
        <v>35.465308999999998</v>
      </c>
      <c r="S46" s="18"/>
      <c r="T46" s="3">
        <v>2.0299999999999999E-2</v>
      </c>
      <c r="U46" s="3"/>
      <c r="V46" s="3"/>
      <c r="W46">
        <v>26.115991000000001</v>
      </c>
      <c r="X46" s="3">
        <v>2.07E-2</v>
      </c>
      <c r="Y46" s="3"/>
      <c r="Z46" s="3"/>
      <c r="AA46">
        <v>19.254125999999999</v>
      </c>
      <c r="AB46" s="3">
        <v>2.1000000000000001E-2</v>
      </c>
      <c r="AC46" s="3"/>
      <c r="AD46" s="3"/>
      <c r="AE46">
        <v>20.437707</v>
      </c>
      <c r="AF46" s="3">
        <v>2.1600000000000001E-2</v>
      </c>
      <c r="AG46" s="3"/>
      <c r="AH46" s="3"/>
      <c r="AI46">
        <v>19.080105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 s="9"/>
      <c r="D52" s="9"/>
      <c r="F52" t="s">
        <v>20</v>
      </c>
      <c r="G52" s="9"/>
      <c r="H52" s="9"/>
      <c r="J52" t="s">
        <v>20</v>
      </c>
      <c r="N52" t="s">
        <v>20</v>
      </c>
    </row>
    <row r="53" spans="1:17" x14ac:dyDescent="0.25">
      <c r="A53" s="17"/>
      <c r="B53" t="s">
        <v>21</v>
      </c>
      <c r="C53" s="9"/>
      <c r="D53" s="9"/>
      <c r="F53" t="s">
        <v>21</v>
      </c>
      <c r="G53" s="9"/>
      <c r="H53" s="9"/>
      <c r="J53" t="s">
        <v>21</v>
      </c>
      <c r="N53" t="s">
        <v>21</v>
      </c>
    </row>
    <row r="54" spans="1:17" x14ac:dyDescent="0.25">
      <c r="A54" s="17"/>
      <c r="B54" t="s">
        <v>22</v>
      </c>
      <c r="C54">
        <v>3.8E-3</v>
      </c>
      <c r="D54">
        <v>2.0400000000000001E-2</v>
      </c>
      <c r="E54">
        <v>124.752977</v>
      </c>
      <c r="F54" t="s">
        <v>22</v>
      </c>
      <c r="G54">
        <v>3.8999999999999998E-3</v>
      </c>
      <c r="H54">
        <v>2.0899999999999998E-2</v>
      </c>
      <c r="I54">
        <v>123.39081400000001</v>
      </c>
      <c r="J54" t="s">
        <v>22</v>
      </c>
      <c r="K54">
        <v>4.0000000000000001E-3</v>
      </c>
      <c r="L54">
        <v>2.1299999999999999E-2</v>
      </c>
      <c r="M54">
        <v>125.333777</v>
      </c>
      <c r="N54" t="s">
        <v>22</v>
      </c>
      <c r="O54">
        <v>4.1000000000000003E-3</v>
      </c>
      <c r="P54">
        <v>2.18E-2</v>
      </c>
      <c r="Q54">
        <v>123.433758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 s="9"/>
      <c r="D59" s="9"/>
      <c r="F59" t="s">
        <v>20</v>
      </c>
      <c r="G59" s="9"/>
      <c r="H59" s="9"/>
      <c r="J59" t="s">
        <v>20</v>
      </c>
      <c r="N59" t="s">
        <v>20</v>
      </c>
    </row>
    <row r="60" spans="1:17" x14ac:dyDescent="0.25">
      <c r="A60" s="13"/>
      <c r="B60" t="s">
        <v>21</v>
      </c>
      <c r="C60" s="9"/>
      <c r="D60" s="9"/>
      <c r="F60" t="s">
        <v>21</v>
      </c>
      <c r="G60" s="9"/>
      <c r="H60" s="9"/>
      <c r="J60" t="s">
        <v>21</v>
      </c>
      <c r="N60" t="s">
        <v>21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8.2000000000000007E-3</v>
      </c>
      <c r="C66" s="3"/>
      <c r="D66" s="3"/>
      <c r="E66">
        <v>18.115917</v>
      </c>
      <c r="F66" s="3">
        <v>8.3999999999999995E-3</v>
      </c>
      <c r="G66" s="3"/>
      <c r="H66" s="3"/>
      <c r="I66">
        <v>19.501930999999999</v>
      </c>
      <c r="J66" s="3">
        <v>8.6E-3</v>
      </c>
      <c r="K66" s="3"/>
      <c r="L66" s="3"/>
      <c r="M66">
        <v>22.032325</v>
      </c>
      <c r="N66" s="3">
        <v>8.8999999999999999E-3</v>
      </c>
      <c r="O66" s="3"/>
      <c r="P66" s="3"/>
      <c r="Q66">
        <v>17.505471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0</v>
      </c>
      <c r="G73">
        <f t="shared" ref="G73:G75" si="1">0.05*H11+(1-0.05)*D11</f>
        <v>0</v>
      </c>
      <c r="H73">
        <f t="shared" ref="H73:H75" si="2">E11+I11</f>
        <v>0</v>
      </c>
      <c r="I73">
        <f t="shared" ref="I73:I75" si="3">0.05*G18+(1-0.05)*C18</f>
        <v>0</v>
      </c>
      <c r="J73">
        <f t="shared" ref="J73:J75" si="4">0.05*H18+(1-0.05)*D18</f>
        <v>0</v>
      </c>
      <c r="K73">
        <f t="shared" ref="K73:K75" si="5">I18+E18</f>
        <v>0</v>
      </c>
      <c r="L73">
        <f>0.05*F25+(1-0.05)*B25</f>
        <v>5.4050000000000001E-2</v>
      </c>
      <c r="M73">
        <f>I25+E25</f>
        <v>37.072846999999996</v>
      </c>
      <c r="P73" s="16" t="s">
        <v>35</v>
      </c>
      <c r="Q73" t="s">
        <v>34</v>
      </c>
      <c r="R73">
        <f t="shared" ref="R73:R75" si="6">0.1*G11+(1-0.1)*C11</f>
        <v>0</v>
      </c>
      <c r="S73">
        <f t="shared" ref="S73:S75" si="7">0.1*H11+(1-0.1)*D11</f>
        <v>0</v>
      </c>
      <c r="U73">
        <f t="shared" ref="U73:U75" si="8">0.1*G18+(1-0.1)*C18</f>
        <v>0</v>
      </c>
      <c r="V73">
        <f t="shared" ref="V73:V75" si="9">0.1*H18+(1-0.1)*D18</f>
        <v>0</v>
      </c>
      <c r="X73">
        <f>0.1*F25+(1-0.1)*B25</f>
        <v>5.4099999999999995E-2</v>
      </c>
    </row>
    <row r="74" spans="1:27" x14ac:dyDescent="0.25">
      <c r="C74" s="17"/>
      <c r="D74" s="16"/>
      <c r="E74" t="s">
        <v>36</v>
      </c>
      <c r="F74">
        <f t="shared" si="0"/>
        <v>0</v>
      </c>
      <c r="G74">
        <f t="shared" si="1"/>
        <v>0</v>
      </c>
      <c r="H74">
        <f t="shared" si="2"/>
        <v>0</v>
      </c>
      <c r="I74">
        <f t="shared" si="3"/>
        <v>0</v>
      </c>
      <c r="J74">
        <f t="shared" si="4"/>
        <v>0</v>
      </c>
      <c r="K74">
        <f t="shared" si="5"/>
        <v>0</v>
      </c>
      <c r="P74" s="16"/>
      <c r="Q74" t="s">
        <v>36</v>
      </c>
      <c r="R74">
        <f t="shared" si="6"/>
        <v>0</v>
      </c>
      <c r="S74">
        <f t="shared" si="7"/>
        <v>0</v>
      </c>
      <c r="U74">
        <f t="shared" si="8"/>
        <v>0</v>
      </c>
      <c r="V74">
        <f t="shared" si="9"/>
        <v>0</v>
      </c>
    </row>
    <row r="75" spans="1:27" x14ac:dyDescent="0.25">
      <c r="C75" s="17"/>
      <c r="D75" s="16"/>
      <c r="E75" t="s">
        <v>37</v>
      </c>
      <c r="F75">
        <f t="shared" si="0"/>
        <v>5.3655000000000001E-2</v>
      </c>
      <c r="G75">
        <f t="shared" si="1"/>
        <v>5.4155000000000002E-2</v>
      </c>
      <c r="H75">
        <f t="shared" si="2"/>
        <v>398.75247100000001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5.3710000000000008E-2</v>
      </c>
      <c r="S75">
        <f t="shared" si="7"/>
        <v>5.4210000000000008E-2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0</v>
      </c>
      <c r="G79">
        <f t="shared" ref="G79:G81" si="11">0.2*H11+(1-0.2)*D11</f>
        <v>0</v>
      </c>
      <c r="I79">
        <f t="shared" ref="I79:I81" si="12">0.2*G18+(1-0.2)*C18</f>
        <v>0</v>
      </c>
      <c r="J79">
        <f t="shared" ref="J79:J81" si="13">0.2*H18+(1-0.2)*D18</f>
        <v>0</v>
      </c>
      <c r="L79">
        <f>0.2*F25+(1-0.2)*B25</f>
        <v>5.4200000000000005E-2</v>
      </c>
      <c r="P79" s="16" t="s">
        <v>39</v>
      </c>
      <c r="Q79" t="s">
        <v>34</v>
      </c>
      <c r="R79">
        <f t="shared" ref="R79:R81" si="14">0.3*G11+(1-0.3)*C11</f>
        <v>0</v>
      </c>
      <c r="S79">
        <f t="shared" ref="S79:S81" si="15">0.3*H11+(1-0.3)*D11</f>
        <v>0</v>
      </c>
      <c r="U79">
        <f t="shared" ref="U79:U81" si="16">0.3*G18+(1-0.3)*C18</f>
        <v>0</v>
      </c>
      <c r="V79">
        <f t="shared" ref="V79:V81" si="17">0.3*H18+(1-0.3)*D18</f>
        <v>0</v>
      </c>
      <c r="X79">
        <f>0.3*F25+(1-0.3)*B25</f>
        <v>5.4300000000000001E-2</v>
      </c>
    </row>
    <row r="80" spans="1:27" x14ac:dyDescent="0.25">
      <c r="C80" s="17"/>
      <c r="D80" s="16"/>
      <c r="E80" t="s">
        <v>36</v>
      </c>
      <c r="F80">
        <f t="shared" si="10"/>
        <v>0</v>
      </c>
      <c r="G80">
        <f t="shared" si="11"/>
        <v>0</v>
      </c>
      <c r="I80">
        <f t="shared" si="12"/>
        <v>0</v>
      </c>
      <c r="J80">
        <f t="shared" si="13"/>
        <v>0</v>
      </c>
      <c r="P80" s="16"/>
      <c r="Q80" t="s">
        <v>36</v>
      </c>
      <c r="R80">
        <f t="shared" si="14"/>
        <v>0</v>
      </c>
      <c r="S80">
        <f t="shared" si="15"/>
        <v>0</v>
      </c>
      <c r="U80">
        <f t="shared" si="16"/>
        <v>0</v>
      </c>
      <c r="V80">
        <f t="shared" si="17"/>
        <v>0</v>
      </c>
    </row>
    <row r="81" spans="2:25" x14ac:dyDescent="0.25">
      <c r="C81" s="17"/>
      <c r="D81" s="16"/>
      <c r="E81" t="s">
        <v>37</v>
      </c>
      <c r="F81">
        <f t="shared" si="10"/>
        <v>5.382E-2</v>
      </c>
      <c r="G81">
        <f t="shared" si="11"/>
        <v>5.4320000000000007E-2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5.3929999999999992E-2</v>
      </c>
      <c r="S81">
        <f t="shared" si="15"/>
        <v>5.4429999999999999E-2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0</v>
      </c>
      <c r="G86">
        <f t="shared" ref="G86:G88" si="19">(0.05*(1-0.05)+0.05*(1-0.05))*H11+0.05*0.05*L11+(1-0.05*(1-0.05)-0.05*(1-0.05)-0.05*0.05)*D11</f>
        <v>0</v>
      </c>
      <c r="H86">
        <f t="shared" ref="H86:H88" si="20">M11+I11+E11</f>
        <v>0</v>
      </c>
      <c r="I86">
        <f t="shared" ref="I86:I88" si="21">(0.05*(1-0.05)+0.05*(1-0.05))*G18+0.05*0.05*K18+(1-0.05*(1-0.05)-0.05*(1-0.05)-0.05*0.05)*C18</f>
        <v>0</v>
      </c>
      <c r="J86">
        <f t="shared" ref="J86:J88" si="22">(0.05*(1-0.05)+0.05*(1-0.05))*H18+0.05*0.05*L18+(1-0.05*(1-0.05)-0.05*(1-0.05)-0.05*0.05)*D18</f>
        <v>0</v>
      </c>
      <c r="K86">
        <f t="shared" ref="K86:K88" si="23">M18+I18+E18</f>
        <v>0</v>
      </c>
      <c r="L86">
        <f>(0.05*(1-0.05)+0.05*(1-0.05))*F25+0.05*0.05*J25+(1-0.05*(1-0.05)-0.05*(1-0.05)-0.05*0.05)*B25</f>
        <v>5.4100250000000003E-2</v>
      </c>
      <c r="M86">
        <f>M25+I25+E25</f>
        <v>54.294782999999995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0</v>
      </c>
      <c r="S86">
        <f t="shared" ref="S86:S88" si="25">(0.1*0.9+0.1*0.9)*H11+0.1*0.1*L11+(1-0.1*0.9-0.1*0.9-0.1*0.1)*D11</f>
        <v>0</v>
      </c>
      <c r="U86">
        <f t="shared" ref="U86:U88" si="26">(0.1*0.9+0.1*0.9)*G18+0.1*0.1*K18+(1-0.1*0.9-0.1*0.9-0.1*0.1)*C18</f>
        <v>0</v>
      </c>
      <c r="V86">
        <f t="shared" ref="V86:V88" si="27">(0.1*0.9+0.1*0.9)*H18+0.1*0.1*L18+(1-0.1*0.9-0.1*0.9-0.1*0.1)*D18</f>
        <v>0</v>
      </c>
      <c r="X86">
        <f>(0.1*0.9+0.1*0.9)*F25+0.1*0.1*J25+(1-0.1*0.9-0.1*0.9-0.1*0.1)*B25</f>
        <v>5.4200999999999999E-2</v>
      </c>
    </row>
    <row r="87" spans="2:25" x14ac:dyDescent="0.25">
      <c r="B87" s="17"/>
      <c r="C87" s="15"/>
      <c r="D87" s="16"/>
      <c r="E87" t="s">
        <v>36</v>
      </c>
      <c r="F87">
        <f t="shared" si="18"/>
        <v>0</v>
      </c>
      <c r="G87">
        <f t="shared" si="19"/>
        <v>0</v>
      </c>
      <c r="H87">
        <f t="shared" si="20"/>
        <v>0</v>
      </c>
      <c r="I87">
        <f t="shared" si="21"/>
        <v>0</v>
      </c>
      <c r="J87">
        <f t="shared" si="22"/>
        <v>0</v>
      </c>
      <c r="K87">
        <f t="shared" si="23"/>
        <v>0</v>
      </c>
      <c r="O87" s="15"/>
      <c r="P87" s="16"/>
      <c r="Q87" t="s">
        <v>36</v>
      </c>
      <c r="R87">
        <f t="shared" si="24"/>
        <v>0</v>
      </c>
      <c r="S87">
        <f t="shared" si="25"/>
        <v>0</v>
      </c>
      <c r="U87">
        <f t="shared" si="26"/>
        <v>0</v>
      </c>
      <c r="V87">
        <f t="shared" si="27"/>
        <v>0</v>
      </c>
    </row>
    <row r="88" spans="2:25" x14ac:dyDescent="0.25">
      <c r="B88" s="17"/>
      <c r="C88" s="15"/>
      <c r="D88" s="16"/>
      <c r="E88" t="s">
        <v>37</v>
      </c>
      <c r="F88">
        <f t="shared" si="18"/>
        <v>5.3709750000000007E-2</v>
      </c>
      <c r="G88">
        <f t="shared" si="19"/>
        <v>5.4209750000000008E-2</v>
      </c>
      <c r="H88">
        <f t="shared" si="20"/>
        <v>592.64735500000006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5.3819000000000006E-2</v>
      </c>
      <c r="S88">
        <f t="shared" si="25"/>
        <v>5.4319000000000006E-2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0</v>
      </c>
      <c r="G92">
        <f t="shared" ref="G92:G94" si="29">(0.2*0.8+0.2*0.8)*H11+0.2*0.2*L11+(1-0.2*0.8-0.2*0.8-0.2*0.2)*D11</f>
        <v>0</v>
      </c>
      <c r="I92">
        <f t="shared" ref="I92:I94" si="30">(0.2*0.8+0.2*0.8)*G18+0.2*0.2*K18+(1-0.2*0.8-0.2*0.8-0.2*0.2)*C18</f>
        <v>0</v>
      </c>
      <c r="J92">
        <f t="shared" ref="J92:J94" si="31">(0.2*0.8+0.2*0.8)*H18+0.2*0.2*L18+(1-0.2*0.8-0.2*0.8-0.2*0.2)*D18</f>
        <v>0</v>
      </c>
      <c r="L92">
        <f>(0.2*0.8+0.2*0.8)*F25+0.2*0.2*J25+(1-0.2*0.8-0.2*0.8-0.2*0.2)*B25</f>
        <v>5.4403999999999994E-2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0</v>
      </c>
      <c r="S92">
        <f t="shared" ref="S92:S94" si="33">(0.3*0.7+0.3*0.7)*H11+0.3*0.3*L11+(1-0.3*0.7-0.3*0.7-0.3*0.3)*D11</f>
        <v>0</v>
      </c>
      <c r="U92">
        <f t="shared" ref="U92:U94" si="34">(0.3*0.7+0.3*0.7)*G18+0.3*0.3*K18+(1-0.3*0.7-0.3*0.7-0.3*0.3)*C18</f>
        <v>0</v>
      </c>
      <c r="V92">
        <f t="shared" ref="V92:V94" si="35">(0.3*0.7+0.3*0.7)*H18+0.3*0.3*L18+(1-0.3*0.7-0.3*0.7-0.3*0.3)*D18</f>
        <v>0</v>
      </c>
      <c r="X92">
        <f>(0.3*0.7+0.3*0.7)*F25+0.3*0.3*J25+(1-0.3*0.7-0.3*0.7-0.3*0.3)*B25</f>
        <v>5.4609000000000005E-2</v>
      </c>
    </row>
    <row r="93" spans="2:25" x14ac:dyDescent="0.25">
      <c r="B93" s="17"/>
      <c r="C93" s="15"/>
      <c r="D93" s="16"/>
      <c r="E93" t="s">
        <v>36</v>
      </c>
      <c r="F93">
        <f t="shared" si="28"/>
        <v>0</v>
      </c>
      <c r="G93">
        <f t="shared" si="29"/>
        <v>0</v>
      </c>
      <c r="I93">
        <f t="shared" si="30"/>
        <v>0</v>
      </c>
      <c r="J93">
        <f t="shared" si="31"/>
        <v>0</v>
      </c>
      <c r="O93" s="15"/>
      <c r="P93" s="16"/>
      <c r="Q93" t="s">
        <v>36</v>
      </c>
      <c r="R93">
        <f t="shared" si="32"/>
        <v>0</v>
      </c>
      <c r="S93">
        <f t="shared" si="33"/>
        <v>0</v>
      </c>
      <c r="U93">
        <f t="shared" si="34"/>
        <v>0</v>
      </c>
      <c r="V93">
        <f t="shared" si="35"/>
        <v>0</v>
      </c>
    </row>
    <row r="94" spans="2:25" x14ac:dyDescent="0.25">
      <c r="B94" s="17"/>
      <c r="C94" s="15"/>
      <c r="D94" s="16"/>
      <c r="E94" t="s">
        <v>37</v>
      </c>
      <c r="F94">
        <f t="shared" si="28"/>
        <v>5.4036000000000001E-2</v>
      </c>
      <c r="G94">
        <f t="shared" si="29"/>
        <v>5.4536000000000001E-2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5.4251000000000008E-2</v>
      </c>
      <c r="S94">
        <f t="shared" si="33"/>
        <v>5.4751000000000008E-2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0</v>
      </c>
      <c r="G99">
        <f t="shared" ref="G99:G101" si="37">3*0.05*(1-0.05)*(1-0.05)*H11+3*0.05*0.05*(1-0.05)*L11+0.05*0.05*0.05*P11+(1-3*0.05*(1-0.05)*(1-0.05)-3*0.05*0.05*(1-0.05)-0.05*0.05*0.05)*D11</f>
        <v>0</v>
      </c>
      <c r="H99">
        <f t="shared" ref="H99:H101" si="38">Q11+M11+I11+E11</f>
        <v>0</v>
      </c>
      <c r="I99">
        <f t="shared" ref="I99:I101" si="39">3*0.05*(1-0.05)*(1-0.05)*G18+3*0.05*0.05*(1-0.05)*K18+0.05*0.05*0.05*O18+(1-3*0.05*(1-0.05)*(1-0.05)-3*0.05*0.05*(1-0.05)-0.05*0.05*0.05)*C18</f>
        <v>0</v>
      </c>
      <c r="J99">
        <f t="shared" ref="J99:J101" si="40">3*0.05*(1-0.05)*(1-0.05)*H18+3*0.05*0.05*(1-0.05)*L18+0.05*0.05*0.05*P18+(1-3*0.05*(1-0.05)*(1-0.05)-3*0.05*0.05*(1-0.05)-0.05*0.05*0.05)*D18</f>
        <v>0</v>
      </c>
      <c r="K99">
        <f t="shared" ref="K99:K101" si="41">Q18+M18+E18+I18</f>
        <v>0</v>
      </c>
      <c r="L99">
        <f>3*0.05*(1-0.05)*(1-0.05)*F25+3*0.05*0.05*(1-0.05)*J25+0.05*0.05*0.05*N25+(1-3*0.05*(1-0.05)*(1-0.05)-3*0.05*0.05*(1-0.05)-0.05*0.05*0.05)*B25</f>
        <v>5.415073749999999E-2</v>
      </c>
      <c r="M99">
        <f>Q25+M25+I25+E25</f>
        <v>73.107753000000002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0</v>
      </c>
      <c r="S99">
        <f t="shared" ref="S99:S101" si="43">3*0.1*(1-0.1)*(1-0.1)*H11+3*0.1*0.1*(1-0.1)*L11+0.1*0.1*0.1*P11+(1-3*0.1*(1-0.1)*(1-0.1)-3*0.1*0.1*(1-0.1)-0.1*0.1*0.1)*D11</f>
        <v>0</v>
      </c>
      <c r="U99">
        <f t="shared" ref="U99:U101" si="44">3*0.1*(1-0.1)*(1-0.1)*G18+3*0.1*0.1*(1-0.1)*K18+0.1*0.1*0.1*O18+(1-3*0.1*(1-0.1)*(1-0.1)-3*0.1*0.1*(1-0.1)-0.1*0.1*0.1)*C18</f>
        <v>0</v>
      </c>
      <c r="V99">
        <f t="shared" ref="V99:V101" si="45">3*0.1*(1-0.1)*(1-0.1)*H18+3*0.1*0.1*(1-0.1)*L18+0.1*0.1*0.1*P18+(1-3*0.1*(1-0.1)*(1-0.1)-3*0.1*0.1*(1-0.1)-0.1*0.1*0.1)*D18</f>
        <v>0</v>
      </c>
      <c r="X99">
        <f>3*0.1*(1-0.1)*(1-0.1)*F25+3*0.1*0.1*(1-0.1)*J25+0.1*0.1*0.1*N25+(1-3*0.1*(1-0.1)*(1-0.1)-3*0.1*0.1*(1-0.1)-0.1*0.1*0.1)*B25</f>
        <v>5.4302899999999994E-2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0</v>
      </c>
      <c r="G100">
        <f t="shared" si="37"/>
        <v>0</v>
      </c>
      <c r="H100">
        <f t="shared" si="38"/>
        <v>0</v>
      </c>
      <c r="I100">
        <f t="shared" si="39"/>
        <v>0</v>
      </c>
      <c r="J100">
        <f t="shared" si="40"/>
        <v>0</v>
      </c>
      <c r="K100">
        <f t="shared" si="41"/>
        <v>0</v>
      </c>
      <c r="N100" s="19"/>
      <c r="O100" s="15"/>
      <c r="P100" s="16"/>
      <c r="Q100" t="s">
        <v>36</v>
      </c>
      <c r="R100">
        <f t="shared" si="42"/>
        <v>0</v>
      </c>
      <c r="S100">
        <f t="shared" si="43"/>
        <v>0</v>
      </c>
      <c r="U100">
        <f t="shared" si="44"/>
        <v>0</v>
      </c>
      <c r="V100">
        <f t="shared" si="45"/>
        <v>0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5.3764275E-2</v>
      </c>
      <c r="G101">
        <f t="shared" si="37"/>
        <v>5.4264274999999994E-2</v>
      </c>
      <c r="H101">
        <f t="shared" si="38"/>
        <v>785.32062200000007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5.3927200000000002E-2</v>
      </c>
      <c r="S101">
        <f t="shared" si="43"/>
        <v>5.4427199999999995E-2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0</v>
      </c>
      <c r="G105">
        <f t="shared" ref="G105:G107" si="47">3*0.2*(1-0.2)*(1-0.2)*H11+3*0.2*0.2*(1-0.2)*L11+0.2*0.2*0.2*P11+(1-3*0.2*(1-0.2)*(1-0.2)-3*0.2*0.2*(1-0.2)-0.2*0.2*0.2)*D11</f>
        <v>0</v>
      </c>
      <c r="I105">
        <f t="shared" ref="I105:I107" si="48">3*0.2*(1-0.2)*(1-0.2)*G18+3*0.2*0.2*(1-0.2)*K18+0.2*0.2*0.2*O18+(1-3*0.2*(1-0.2)*(1-0.2)-3*0.2*0.2*(1-0.2)-0.2*0.2*0.2)*C18</f>
        <v>0</v>
      </c>
      <c r="J105">
        <f t="shared" ref="J105:J107" si="49">3*0.2*(1-0.2)*(1-0.2)*H18+3*0.2*0.2*(1-0.2)*L18+0.2*0.2*0.2*P18+(1-3*0.2*(1-0.2)*(1-0.2)-3*0.2*0.2*(1-0.2)-0.2*0.2*0.2)*D18</f>
        <v>0</v>
      </c>
      <c r="L105">
        <f>3*0.2*(1-0.2)*(1-0.2)*F25+3*0.2*0.2*(1-0.2)*J25+0.2*0.2*0.2*N25+(1-3*0.2*(1-0.2)*(1-0.2)-3*0.2*0.2*(1-0.2)-0.2*0.2*0.2)*B25</f>
        <v>5.4611199999999999E-2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0</v>
      </c>
      <c r="S105">
        <f t="shared" ref="S105:S107" si="51">3*0.3*(1-0.3)*(1-0.3)*H11+3*0.3*0.3*(1-0.3)*L11+0.3*0.3*0.3*P11+(1-3*0.3*(1-0.3)*(1-0.3)-3*0.3*0.3*(1-0.3)-0.3*0.3*0.3)*D11</f>
        <v>0</v>
      </c>
      <c r="U105">
        <f t="shared" ref="U105:U107" si="52">3*0.3*(1-0.3)*(1-0.3)*G18+3*0.3*0.3*(1-0.3)*K18+0.3*0.3*0.3*O18+(1-3*0.3*(1-0.3)*(1-0.3)-3*0.3*0.3*(1-0.3)-0.3*0.3*0.3)*C18</f>
        <v>0</v>
      </c>
      <c r="V105">
        <f t="shared" ref="V105:V107" si="53">3*0.3*(1-0.3)*(1-0.3)*H18+3*0.3*0.3*(1-0.3)*L18+0.3*0.3*0.3*P18+(1-3*0.3*(1-0.3)*(1-0.3)-3*0.3*0.3*(1-0.3)-0.3*0.3*0.3)*D18</f>
        <v>0</v>
      </c>
      <c r="X105">
        <f>3*0.3*(1-0.3)*(1-0.3)*F25+3*0.3*0.3*(1-0.3)*J25+0.3*0.3*0.3*N25+(1-3*0.3*(1-0.3)*(1-0.3)-3*0.3*0.3*(1-0.3)-0.3*0.3*0.3)*B25</f>
        <v>5.4924300000000009E-2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0</v>
      </c>
      <c r="G106">
        <f t="shared" si="47"/>
        <v>0</v>
      </c>
      <c r="I106">
        <f t="shared" si="48"/>
        <v>0</v>
      </c>
      <c r="J106">
        <f t="shared" si="49"/>
        <v>0</v>
      </c>
      <c r="N106" s="19"/>
      <c r="O106" s="15"/>
      <c r="P106" s="16"/>
      <c r="Q106" t="s">
        <v>36</v>
      </c>
      <c r="R106">
        <f t="shared" si="50"/>
        <v>0</v>
      </c>
      <c r="S106">
        <f t="shared" si="51"/>
        <v>0</v>
      </c>
      <c r="U106">
        <f t="shared" si="52"/>
        <v>0</v>
      </c>
      <c r="V106">
        <f t="shared" si="53"/>
        <v>0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5.4249599999999995E-2</v>
      </c>
      <c r="G107">
        <f t="shared" si="47"/>
        <v>5.4749599999999995E-2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5.4568400000000003E-2</v>
      </c>
      <c r="S107">
        <f t="shared" si="51"/>
        <v>5.5068400000000003E-2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0</v>
      </c>
      <c r="G112">
        <f t="shared" ref="G112:G114" si="55">0.05*Z11+(1-0.05)*V11</f>
        <v>0</v>
      </c>
      <c r="H112">
        <f t="shared" ref="H112:H114" si="56">AA11+W11</f>
        <v>0</v>
      </c>
      <c r="I112">
        <f t="shared" ref="I112:I114" si="57">0.05*Y18+(1-0.05)*U18</f>
        <v>0</v>
      </c>
      <c r="J112">
        <f t="shared" ref="J112:J114" si="58">0.05*Z18+(1-0.05)*V18</f>
        <v>0</v>
      </c>
      <c r="K112">
        <f t="shared" ref="K112:K114" si="59">AA18+W18</f>
        <v>0</v>
      </c>
      <c r="L112">
        <f>0.05*X25+(1-0.05)*T25</f>
        <v>4.5049999999999993E-2</v>
      </c>
      <c r="M112">
        <f>AA25+W25</f>
        <v>57.805918999999996</v>
      </c>
      <c r="P112" s="16" t="s">
        <v>35</v>
      </c>
      <c r="Q112" t="s">
        <v>34</v>
      </c>
      <c r="R112">
        <f t="shared" ref="R112:R114" si="60">0.1*Y11+(1-0.1)*U11</f>
        <v>0</v>
      </c>
      <c r="S112">
        <f t="shared" ref="S112:S114" si="61">0.1*Z11+(1-0.1)*V11</f>
        <v>0</v>
      </c>
      <c r="U112">
        <f t="shared" ref="U112:U114" si="62">0.1*Y18+(1-0.1)*U18</f>
        <v>0</v>
      </c>
      <c r="V112">
        <f t="shared" ref="V112:V114" si="63">0.1*Z18+(1-0.1)*V18</f>
        <v>0</v>
      </c>
      <c r="X112">
        <f>0.1*X25+(1-0.1)*T25</f>
        <v>4.5100000000000001E-2</v>
      </c>
    </row>
    <row r="113" spans="2:25" x14ac:dyDescent="0.25">
      <c r="C113" s="17"/>
      <c r="D113" s="16"/>
      <c r="E113" t="s">
        <v>36</v>
      </c>
      <c r="F113">
        <f t="shared" si="54"/>
        <v>0</v>
      </c>
      <c r="G113">
        <f t="shared" si="55"/>
        <v>0</v>
      </c>
      <c r="H113">
        <f t="shared" si="56"/>
        <v>0</v>
      </c>
      <c r="I113">
        <f t="shared" si="57"/>
        <v>0</v>
      </c>
      <c r="J113">
        <f t="shared" si="58"/>
        <v>0</v>
      </c>
      <c r="K113">
        <f t="shared" si="59"/>
        <v>0</v>
      </c>
      <c r="P113" s="16"/>
      <c r="Q113" t="s">
        <v>36</v>
      </c>
      <c r="R113">
        <f t="shared" si="60"/>
        <v>0</v>
      </c>
      <c r="S113">
        <f t="shared" si="61"/>
        <v>0</v>
      </c>
      <c r="U113">
        <f t="shared" si="62"/>
        <v>0</v>
      </c>
      <c r="V113">
        <f t="shared" si="63"/>
        <v>0</v>
      </c>
    </row>
    <row r="114" spans="2:25" x14ac:dyDescent="0.25">
      <c r="C114" s="17"/>
      <c r="D114" s="16"/>
      <c r="E114" t="s">
        <v>37</v>
      </c>
      <c r="F114">
        <f t="shared" si="54"/>
        <v>3.7829999999999996E-2</v>
      </c>
      <c r="G114">
        <f t="shared" si="55"/>
        <v>4.8244999999999996E-2</v>
      </c>
      <c r="H114">
        <f t="shared" si="56"/>
        <v>373.02684399999998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3.7860000000000005E-2</v>
      </c>
      <c r="S114">
        <f t="shared" si="61"/>
        <v>4.829E-2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0</v>
      </c>
      <c r="G118">
        <f t="shared" ref="G118:G120" si="65">0.2*Z11+(1-0.2)*V11</f>
        <v>0</v>
      </c>
      <c r="I118">
        <f t="shared" ref="I118:I120" si="66">0.2*Y18+(1-0.2)*U18</f>
        <v>0</v>
      </c>
      <c r="J118">
        <f t="shared" ref="J118:J120" si="67">0.2*Z18+(1-0.2)*V18</f>
        <v>0</v>
      </c>
      <c r="L118">
        <f>0.2*X25+(1-0.2)*T25</f>
        <v>4.5199999999999997E-2</v>
      </c>
      <c r="P118" s="16" t="s">
        <v>39</v>
      </c>
      <c r="Q118" t="s">
        <v>34</v>
      </c>
      <c r="R118">
        <f t="shared" ref="R118:R120" si="68">0.3*Y11+(1-0.3)*U11</f>
        <v>0</v>
      </c>
      <c r="S118">
        <f t="shared" ref="S118:S120" si="69">0.3*Z11+(1-0.3)*V11</f>
        <v>0</v>
      </c>
      <c r="U118">
        <f t="shared" ref="U118:U120" si="70">0.3*Y18+(1-0.3)*U18</f>
        <v>0</v>
      </c>
      <c r="V118">
        <f t="shared" ref="V118:V120" si="71">0.3*Z18+(1-0.3)*V18</f>
        <v>0</v>
      </c>
      <c r="X118">
        <f>0.3*X25+(1-0.3)*T25</f>
        <v>4.53E-2</v>
      </c>
    </row>
    <row r="119" spans="2:25" x14ac:dyDescent="0.25">
      <c r="C119" s="17"/>
      <c r="D119" s="16"/>
      <c r="E119" t="s">
        <v>36</v>
      </c>
      <c r="F119">
        <f t="shared" si="64"/>
        <v>0</v>
      </c>
      <c r="G119">
        <f t="shared" si="65"/>
        <v>0</v>
      </c>
      <c r="I119">
        <f t="shared" si="66"/>
        <v>0</v>
      </c>
      <c r="J119">
        <f t="shared" si="67"/>
        <v>0</v>
      </c>
      <c r="P119" s="16"/>
      <c r="Q119" t="s">
        <v>36</v>
      </c>
      <c r="R119">
        <f t="shared" si="68"/>
        <v>0</v>
      </c>
      <c r="S119">
        <f t="shared" si="69"/>
        <v>0</v>
      </c>
      <c r="U119">
        <f t="shared" si="70"/>
        <v>0</v>
      </c>
      <c r="V119">
        <f t="shared" si="71"/>
        <v>0</v>
      </c>
    </row>
    <row r="120" spans="2:25" x14ac:dyDescent="0.25">
      <c r="C120" s="17"/>
      <c r="D120" s="16"/>
      <c r="E120" t="s">
        <v>37</v>
      </c>
      <c r="F120">
        <f t="shared" si="64"/>
        <v>3.7920000000000002E-2</v>
      </c>
      <c r="G120">
        <f t="shared" si="65"/>
        <v>4.8380000000000006E-2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3.798E-2</v>
      </c>
      <c r="S120">
        <f t="shared" si="69"/>
        <v>4.8469999999999999E-2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0</v>
      </c>
      <c r="G125">
        <f t="shared" ref="G125:G127" si="73">(0.05*(1-0.05)+0.05*(1-0.05))*Z11+0.05*0.05*AD11+(1-0.05*(1-0.05)-0.05*(1-0.05)-0.05*0.05)*V11</f>
        <v>0</v>
      </c>
      <c r="H125">
        <f t="shared" ref="H125:H127" si="74">AE11+AA11+W11</f>
        <v>0</v>
      </c>
      <c r="I125">
        <f t="shared" ref="I125:I127" si="75">(0.05*(1-0.05)+0.05*(1-0.05))*Y18+0.05*0.05*AC18+(1-0.05*(1-0.05)-0.05*(1-0.05)-0.05*0.05)*U18</f>
        <v>0</v>
      </c>
      <c r="J125">
        <f t="shared" ref="J125:J127" si="76">(0.05*(1-0.05)+0.05*(1-0.05))*Z18+0.05*0.05*AD18+(1-0.05*(1-0.05)-0.05*(1-0.05)-0.05*0.05)*V18</f>
        <v>0</v>
      </c>
      <c r="K125">
        <f t="shared" ref="K125:K127" si="77">AE18+AA18+W18</f>
        <v>0</v>
      </c>
      <c r="L125">
        <f>(0.05*(1-0.05)+0.05*(1-0.05))*X25+0.05*0.05*AB25+(1-0.05*(1-0.05)-0.05*(1-0.05)-0.05*0.05)*T25</f>
        <v>4.5099500000000001E-2</v>
      </c>
      <c r="M125">
        <f>AE25+AA25+W25</f>
        <v>80.770334999999989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0</v>
      </c>
      <c r="S125">
        <f t="shared" ref="S125:S127" si="79">(0.1*0.9+0.1*0.9)*Z11+0.1*0.1*AD11+(1-0.1*0.9-0.1*0.9-0.1*0.1)*V11</f>
        <v>0</v>
      </c>
      <c r="U125">
        <f t="shared" ref="U125:U127" si="80">(0.1*0.9+0.1*0.9)*Y18+0.1*0.1*AC18+(1-0.1*0.9-0.1*0.9-0.1*0.1)*U18</f>
        <v>0</v>
      </c>
      <c r="V125">
        <f t="shared" ref="V125:V127" si="81">(0.1*0.9+0.1*0.9)*Z18+0.1*0.1*AD18+(1-0.1*0.9-0.1*0.9-0.1*0.1)*V18</f>
        <v>0</v>
      </c>
      <c r="X125">
        <f>(0.1*0.9+0.1*0.9)*X25+0.1*0.1*AB25+(1-0.1*0.9-0.1*0.9-0.1*0.1)*T25</f>
        <v>4.5198000000000002E-2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0</v>
      </c>
      <c r="G126">
        <f t="shared" si="73"/>
        <v>0</v>
      </c>
      <c r="H126">
        <f t="shared" si="74"/>
        <v>0</v>
      </c>
      <c r="I126">
        <f t="shared" si="75"/>
        <v>0</v>
      </c>
      <c r="J126">
        <f t="shared" si="76"/>
        <v>0</v>
      </c>
      <c r="K126">
        <f t="shared" si="77"/>
        <v>0</v>
      </c>
      <c r="O126" s="15"/>
      <c r="P126" s="16"/>
      <c r="Q126" t="s">
        <v>36</v>
      </c>
      <c r="R126">
        <f t="shared" si="78"/>
        <v>0</v>
      </c>
      <c r="S126">
        <f t="shared" si="79"/>
        <v>0</v>
      </c>
      <c r="U126">
        <f t="shared" si="80"/>
        <v>0</v>
      </c>
      <c r="V126">
        <f t="shared" si="81"/>
        <v>0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3.7860000000000005E-2</v>
      </c>
      <c r="G127">
        <f t="shared" si="73"/>
        <v>4.8290250000000007E-2</v>
      </c>
      <c r="H127">
        <f t="shared" si="74"/>
        <v>560.59139200000004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3.7920000000000002E-2</v>
      </c>
      <c r="S127">
        <f t="shared" si="79"/>
        <v>4.8381E-2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0</v>
      </c>
      <c r="G131">
        <f t="shared" ref="G131:G133" si="83">(0.2*0.8+0.2*0.8)*Z11+0.2*0.2*AD11+(1-0.2*0.8-0.2*0.8-0.2*0.2)*V11</f>
        <v>0</v>
      </c>
      <c r="I131">
        <f t="shared" ref="I131:I133" si="84">(0.2*0.8+0.2*0.8)*Y18+0.2*0.2*AC18+(1-0.2*0.8-0.2*0.8-0.2*0.2)*U18</f>
        <v>0</v>
      </c>
      <c r="J131">
        <f t="shared" ref="J131:J133" si="85">(0.2*0.8+0.2*0.8)*Z18+0.2*0.2*AD18+(1-0.2*0.8-0.2*0.8-0.2*0.2)*V18</f>
        <v>0</v>
      </c>
      <c r="L131">
        <f>(0.2*0.8+0.2*0.8)*X25+0.2*0.2*AB25+(1-0.2*0.8-0.2*0.8-0.2*0.2)*T25</f>
        <v>4.5392000000000002E-2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0</v>
      </c>
      <c r="S131">
        <f t="shared" ref="S131:S133" si="87">(0.3*0.7+0.3*0.7)*Z11+0.3*0.3*AD11+(1-0.3*0.7-0.3*0.7-0.3*0.3)*V11</f>
        <v>0</v>
      </c>
      <c r="U131">
        <f t="shared" ref="U131:U133" si="88">(0.3*0.7+0.3*0.7)*Y18+0.3*0.3*AC18+(1-0.3*0.7-0.3*0.7-0.3*0.3)*U18</f>
        <v>0</v>
      </c>
      <c r="V131">
        <f t="shared" ref="V131:V133" si="89">(0.3*0.7+0.3*0.7)*Z18+0.3*0.3*AD18+(1-0.3*0.7-0.3*0.7-0.3*0.3)*V18</f>
        <v>0</v>
      </c>
      <c r="X131">
        <f>(0.3*0.7+0.3*0.7)*X25+0.3*0.3*AB25+(1-0.3*0.7-0.3*0.7-0.3*0.3)*T25</f>
        <v>4.5582000000000004E-2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0</v>
      </c>
      <c r="G132">
        <f t="shared" si="83"/>
        <v>0</v>
      </c>
      <c r="I132">
        <f t="shared" si="84"/>
        <v>0</v>
      </c>
      <c r="J132">
        <f t="shared" si="85"/>
        <v>0</v>
      </c>
      <c r="O132" s="15"/>
      <c r="P132" s="16"/>
      <c r="Q132" t="s">
        <v>36</v>
      </c>
      <c r="R132">
        <f t="shared" si="86"/>
        <v>0</v>
      </c>
      <c r="S132">
        <f t="shared" si="87"/>
        <v>0</v>
      </c>
      <c r="U132">
        <f t="shared" si="88"/>
        <v>0</v>
      </c>
      <c r="V132">
        <f t="shared" si="89"/>
        <v>0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3.8039999999999997E-2</v>
      </c>
      <c r="G133">
        <f t="shared" si="83"/>
        <v>4.8563999999999996E-2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3.8159999999999999E-2</v>
      </c>
      <c r="S133">
        <f t="shared" si="87"/>
        <v>4.8749000000000001E-2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0</v>
      </c>
      <c r="G138">
        <f t="shared" ref="G138:G140" si="91">3*0.05*(1-0.05)*(1-0.05)*Z11+3*0.05*0.05*(1-0.05)*AD11+0.05*0.05*0.05*AH11+(1-3*0.05*(1-0.05)*(1-0.05)-3*0.05*0.05*(1-0.05)-0.05*0.05*0.05)*V11</f>
        <v>0</v>
      </c>
      <c r="H138">
        <f t="shared" ref="H138:H140" si="92">AI11+AE11+AA11+W11</f>
        <v>0</v>
      </c>
      <c r="I138">
        <f t="shared" ref="I138:I140" si="93">3*0.05*(1-0.05)*(1-0.05)*Y18+3*0.05*0.05*(1-0.05)*AC18+0.05*0.05*0.05*AG18+(1-3*0.05*(1-0.05)*(1-0.05)-3*0.05*0.05*(1-0.05)-0.05*0.05*0.05)*U18</f>
        <v>0</v>
      </c>
      <c r="J138">
        <f t="shared" ref="J138:J140" si="94">3*0.05*(1-0.05)*(1-0.05)*Z18+3*0.05*0.05*(1-0.05)*AD18+0.05*0.05*0.05*AH18+(1-3*0.05*(1-0.05)*(1-0.05)-3*0.05*0.05*(1-0.05)-0.05*0.05*0.05)*V18</f>
        <v>0</v>
      </c>
      <c r="K138">
        <f t="shared" ref="K138:K140" si="95">AI18+AE18+AA18+W18</f>
        <v>0</v>
      </c>
      <c r="L138">
        <f>3*0.05*(1-0.05)*(1-0.05)*X25+3*0.05*0.05*(1-0.05)*AB25+0.05*0.05*0.05*AF25+(1-3*0.05*(1-0.05)*(1-0.05)-3*0.05*0.05*(1-0.05)-0.05*0.05*0.05)*T25</f>
        <v>4.5148537499999995E-2</v>
      </c>
      <c r="M138">
        <f>AI25+AE25+AA25+W25</f>
        <v>106.14772400000001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0</v>
      </c>
      <c r="S138">
        <f t="shared" ref="S138:S140" si="97">3*0.1*(1-0.1)*(1-0.1)*Z11+3*0.1*0.1*(1-0.1)*AD11+0.1*0.1*0.1*AH11+(1-3*0.1*(1-0.1)*(1-0.1)-3*0.1*0.1*(1-0.1)-0.1*0.1*0.1)*V11</f>
        <v>0</v>
      </c>
      <c r="U138">
        <f t="shared" ref="U138:U140" si="98">3*0.1*(1-0.1)*(1-0.1)*Y18+3*0.1*0.1*(1-0.1)*AC18+0.1*0.1*0.1*AG18+(1-3*0.1*(1-0.1)*(1-0.1)-3*0.1*0.1*(1-0.1)-0.1*0.1*0.1)*U18</f>
        <v>0</v>
      </c>
      <c r="V138">
        <f t="shared" ref="V138:V140" si="99">3*0.1*(1-0.1)*(1-0.1)*Z18+3*0.1*0.1*(1-0.1)*AD18+0.1*0.1*0.1*AH18+(1-3*0.1*(1-0.1)*(1-0.1)-3*0.1*0.1*(1-0.1)-0.1*0.1*0.1)*V18</f>
        <v>0</v>
      </c>
      <c r="X138">
        <f>3*0.1*(1-0.1)*(1-0.1)*X25+3*0.1*0.1*(1-0.1)*AB25+0.1*0.1*0.1*AF25+(1-3*0.1*(1-0.1)*(1-0.1)-3*0.1*0.1*(1-0.1)-0.1*0.1*0.1)*T25</f>
        <v>4.5294299999999996E-2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0</v>
      </c>
      <c r="G139">
        <f t="shared" si="91"/>
        <v>0</v>
      </c>
      <c r="H139">
        <f t="shared" si="92"/>
        <v>0</v>
      </c>
      <c r="I139">
        <f t="shared" si="93"/>
        <v>0</v>
      </c>
      <c r="J139">
        <f t="shared" si="94"/>
        <v>0</v>
      </c>
      <c r="K139">
        <f t="shared" si="95"/>
        <v>0</v>
      </c>
      <c r="N139" s="19"/>
      <c r="O139" s="15"/>
      <c r="P139" s="16"/>
      <c r="Q139" t="s">
        <v>36</v>
      </c>
      <c r="R139">
        <f t="shared" si="96"/>
        <v>0</v>
      </c>
      <c r="S139">
        <f t="shared" si="97"/>
        <v>0</v>
      </c>
      <c r="U139">
        <f t="shared" si="98"/>
        <v>0</v>
      </c>
      <c r="V139">
        <f t="shared" si="99"/>
        <v>0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3.7889987499999993E-2</v>
      </c>
      <c r="G140">
        <f t="shared" si="91"/>
        <v>4.8335724999999996E-2</v>
      </c>
      <c r="H140">
        <f t="shared" si="92"/>
        <v>747.68585099999996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3.7979899999999997E-2</v>
      </c>
      <c r="S140">
        <f t="shared" si="97"/>
        <v>4.8472800000000003E-2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0</v>
      </c>
      <c r="G144">
        <f t="shared" ref="G144:G146" si="101">3*0.2*(1-0.2)*(1-0.2)*Z11+3*0.2*0.2*(1-0.2)*AD11+0.2*0.2*0.2*AH11+(1-3*0.2*(1-0.2)*(1-0.2)-3*0.2*0.2*(1-0.2)-0.2*0.2*0.2)*V11</f>
        <v>0</v>
      </c>
      <c r="I144">
        <f t="shared" ref="I144:I146" si="102">3*0.2*(1-0.2)*(1-0.2)*Y18+3*0.2*0.2*(1-0.2)*AC18+0.2*0.2*0.2*AG18+(1-3*0.2*(1-0.2)*(1-0.2)-3*0.2*0.2*(1-0.2)-0.2*0.2*0.2)*U18</f>
        <v>0</v>
      </c>
      <c r="J144">
        <f t="shared" ref="J144:J146" si="103">3*0.2*(1-0.2)*(1-0.2)*Z18+3*0.2*0.2*(1-0.2)*AD18+0.2*0.2*0.2*AH18+(1-3*0.2*(1-0.2)*(1-0.2)-3*0.2*0.2*(1-0.2)-0.2*0.2*0.2)*V18</f>
        <v>0</v>
      </c>
      <c r="L144">
        <f>3*0.2*(1-0.2)*(1-0.2)*X25+3*0.2*0.2*(1-0.2)*AB25+0.2*0.2*0.2*AF25+(1-3*0.2*(1-0.2)*(1-0.2)-3*0.2*0.2*(1-0.2)-0.2*0.2*0.2)*T25</f>
        <v>4.5578399999999998E-2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0</v>
      </c>
      <c r="S144">
        <f t="shared" ref="S144:S146" si="105">3*0.3*(1-0.3)*(1-0.3)*Z11+3*0.3*0.3*(1-0.3)*AD11+0.3*0.3*0.3*AH11+(1-3*0.3*(1-0.3)*(1-0.3)-3*0.3*0.3*(1-0.3)-0.3*0.3*0.3)*V11</f>
        <v>0</v>
      </c>
      <c r="U144">
        <f t="shared" ref="U144:U146" si="106">3*0.3*(1-0.3)*(1-0.3)*Y18+3*0.3*0.3*(1-0.3)*AC18+0.3*0.3*0.3*AG18+(1-3*0.3*(1-0.3)*(1-0.3)-3*0.3*0.3*(1-0.3)-0.3*0.3*0.3)*U18</f>
        <v>0</v>
      </c>
      <c r="V144">
        <f t="shared" ref="V144:V146" si="107">3*0.3*(1-0.3)*(1-0.3)*Z18+3*0.3*0.3*(1-0.3)*AD18+0.3*0.3*0.3*AH18+(1-3*0.3*(1-0.3)*(1-0.3)-3*0.3*0.3*(1-0.3)-0.3*0.3*0.3)*V18</f>
        <v>0</v>
      </c>
      <c r="X144">
        <f>3*0.3*(1-0.3)*(1-0.3)*X25+3*0.3*0.3*(1-0.3)*AB25+0.3*0.3*0.3*AF25+(1-3*0.3*(1-0.3)*(1-0.3)-3*0.3*0.3*(1-0.3)-0.3*0.3*0.3)*T25</f>
        <v>4.5854100000000009E-2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0</v>
      </c>
      <c r="G145">
        <f t="shared" si="101"/>
        <v>0</v>
      </c>
      <c r="I145">
        <f t="shared" si="102"/>
        <v>0</v>
      </c>
      <c r="J145">
        <f t="shared" si="103"/>
        <v>0</v>
      </c>
      <c r="N145" s="19"/>
      <c r="O145" s="15"/>
      <c r="P145" s="16"/>
      <c r="Q145" t="s">
        <v>36</v>
      </c>
      <c r="R145">
        <f t="shared" si="104"/>
        <v>0</v>
      </c>
      <c r="S145">
        <f t="shared" si="105"/>
        <v>0</v>
      </c>
      <c r="U145">
        <f t="shared" si="106"/>
        <v>0</v>
      </c>
      <c r="V145">
        <f t="shared" si="107"/>
        <v>0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3.8159199999999997E-2</v>
      </c>
      <c r="G146">
        <f t="shared" si="101"/>
        <v>4.8750399999999992E-2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3.8337300000000005E-2</v>
      </c>
      <c r="S146">
        <f t="shared" si="105"/>
        <v>4.9031600000000002E-2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0</v>
      </c>
      <c r="G151">
        <f t="shared" ref="G151:G153" si="109">0.05*H32+(1-0.05)*D32</f>
        <v>0</v>
      </c>
      <c r="H151">
        <f t="shared" ref="H151:H153" si="110">I32++E32</f>
        <v>0</v>
      </c>
      <c r="I151">
        <f t="shared" ref="I151:I153" si="111">0.05*G39+(1-0.05)*C39</f>
        <v>0</v>
      </c>
      <c r="J151">
        <f t="shared" ref="J151:J153" si="112">0.05*H39+(1-0.05)*D39</f>
        <v>0</v>
      </c>
      <c r="K151">
        <f t="shared" ref="K151:K153" si="113">I39+E39</f>
        <v>0</v>
      </c>
      <c r="L151">
        <f>0.05*F46+(1-0.05)*B46</f>
        <v>3.3129999999999993E-2</v>
      </c>
      <c r="M151">
        <f>I46+E46</f>
        <v>54.514417000000002</v>
      </c>
      <c r="P151" s="16" t="s">
        <v>35</v>
      </c>
      <c r="Q151" t="s">
        <v>34</v>
      </c>
      <c r="R151">
        <f t="shared" ref="R151:R153" si="114">0.1*G32+(1-0.1)*C32</f>
        <v>0</v>
      </c>
      <c r="S151">
        <f t="shared" ref="S151:S153" si="115">0.1*H32+(1-0.1)*D32</f>
        <v>0</v>
      </c>
      <c r="U151">
        <f t="shared" ref="U151:U153" si="116">0.1*G39+(1-0.1)*C39</f>
        <v>0</v>
      </c>
      <c r="V151">
        <f t="shared" ref="V151:V153" si="117">0.1*H39+(1-0.1)*D39</f>
        <v>0</v>
      </c>
      <c r="X151">
        <f>0.1*F46+(1-0.1)*B46</f>
        <v>3.3159999999999995E-2</v>
      </c>
    </row>
    <row r="152" spans="1:25" x14ac:dyDescent="0.25">
      <c r="C152" s="17"/>
      <c r="D152" s="16"/>
      <c r="E152" t="s">
        <v>36</v>
      </c>
      <c r="F152">
        <f t="shared" si="108"/>
        <v>0</v>
      </c>
      <c r="G152">
        <f t="shared" si="109"/>
        <v>0</v>
      </c>
      <c r="H152">
        <f t="shared" si="110"/>
        <v>0</v>
      </c>
      <c r="I152">
        <f t="shared" si="111"/>
        <v>0</v>
      </c>
      <c r="J152">
        <f t="shared" si="112"/>
        <v>0</v>
      </c>
      <c r="K152">
        <f t="shared" si="113"/>
        <v>0</v>
      </c>
      <c r="P152" s="16"/>
      <c r="Q152" t="s">
        <v>36</v>
      </c>
      <c r="R152">
        <f t="shared" si="114"/>
        <v>0</v>
      </c>
      <c r="S152">
        <f t="shared" si="115"/>
        <v>0</v>
      </c>
      <c r="U152">
        <f t="shared" si="116"/>
        <v>0</v>
      </c>
      <c r="V152">
        <f t="shared" si="117"/>
        <v>0</v>
      </c>
    </row>
    <row r="153" spans="1:25" x14ac:dyDescent="0.25">
      <c r="C153" s="17"/>
      <c r="D153" s="16"/>
      <c r="E153" t="s">
        <v>37</v>
      </c>
      <c r="F153">
        <f t="shared" si="108"/>
        <v>1.8415000000000001E-2</v>
      </c>
      <c r="G153">
        <f t="shared" si="109"/>
        <v>4.2439999999999999E-2</v>
      </c>
      <c r="H153">
        <f t="shared" si="110"/>
        <v>339.62953399999998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1.8430000000000002E-2</v>
      </c>
      <c r="S153">
        <f t="shared" si="115"/>
        <v>4.2479999999999997E-2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0</v>
      </c>
      <c r="G157">
        <f t="shared" ref="G157:G159" si="119">0.2*H32+(1-0.2)*D32</f>
        <v>0</v>
      </c>
      <c r="I157">
        <f t="shared" ref="I157:I159" si="120">0.2*G39+(1-0.2)*C39</f>
        <v>0</v>
      </c>
      <c r="J157">
        <f t="shared" ref="J157:J159" si="121">0.2*H39+(1-0.2)*D39</f>
        <v>0</v>
      </c>
      <c r="L157">
        <f>0.2*F46+(1-0.2)*B46</f>
        <v>3.322E-2</v>
      </c>
      <c r="P157" s="16" t="s">
        <v>39</v>
      </c>
      <c r="Q157" t="s">
        <v>34</v>
      </c>
      <c r="R157">
        <f t="shared" ref="R157:R159" si="122">0.3*G32+(1-0.3)*C32</f>
        <v>0</v>
      </c>
      <c r="S157">
        <f t="shared" ref="S157:S159" si="123">0.3*H32+(1-0.3)*D32</f>
        <v>0</v>
      </c>
      <c r="U157">
        <f t="shared" ref="U157:U159" si="124">0.3*G39+(1-0.3)*C39</f>
        <v>0</v>
      </c>
      <c r="V157">
        <f t="shared" ref="V157:V159" si="125">0.3*H39+(1-0.3)*D39</f>
        <v>0</v>
      </c>
      <c r="X157">
        <f>0.3*F46+(1-0.3)*B46</f>
        <v>3.3279999999999997E-2</v>
      </c>
    </row>
    <row r="158" spans="1:25" x14ac:dyDescent="0.25">
      <c r="C158" s="17"/>
      <c r="D158" s="16"/>
      <c r="E158" t="s">
        <v>36</v>
      </c>
      <c r="F158">
        <f t="shared" si="118"/>
        <v>0</v>
      </c>
      <c r="G158">
        <f t="shared" si="119"/>
        <v>0</v>
      </c>
      <c r="I158">
        <f t="shared" si="120"/>
        <v>0</v>
      </c>
      <c r="J158">
        <f t="shared" si="121"/>
        <v>0</v>
      </c>
      <c r="P158" s="16"/>
      <c r="Q158" t="s">
        <v>36</v>
      </c>
      <c r="R158">
        <f t="shared" si="122"/>
        <v>0</v>
      </c>
      <c r="S158">
        <f t="shared" si="123"/>
        <v>0</v>
      </c>
      <c r="U158">
        <f t="shared" si="124"/>
        <v>0</v>
      </c>
      <c r="V158">
        <f t="shared" si="125"/>
        <v>0</v>
      </c>
    </row>
    <row r="159" spans="1:25" x14ac:dyDescent="0.25">
      <c r="C159" s="17"/>
      <c r="D159" s="16"/>
      <c r="E159" t="s">
        <v>37</v>
      </c>
      <c r="F159">
        <f t="shared" si="118"/>
        <v>1.8460000000000001E-2</v>
      </c>
      <c r="G159">
        <f t="shared" si="119"/>
        <v>4.2560000000000001E-2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1.8489999999999999E-2</v>
      </c>
      <c r="S159">
        <f t="shared" si="123"/>
        <v>4.2639999999999997E-2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0</v>
      </c>
      <c r="G164">
        <f t="shared" ref="G164:G166" si="127">(0.05*(1-0.05)+0.05*(1-0.05))*H32+0.05*0.05*L32+(1-0.05*(1-0.05)-0.05*(1-0.05)-0.05*0.05)*D32</f>
        <v>0</v>
      </c>
      <c r="H164">
        <f t="shared" ref="H164:H166" si="128">M32+I32+E32</f>
        <v>0</v>
      </c>
      <c r="I164">
        <f t="shared" ref="I164:I166" si="129">(0.05*(1-0.05)+0.05*(1-0.05))*G39+0.05*0.05*K39+(1-0.05*(1-0.05)-0.05*(1-0.05)-0.05*0.05)*C39</f>
        <v>0</v>
      </c>
      <c r="J164">
        <f t="shared" ref="J164:J166" si="130">(0.05*(1-0.05)+0.05*(1-0.05))*H39+0.05*0.05*L39+(1-0.05*(1-0.05)-0.05*(1-0.05)-0.05*0.05)*D39</f>
        <v>0</v>
      </c>
      <c r="K164">
        <f t="shared" ref="K164:K166" si="131">M39+I39+E39</f>
        <v>0</v>
      </c>
      <c r="L164">
        <f>(0.05*(1-0.05)+0.05*(1-0.05))*F46+0.05*0.05*J46+(1-0.05*(1-0.05)-0.05*(1-0.05)-0.05*0.05)*B46</f>
        <v>3.3160000000000002E-2</v>
      </c>
      <c r="M164">
        <f>M46+I46+E46</f>
        <v>84.771174000000002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0</v>
      </c>
      <c r="S164">
        <f t="shared" ref="S164:S166" si="133">(0.1*0.9+0.1*0.9)*H32+0.1*0.1*L32+(1-0.1*0.9-0.1*0.9-0.1*0.1)*D32</f>
        <v>0</v>
      </c>
      <c r="U164">
        <f t="shared" ref="U164:U166" si="134">(0.1*0.9+0.1*0.9)*G39+0.1*0.1*K39+(1-0.1*0.9-0.1*0.9-0.1*0.1)*C39</f>
        <v>0</v>
      </c>
      <c r="V164">
        <f t="shared" ref="V164:V166" si="135">(0.1*0.9+0.1*0.9)*H39+0.1*0.1*L39+(1-0.1*0.9-0.1*0.9-0.1*0.1)*D39</f>
        <v>0</v>
      </c>
      <c r="X164">
        <f>(0.1*0.9+0.1*0.9)*F46+0.1*0.1*J46+(1-0.1*0.9-0.1*0.9-0.1*0.1)*B46</f>
        <v>3.322E-2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0</v>
      </c>
      <c r="G165">
        <f t="shared" si="127"/>
        <v>0</v>
      </c>
      <c r="H165">
        <f t="shared" si="128"/>
        <v>0</v>
      </c>
      <c r="I165">
        <f t="shared" si="129"/>
        <v>0</v>
      </c>
      <c r="J165">
        <f t="shared" si="130"/>
        <v>0</v>
      </c>
      <c r="K165">
        <f t="shared" si="131"/>
        <v>0</v>
      </c>
      <c r="O165" s="15"/>
      <c r="P165" s="16"/>
      <c r="Q165" t="s">
        <v>36</v>
      </c>
      <c r="R165">
        <f t="shared" si="132"/>
        <v>0</v>
      </c>
      <c r="S165">
        <f t="shared" si="133"/>
        <v>0</v>
      </c>
      <c r="U165">
        <f t="shared" si="134"/>
        <v>0</v>
      </c>
      <c r="V165">
        <f t="shared" si="135"/>
        <v>0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1.8430250000000002E-2</v>
      </c>
      <c r="G166">
        <f t="shared" si="127"/>
        <v>4.2480250000000004E-2</v>
      </c>
      <c r="H166">
        <f t="shared" si="128"/>
        <v>508.64878099999999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1.8461000000000002E-2</v>
      </c>
      <c r="S166">
        <f t="shared" si="133"/>
        <v>4.2561000000000002E-2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0</v>
      </c>
      <c r="G170">
        <f t="shared" ref="G170:G172" si="137">(0.2*0.8+0.2*0.8)*H32+0.2*0.2*L32+(1-0.2*0.8-0.2*0.8-0.2*0.2)*D32</f>
        <v>0</v>
      </c>
      <c r="I170">
        <f t="shared" ref="I170:I172" si="138">(0.2*0.8+0.2*0.8)*G39+0.2*0.2*K39+(1-0.2*0.8-0.2*0.8-0.2*0.2)*C39</f>
        <v>0</v>
      </c>
      <c r="J170">
        <f t="shared" ref="J170:J172" si="139">(0.2*0.8+0.2*0.8)*H39+0.2*0.2*L39+(1-0.2*0.8-0.2*0.8-0.2*0.2)*D39</f>
        <v>0</v>
      </c>
      <c r="L170">
        <f>(0.2*0.8+0.2*0.8)*F46+0.2*0.2*J46+(1-0.2*0.8-0.2*0.8-0.2*0.2)*B46</f>
        <v>3.3339999999999995E-2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0</v>
      </c>
      <c r="S170">
        <f t="shared" ref="S170:S172" si="141">(0.3*0.7+0.3*0.7)*H32+0.3*0.3*L32+(1-0.3*0.7-0.3*0.7-0.3*0.3)*D32</f>
        <v>0</v>
      </c>
      <c r="U170">
        <f t="shared" ref="U170:U172" si="142">(0.3*0.7+0.3*0.7)*G39+0.3*0.3*K39+(1-0.3*0.7-0.3*0.7-0.3*0.3)*C39</f>
        <v>0</v>
      </c>
      <c r="V170">
        <f t="shared" ref="V170:V172" si="143">(0.3*0.7+0.3*0.7)*H39+0.3*0.3*L39+(1-0.3*0.7-0.3*0.7-0.3*0.3)*D39</f>
        <v>0</v>
      </c>
      <c r="X170">
        <f>(0.3*0.7+0.3*0.7)*F46+0.3*0.3*J46+(1-0.3*0.7-0.3*0.7-0.3*0.3)*B46</f>
        <v>3.3460000000000004E-2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0</v>
      </c>
      <c r="G171">
        <f t="shared" si="137"/>
        <v>0</v>
      </c>
      <c r="I171">
        <f t="shared" si="138"/>
        <v>0</v>
      </c>
      <c r="J171">
        <f t="shared" si="139"/>
        <v>0</v>
      </c>
      <c r="O171" s="15"/>
      <c r="P171" s="16"/>
      <c r="Q171" t="s">
        <v>36</v>
      </c>
      <c r="R171">
        <f t="shared" si="140"/>
        <v>0</v>
      </c>
      <c r="S171">
        <f t="shared" si="141"/>
        <v>0</v>
      </c>
      <c r="U171">
        <f t="shared" si="142"/>
        <v>0</v>
      </c>
      <c r="V171">
        <f t="shared" si="143"/>
        <v>0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1.8523999999999999E-2</v>
      </c>
      <c r="G172">
        <f t="shared" si="137"/>
        <v>4.2723999999999998E-2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1.8589000000000001E-2</v>
      </c>
      <c r="S172">
        <f t="shared" si="141"/>
        <v>4.2889000000000004E-2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0</v>
      </c>
      <c r="G177">
        <f t="shared" ref="G177:G179" si="145">3*0.05*(1-0.05)*(1-0.05)*H32+3*0.05*0.05*(1-0.05)*L32+0.05*0.05*0.05*P32+(1-3*0.05*(1-0.05)*(1-0.05)-3*0.05*0.05*(1-0.05)-0.05*0.05*0.05)*D32</f>
        <v>0</v>
      </c>
      <c r="H177">
        <f t="shared" ref="H177:H179" si="146">Q32+M32+I32+E32</f>
        <v>0</v>
      </c>
      <c r="I177">
        <f t="shared" ref="I177:I179" si="147">3*0.05*(1-0.05)*(1-0.05)*G39+3*0.05*0.05*(1-0.05)*K39+0.05*0.05*0.05*O39+(1-3*0.05*(1-0.05)*(1-0.05)-3*0.05*0.05*(1-0.05)-0.05*0.05*0.05)*C39</f>
        <v>0</v>
      </c>
      <c r="J177">
        <f t="shared" ref="J177:J179" si="148">3*0.05*(1-0.05)*(1-0.05)*H39+3*0.05*0.05*(1-0.05)*L39+0.05*0.05*0.05*P39+(1-3*0.05*(1-0.05)*(1-0.05)-3*0.05*0.05*(1-0.05)-0.05*0.05*0.05)*D39</f>
        <v>0</v>
      </c>
      <c r="K177">
        <f t="shared" ref="K177:K179" si="149">Q39+M39+I39+E39</f>
        <v>0</v>
      </c>
      <c r="L177">
        <f>3*0.05*(1-0.05)*(1-0.05)*F46+3*0.05*0.05*(1-0.05)*J46+0.05*0.05*0.05*N46+(1-3*0.05*(1-0.05)*(1-0.05)-3*0.05*0.05*(1-0.05)-0.05*0.05*0.05)*B46</f>
        <v>3.3189987499999997E-2</v>
      </c>
      <c r="M177">
        <f>Q46+M46+I46+E46</f>
        <v>120.23648300000001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0</v>
      </c>
      <c r="S177">
        <f t="shared" ref="S177:S179" si="151">3*0.1*(1-0.1)*(1-0.1)*H32+3*0.1*0.1*(1-0.1)*L32+0.1*0.1*0.1*P32+(1-3*0.1*(1-0.1)*(1-0.1)-3*0.1*0.1*(1-0.1)-0.1*0.1*0.1)*D32</f>
        <v>0</v>
      </c>
      <c r="U177">
        <f t="shared" ref="U177:U179" si="152">3*0.1*(1-0.1)*(1-0.1)*G39+3*0.1*0.1*(1-0.1)*K39+0.1*0.1*0.1*O39+(1-3*0.1*(1-0.1)*(1-0.1)-3*0.1*0.1*(1-0.1)-0.1*0.1*0.1)*C39</f>
        <v>0</v>
      </c>
      <c r="V177">
        <f t="shared" ref="V177:V179" si="153">3*0.1*(1-0.1)*(1-0.1)*H39+3*0.1*0.1*(1-0.1)*L39+0.1*0.1*0.1*P39+(1-3*0.1*(1-0.1)*(1-0.1)-3*0.1*0.1*(1-0.1)-0.1*0.1*0.1)*D39</f>
        <v>0</v>
      </c>
      <c r="X177">
        <f>3*0.1*(1-0.1)*(1-0.1)*F46+3*0.1*0.1*(1-0.1)*J46+0.1*0.1*0.1*N46+(1-3*0.1*(1-0.1)*(1-0.1)-3*0.1*0.1*(1-0.1)-0.1*0.1*0.1)*B46</f>
        <v>3.3279899999999994E-2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0</v>
      </c>
      <c r="G178">
        <f t="shared" si="145"/>
        <v>0</v>
      </c>
      <c r="H178">
        <f t="shared" si="146"/>
        <v>0</v>
      </c>
      <c r="I178">
        <f t="shared" si="147"/>
        <v>0</v>
      </c>
      <c r="J178">
        <f t="shared" si="148"/>
        <v>0</v>
      </c>
      <c r="K178">
        <f t="shared" si="149"/>
        <v>0</v>
      </c>
      <c r="N178" s="19"/>
      <c r="O178" s="15"/>
      <c r="P178" s="16"/>
      <c r="Q178" t="s">
        <v>36</v>
      </c>
      <c r="R178">
        <f t="shared" si="150"/>
        <v>0</v>
      </c>
      <c r="S178">
        <f t="shared" si="151"/>
        <v>0</v>
      </c>
      <c r="U178">
        <f t="shared" si="152"/>
        <v>0</v>
      </c>
      <c r="V178">
        <f t="shared" si="153"/>
        <v>0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1.8445724999999996E-2</v>
      </c>
      <c r="G179">
        <f t="shared" si="145"/>
        <v>4.2520724999999995E-2</v>
      </c>
      <c r="H179">
        <f t="shared" si="146"/>
        <v>687.45700299999999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1.84928E-2</v>
      </c>
      <c r="S179">
        <f t="shared" si="151"/>
        <v>4.2642800000000002E-2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0</v>
      </c>
      <c r="G183">
        <f t="shared" ref="G183:G185" si="155">3*0.2*(1-0.2)*(1-0.2)*H32+3*0.2*0.2*(1-0.2)*L32+0.2*0.2*0.2*P32+(1-3*0.2*(1-0.2)*(1-0.2)-3*0.2*0.2*(1-0.2)-0.2*0.2*0.2)*D32</f>
        <v>0</v>
      </c>
      <c r="I183">
        <f t="shared" ref="I183:I185" si="156">3*0.2*(1-0.2)*(1-0.2)*G39+3*0.2*0.2*(1-0.2)*K39+0.2*0.2*0.2*O39+(1-3*0.2*(1-0.2)*(1-0.2)-3*0.2*0.2*(1-0.2)-0.2*0.2*0.2)*C39</f>
        <v>0</v>
      </c>
      <c r="J183">
        <f t="shared" ref="J183:J185" si="157">3*0.2*(1-0.2)*(1-0.2)*H39+3*0.2*0.2*(1-0.2)*L39+0.2*0.2*0.2*P39+(1-3*0.2*(1-0.2)*(1-0.2)-3*0.2*0.2*(1-0.2)-0.2*0.2*0.2)*D39</f>
        <v>0</v>
      </c>
      <c r="L183">
        <f>3*0.2*(1-0.2)*(1-0.2)*F46+3*0.2*0.2*(1-0.2)*J46+0.2*0.2*0.2*N46+(1-3*0.2*(1-0.2)*(1-0.2)-3*0.2*0.2*(1-0.2)-0.2*0.2*0.2)*B46</f>
        <v>3.3459199999999995E-2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0</v>
      </c>
      <c r="S183">
        <f t="shared" ref="S183:S185" si="159">3*0.3*(1-0.3)*(1-0.3)*H32+3*0.3*0.3*(1-0.3)*L32+0.3*0.3*0.3*P32+(1-3*0.3*(1-0.3)*(1-0.3)-3*0.3*0.3*(1-0.3)-0.3*0.3*0.3)*D32</f>
        <v>0</v>
      </c>
      <c r="U183">
        <f t="shared" ref="U183:U185" si="160">3*0.3*(1-0.3)*(1-0.3)*G39+3*0.3*0.3*(1-0.3)*K39+0.3*0.3*0.3*O39+(1-3*0.3*(1-0.3)*(1-0.3)-3*0.3*0.3*(1-0.3)-0.3*0.3*0.3)*C39</f>
        <v>0</v>
      </c>
      <c r="V183">
        <f t="shared" ref="V183:V185" si="161">3*0.3*(1-0.3)*(1-0.3)*H39+3*0.3*0.3*(1-0.3)*L39+0.3*0.3*0.3*P39+(1-3*0.3*(1-0.3)*(1-0.3)-3*0.3*0.3*(1-0.3)-0.3*0.3*0.3)*D39</f>
        <v>0</v>
      </c>
      <c r="X183">
        <f>3*0.3*(1-0.3)*(1-0.3)*F46+3*0.3*0.3*(1-0.3)*J46+0.3*0.3*0.3*N46+(1-3*0.3*(1-0.3)*(1-0.3)-3*0.3*0.3*(1-0.3)-0.3*0.3*0.3)*B46</f>
        <v>3.3637300000000002E-2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0</v>
      </c>
      <c r="G184">
        <f t="shared" si="155"/>
        <v>0</v>
      </c>
      <c r="I184">
        <f t="shared" si="156"/>
        <v>0</v>
      </c>
      <c r="J184">
        <f t="shared" si="157"/>
        <v>0</v>
      </c>
      <c r="N184" s="19"/>
      <c r="O184" s="15"/>
      <c r="P184" s="16"/>
      <c r="Q184" t="s">
        <v>36</v>
      </c>
      <c r="R184">
        <f t="shared" si="158"/>
        <v>0</v>
      </c>
      <c r="S184">
        <f t="shared" si="159"/>
        <v>0</v>
      </c>
      <c r="U184">
        <f t="shared" si="160"/>
        <v>0</v>
      </c>
      <c r="V184">
        <f t="shared" si="161"/>
        <v>0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1.85904E-2</v>
      </c>
      <c r="G185">
        <f t="shared" si="155"/>
        <v>4.2890399999999995E-2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1.8691600000000003E-2</v>
      </c>
      <c r="S185">
        <f t="shared" si="159"/>
        <v>4.3141600000000002E-2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0</v>
      </c>
      <c r="G190">
        <f t="shared" ref="G190:G192" si="163">0.05*Z32+(1-0.05)*V32</f>
        <v>0</v>
      </c>
      <c r="H190">
        <f t="shared" ref="H190:H192" si="164">AA32+W32</f>
        <v>0</v>
      </c>
      <c r="I190">
        <f t="shared" ref="I190:I192" si="165">0.05*Y39+(1-0.05)*U39</f>
        <v>0</v>
      </c>
      <c r="J190">
        <f t="shared" ref="J190:J192" si="166">0.05*Z39+(1-0.05)*V39</f>
        <v>0</v>
      </c>
      <c r="K190">
        <f t="shared" ref="K190:K192" si="167">AA39+W39</f>
        <v>0</v>
      </c>
      <c r="L190">
        <f>0.05*X46+(1-0.05)*T46</f>
        <v>2.0319999999999998E-2</v>
      </c>
      <c r="M190">
        <f>AA46+W46</f>
        <v>45.370117</v>
      </c>
      <c r="P190" s="16" t="s">
        <v>35</v>
      </c>
      <c r="Q190" t="s">
        <v>34</v>
      </c>
      <c r="R190">
        <f t="shared" ref="R190:R192" si="168">0.1*Y32+(1-0.1)*U32</f>
        <v>0</v>
      </c>
      <c r="S190">
        <f t="shared" ref="S190:S192" si="169">0.1*Z32+(1-0.1)*V32</f>
        <v>0</v>
      </c>
      <c r="U190">
        <f t="shared" ref="U190:U192" si="170">0.1*Y39+(1-0.1)*U39</f>
        <v>0</v>
      </c>
      <c r="V190">
        <f t="shared" ref="V190:V192" si="171">0.1*Z39+(1-0.1)*V39</f>
        <v>0</v>
      </c>
      <c r="X190">
        <f>0.1*X46+(1-0.1)*T46</f>
        <v>2.0339999999999997E-2</v>
      </c>
    </row>
    <row r="191" spans="1:25" x14ac:dyDescent="0.25">
      <c r="C191" s="17"/>
      <c r="D191" s="16"/>
      <c r="E191" t="s">
        <v>36</v>
      </c>
      <c r="F191">
        <f t="shared" si="162"/>
        <v>0</v>
      </c>
      <c r="G191">
        <f t="shared" si="163"/>
        <v>0</v>
      </c>
      <c r="H191">
        <f t="shared" si="164"/>
        <v>0</v>
      </c>
      <c r="I191">
        <f t="shared" si="165"/>
        <v>0</v>
      </c>
      <c r="J191">
        <f t="shared" si="166"/>
        <v>0</v>
      </c>
      <c r="K191">
        <f t="shared" si="167"/>
        <v>0</v>
      </c>
      <c r="P191" s="16"/>
      <c r="Q191" t="s">
        <v>36</v>
      </c>
      <c r="R191">
        <f t="shared" si="168"/>
        <v>0</v>
      </c>
      <c r="S191">
        <f t="shared" si="169"/>
        <v>0</v>
      </c>
      <c r="U191">
        <f t="shared" si="170"/>
        <v>0</v>
      </c>
      <c r="V191">
        <f t="shared" si="171"/>
        <v>0</v>
      </c>
    </row>
    <row r="192" spans="1:25" x14ac:dyDescent="0.25">
      <c r="C192" s="17"/>
      <c r="D192" s="16"/>
      <c r="E192" t="s">
        <v>37</v>
      </c>
      <c r="F192">
        <f t="shared" si="162"/>
        <v>8.9099999999999995E-3</v>
      </c>
      <c r="G192">
        <f t="shared" si="163"/>
        <v>3.4329999999999999E-2</v>
      </c>
      <c r="H192">
        <f t="shared" si="164"/>
        <v>326.02143899999999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8.9199999999999991E-3</v>
      </c>
      <c r="S192">
        <f t="shared" si="169"/>
        <v>3.4360000000000002E-2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0</v>
      </c>
      <c r="G196">
        <f t="shared" ref="G196:G198" si="173">0.2*Z32+(1-0.2)*V32</f>
        <v>0</v>
      </c>
      <c r="I196">
        <f t="shared" ref="I196:I198" si="174">0.2*Y39+(1-0.2)*U39</f>
        <v>0</v>
      </c>
      <c r="J196">
        <f t="shared" ref="J196:J198" si="175">0.2*Z39+(1-0.2)*V39</f>
        <v>0</v>
      </c>
      <c r="L196">
        <f>0.2*X46+(1-0.2)*T46</f>
        <v>2.0380000000000002E-2</v>
      </c>
      <c r="P196" s="16" t="s">
        <v>39</v>
      </c>
      <c r="Q196" t="s">
        <v>34</v>
      </c>
      <c r="R196">
        <f t="shared" ref="R196:R198" si="176">0.3*Y32+(1-0.3)*U32</f>
        <v>0</v>
      </c>
      <c r="S196">
        <f t="shared" ref="S196:S198" si="177">0.3*Z32+(1-0.3)*V32</f>
        <v>0</v>
      </c>
      <c r="U196">
        <f t="shared" ref="U196:U198" si="178">0.3*Y39+(1-0.3)*U39</f>
        <v>0</v>
      </c>
      <c r="V196">
        <f t="shared" ref="V196:V198" si="179">0.3*Z39+(1-0.3)*V39</f>
        <v>0</v>
      </c>
      <c r="X196">
        <f>0.3*X46+(1-0.3)*T46</f>
        <v>2.0419999999999997E-2</v>
      </c>
    </row>
    <row r="197" spans="2:25" x14ac:dyDescent="0.25">
      <c r="C197" s="17"/>
      <c r="D197" s="16"/>
      <c r="E197" t="s">
        <v>36</v>
      </c>
      <c r="F197">
        <f t="shared" si="172"/>
        <v>0</v>
      </c>
      <c r="G197">
        <f t="shared" si="173"/>
        <v>0</v>
      </c>
      <c r="I197">
        <f t="shared" si="174"/>
        <v>0</v>
      </c>
      <c r="J197">
        <f t="shared" si="175"/>
        <v>0</v>
      </c>
      <c r="P197" s="16"/>
      <c r="Q197" t="s">
        <v>36</v>
      </c>
      <c r="R197">
        <f t="shared" si="176"/>
        <v>0</v>
      </c>
      <c r="S197">
        <f t="shared" si="177"/>
        <v>0</v>
      </c>
      <c r="U197">
        <f t="shared" si="178"/>
        <v>0</v>
      </c>
      <c r="V197">
        <f t="shared" si="179"/>
        <v>0</v>
      </c>
    </row>
    <row r="198" spans="2:25" x14ac:dyDescent="0.25">
      <c r="C198" s="17"/>
      <c r="D198" s="16"/>
      <c r="E198" t="s">
        <v>37</v>
      </c>
      <c r="F198">
        <f t="shared" si="172"/>
        <v>8.94E-3</v>
      </c>
      <c r="G198">
        <f t="shared" si="173"/>
        <v>3.4419999999999999E-2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8.9599999999999992E-3</v>
      </c>
      <c r="S198">
        <f t="shared" si="177"/>
        <v>3.4479999999999997E-2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0</v>
      </c>
      <c r="G203">
        <f t="shared" ref="G203:G205" si="181">(0.05*(1-0.05)+0.05*(1-0.05))*Z32+0.05*0.05*AD32+(1-0.05*(1-0.05)-0.05*(1-0.05)-0.05*0.05)*V32</f>
        <v>0</v>
      </c>
      <c r="H203">
        <f t="shared" ref="H203:H205" si="182">AE32+AA32+W32</f>
        <v>0</v>
      </c>
      <c r="I203">
        <f t="shared" ref="I203:I205" si="183">(0.05*(1-0.05)+0.05*(1-0.05))*Y39+0.05*0.05*AC39+(1-0.05*(1-0.05)-0.05*(1-0.05)-0.05*0.05)*U39</f>
        <v>0</v>
      </c>
      <c r="J203">
        <f t="shared" ref="J203:J205" si="184">(0.05*(1-0.05)+0.05*(1-0.05))*Z39+0.05*0.05*AD39+(1-0.05*(1-0.05)-0.05*(1-0.05)-0.05*0.05)*V39</f>
        <v>0</v>
      </c>
      <c r="K203">
        <f t="shared" ref="K203:K205" si="185">AE39+AA39+W39</f>
        <v>0</v>
      </c>
      <c r="L203">
        <f>(0.05*(1-0.05)+0.05*(1-0.05))*X46+0.05*0.05*AB46+(1-0.05*(1-0.05)-0.05*(1-0.05)-0.05*0.05)*T46</f>
        <v>2.033975E-2</v>
      </c>
      <c r="M203">
        <f>AE46+AA46+W46</f>
        <v>65.807824000000011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0</v>
      </c>
      <c r="S203">
        <f t="shared" ref="S203:S205" si="187">(0.1*0.9+0.1*0.9)*Z32+0.1*0.1*AD32+(1-0.1*0.9-0.1*0.9-0.1*0.1)*V32</f>
        <v>0</v>
      </c>
      <c r="U203">
        <f t="shared" ref="U203:U205" si="188">(0.1*0.9+0.1*0.9)*Y39+0.1*0.1*AC39+(1-0.1*0.9-0.1*0.9-0.1*0.1)*U39</f>
        <v>0</v>
      </c>
      <c r="V203">
        <f t="shared" ref="V203:V205" si="189">(0.1*0.9+0.1*0.9)*Z39+0.1*0.1*AD39+(1-0.1*0.9-0.1*0.9-0.1*0.1)*V39</f>
        <v>0</v>
      </c>
      <c r="X203">
        <f>(0.1*0.9+0.1*0.9)*X46+0.1*0.1*AB46+(1-0.1*0.9-0.1*0.9-0.1*0.1)*T46</f>
        <v>2.0379000000000001E-2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0</v>
      </c>
      <c r="G204">
        <f t="shared" si="181"/>
        <v>0</v>
      </c>
      <c r="H204">
        <f t="shared" si="182"/>
        <v>0</v>
      </c>
      <c r="I204">
        <f t="shared" si="183"/>
        <v>0</v>
      </c>
      <c r="J204">
        <f t="shared" si="184"/>
        <v>0</v>
      </c>
      <c r="K204">
        <f t="shared" si="185"/>
        <v>0</v>
      </c>
      <c r="O204" s="15"/>
      <c r="P204" s="16"/>
      <c r="Q204" t="s">
        <v>36</v>
      </c>
      <c r="R204">
        <f t="shared" si="186"/>
        <v>0</v>
      </c>
      <c r="S204">
        <f t="shared" si="187"/>
        <v>0</v>
      </c>
      <c r="U204">
        <f t="shared" si="188"/>
        <v>0</v>
      </c>
      <c r="V204">
        <f t="shared" si="189"/>
        <v>0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8.9200000000000008E-3</v>
      </c>
      <c r="G205">
        <f t="shared" si="181"/>
        <v>3.4360250000000002E-2</v>
      </c>
      <c r="H205">
        <f t="shared" si="182"/>
        <v>483.967152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8.94E-3</v>
      </c>
      <c r="S205">
        <f t="shared" si="187"/>
        <v>3.4421E-2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0</v>
      </c>
      <c r="G209">
        <f t="shared" ref="G209:G211" si="191">(0.2*0.8+0.2*0.8)*Z32+0.2*0.2*AD32+(1-0.2*0.8-0.2*0.8-0.2*0.2)*V32</f>
        <v>0</v>
      </c>
      <c r="I209">
        <f t="shared" ref="I209:I211" si="192">(0.2*0.8+0.2*0.8)*Y39+0.2*0.2*AC39+(1-0.2*0.8-0.2*0.8-0.2*0.2)*U39</f>
        <v>0</v>
      </c>
      <c r="J209">
        <f t="shared" ref="J209:J211" si="193">(0.2*0.8+0.2*0.8)*Z39+0.2*0.2*AD39+(1-0.2*0.8-0.2*0.8-0.2*0.2)*V39</f>
        <v>0</v>
      </c>
      <c r="L209">
        <f>(0.2*0.8+0.2*0.8)*X46+0.2*0.2*AB46+(1-0.2*0.8-0.2*0.8-0.2*0.2)*T46</f>
        <v>2.0455999999999998E-2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0</v>
      </c>
      <c r="S209">
        <f t="shared" ref="S209:S211" si="195">(0.3*0.7+0.3*0.7)*Z32+0.3*0.3*AD32+(1-0.3*0.7-0.3*0.7-0.3*0.3)*V32</f>
        <v>0</v>
      </c>
      <c r="U209">
        <f t="shared" ref="U209:U211" si="196">(0.3*0.7+0.3*0.7)*Y39+0.3*0.3*AC39+(1-0.3*0.7-0.3*0.7-0.3*0.3)*U39</f>
        <v>0</v>
      </c>
      <c r="V209">
        <f t="shared" ref="V209:V211" si="197">(0.3*0.7+0.3*0.7)*Z39+0.3*0.3*AD39+(1-0.3*0.7-0.3*0.7-0.3*0.3)*V39</f>
        <v>0</v>
      </c>
      <c r="X209">
        <f>(0.3*0.7+0.3*0.7)*X46+0.3*0.3*AB46+(1-0.3*0.7-0.3*0.7-0.3*0.3)*T46</f>
        <v>2.0531000000000001E-2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0</v>
      </c>
      <c r="G210">
        <f t="shared" si="191"/>
        <v>0</v>
      </c>
      <c r="I210">
        <f t="shared" si="192"/>
        <v>0</v>
      </c>
      <c r="J210">
        <f t="shared" si="193"/>
        <v>0</v>
      </c>
      <c r="O210" s="15"/>
      <c r="P210" s="16"/>
      <c r="Q210" t="s">
        <v>36</v>
      </c>
      <c r="R210">
        <f t="shared" si="194"/>
        <v>0</v>
      </c>
      <c r="S210">
        <f t="shared" si="195"/>
        <v>0</v>
      </c>
      <c r="U210">
        <f t="shared" si="196"/>
        <v>0</v>
      </c>
      <c r="V210">
        <f t="shared" si="197"/>
        <v>0</v>
      </c>
    </row>
    <row r="211" spans="1:25" x14ac:dyDescent="0.25">
      <c r="B211" s="17"/>
      <c r="C211" s="15"/>
      <c r="D211" s="16"/>
      <c r="E211" t="s">
        <v>37</v>
      </c>
      <c r="F211">
        <f t="shared" si="190"/>
        <v>8.9799999999999984E-3</v>
      </c>
      <c r="G211">
        <f t="shared" si="191"/>
        <v>3.4543999999999998E-2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9.0200000000000002E-3</v>
      </c>
      <c r="S211">
        <f t="shared" si="195"/>
        <v>3.4669000000000005E-2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0</v>
      </c>
      <c r="G216">
        <f t="shared" ref="G216:G218" si="199">3*0.05*(1-0.05)*(1-0.05)*Z32+3*0.05*0.05*(1-0.05)*AD32+0.05*0.05*0.05*AH32+(1-3*0.05*(1-0.05)*(1-0.05)-3*0.05*0.05*(1-0.05)-0.05*0.05*0.05)*V32</f>
        <v>0</v>
      </c>
      <c r="H216">
        <f t="shared" ref="H216:H218" si="200">AI32+AE32+AA32+W32</f>
        <v>0</v>
      </c>
      <c r="I216">
        <f t="shared" ref="I216:I218" si="201">3*0.05*(1-0.05)*(1-0.05)*Y39+3*0.05*0.05*(1-0.05)*AC39+0.05*0.05*0.05*AG39+(1-3*0.05*(1-0.05)*(1-0.05)-3*0.05*0.05*(1-0.05)-0.05*0.05*0.05)*U39</f>
        <v>0</v>
      </c>
      <c r="J216">
        <f t="shared" ref="J216:J218" si="202">3*0.05*(1-0.05)*(1-0.05)*Z39+3*0.05*0.05*(1-0.05)*AD39+0.05*0.05*0.05*AH39+(1-3*0.05*(1-0.05)*(1-0.05)-3*0.05*0.05*(1-0.05)-0.05*0.05*0.05)*V39</f>
        <v>0</v>
      </c>
      <c r="K216">
        <f t="shared" ref="K216:K218" si="203">AI39+AE39+AA39+W39</f>
        <v>0</v>
      </c>
      <c r="L216">
        <f>3*0.05*(1-0.05)*(1-0.05)*X46+3*0.05*0.05*(1-0.05)*AB46+0.05*0.05*0.05*AF46+(1-3*0.05*(1-0.05)*(1-0.05)-3*0.05*0.05*(1-0.05)-0.05*0.05*0.05)*T46</f>
        <v>2.0359299999999997E-2</v>
      </c>
      <c r="M216">
        <f>AI46+AE46+AA46+W46</f>
        <v>84.887929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0</v>
      </c>
      <c r="S216">
        <f t="shared" ref="S216:S218" si="205">3*0.1*(1-0.1)*(1-0.1)*Z32+3*0.1*0.1*(1-0.1)*AD32+0.1*0.1*0.1*AH32+(1-3*0.1*(1-0.1)*(1-0.1)-3*0.1*0.1*(1-0.1)-0.1*0.1*0.1)*V32</f>
        <v>0</v>
      </c>
      <c r="U216">
        <f t="shared" ref="U216:U218" si="206">3*0.1*(1-0.1)*(1-0.1)*Y39+3*0.1*0.1*(1-0.1)*AC39+0.1*0.1*0.1*AG39+(1-3*0.1*(1-0.1)*(1-0.1)-3*0.1*0.1*(1-0.1)-0.1*0.1*0.1)*U39</f>
        <v>0</v>
      </c>
      <c r="V216">
        <f t="shared" ref="V216:V218" si="207">3*0.1*(1-0.1)*(1-0.1)*Z39+3*0.1*0.1*(1-0.1)*AD39+0.1*0.1*0.1*AH39+(1-3*0.1*(1-0.1)*(1-0.1)-3*0.1*0.1*(1-0.1)-0.1*0.1*0.1)*V39</f>
        <v>0</v>
      </c>
      <c r="X216">
        <f>3*0.1*(1-0.1)*(1-0.1)*X46+3*0.1*0.1*(1-0.1)*AB46+0.1*0.1*0.1*AF46+(1-3*0.1*(1-0.1)*(1-0.1)-3*0.1*0.1*(1-0.1)-0.1*0.1*0.1)*T46</f>
        <v>2.0417399999999999E-2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0</v>
      </c>
      <c r="G217">
        <f t="shared" si="199"/>
        <v>0</v>
      </c>
      <c r="H217">
        <f t="shared" si="200"/>
        <v>0</v>
      </c>
      <c r="I217">
        <f t="shared" si="201"/>
        <v>0</v>
      </c>
      <c r="J217">
        <f t="shared" si="202"/>
        <v>0</v>
      </c>
      <c r="K217">
        <f t="shared" si="203"/>
        <v>0</v>
      </c>
      <c r="N217" s="19"/>
      <c r="O217" s="15"/>
      <c r="P217" s="16"/>
      <c r="Q217" t="s">
        <v>36</v>
      </c>
      <c r="R217">
        <f t="shared" si="204"/>
        <v>0</v>
      </c>
      <c r="S217">
        <f t="shared" si="205"/>
        <v>0</v>
      </c>
      <c r="U217">
        <f t="shared" si="206"/>
        <v>0</v>
      </c>
      <c r="V217">
        <f t="shared" si="207"/>
        <v>0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8.9299874999999983E-3</v>
      </c>
      <c r="G218">
        <f t="shared" si="199"/>
        <v>3.439073749999999E-2</v>
      </c>
      <c r="H218">
        <f t="shared" si="200"/>
        <v>641.61301300000014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8.9598999999999998E-3</v>
      </c>
      <c r="S218">
        <f t="shared" si="205"/>
        <v>3.4482899999999997E-2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0</v>
      </c>
      <c r="G222">
        <f t="shared" ref="G222:G224" si="209">3*0.2*(1-0.2)*(1-0.2)*Z32+3*0.2*0.2*(1-0.2)*AD32+0.2*0.2*0.2*AH32+(1-3*0.2*(1-0.2)*(1-0.2)-3*0.2*0.2*(1-0.2)-0.2*0.2*0.2)*V32</f>
        <v>0</v>
      </c>
      <c r="I222">
        <f t="shared" ref="I222:I224" si="210">3*0.2*(1-0.2)*(1-0.2)*Y39+3*0.2*0.2*(1-0.2)*AC39+0.2*0.2*0.2*AG39+(1-3*0.2*(1-0.2)*(1-0.2)-3*0.2*0.2*(1-0.2)-0.2*0.2*0.2)*U39</f>
        <v>0</v>
      </c>
      <c r="J222">
        <f t="shared" ref="J222:J224" si="211">3*0.2*(1-0.2)*(1-0.2)*Z39+3*0.2*0.2*(1-0.2)*AD39+0.2*0.2*0.2*AH39+(1-3*0.2*(1-0.2)*(1-0.2)-3*0.2*0.2*(1-0.2)-0.2*0.2*0.2)*V39</f>
        <v>0</v>
      </c>
      <c r="L222">
        <f>3*0.2*(1-0.2)*(1-0.2)*X46+3*0.2*0.2*(1-0.2)*AB46+0.2*0.2*0.2*AF46+(1-3*0.2*(1-0.2)*(1-0.2)-3*0.2*0.2*(1-0.2)-0.2*0.2*0.2)*T46</f>
        <v>2.0531199999999999E-2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0</v>
      </c>
      <c r="S222">
        <f t="shared" ref="S222:S224" si="213">3*0.3*(1-0.3)*(1-0.3)*Z32+3*0.3*0.3*(1-0.3)*AD32+0.3*0.3*0.3*AH32+(1-3*0.3*(1-0.3)*(1-0.3)-3*0.3*0.3*(1-0.3)-0.3*0.3*0.3)*V32</f>
        <v>0</v>
      </c>
      <c r="U222">
        <f t="shared" ref="U222:U224" si="214">3*0.3*(1-0.3)*(1-0.3)*Y39+3*0.3*0.3*(1-0.3)*AC39+0.3*0.3*0.3*AG39+(1-3*0.3*(1-0.3)*(1-0.3)-3*0.3*0.3*(1-0.3)-0.3*0.3*0.3)*U39</f>
        <v>0</v>
      </c>
      <c r="V222">
        <f t="shared" ref="V222:V224" si="215">3*0.3*(1-0.3)*(1-0.3)*Z39+3*0.3*0.3*(1-0.3)*AD39+0.3*0.3*0.3*AH39+(1-3*0.3*(1-0.3)*(1-0.3)-3*0.3*0.3*(1-0.3)-0.3*0.3*0.3)*V39</f>
        <v>0</v>
      </c>
      <c r="X222">
        <f>3*0.3*(1-0.3)*(1-0.3)*X46+3*0.3*0.3*(1-0.3)*AB46+0.3*0.3*0.3*AF46+(1-3*0.3*(1-0.3)*(1-0.3)-3*0.3*0.3*(1-0.3)-0.3*0.3*0.3)*T46</f>
        <v>2.06438E-2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0</v>
      </c>
      <c r="G223">
        <f t="shared" si="209"/>
        <v>0</v>
      </c>
      <c r="I223">
        <f t="shared" si="210"/>
        <v>0</v>
      </c>
      <c r="J223">
        <f t="shared" si="211"/>
        <v>0</v>
      </c>
      <c r="N223" s="19"/>
      <c r="O223" s="15"/>
      <c r="P223" s="16"/>
      <c r="Q223" t="s">
        <v>36</v>
      </c>
      <c r="R223">
        <f t="shared" si="212"/>
        <v>0</v>
      </c>
      <c r="S223">
        <f t="shared" si="213"/>
        <v>0</v>
      </c>
      <c r="U223">
        <f t="shared" si="214"/>
        <v>0</v>
      </c>
      <c r="V223">
        <f t="shared" si="215"/>
        <v>0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9.0191999999999998E-3</v>
      </c>
      <c r="G224">
        <f t="shared" si="209"/>
        <v>3.4671199999999999E-2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9.0773000000000017E-3</v>
      </c>
      <c r="S224">
        <f t="shared" si="213"/>
        <v>3.4864300000000001E-2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0</v>
      </c>
      <c r="G229">
        <f t="shared" ref="G229:G231" si="217">0.05*H52+(1-0.05)*D52</f>
        <v>0</v>
      </c>
      <c r="H229">
        <f t="shared" ref="H229:H231" si="218">I52+E52</f>
        <v>0</v>
      </c>
      <c r="I229">
        <f t="shared" ref="I229:I231" si="219">0.05*G59+(1-0.05)*C59</f>
        <v>0</v>
      </c>
      <c r="J229">
        <f t="shared" ref="J229:J231" si="220">0.05*H59+(1-0.05)*D59</f>
        <v>0</v>
      </c>
      <c r="K229">
        <f t="shared" ref="K229:K231" si="221">I59+E59</f>
        <v>0</v>
      </c>
      <c r="L229">
        <f>0.05*G66+(1-0.05)*B66</f>
        <v>7.79E-3</v>
      </c>
      <c r="M229">
        <f>I66+E66</f>
        <v>37.617847999999995</v>
      </c>
      <c r="P229" s="16" t="s">
        <v>35</v>
      </c>
      <c r="Q229" t="s">
        <v>34</v>
      </c>
      <c r="R229">
        <f t="shared" ref="R229:R231" si="222">0.1*G52+(1-0.1)*C52</f>
        <v>0</v>
      </c>
      <c r="S229">
        <f t="shared" ref="S229:S231" si="223">0.1*H52+(1-0.1)*D52</f>
        <v>0</v>
      </c>
      <c r="U229">
        <f t="shared" ref="U229:U231" si="224">0.1*G59+(1-0.1)*C59</f>
        <v>0</v>
      </c>
      <c r="V229">
        <f t="shared" ref="V229:V231" si="225">0.1*H59+(1-0.1)*D59</f>
        <v>0</v>
      </c>
      <c r="X229">
        <f>0.1*G66+(1-0.1)*B66</f>
        <v>7.3800000000000011E-3</v>
      </c>
    </row>
    <row r="230" spans="1:25" x14ac:dyDescent="0.25">
      <c r="C230" s="17"/>
      <c r="D230" s="16"/>
      <c r="E230" t="s">
        <v>36</v>
      </c>
      <c r="F230">
        <f t="shared" si="216"/>
        <v>0</v>
      </c>
      <c r="G230">
        <f t="shared" si="217"/>
        <v>0</v>
      </c>
      <c r="H230">
        <f t="shared" si="218"/>
        <v>0</v>
      </c>
      <c r="I230">
        <f t="shared" si="219"/>
        <v>0</v>
      </c>
      <c r="J230">
        <f t="shared" si="220"/>
        <v>0</v>
      </c>
      <c r="K230">
        <f t="shared" si="221"/>
        <v>0</v>
      </c>
      <c r="P230" s="16"/>
      <c r="Q230" t="s">
        <v>36</v>
      </c>
      <c r="R230">
        <f t="shared" si="222"/>
        <v>0</v>
      </c>
      <c r="S230">
        <f t="shared" si="223"/>
        <v>0</v>
      </c>
      <c r="U230">
        <f t="shared" si="224"/>
        <v>0</v>
      </c>
      <c r="V230">
        <f t="shared" si="225"/>
        <v>0</v>
      </c>
    </row>
    <row r="231" spans="1:25" x14ac:dyDescent="0.25">
      <c r="C231" s="17"/>
      <c r="D231" s="16"/>
      <c r="E231" t="s">
        <v>37</v>
      </c>
      <c r="F231">
        <f t="shared" si="216"/>
        <v>3.8049999999999998E-3</v>
      </c>
      <c r="G231">
        <f t="shared" si="217"/>
        <v>2.0425000000000002E-2</v>
      </c>
      <c r="H231">
        <f t="shared" si="218"/>
        <v>248.14379100000002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3.81E-3</v>
      </c>
      <c r="S231">
        <f t="shared" si="223"/>
        <v>2.0450000000000003E-2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0</v>
      </c>
      <c r="G235">
        <f t="shared" ref="G235:G237" si="227">0.2*H52+(1-0.2)*D52</f>
        <v>0</v>
      </c>
      <c r="I235">
        <f t="shared" ref="I235:I237" si="228">0.2*G59+(1-0.2)*C59</f>
        <v>0</v>
      </c>
      <c r="J235">
        <f t="shared" ref="J235:J237" si="229">0.2*H59+(1-0.2)*D59</f>
        <v>0</v>
      </c>
      <c r="L235">
        <f>0.2*G66+(1-0.2)*B66</f>
        <v>6.5600000000000007E-3</v>
      </c>
      <c r="P235" s="16" t="s">
        <v>39</v>
      </c>
      <c r="Q235" t="s">
        <v>34</v>
      </c>
      <c r="R235">
        <f t="shared" ref="R235:R237" si="230">0.3*G52+(1-0.3)*C52</f>
        <v>0</v>
      </c>
      <c r="S235">
        <f t="shared" ref="S235:S237" si="231">0.3*H52+(1-0.3)*D52</f>
        <v>0</v>
      </c>
      <c r="U235">
        <f t="shared" ref="U235:U237" si="232">0.3*G59+(1-0.3)*C59</f>
        <v>0</v>
      </c>
      <c r="V235">
        <f t="shared" ref="V235:V237" si="233">0.3*H59+(1-0.3)*D59</f>
        <v>0</v>
      </c>
      <c r="X235">
        <f>0.3*G66+(1-0.3)*B66</f>
        <v>5.7400000000000003E-3</v>
      </c>
    </row>
    <row r="236" spans="1:25" x14ac:dyDescent="0.25">
      <c r="C236" s="17"/>
      <c r="D236" s="16"/>
      <c r="E236" t="s">
        <v>36</v>
      </c>
      <c r="F236">
        <f t="shared" si="226"/>
        <v>0</v>
      </c>
      <c r="G236">
        <f t="shared" si="227"/>
        <v>0</v>
      </c>
      <c r="I236">
        <f t="shared" si="228"/>
        <v>0</v>
      </c>
      <c r="J236">
        <f t="shared" si="229"/>
        <v>0</v>
      </c>
      <c r="P236" s="16"/>
      <c r="Q236" t="s">
        <v>36</v>
      </c>
      <c r="R236">
        <f t="shared" si="230"/>
        <v>0</v>
      </c>
      <c r="S236">
        <f t="shared" si="231"/>
        <v>0</v>
      </c>
      <c r="U236">
        <f t="shared" si="232"/>
        <v>0</v>
      </c>
      <c r="V236">
        <f t="shared" si="233"/>
        <v>0</v>
      </c>
    </row>
    <row r="237" spans="1:25" x14ac:dyDescent="0.25">
      <c r="C237" s="17"/>
      <c r="D237" s="16"/>
      <c r="E237" t="s">
        <v>37</v>
      </c>
      <c r="F237">
        <f t="shared" si="226"/>
        <v>3.82E-3</v>
      </c>
      <c r="G237">
        <f t="shared" si="227"/>
        <v>2.0500000000000001E-2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3.8300000000000001E-3</v>
      </c>
      <c r="S237">
        <f t="shared" si="231"/>
        <v>2.0549999999999999E-2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0</v>
      </c>
      <c r="G242">
        <f t="shared" ref="G242:G244" si="235">(0.05*(1-0.05)+0.05*(1-0.05))*H52+0.05*0.05*L52+(1-0.05*(1-0.05)-0.05*(1-0.05)-0.05*0.05)*D52</f>
        <v>0</v>
      </c>
      <c r="H242">
        <f t="shared" ref="H242:H244" si="236">M52+I52+E52</f>
        <v>0</v>
      </c>
      <c r="I242">
        <f t="shared" ref="I242:I244" si="237">(0.05*(1-0.05)+0.05*(1-0.05))*G59+0.05*0.05*K59+(1-0.05*(1-0.05)-0.05*(1-0.05)-0.05*0.05)*C59</f>
        <v>0</v>
      </c>
      <c r="J242">
        <f t="shared" ref="J242:J244" si="238">(0.05*(1-0.05)+0.05*(1-0.05))*H59+0.05*0.05*L59+(1-0.05*(1-0.05)-0.05*(1-0.05)-0.05*0.05)*D59</f>
        <v>0</v>
      </c>
      <c r="K242">
        <f t="shared" ref="K242:K244" si="239">M59+I59+E59</f>
        <v>0</v>
      </c>
      <c r="L242">
        <f>(0.05*(1-0.05)+0.05*(1-0.05))*G66+0.05*0.05*J66+(1-0.05*(1-0.05)-0.05*(1-0.05)-0.05*0.05)*B66</f>
        <v>7.4220000000000015E-3</v>
      </c>
      <c r="M242">
        <f>M66+I66+E66</f>
        <v>59.650172999999995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0</v>
      </c>
      <c r="S242">
        <f t="shared" ref="S242:S244" si="241">(0.1*0.9+0.1*0.9)*H52+0.1*0.1*L52+(1-0.1*0.9-0.1*0.9-0.1*0.1)*D52</f>
        <v>0</v>
      </c>
      <c r="U242">
        <f t="shared" ref="U242:U244" si="242">(0.1*0.9+0.1*0.9)*G59+0.1*0.1*K59+(1-0.1*0.9-0.1*0.9-0.1*0.1)*C59</f>
        <v>0</v>
      </c>
      <c r="V242">
        <f t="shared" ref="V242:V244" si="243">(0.1*0.9+0.1*0.9)*H59+0.1*0.1*L59+(1-0.1*0.9-0.1*0.9-0.1*0.1)*D59</f>
        <v>0</v>
      </c>
      <c r="X242">
        <f>(0.1*0.9+0.1*0.9)*G66+0.1*0.1*J66+(1-0.1*0.9-0.1*0.9-0.1*0.1)*B66</f>
        <v>6.7280000000000013E-3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0</v>
      </c>
      <c r="G243">
        <f t="shared" si="235"/>
        <v>0</v>
      </c>
      <c r="H243">
        <f t="shared" si="236"/>
        <v>0</v>
      </c>
      <c r="I243">
        <f t="shared" si="237"/>
        <v>0</v>
      </c>
      <c r="J243">
        <f t="shared" si="238"/>
        <v>0</v>
      </c>
      <c r="K243">
        <f t="shared" si="239"/>
        <v>0</v>
      </c>
      <c r="O243" s="15"/>
      <c r="P243" s="16"/>
      <c r="Q243" t="s">
        <v>36</v>
      </c>
      <c r="R243">
        <f t="shared" si="240"/>
        <v>0</v>
      </c>
      <c r="S243">
        <f t="shared" si="241"/>
        <v>0</v>
      </c>
      <c r="U243">
        <f t="shared" si="242"/>
        <v>0</v>
      </c>
      <c r="V243">
        <f t="shared" si="243"/>
        <v>0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3.8100000000000005E-3</v>
      </c>
      <c r="G244">
        <f t="shared" si="235"/>
        <v>2.0449750000000003E-2</v>
      </c>
      <c r="H244">
        <f t="shared" si="236"/>
        <v>373.47756800000002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3.82E-3</v>
      </c>
      <c r="S244">
        <f t="shared" si="241"/>
        <v>2.0499000000000003E-2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0</v>
      </c>
      <c r="G248">
        <f t="shared" ref="G248:G250" si="245">(0.2*0.8+0.2*0.8)*H52+0.2*0.2*L52+(1-0.2*0.8-0.2*0.8-0.2*0.2)*D52</f>
        <v>0</v>
      </c>
      <c r="I248">
        <f t="shared" ref="I248:I250" si="246">(0.2*0.8+0.2*0.8)*G59+0.2*0.2*K59+(1-0.2*0.8-0.2*0.8-0.2*0.2)*C59</f>
        <v>0</v>
      </c>
      <c r="J248">
        <f t="shared" ref="J248:J250" si="247">(0.2*0.8+0.2*0.8)*H59+0.2*0.2*L59+(1-0.2*0.8-0.2*0.8-0.2*0.2)*D59</f>
        <v>0</v>
      </c>
      <c r="L248">
        <f>(0.2*0.8+0.2*0.8)*G66+0.2*0.2*J66+(1-0.2*0.8-0.2*0.8-0.2*0.2)*B66</f>
        <v>5.5919999999999997E-3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0</v>
      </c>
      <c r="S248">
        <f t="shared" ref="S248:S250" si="249">(0.3*0.7+0.3*0.7)*H52+0.3*0.3*L52+(1-0.3*0.7-0.3*0.7-0.3*0.3)*D52</f>
        <v>0</v>
      </c>
      <c r="U248">
        <f t="shared" ref="U248:U250" si="250">(0.3*0.7+0.3*0.7)*G59+0.3*0.3*K59+(1-0.3*0.7-0.3*0.7-0.3*0.3)*C59</f>
        <v>0</v>
      </c>
      <c r="V248">
        <f t="shared" ref="V248:V250" si="251">(0.3*0.7+0.3*0.7)*H59+0.3*0.3*L59+(1-0.3*0.7-0.3*0.7-0.3*0.3)*D59</f>
        <v>0</v>
      </c>
      <c r="X248">
        <f>(0.3*0.7+0.3*0.7)*G66+0.3*0.3*J66+(1-0.3*0.7-0.3*0.7-0.3*0.3)*B66</f>
        <v>4.7920000000000011E-3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0</v>
      </c>
      <c r="G249">
        <f t="shared" si="245"/>
        <v>0</v>
      </c>
      <c r="I249">
        <f t="shared" si="246"/>
        <v>0</v>
      </c>
      <c r="J249">
        <f t="shared" si="247"/>
        <v>0</v>
      </c>
      <c r="O249" s="15"/>
      <c r="P249" s="16"/>
      <c r="Q249" t="s">
        <v>36</v>
      </c>
      <c r="R249">
        <f t="shared" si="248"/>
        <v>0</v>
      </c>
      <c r="S249">
        <f t="shared" si="249"/>
        <v>0</v>
      </c>
      <c r="U249">
        <f t="shared" si="250"/>
        <v>0</v>
      </c>
      <c r="V249">
        <f t="shared" si="251"/>
        <v>0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3.8399999999999997E-3</v>
      </c>
      <c r="G250">
        <f t="shared" si="245"/>
        <v>2.0596E-2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3.8600000000000001E-3</v>
      </c>
      <c r="S250">
        <f t="shared" si="249"/>
        <v>2.0691000000000001E-2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0</v>
      </c>
      <c r="G255">
        <f t="shared" ref="G255:G257" si="253">3*0.05*(1-0.05)*(1-0.05)*H52+3*0.05*0.05*(1-0.05)*L52+0.05*0.05*0.05*P52+(1-3*0.05*(1-0.05)*(1-0.05)-3*0.05*0.05*(1-0.05)-0.05*0.05*0.05)*D52</f>
        <v>0</v>
      </c>
      <c r="H255">
        <f t="shared" ref="H255:H257" si="254">Q52+M52+I52+E52</f>
        <v>0</v>
      </c>
      <c r="I255">
        <f t="shared" ref="I255:I257" si="255">3*0.05*(1-0.05)*(1-0.05)*G59+3*0.05*0.05*(1-0.05)*K59+0.05*0.05*0.05*O59+(1-3*0.05*(1-0.05)*(1-0.05)-3*0.05*0.05*(1-0.05)-0.05*0.05*0.05)*C59</f>
        <v>0</v>
      </c>
      <c r="J255">
        <f t="shared" ref="J255:J257" si="256">3*0.05*(1-0.05)*(1-0.05)*H59+3*0.05*0.05*(1-0.05)*L59+0.05*0.05*0.05*P59+(1-3*0.05*(1-0.05)*(1-0.05)-3*0.05*0.05*(1-0.05)-0.05*0.05*0.05)*D59</f>
        <v>0</v>
      </c>
      <c r="K255">
        <f t="shared" ref="K255:K257" si="257">Q59+M59+I59+E59</f>
        <v>0</v>
      </c>
      <c r="L255">
        <f>3*0.05*(1-0.05)*(1-0.05)*G66+3*0.05*0.05*(1-0.05)*J66+0.05*0.05*0.05*N66+(1-3*0.05*(1-0.05)*(1-0.05)-3*0.05*0.05*(1-0.05)-0.05*0.05*0.05)*B66</f>
        <v>7.0928624999999999E-3</v>
      </c>
      <c r="M255">
        <f>Q66+M66+I66+E66</f>
        <v>77.155643999999995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0</v>
      </c>
      <c r="S255">
        <f t="shared" ref="S255:S257" si="259">3*0.1*(1-0.1)*(1-0.1)*H52+3*0.1*0.1*(1-0.1)*L52+0.1*0.1*0.1*P52+(1-3*0.1*(1-0.1)*(1-0.1)-3*0.1*0.1*(1-0.1)-0.1*0.1*0.1)*D52</f>
        <v>0</v>
      </c>
      <c r="U255">
        <f t="shared" ref="U255:U257" si="260">3*0.1*(1-0.1)*(1-0.1)*G59+3*0.1*0.1*(1-0.1)*K59+0.1*0.1*0.1*O59+(1-3*0.1*(1-0.1)*(1-0.1)-3*0.1*0.1*(1-0.1)-0.1*0.1*0.1)*C59</f>
        <v>0</v>
      </c>
      <c r="V255">
        <f t="shared" ref="V255:V257" si="261">3*0.1*(1-0.1)*(1-0.1)*H59+3*0.1*0.1*(1-0.1)*L59+0.1*0.1*0.1*P59+(1-3*0.1*(1-0.1)*(1-0.1)-3*0.1*0.1*(1-0.1)-0.1*0.1*0.1)*D59</f>
        <v>0</v>
      </c>
      <c r="X255">
        <f>3*0.1*(1-0.1)*(1-0.1)*G66+3*0.1*0.1*(1-0.1)*J66+0.1*0.1*0.1*N66+(1-3*0.1*(1-0.1)*(1-0.1)-3*0.1*0.1*(1-0.1)-0.1*0.1*0.1)*B66</f>
        <v>6.2188999999999994E-3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0</v>
      </c>
      <c r="G256">
        <f t="shared" si="253"/>
        <v>0</v>
      </c>
      <c r="H256">
        <f t="shared" si="254"/>
        <v>0</v>
      </c>
      <c r="I256">
        <f t="shared" si="255"/>
        <v>0</v>
      </c>
      <c r="J256">
        <f t="shared" si="256"/>
        <v>0</v>
      </c>
      <c r="K256">
        <f t="shared" si="257"/>
        <v>0</v>
      </c>
      <c r="N256" s="19"/>
      <c r="O256" s="15"/>
      <c r="P256" s="16"/>
      <c r="Q256" t="s">
        <v>36</v>
      </c>
      <c r="R256">
        <f t="shared" si="258"/>
        <v>0</v>
      </c>
      <c r="S256">
        <f t="shared" si="259"/>
        <v>0</v>
      </c>
      <c r="U256">
        <f t="shared" si="260"/>
        <v>0</v>
      </c>
      <c r="V256">
        <f t="shared" si="261"/>
        <v>0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3.8149999999999994E-3</v>
      </c>
      <c r="G257">
        <f t="shared" si="253"/>
        <v>2.0474274999999997E-2</v>
      </c>
      <c r="H257">
        <f t="shared" si="254"/>
        <v>496.91132600000003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3.8299999999999996E-3</v>
      </c>
      <c r="S257">
        <f t="shared" si="259"/>
        <v>2.0547200000000002E-2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0</v>
      </c>
      <c r="G261">
        <f t="shared" ref="G261:G263" si="263">3*0.2*(1-0.2)*(1-0.2)*H52+3*0.2*0.2*(1-0.2)*L52+0.2*0.2*0.2*P52+(1-3*0.2*(1-0.2)*(1-0.2)-3*0.2*0.2*(1-0.2)-0.2*0.2*0.2)*D52</f>
        <v>0</v>
      </c>
      <c r="I261">
        <f t="shared" ref="I261:I263" si="264">3*0.2*(1-0.2)*(1-0.2)*G59+3*0.2*0.2*(1-0.2)*K59+0.2*0.2*0.2*O59+(1-3*0.2*(1-0.2)*(1-0.2)-3*0.2*0.2*(1-0.2)-0.2*0.2*0.2)*C59</f>
        <v>0</v>
      </c>
      <c r="J261">
        <f t="shared" ref="J261:J263" si="265">3*0.2*(1-0.2)*(1-0.2)*H59+3*0.2*0.2*(1-0.2)*L59+0.2*0.2*0.2*P59+(1-3*0.2*(1-0.2)*(1-0.2)-3*0.2*0.2*(1-0.2)-0.2*0.2*0.2)*D59</f>
        <v>0</v>
      </c>
      <c r="L261">
        <f>3*0.2*(1-0.2)*(1-0.2)*G66+3*0.2*0.2*(1-0.2)*J66+0.2*0.2*0.2*N66+(1-3*0.2*(1-0.2)*(1-0.2)-3*0.2*0.2*(1-0.2)-0.2*0.2*0.2)*B66</f>
        <v>5.0951999999999994E-3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0</v>
      </c>
      <c r="S261">
        <f t="shared" ref="S261:S263" si="267">3*0.3*(1-0.3)*(1-0.3)*H52+3*0.3*0.3*(1-0.3)*L52+0.3*0.3*0.3*P52+(1-3*0.3*(1-0.3)*(1-0.3)-3*0.3*0.3*(1-0.3)-0.3*0.3*0.3)*D52</f>
        <v>0</v>
      </c>
      <c r="U261">
        <f t="shared" ref="U261:U263" si="268">3*0.3*(1-0.3)*(1-0.3)*G59+3*0.3*0.3*(1-0.3)*K59+0.3*0.3*0.3*O59+(1-3*0.3*(1-0.3)*(1-0.3)-3*0.3*0.3*(1-0.3)-0.3*0.3*0.3)*C59</f>
        <v>0</v>
      </c>
      <c r="V261">
        <f t="shared" ref="V261:V263" si="269">3*0.3*(1-0.3)*(1-0.3)*H59+3*0.3*0.3*(1-0.3)*L59+0.3*0.3*0.3*P59+(1-3*0.3*(1-0.3)*(1-0.3)-3*0.3*0.3*(1-0.3)-0.3*0.3*0.3)*D59</f>
        <v>0</v>
      </c>
      <c r="X261">
        <f>3*0.3*(1-0.3)*(1-0.3)*G66+3*0.3*0.3*(1-0.3)*J66+0.3*0.3*0.3*N66+(1-3*0.3*(1-0.3)*(1-0.3)-3*0.3*0.3*(1-0.3)-0.3*0.3*0.3)*B66</f>
        <v>4.6783000000000016E-3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0</v>
      </c>
      <c r="G262">
        <f t="shared" si="263"/>
        <v>0</v>
      </c>
      <c r="I262">
        <f t="shared" si="264"/>
        <v>0</v>
      </c>
      <c r="J262">
        <f t="shared" si="265"/>
        <v>0</v>
      </c>
      <c r="N262" s="19"/>
      <c r="O262" s="15"/>
      <c r="P262" s="16"/>
      <c r="Q262" t="s">
        <v>36</v>
      </c>
      <c r="R262">
        <f t="shared" si="266"/>
        <v>0</v>
      </c>
      <c r="S262">
        <f t="shared" si="267"/>
        <v>0</v>
      </c>
      <c r="U262">
        <f t="shared" si="268"/>
        <v>0</v>
      </c>
      <c r="V262">
        <f t="shared" si="269"/>
        <v>0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3.8599999999999997E-3</v>
      </c>
      <c r="G263">
        <f t="shared" si="263"/>
        <v>2.0689600000000002E-2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3.8900000000000002E-3</v>
      </c>
      <c r="S263">
        <f t="shared" si="267"/>
        <v>2.08284E-2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63"/>
  <sheetViews>
    <sheetView topLeftCell="A7"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5.67E-2</v>
      </c>
      <c r="E11">
        <v>1.424383</v>
      </c>
      <c r="F11" t="s">
        <v>20</v>
      </c>
      <c r="G11">
        <v>2.5999999999999999E-3</v>
      </c>
      <c r="H11">
        <v>5.79E-2</v>
      </c>
      <c r="I11">
        <v>1.65777</v>
      </c>
      <c r="J11" t="s">
        <v>20</v>
      </c>
      <c r="K11">
        <v>2.5999999999999999E-3</v>
      </c>
      <c r="L11">
        <v>5.91E-2</v>
      </c>
      <c r="M11">
        <v>1.3724609999999999</v>
      </c>
      <c r="N11" t="s">
        <v>20</v>
      </c>
      <c r="O11">
        <v>2.5999999999999999E-3</v>
      </c>
      <c r="P11">
        <v>6.0299999999999999E-2</v>
      </c>
      <c r="Q11">
        <v>1.4072020000000001</v>
      </c>
      <c r="S11" s="17"/>
      <c r="T11" t="s">
        <v>20</v>
      </c>
      <c r="U11">
        <v>1.2999999999999999E-3</v>
      </c>
      <c r="V11">
        <v>5.67E-2</v>
      </c>
      <c r="W11">
        <v>1.458839</v>
      </c>
      <c r="X11" t="s">
        <v>20</v>
      </c>
      <c r="Y11">
        <v>2.5999999999999999E-3</v>
      </c>
      <c r="Z11">
        <v>5.79E-2</v>
      </c>
      <c r="AA11">
        <v>1.4676929999999999</v>
      </c>
      <c r="AB11" t="s">
        <v>20</v>
      </c>
      <c r="AC11">
        <v>2.5999999999999999E-3</v>
      </c>
      <c r="AD11">
        <v>5.91E-2</v>
      </c>
      <c r="AE11">
        <v>1.8002499999999999</v>
      </c>
      <c r="AF11" t="s">
        <v>20</v>
      </c>
      <c r="AG11">
        <v>2.5999999999999999E-3</v>
      </c>
      <c r="AH11">
        <v>6.0299999999999999E-2</v>
      </c>
      <c r="AI11">
        <v>1.377102</v>
      </c>
    </row>
    <row r="12" spans="1:35" x14ac:dyDescent="0.25">
      <c r="A12" s="17"/>
      <c r="B12" t="s">
        <v>21</v>
      </c>
      <c r="C12">
        <v>5.2499999999999998E-2</v>
      </c>
      <c r="D12">
        <v>5.3800000000000001E-2</v>
      </c>
      <c r="E12">
        <v>10.598610000000001</v>
      </c>
      <c r="F12" t="s">
        <v>21</v>
      </c>
      <c r="G12">
        <v>5.3499999999999999E-2</v>
      </c>
      <c r="H12">
        <v>5.7700000000000001E-2</v>
      </c>
      <c r="I12">
        <v>13.676321</v>
      </c>
      <c r="J12" t="s">
        <v>21</v>
      </c>
      <c r="K12">
        <v>5.4600000000000003E-2</v>
      </c>
      <c r="L12">
        <v>5.8900000000000001E-2</v>
      </c>
      <c r="M12">
        <v>15.127238</v>
      </c>
      <c r="N12" t="s">
        <v>21</v>
      </c>
      <c r="O12">
        <v>5.5599999999999997E-2</v>
      </c>
      <c r="P12">
        <v>6.0100000000000001E-2</v>
      </c>
      <c r="Q12">
        <v>13.551961</v>
      </c>
      <c r="S12" s="17"/>
      <c r="T12" t="s">
        <v>21</v>
      </c>
      <c r="U12">
        <v>3.6200000000000003E-2</v>
      </c>
      <c r="V12">
        <v>5.57E-2</v>
      </c>
      <c r="W12">
        <v>13.131002000000001</v>
      </c>
      <c r="X12" t="s">
        <v>21</v>
      </c>
      <c r="Y12">
        <v>3.6799999999999999E-2</v>
      </c>
      <c r="Z12">
        <v>5.6899999999999999E-2</v>
      </c>
      <c r="AA12">
        <v>12.897199000000001</v>
      </c>
      <c r="AB12" t="s">
        <v>21</v>
      </c>
      <c r="AC12">
        <v>3.73E-2</v>
      </c>
      <c r="AD12">
        <v>5.8000000000000003E-2</v>
      </c>
      <c r="AE12">
        <v>16.262620999999999</v>
      </c>
      <c r="AF12" t="s">
        <v>21</v>
      </c>
      <c r="AG12">
        <v>3.7900000000000003E-2</v>
      </c>
      <c r="AH12">
        <v>5.9200000000000003E-2</v>
      </c>
      <c r="AI12">
        <v>13.940950000000001</v>
      </c>
    </row>
    <row r="13" spans="1:35" x14ac:dyDescent="0.25">
      <c r="A13" s="17"/>
      <c r="B13" t="s">
        <v>22</v>
      </c>
      <c r="C13">
        <v>5.2499999999999998E-2</v>
      </c>
      <c r="D13">
        <v>5.2900000000000003E-2</v>
      </c>
      <c r="E13">
        <v>166.277995</v>
      </c>
      <c r="F13" t="s">
        <v>22</v>
      </c>
      <c r="G13">
        <v>5.3499999999999999E-2</v>
      </c>
      <c r="H13">
        <v>5.3999999999999999E-2</v>
      </c>
      <c r="I13">
        <v>164.69397599999999</v>
      </c>
      <c r="J13" t="s">
        <v>22</v>
      </c>
      <c r="K13">
        <v>5.4600000000000003E-2</v>
      </c>
      <c r="L13">
        <v>5.5E-2</v>
      </c>
      <c r="M13">
        <v>161.26827700000001</v>
      </c>
      <c r="N13" t="s">
        <v>22</v>
      </c>
      <c r="O13">
        <v>5.5599999999999997E-2</v>
      </c>
      <c r="P13">
        <v>5.6099999999999997E-2</v>
      </c>
      <c r="Q13">
        <v>162.22211100000001</v>
      </c>
      <c r="S13" s="17"/>
      <c r="T13" t="s">
        <v>22</v>
      </c>
      <c r="U13">
        <v>3.73E-2</v>
      </c>
      <c r="V13">
        <v>4.7199999999999999E-2</v>
      </c>
      <c r="W13">
        <v>155.87481500000001</v>
      </c>
      <c r="X13" t="s">
        <v>22</v>
      </c>
      <c r="Y13">
        <v>3.7999999999999999E-2</v>
      </c>
      <c r="Z13">
        <v>4.8099999999999997E-2</v>
      </c>
      <c r="AA13">
        <v>154.26700099999999</v>
      </c>
      <c r="AB13" t="s">
        <v>22</v>
      </c>
      <c r="AC13">
        <v>3.8600000000000002E-2</v>
      </c>
      <c r="AD13">
        <v>4.9099999999999998E-2</v>
      </c>
      <c r="AE13">
        <v>157.34231</v>
      </c>
      <c r="AF13" t="s">
        <v>22</v>
      </c>
      <c r="AG13">
        <v>3.9199999999999999E-2</v>
      </c>
      <c r="AH13">
        <v>0.05</v>
      </c>
      <c r="AI13">
        <v>154.242715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5.2900000000000003E-2</v>
      </c>
      <c r="C25" s="3"/>
      <c r="D25" s="3"/>
      <c r="E25">
        <v>11.98934</v>
      </c>
      <c r="F25">
        <v>5.3900000000000003E-2</v>
      </c>
      <c r="G25" s="3"/>
      <c r="H25" s="3"/>
      <c r="I25">
        <v>11.814549</v>
      </c>
      <c r="J25">
        <v>5.5E-2</v>
      </c>
      <c r="K25" s="3"/>
      <c r="L25" s="3"/>
      <c r="M25">
        <v>13.371923000000001</v>
      </c>
      <c r="N25" s="3">
        <v>5.6099999999999997E-2</v>
      </c>
      <c r="O25" s="3"/>
      <c r="P25" s="3"/>
      <c r="Q25">
        <v>13.246415000000001</v>
      </c>
      <c r="S25" s="18"/>
      <c r="T25" s="3">
        <v>4.4200000000000003E-2</v>
      </c>
      <c r="U25" s="3"/>
      <c r="V25" s="3"/>
      <c r="W25">
        <v>12.115213000000001</v>
      </c>
      <c r="X25" s="3">
        <v>4.5100000000000001E-2</v>
      </c>
      <c r="Z25" s="3"/>
      <c r="AA25">
        <v>13.047741</v>
      </c>
      <c r="AB25" s="3">
        <v>4.58E-2</v>
      </c>
      <c r="AC25" s="3"/>
      <c r="AD25" s="3"/>
      <c r="AE25">
        <v>12.55002</v>
      </c>
      <c r="AF25" s="3">
        <v>4.6800000000000001E-2</v>
      </c>
      <c r="AG25" s="3"/>
      <c r="AH25" s="3"/>
      <c r="AI25">
        <v>12.298271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5.67E-2</v>
      </c>
      <c r="E32">
        <v>1.416123</v>
      </c>
      <c r="F32" t="s">
        <v>20</v>
      </c>
      <c r="G32">
        <v>2.5999999999999999E-3</v>
      </c>
      <c r="H32">
        <v>5.79E-2</v>
      </c>
      <c r="I32">
        <v>1.430302</v>
      </c>
      <c r="J32" t="s">
        <v>20</v>
      </c>
      <c r="K32">
        <v>2.5999999999999999E-3</v>
      </c>
      <c r="L32">
        <v>5.91E-2</v>
      </c>
      <c r="M32">
        <v>1.445505</v>
      </c>
      <c r="N32" t="s">
        <v>20</v>
      </c>
      <c r="O32">
        <v>2.5999999999999999E-3</v>
      </c>
      <c r="P32">
        <v>6.0299999999999999E-2</v>
      </c>
      <c r="Q32">
        <v>1.405694</v>
      </c>
      <c r="S32" s="17"/>
      <c r="T32" t="s">
        <v>20</v>
      </c>
      <c r="U32">
        <v>1.2999999999999999E-3</v>
      </c>
      <c r="V32">
        <v>5.67E-2</v>
      </c>
      <c r="W32">
        <v>1.390091</v>
      </c>
      <c r="X32" t="s">
        <v>20</v>
      </c>
      <c r="Y32">
        <v>2.5999999999999999E-3</v>
      </c>
      <c r="Z32">
        <v>5.79E-2</v>
      </c>
      <c r="AA32">
        <v>1.7896559999999999</v>
      </c>
      <c r="AB32" t="s">
        <v>20</v>
      </c>
      <c r="AC32">
        <v>2.5999999999999999E-3</v>
      </c>
      <c r="AD32">
        <v>5.91E-2</v>
      </c>
      <c r="AE32">
        <v>1.4379820000000001</v>
      </c>
      <c r="AF32" t="s">
        <v>20</v>
      </c>
      <c r="AG32">
        <v>2.5999999999999999E-3</v>
      </c>
      <c r="AH32">
        <v>6.0299999999999999E-2</v>
      </c>
      <c r="AI32">
        <v>1.435848</v>
      </c>
    </row>
    <row r="33" spans="1:35" x14ac:dyDescent="0.25">
      <c r="A33" s="17"/>
      <c r="B33" t="s">
        <v>21</v>
      </c>
      <c r="C33">
        <v>1.66E-2</v>
      </c>
      <c r="D33">
        <v>5.33E-2</v>
      </c>
      <c r="E33">
        <v>12.450303</v>
      </c>
      <c r="F33" t="s">
        <v>21</v>
      </c>
      <c r="G33">
        <v>1.6899999999999998E-2</v>
      </c>
      <c r="H33">
        <v>5.4399999999999997E-2</v>
      </c>
      <c r="I33">
        <v>12.589240999999999</v>
      </c>
      <c r="J33" t="s">
        <v>21</v>
      </c>
      <c r="K33">
        <v>1.72E-2</v>
      </c>
      <c r="L33">
        <v>5.5500000000000001E-2</v>
      </c>
      <c r="M33">
        <v>12.847873</v>
      </c>
      <c r="N33" t="s">
        <v>21</v>
      </c>
      <c r="O33">
        <v>1.7299999999999999E-2</v>
      </c>
      <c r="P33">
        <v>5.6599999999999998E-2</v>
      </c>
      <c r="Q33">
        <v>12.240900999999999</v>
      </c>
      <c r="S33" s="17"/>
      <c r="T33" t="s">
        <v>21</v>
      </c>
      <c r="U33">
        <v>7.1000000000000004E-3</v>
      </c>
      <c r="V33">
        <v>4.7199999999999999E-2</v>
      </c>
      <c r="W33">
        <v>13.473856</v>
      </c>
      <c r="X33" t="s">
        <v>21</v>
      </c>
      <c r="Y33">
        <v>7.1999999999999998E-3</v>
      </c>
      <c r="Z33">
        <v>4.8099999999999997E-2</v>
      </c>
      <c r="AA33">
        <v>11.658466000000001</v>
      </c>
      <c r="AB33" t="s">
        <v>21</v>
      </c>
      <c r="AC33">
        <v>7.4000000000000003E-3</v>
      </c>
      <c r="AD33">
        <v>4.9000000000000002E-2</v>
      </c>
      <c r="AE33">
        <v>11.359354</v>
      </c>
      <c r="AF33" t="s">
        <v>21</v>
      </c>
      <c r="AG33">
        <v>7.4999999999999997E-3</v>
      </c>
      <c r="AH33">
        <v>0.05</v>
      </c>
      <c r="AI33">
        <v>11.324354</v>
      </c>
    </row>
    <row r="34" spans="1:35" x14ac:dyDescent="0.25">
      <c r="A34" s="17"/>
      <c r="B34" t="s">
        <v>22</v>
      </c>
      <c r="C34">
        <v>1.8200000000000001E-2</v>
      </c>
      <c r="D34">
        <v>4.1500000000000002E-2</v>
      </c>
      <c r="E34">
        <v>143.34020699999999</v>
      </c>
      <c r="F34" t="s">
        <v>22</v>
      </c>
      <c r="G34">
        <v>1.8599999999999998E-2</v>
      </c>
      <c r="H34">
        <v>4.2299999999999997E-2</v>
      </c>
      <c r="I34">
        <v>144.365837</v>
      </c>
      <c r="J34" t="s">
        <v>22</v>
      </c>
      <c r="K34" s="7">
        <v>1.89E-2</v>
      </c>
      <c r="L34" s="10">
        <v>4.3200000000000002E-2</v>
      </c>
      <c r="M34">
        <v>140.76030800000001</v>
      </c>
      <c r="N34" t="s">
        <v>22</v>
      </c>
      <c r="O34">
        <v>1.9199999999999998E-2</v>
      </c>
      <c r="P34">
        <v>4.3999999999999997E-2</v>
      </c>
      <c r="Q34">
        <v>139.82464300000001</v>
      </c>
      <c r="S34" s="17"/>
      <c r="T34" t="s">
        <v>22</v>
      </c>
      <c r="U34">
        <v>8.8999999999999999E-3</v>
      </c>
      <c r="V34">
        <v>3.3500000000000002E-2</v>
      </c>
      <c r="W34">
        <v>124.73793499999999</v>
      </c>
      <c r="X34" t="s">
        <v>22</v>
      </c>
      <c r="Y34">
        <v>9.1000000000000004E-3</v>
      </c>
      <c r="Z34">
        <v>3.4200000000000001E-2</v>
      </c>
      <c r="AA34">
        <v>127.999419</v>
      </c>
      <c r="AB34" t="s">
        <v>22</v>
      </c>
      <c r="AC34">
        <v>9.1999999999999998E-3</v>
      </c>
      <c r="AD34">
        <v>3.49E-2</v>
      </c>
      <c r="AE34">
        <v>130.55144999999999</v>
      </c>
      <c r="AF34" t="s">
        <v>22</v>
      </c>
      <c r="AG34">
        <v>9.4000000000000004E-3</v>
      </c>
      <c r="AH34" s="6">
        <v>3.56E-2</v>
      </c>
      <c r="AI34">
        <v>130.509747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3.2500000000000001E-2</v>
      </c>
      <c r="C46" s="3"/>
      <c r="D46" s="3"/>
      <c r="E46">
        <v>10.622285</v>
      </c>
      <c r="F46" s="3">
        <v>3.3099999999999997E-2</v>
      </c>
      <c r="G46" s="3"/>
      <c r="H46" s="3"/>
      <c r="I46">
        <v>11.168651000000001</v>
      </c>
      <c r="J46" s="3">
        <v>3.3799999999999997E-2</v>
      </c>
      <c r="K46" s="3"/>
      <c r="L46" s="3"/>
      <c r="M46">
        <v>12.859807999999999</v>
      </c>
      <c r="N46" s="3">
        <v>3.4299999999999997E-2</v>
      </c>
      <c r="O46" s="3"/>
      <c r="P46" s="3"/>
      <c r="Q46">
        <v>11.787653000000001</v>
      </c>
      <c r="S46" s="18"/>
      <c r="T46" s="3">
        <v>0.02</v>
      </c>
      <c r="U46" s="3"/>
      <c r="V46" s="3"/>
      <c r="W46">
        <v>13.207549999999999</v>
      </c>
      <c r="X46" s="3">
        <v>2.0400000000000001E-2</v>
      </c>
      <c r="Y46" s="3"/>
      <c r="Z46" s="3"/>
      <c r="AA46">
        <v>11.964093999999999</v>
      </c>
      <c r="AB46" s="3">
        <v>2.0899999999999998E-2</v>
      </c>
      <c r="AC46" s="3"/>
      <c r="AD46" s="3"/>
      <c r="AE46">
        <v>14.800706999999999</v>
      </c>
      <c r="AF46" s="3">
        <v>2.1299999999999999E-2</v>
      </c>
      <c r="AG46" s="3"/>
      <c r="AH46" s="3"/>
      <c r="AI46">
        <v>10.784627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5.67E-2</v>
      </c>
      <c r="E52">
        <v>1.422156</v>
      </c>
      <c r="F52" t="s">
        <v>20</v>
      </c>
      <c r="G52">
        <v>2.5999999999999999E-3</v>
      </c>
      <c r="H52">
        <v>5.79E-2</v>
      </c>
      <c r="I52">
        <v>1.792098</v>
      </c>
      <c r="J52" t="s">
        <v>20</v>
      </c>
      <c r="K52">
        <v>2.5999999999999999E-3</v>
      </c>
      <c r="L52">
        <v>5.91E-2</v>
      </c>
      <c r="M52">
        <v>1.4221170000000001</v>
      </c>
      <c r="N52" t="s">
        <v>20</v>
      </c>
      <c r="O52">
        <v>2.5999999999999999E-3</v>
      </c>
      <c r="P52">
        <v>6.0299999999999999E-2</v>
      </c>
      <c r="Q52">
        <v>1.7735110000000001</v>
      </c>
    </row>
    <row r="53" spans="1:17" x14ac:dyDescent="0.25">
      <c r="A53" s="17"/>
      <c r="B53" t="s">
        <v>21</v>
      </c>
      <c r="C53">
        <v>2.8E-3</v>
      </c>
      <c r="D53">
        <v>3.1E-2</v>
      </c>
      <c r="E53">
        <v>9.4526620000000001</v>
      </c>
      <c r="F53" t="s">
        <v>21</v>
      </c>
      <c r="G53">
        <v>2.8999999999999998E-3</v>
      </c>
      <c r="H53">
        <v>3.15E-2</v>
      </c>
      <c r="I53">
        <v>9.2287730000000003</v>
      </c>
      <c r="J53" t="s">
        <v>21</v>
      </c>
      <c r="K53">
        <v>3.0000000000000001E-3</v>
      </c>
      <c r="L53">
        <v>3.1899999999999998E-2</v>
      </c>
      <c r="M53">
        <v>9.5517299999999992</v>
      </c>
      <c r="N53" t="s">
        <v>21</v>
      </c>
      <c r="O53">
        <v>3.0000000000000001E-3</v>
      </c>
      <c r="P53">
        <v>3.2599999999999997E-2</v>
      </c>
      <c r="Q53">
        <v>10.008724000000001</v>
      </c>
    </row>
    <row r="54" spans="1:17" x14ac:dyDescent="0.25">
      <c r="A54" s="17"/>
      <c r="B54" t="s">
        <v>22</v>
      </c>
      <c r="C54">
        <v>3.8E-3</v>
      </c>
      <c r="D54">
        <v>0.02</v>
      </c>
      <c r="E54">
        <v>94.911268000000007</v>
      </c>
      <c r="F54" t="s">
        <v>22</v>
      </c>
      <c r="G54">
        <v>3.8999999999999998E-3</v>
      </c>
      <c r="H54">
        <v>2.0400000000000001E-2</v>
      </c>
      <c r="I54">
        <v>100.21731699999999</v>
      </c>
      <c r="J54" t="s">
        <v>22</v>
      </c>
      <c r="K54">
        <v>4.0000000000000001E-3</v>
      </c>
      <c r="L54">
        <v>2.0899999999999998E-2</v>
      </c>
      <c r="M54">
        <v>96.714320000000001</v>
      </c>
      <c r="N54" t="s">
        <v>22</v>
      </c>
      <c r="O54">
        <v>4.1000000000000003E-3</v>
      </c>
      <c r="P54">
        <v>2.1399999999999999E-2</v>
      </c>
      <c r="Q54">
        <v>97.595971000000006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8.0999999999999996E-3</v>
      </c>
      <c r="C66" s="3"/>
      <c r="D66" s="3"/>
      <c r="E66">
        <v>11.729257</v>
      </c>
      <c r="F66" s="3">
        <v>8.3999999999999995E-3</v>
      </c>
      <c r="G66" s="3"/>
      <c r="H66" s="3"/>
      <c r="I66">
        <v>10.188446000000001</v>
      </c>
      <c r="J66" s="3">
        <v>8.6E-3</v>
      </c>
      <c r="K66" s="3"/>
      <c r="L66" s="3"/>
      <c r="M66">
        <v>12.833717</v>
      </c>
      <c r="N66" s="3">
        <v>8.8000000000000005E-3</v>
      </c>
      <c r="O66" s="3"/>
      <c r="P66" s="3"/>
      <c r="Q66">
        <v>13.628367000000001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5.6759999999999998E-2</v>
      </c>
      <c r="H73">
        <f t="shared" ref="H73:H75" si="2">E11+I11</f>
        <v>3.0821529999999999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5.2950000000000004E-2</v>
      </c>
      <c r="M73">
        <f>I25+E25</f>
        <v>23.803888999999998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5.6819999999999996E-2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5.3000000000000005E-2</v>
      </c>
    </row>
    <row r="74" spans="1:27" x14ac:dyDescent="0.25">
      <c r="C74" s="17"/>
      <c r="D74" s="16"/>
      <c r="E74" t="s">
        <v>36</v>
      </c>
      <c r="F74">
        <f t="shared" si="0"/>
        <v>5.2549999999999999E-2</v>
      </c>
      <c r="G74">
        <f t="shared" si="1"/>
        <v>5.3994999999999994E-2</v>
      </c>
      <c r="H74">
        <f t="shared" si="2"/>
        <v>24.274931000000002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5.2600000000000001E-2</v>
      </c>
      <c r="S74">
        <f t="shared" si="7"/>
        <v>5.4190000000000002E-2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5.2549999999999999E-2</v>
      </c>
      <c r="G75">
        <f t="shared" si="1"/>
        <v>5.2955000000000002E-2</v>
      </c>
      <c r="H75">
        <f t="shared" si="2"/>
        <v>330.971971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5.2600000000000001E-2</v>
      </c>
      <c r="S75">
        <f t="shared" si="7"/>
        <v>5.3010000000000009E-2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5.6940000000000004E-2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5.3100000000000008E-2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5.706E-2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5.3199999999999997E-2</v>
      </c>
    </row>
    <row r="80" spans="1:27" x14ac:dyDescent="0.25">
      <c r="C80" s="17"/>
      <c r="D80" s="16"/>
      <c r="E80" t="s">
        <v>36</v>
      </c>
      <c r="F80">
        <f t="shared" si="10"/>
        <v>5.2700000000000004E-2</v>
      </c>
      <c r="G80">
        <f t="shared" si="11"/>
        <v>5.4580000000000004E-2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5.28E-2</v>
      </c>
      <c r="S80">
        <f t="shared" si="15"/>
        <v>5.4969999999999998E-2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5.2700000000000004E-2</v>
      </c>
      <c r="G81">
        <f t="shared" si="11"/>
        <v>5.3120000000000001E-2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5.28E-2</v>
      </c>
      <c r="S81">
        <f t="shared" si="15"/>
        <v>5.323E-2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5.6820000000000002E-2</v>
      </c>
      <c r="H86">
        <f t="shared" ref="H86:H88" si="20">M11+I11+E11</f>
        <v>4.4546139999999994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5.3000250000000006E-2</v>
      </c>
      <c r="M86">
        <f>M25+I25+E25</f>
        <v>37.175812000000001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5.6940000000000004E-2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5.3101000000000009E-2</v>
      </c>
    </row>
    <row r="87" spans="2:25" x14ac:dyDescent="0.25">
      <c r="B87" s="17"/>
      <c r="C87" s="15"/>
      <c r="D87" s="16"/>
      <c r="E87" t="s">
        <v>36</v>
      </c>
      <c r="F87">
        <f t="shared" si="18"/>
        <v>5.2600250000000001E-2</v>
      </c>
      <c r="G87">
        <f t="shared" si="19"/>
        <v>5.4183250000000009E-2</v>
      </c>
      <c r="H87">
        <f t="shared" si="20"/>
        <v>39.402169000000001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5.2700999999999998E-2</v>
      </c>
      <c r="S87">
        <f t="shared" si="25"/>
        <v>5.4553000000000004E-2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5.2600250000000001E-2</v>
      </c>
      <c r="G88">
        <f t="shared" si="19"/>
        <v>5.3009750000000008E-2</v>
      </c>
      <c r="H88">
        <f t="shared" si="20"/>
        <v>492.24024800000007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5.2700999999999998E-2</v>
      </c>
      <c r="S88">
        <f t="shared" si="25"/>
        <v>5.3119000000000006E-2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5.7179999999999995E-2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5.3304000000000004E-2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5.7420000000000006E-2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5.3509000000000008E-2</v>
      </c>
    </row>
    <row r="93" spans="2:25" x14ac:dyDescent="0.25">
      <c r="B93" s="17"/>
      <c r="C93" s="15"/>
      <c r="D93" s="16"/>
      <c r="E93" t="s">
        <v>36</v>
      </c>
      <c r="F93">
        <f t="shared" si="28"/>
        <v>5.2903999999999993E-2</v>
      </c>
      <c r="G93">
        <f t="shared" si="29"/>
        <v>5.5252000000000002E-2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5.3109000000000003E-2</v>
      </c>
      <c r="S93">
        <f t="shared" si="33"/>
        <v>5.5897000000000002E-2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5.2903999999999993E-2</v>
      </c>
      <c r="G94">
        <f t="shared" si="29"/>
        <v>5.3336000000000001E-2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5.3109000000000003E-2</v>
      </c>
      <c r="S94">
        <f t="shared" si="33"/>
        <v>5.3551000000000001E-2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5.6879999999999993E-2</v>
      </c>
      <c r="H99">
        <f t="shared" ref="H99:H101" si="38">Q11+M11+I11+E11</f>
        <v>5.8618160000000001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5.30507375E-2</v>
      </c>
      <c r="M99">
        <f>Q25+M25+I25+E25</f>
        <v>50.422226999999999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5.706E-2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5.3202900000000004E-2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5.2650724999999995E-2</v>
      </c>
      <c r="G100">
        <f t="shared" si="37"/>
        <v>5.4365087499999992E-2</v>
      </c>
      <c r="H100">
        <f t="shared" si="38"/>
        <v>52.954129999999999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5.2802799999999997E-2</v>
      </c>
      <c r="S100">
        <f t="shared" si="43"/>
        <v>5.4891700000000002E-2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5.2650724999999995E-2</v>
      </c>
      <c r="G101">
        <f t="shared" si="37"/>
        <v>5.3064274999999994E-2</v>
      </c>
      <c r="H101">
        <f t="shared" si="38"/>
        <v>654.46235900000011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5.2802799999999997E-2</v>
      </c>
      <c r="S101">
        <f t="shared" si="43"/>
        <v>5.3227200000000002E-2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5.7419999999999999E-2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5.3511199999999995E-2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5.7780000000000005E-2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5.3824300000000005E-2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5.3110399999999995E-2</v>
      </c>
      <c r="G106">
        <f t="shared" si="47"/>
        <v>5.5837600000000001E-2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5.3421600000000007E-2</v>
      </c>
      <c r="S106">
        <f t="shared" si="51"/>
        <v>5.6653900000000007E-2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5.3110399999999995E-2</v>
      </c>
      <c r="G107">
        <f t="shared" si="47"/>
        <v>5.3549600000000003E-2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5.3421600000000007E-2</v>
      </c>
      <c r="S107">
        <f t="shared" si="51"/>
        <v>5.3868399999999997E-2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5.6759999999999998E-2</v>
      </c>
      <c r="H112">
        <f t="shared" ref="H112:H114" si="56">AA11+W11</f>
        <v>2.9265319999999999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4.4245E-2</v>
      </c>
      <c r="M112">
        <f>AA25+W25</f>
        <v>25.162953999999999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5.6819999999999996E-2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4.4290000000000003E-2</v>
      </c>
    </row>
    <row r="113" spans="2:25" x14ac:dyDescent="0.25">
      <c r="C113" s="17"/>
      <c r="D113" s="16"/>
      <c r="E113" t="s">
        <v>36</v>
      </c>
      <c r="F113">
        <f t="shared" si="54"/>
        <v>3.6230000000000005E-2</v>
      </c>
      <c r="G113">
        <f t="shared" si="55"/>
        <v>5.5759999999999997E-2</v>
      </c>
      <c r="H113">
        <f t="shared" si="56"/>
        <v>26.028201000000003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3.6260000000000008E-2</v>
      </c>
      <c r="S113">
        <f t="shared" si="61"/>
        <v>5.5820000000000002E-2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3.7335E-2</v>
      </c>
      <c r="G114">
        <f t="shared" si="55"/>
        <v>4.7244999999999995E-2</v>
      </c>
      <c r="H114">
        <f t="shared" si="56"/>
        <v>310.14181600000001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3.737E-2</v>
      </c>
      <c r="S114">
        <f t="shared" si="61"/>
        <v>4.7289999999999999E-2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5.6940000000000004E-2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4.4380000000000003E-2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5.706E-2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4.4469999999999996E-2</v>
      </c>
    </row>
    <row r="119" spans="2:25" x14ac:dyDescent="0.25">
      <c r="C119" s="17"/>
      <c r="D119" s="16"/>
      <c r="E119" t="s">
        <v>36</v>
      </c>
      <c r="F119">
        <f t="shared" si="64"/>
        <v>3.6320000000000005E-2</v>
      </c>
      <c r="G119">
        <f t="shared" si="65"/>
        <v>5.5940000000000004E-2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3.6380000000000003E-2</v>
      </c>
      <c r="S119">
        <f t="shared" si="69"/>
        <v>5.6059999999999999E-2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3.7440000000000001E-2</v>
      </c>
      <c r="G120">
        <f t="shared" si="65"/>
        <v>4.7380000000000005E-2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3.7509999999999995E-2</v>
      </c>
      <c r="S120">
        <f t="shared" si="69"/>
        <v>4.7469999999999998E-2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5.6820000000000002E-2</v>
      </c>
      <c r="H125">
        <f t="shared" ref="H125:H127" si="74">AE11+AA11+W11</f>
        <v>4.726782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4.4289500000000009E-2</v>
      </c>
      <c r="M125">
        <f>AE25+AA25+W25</f>
        <v>37.712974000000003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5.6940000000000004E-2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4.4378000000000008E-2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3.6259750000000007E-2</v>
      </c>
      <c r="G126">
        <f t="shared" si="73"/>
        <v>5.5819750000000001E-2</v>
      </c>
      <c r="H126">
        <f t="shared" si="74"/>
        <v>42.290821999999999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3.6319000000000004E-2</v>
      </c>
      <c r="S126">
        <f t="shared" si="79"/>
        <v>5.5939000000000003E-2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3.7369750000000007E-2</v>
      </c>
      <c r="G127">
        <f t="shared" si="73"/>
        <v>4.7290250000000006E-2</v>
      </c>
      <c r="H127">
        <f t="shared" si="74"/>
        <v>467.484126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3.7439E-2</v>
      </c>
      <c r="S127">
        <f t="shared" si="79"/>
        <v>4.7381000000000006E-2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5.7179999999999995E-2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4.4552000000000001E-2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5.7420000000000006E-2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4.4722000000000012E-2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3.6435999999999996E-2</v>
      </c>
      <c r="G132">
        <f t="shared" si="83"/>
        <v>5.617599999999999E-2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3.6551E-2</v>
      </c>
      <c r="S132">
        <f t="shared" si="87"/>
        <v>5.6411000000000003E-2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3.7575999999999998E-2</v>
      </c>
      <c r="G133">
        <f t="shared" si="83"/>
        <v>4.7563999999999995E-2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3.7711000000000008E-2</v>
      </c>
      <c r="S133">
        <f t="shared" si="87"/>
        <v>4.7749E-2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5.6879999999999993E-2</v>
      </c>
      <c r="H138">
        <f t="shared" ref="H138:H140" si="92">AI11+AE11+AA11+W11</f>
        <v>6.1038839999999999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4.43335625E-2</v>
      </c>
      <c r="M138">
        <f>AI25+AE25+AA25+W25</f>
        <v>50.011245000000002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5.706E-2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4.4464499999999997E-2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3.6289274999999996E-2</v>
      </c>
      <c r="G139">
        <f t="shared" si="91"/>
        <v>5.5879274999999992E-2</v>
      </c>
      <c r="H139">
        <f t="shared" si="92"/>
        <v>56.231771999999999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3.6377199999999998E-2</v>
      </c>
      <c r="S139">
        <f t="shared" si="97"/>
        <v>5.6057199999999995E-2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3.7404262499999993E-2</v>
      </c>
      <c r="G140">
        <f t="shared" si="91"/>
        <v>4.7335724999999995E-2</v>
      </c>
      <c r="H140">
        <f t="shared" si="92"/>
        <v>621.72684099999992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3.7507100000000002E-2</v>
      </c>
      <c r="S140">
        <f t="shared" si="97"/>
        <v>4.7472799999999996E-2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5.7419999999999999E-2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4.4719999999999996E-2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5.7780000000000005E-2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4.4969500000000009E-2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3.6549600000000002E-2</v>
      </c>
      <c r="G145">
        <f t="shared" si="101"/>
        <v>5.6409599999999997E-2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3.6718400000000005E-2</v>
      </c>
      <c r="S145">
        <f t="shared" si="105"/>
        <v>5.6758400000000001E-2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3.7708800000000001E-2</v>
      </c>
      <c r="G146">
        <f t="shared" si="101"/>
        <v>4.7750399999999998E-2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3.7905700000000001E-2</v>
      </c>
      <c r="S146">
        <f t="shared" si="105"/>
        <v>4.8031599999999994E-2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5.6759999999999998E-2</v>
      </c>
      <c r="H151">
        <f t="shared" ref="H151:H153" si="110">I32++E32</f>
        <v>2.846425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3.2529999999999996E-2</v>
      </c>
      <c r="M151">
        <f>I46+E46</f>
        <v>21.790936000000002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5.6819999999999996E-2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3.2559999999999999E-2</v>
      </c>
    </row>
    <row r="152" spans="1:25" x14ac:dyDescent="0.25">
      <c r="C152" s="17"/>
      <c r="D152" s="16"/>
      <c r="E152" t="s">
        <v>36</v>
      </c>
      <c r="F152">
        <f t="shared" si="108"/>
        <v>1.6614999999999998E-2</v>
      </c>
      <c r="G152">
        <f t="shared" si="109"/>
        <v>5.3355E-2</v>
      </c>
      <c r="H152">
        <f t="shared" si="110"/>
        <v>25.039543999999999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1.6629999999999999E-2</v>
      </c>
      <c r="S152">
        <f t="shared" si="115"/>
        <v>5.3409999999999999E-2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1.822E-2</v>
      </c>
      <c r="G153">
        <f t="shared" si="109"/>
        <v>4.1540000000000001E-2</v>
      </c>
      <c r="H153">
        <f t="shared" si="110"/>
        <v>287.70604400000002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1.8240000000000003E-2</v>
      </c>
      <c r="S153">
        <f t="shared" si="115"/>
        <v>4.1579999999999999E-2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5.6940000000000004E-2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3.2620000000000003E-2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5.706E-2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3.2680000000000001E-2</v>
      </c>
    </row>
    <row r="158" spans="1:25" x14ac:dyDescent="0.25">
      <c r="C158" s="17"/>
      <c r="D158" s="16"/>
      <c r="E158" t="s">
        <v>36</v>
      </c>
      <c r="F158">
        <f t="shared" si="118"/>
        <v>1.6660000000000001E-2</v>
      </c>
      <c r="G158">
        <f t="shared" si="119"/>
        <v>5.3520000000000005E-2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1.669E-2</v>
      </c>
      <c r="S158">
        <f t="shared" si="123"/>
        <v>5.3629999999999997E-2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1.8280000000000001E-2</v>
      </c>
      <c r="G159">
        <f t="shared" si="119"/>
        <v>4.1660000000000003E-2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1.8319999999999999E-2</v>
      </c>
      <c r="S159">
        <f t="shared" si="123"/>
        <v>4.1739999999999999E-2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5.6820000000000002E-2</v>
      </c>
      <c r="H164">
        <f t="shared" ref="H164:H166" si="128">M32+I32+E32</f>
        <v>4.2919299999999998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3.2560250000000006E-2</v>
      </c>
      <c r="M164">
        <f>M46+I46+E46</f>
        <v>34.650743999999996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5.6940000000000004E-2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3.2621000000000004E-2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1.6630000000000002E-2</v>
      </c>
      <c r="G165">
        <f t="shared" si="127"/>
        <v>5.3410000000000006E-2</v>
      </c>
      <c r="H165">
        <f t="shared" si="128"/>
        <v>37.887416999999999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1.6660000000000001E-2</v>
      </c>
      <c r="S165">
        <f t="shared" si="133"/>
        <v>5.3520000000000005E-2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1.8239750000000002E-2</v>
      </c>
      <c r="G166">
        <f t="shared" si="127"/>
        <v>4.1580250000000006E-2</v>
      </c>
      <c r="H166">
        <f t="shared" si="128"/>
        <v>428.46635200000003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1.8279000000000004E-2</v>
      </c>
      <c r="S166">
        <f t="shared" si="133"/>
        <v>4.1661000000000004E-2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5.7179999999999995E-2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3.2744000000000002E-2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5.7420000000000006E-2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3.2869000000000002E-2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1.6719999999999999E-2</v>
      </c>
      <c r="G171">
        <f t="shared" si="137"/>
        <v>5.3739999999999996E-2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1.6780000000000003E-2</v>
      </c>
      <c r="S171">
        <f t="shared" si="141"/>
        <v>5.3960000000000001E-2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1.8355999999999997E-2</v>
      </c>
      <c r="G172">
        <f t="shared" si="137"/>
        <v>4.1824E-2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1.8431000000000003E-2</v>
      </c>
      <c r="S172">
        <f t="shared" si="141"/>
        <v>4.1988999999999999E-2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5.6879999999999993E-2</v>
      </c>
      <c r="H177">
        <f t="shared" ref="H177:H179" si="146">Q32+M32+I32+E32</f>
        <v>5.6976240000000002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3.2590712500000001E-2</v>
      </c>
      <c r="M177">
        <f>Q46+M46+I46+E46</f>
        <v>46.438397000000002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5.706E-2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3.2682699999999995E-2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1.6644974999999999E-2</v>
      </c>
      <c r="G178">
        <f t="shared" si="145"/>
        <v>5.3464999999999992E-2</v>
      </c>
      <c r="H178">
        <f t="shared" si="146"/>
        <v>50.128318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1.6689799999999998E-2</v>
      </c>
      <c r="S178">
        <f t="shared" si="151"/>
        <v>5.3629999999999997E-2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1.8259262499999998E-2</v>
      </c>
      <c r="G179">
        <f t="shared" si="145"/>
        <v>4.1620724999999997E-2</v>
      </c>
      <c r="H179">
        <f t="shared" si="146"/>
        <v>568.29099500000007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1.8317099999999999E-2</v>
      </c>
      <c r="S179">
        <f t="shared" si="151"/>
        <v>4.1742799999999997E-2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5.7419999999999999E-2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3.2869599999999999E-2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5.7780000000000005E-2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3.3058899999999995E-2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1.6778399999999999E-2</v>
      </c>
      <c r="G184">
        <f t="shared" si="155"/>
        <v>5.3959999999999994E-2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1.68646E-2</v>
      </c>
      <c r="S184">
        <f t="shared" si="159"/>
        <v>5.4290000000000005E-2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1.8428799999999999E-2</v>
      </c>
      <c r="G185">
        <f t="shared" si="155"/>
        <v>4.1990399999999997E-2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1.8535700000000002E-2</v>
      </c>
      <c r="S185">
        <f t="shared" si="159"/>
        <v>4.2241600000000004E-2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5.6759999999999998E-2</v>
      </c>
      <c r="H190">
        <f t="shared" ref="H190:H192" si="164">AA32+W32</f>
        <v>3.1797469999999999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2.002E-2</v>
      </c>
      <c r="M190">
        <f>AA46+W46</f>
        <v>25.171644000000001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5.6819999999999996E-2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2.0040000000000002E-2</v>
      </c>
    </row>
    <row r="191" spans="1:25" x14ac:dyDescent="0.25">
      <c r="C191" s="17"/>
      <c r="D191" s="16"/>
      <c r="E191" t="s">
        <v>36</v>
      </c>
      <c r="F191">
        <f t="shared" si="162"/>
        <v>7.1050000000000002E-3</v>
      </c>
      <c r="G191">
        <f t="shared" si="163"/>
        <v>4.7244999999999995E-2</v>
      </c>
      <c r="H191">
        <f t="shared" si="164"/>
        <v>25.132322000000002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7.1100000000000009E-3</v>
      </c>
      <c r="S191">
        <f t="shared" si="169"/>
        <v>4.7289999999999999E-2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8.9099999999999995E-3</v>
      </c>
      <c r="G192">
        <f t="shared" si="163"/>
        <v>3.3535000000000002E-2</v>
      </c>
      <c r="H192">
        <f t="shared" si="164"/>
        <v>252.73735399999998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8.9199999999999991E-3</v>
      </c>
      <c r="S192">
        <f t="shared" si="169"/>
        <v>3.3570000000000003E-2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5.6940000000000004E-2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2.0080000000000001E-2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5.706E-2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2.0119999999999999E-2</v>
      </c>
    </row>
    <row r="197" spans="2:25" x14ac:dyDescent="0.25">
      <c r="C197" s="17"/>
      <c r="D197" s="16"/>
      <c r="E197" t="s">
        <v>36</v>
      </c>
      <c r="F197">
        <f t="shared" si="172"/>
        <v>7.1200000000000013E-3</v>
      </c>
      <c r="G197">
        <f t="shared" si="173"/>
        <v>4.7380000000000005E-2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7.1299999999999992E-3</v>
      </c>
      <c r="S197">
        <f t="shared" si="177"/>
        <v>4.7469999999999998E-2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8.94E-3</v>
      </c>
      <c r="G198">
        <f t="shared" si="173"/>
        <v>3.3640000000000003E-2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8.9599999999999992E-3</v>
      </c>
      <c r="S198">
        <f t="shared" si="177"/>
        <v>3.3709999999999997E-2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5.6820000000000002E-2</v>
      </c>
      <c r="H203">
        <f t="shared" ref="H203:H205" si="182">AE32+AA32+W32</f>
        <v>4.6177289999999998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2.0040250000000003E-2</v>
      </c>
      <c r="M203">
        <f>AE46+AA46+W46</f>
        <v>39.972350999999996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5.6940000000000004E-2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2.0081000000000002E-2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7.1102500000000011E-3</v>
      </c>
      <c r="G204">
        <f t="shared" si="181"/>
        <v>4.7290000000000006E-2</v>
      </c>
      <c r="H204">
        <f t="shared" si="182"/>
        <v>36.491675999999998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7.1210000000000006E-3</v>
      </c>
      <c r="S204">
        <f t="shared" si="186"/>
        <v>4.7380000000000005E-2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8.9197500000000006E-3</v>
      </c>
      <c r="G205">
        <f t="shared" si="181"/>
        <v>3.3570000000000003E-2</v>
      </c>
      <c r="H205">
        <f t="shared" si="182"/>
        <v>383.28880399999997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8.9390000000000008E-3</v>
      </c>
      <c r="S205">
        <f t="shared" si="186"/>
        <v>3.3640000000000003E-2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5.7179999999999995E-2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2.0164000000000001E-2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5.7420000000000006E-2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2.0249000000000003E-2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7.1440000000000002E-3</v>
      </c>
      <c r="G210">
        <f t="shared" si="190"/>
        <v>4.7559999999999998E-2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7.169E-3</v>
      </c>
      <c r="S210">
        <f t="shared" si="194"/>
        <v>4.7740000000000005E-2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8.9759999999999996E-3</v>
      </c>
      <c r="G211">
        <f t="shared" si="190"/>
        <v>3.3779999999999998E-2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9.0110000000000016E-3</v>
      </c>
      <c r="S211">
        <f t="shared" si="194"/>
        <v>3.3920000000000006E-2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5.6879999999999993E-2</v>
      </c>
      <c r="H216">
        <f t="shared" ref="H216:H218" si="199">AI32+AE32+AA32+W32</f>
        <v>6.0535769999999998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2.0060724999999998E-2</v>
      </c>
      <c r="M216">
        <f>AI46+AE46+AA46+W46</f>
        <v>50.756977999999997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5.706E-2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2.01228E-2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7.1157249999999998E-3</v>
      </c>
      <c r="G217">
        <f t="shared" si="198"/>
        <v>4.7335012499999995E-2</v>
      </c>
      <c r="H217">
        <f t="shared" si="199"/>
        <v>47.816029999999998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7.1327999999999999E-3</v>
      </c>
      <c r="S217">
        <f t="shared" si="204"/>
        <v>4.7470100000000001E-2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8.9292749999999987E-3</v>
      </c>
      <c r="G218">
        <f t="shared" si="198"/>
        <v>3.3604999999999996E-2</v>
      </c>
      <c r="H218">
        <f t="shared" si="199"/>
        <v>513.79855099999997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8.9571999999999985E-3</v>
      </c>
      <c r="S218">
        <f t="shared" si="204"/>
        <v>3.3710000000000004E-2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5.7419999999999999E-2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2.0250399999999998E-2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5.7780000000000005E-2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2.03816E-2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7.1704000000000004E-3</v>
      </c>
      <c r="G223">
        <f t="shared" si="208"/>
        <v>4.77408E-2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7.2116000000000003E-3</v>
      </c>
      <c r="S223">
        <f t="shared" si="212"/>
        <v>4.8012700000000005E-2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9.0095999999999996E-3</v>
      </c>
      <c r="G224">
        <f t="shared" si="208"/>
        <v>3.3920000000000006E-2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9.0584000000000012E-3</v>
      </c>
      <c r="S224">
        <f t="shared" si="212"/>
        <v>3.4130000000000008E-2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5.6759999999999998E-2</v>
      </c>
      <c r="H229">
        <f t="shared" ref="H229:H231" si="217">I52+E52</f>
        <v>3.2142539999999999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7.6949999999999996E-3</v>
      </c>
      <c r="M229">
        <f>I66+E66</f>
        <v>21.917703000000003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5.6819999999999996E-2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7.2899999999999996E-3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3.1024999999999997E-2</v>
      </c>
      <c r="H230">
        <f t="shared" si="217"/>
        <v>18.681435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3.1050000000000001E-2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2.002E-2</v>
      </c>
      <c r="H231">
        <f t="shared" si="217"/>
        <v>195.12858499999999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2.0040000000000002E-2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5.6940000000000004E-2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6.4799999999999996E-3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5.706E-2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5.6699999999999997E-3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3.1100000000000003E-2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3.1149999999999997E-2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2.0080000000000001E-2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2.0119999999999999E-2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5.6820000000000002E-2</v>
      </c>
      <c r="H242">
        <f t="shared" ref="H242:H244" si="235">M52+I52+E52</f>
        <v>4.6363710000000005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7.3317499999999997E-3</v>
      </c>
      <c r="M242">
        <f>M66+I66+E66</f>
        <v>34.751419999999996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5.6940000000000004E-2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6.6470000000000001E-3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3.1049750000000001E-2</v>
      </c>
      <c r="H243">
        <f t="shared" si="235"/>
        <v>28.233165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3.1099000000000002E-2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2.0040250000000003E-2</v>
      </c>
      <c r="H244">
        <f t="shared" si="235"/>
        <v>291.84290499999997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2.0081000000000002E-2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5.7179999999999995E-2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5.5279999999999982E-3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5.7420000000000006E-2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4.7430000000000007E-3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3.1195999999999998E-2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3.1291000000000006E-2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2.0164000000000001E-2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2.0249000000000003E-2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5.6879999999999993E-2</v>
      </c>
      <c r="H255">
        <f t="shared" ref="H255:H257" si="253">Q52+M52+I52+E52</f>
        <v>6.4098820000000005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7.0071124999999982E-3</v>
      </c>
      <c r="M255">
        <f>Q66+M66+I66+E66</f>
        <v>48.379787000000007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5.706E-2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6.1458999999999984E-3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2.8149874999999999E-3</v>
      </c>
      <c r="G256">
        <f t="shared" si="252"/>
        <v>3.1074299999999996E-2</v>
      </c>
      <c r="H256">
        <f t="shared" si="253"/>
        <v>38.241889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2.8298999999999998E-3</v>
      </c>
      <c r="S256">
        <f t="shared" si="258"/>
        <v>3.1147399999999999E-2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2.0060737499999998E-2</v>
      </c>
      <c r="H257">
        <f t="shared" si="253"/>
        <v>389.43887599999999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2.0122899999999999E-2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5.7419999999999999E-2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5.0431999999999986E-3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5.7780000000000005E-2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4.641300000000001E-3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2.8591999999999997E-3</v>
      </c>
      <c r="G262">
        <f t="shared" si="262"/>
        <v>3.1291199999999998E-2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2.8873000000000002E-3</v>
      </c>
      <c r="S262">
        <f t="shared" si="266"/>
        <v>3.1433800000000005E-2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2.0251199999999997E-2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2.0384300000000001E-2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5.3999999999999999E-2</v>
      </c>
      <c r="E11">
        <v>1.324711</v>
      </c>
      <c r="F11" t="s">
        <v>20</v>
      </c>
      <c r="G11">
        <v>2.5999999999999999E-3</v>
      </c>
      <c r="H11">
        <v>5.5199999999999999E-2</v>
      </c>
      <c r="I11">
        <v>1.360527</v>
      </c>
      <c r="J11" t="s">
        <v>20</v>
      </c>
      <c r="K11">
        <v>2.5999999999999999E-3</v>
      </c>
      <c r="L11">
        <v>5.3699999999999998E-2</v>
      </c>
      <c r="M11">
        <v>1.220936</v>
      </c>
      <c r="N11" t="s">
        <v>20</v>
      </c>
      <c r="O11">
        <v>2.5999999999999999E-3</v>
      </c>
      <c r="P11">
        <v>5.7599999999999998E-2</v>
      </c>
      <c r="Q11">
        <v>1.31735</v>
      </c>
      <c r="S11" s="17"/>
      <c r="T11" t="s">
        <v>20</v>
      </c>
      <c r="U11">
        <v>1.2999999999999999E-3</v>
      </c>
      <c r="V11">
        <v>5.3999999999999999E-2</v>
      </c>
      <c r="W11">
        <v>1.413168</v>
      </c>
      <c r="X11" t="s">
        <v>20</v>
      </c>
      <c r="Y11">
        <v>2.5999999999999999E-3</v>
      </c>
      <c r="Z11">
        <v>5.5199999999999999E-2</v>
      </c>
      <c r="AA11">
        <v>1.2843230000000001</v>
      </c>
      <c r="AB11" t="s">
        <v>20</v>
      </c>
      <c r="AC11">
        <v>2.5999999999999999E-3</v>
      </c>
      <c r="AD11">
        <v>5.6399999999999999E-2</v>
      </c>
      <c r="AE11">
        <v>1.4045920000000001</v>
      </c>
      <c r="AF11" t="s">
        <v>20</v>
      </c>
      <c r="AG11">
        <v>2.5999999999999999E-3</v>
      </c>
      <c r="AH11">
        <v>5.7599999999999998E-2</v>
      </c>
      <c r="AI11">
        <v>1.326365</v>
      </c>
    </row>
    <row r="12" spans="1:35" x14ac:dyDescent="0.25">
      <c r="A12" s="17"/>
      <c r="B12" t="s">
        <v>21</v>
      </c>
      <c r="C12">
        <v>5.0200000000000002E-2</v>
      </c>
      <c r="D12">
        <v>5.3800000000000001E-2</v>
      </c>
      <c r="E12">
        <v>10.598610000000001</v>
      </c>
      <c r="F12" t="s">
        <v>21</v>
      </c>
      <c r="G12">
        <v>5.1200000000000002E-2</v>
      </c>
      <c r="H12">
        <v>5.5E-2</v>
      </c>
      <c r="I12">
        <v>10.500140999999999</v>
      </c>
      <c r="J12" t="s">
        <v>21</v>
      </c>
      <c r="K12">
        <v>5.2299999999999999E-2</v>
      </c>
      <c r="L12">
        <v>5.62E-2</v>
      </c>
      <c r="M12">
        <v>8.3330579999999994</v>
      </c>
      <c r="N12" t="s">
        <v>21</v>
      </c>
      <c r="O12">
        <v>5.33E-2</v>
      </c>
      <c r="P12">
        <v>5.74E-2</v>
      </c>
      <c r="Q12">
        <v>10.923030000000001</v>
      </c>
      <c r="S12" s="17"/>
      <c r="T12" t="s">
        <v>21</v>
      </c>
      <c r="U12">
        <v>3.5400000000000001E-2</v>
      </c>
      <c r="V12">
        <v>5.3100000000000001E-2</v>
      </c>
      <c r="W12">
        <v>11.446099</v>
      </c>
      <c r="X12" t="s">
        <v>21</v>
      </c>
      <c r="Y12">
        <v>3.5999999999999997E-2</v>
      </c>
      <c r="Z12">
        <v>5.4199999999999998E-2</v>
      </c>
      <c r="AA12">
        <v>11.61741</v>
      </c>
      <c r="AB12" t="s">
        <v>21</v>
      </c>
      <c r="AC12">
        <v>3.6600000000000001E-2</v>
      </c>
      <c r="AD12">
        <v>5.5399999999999998E-2</v>
      </c>
      <c r="AE12">
        <v>10.253318</v>
      </c>
      <c r="AF12" t="s">
        <v>21</v>
      </c>
      <c r="AG12">
        <v>3.7199999999999997E-2</v>
      </c>
      <c r="AH12">
        <v>5.6599999999999998E-2</v>
      </c>
      <c r="AI12">
        <v>10.395277</v>
      </c>
    </row>
    <row r="13" spans="1:35" x14ac:dyDescent="0.25">
      <c r="A13" s="17"/>
      <c r="B13" t="s">
        <v>22</v>
      </c>
      <c r="C13">
        <v>5.0200000000000002E-2</v>
      </c>
      <c r="D13">
        <v>5.0500000000000003E-2</v>
      </c>
      <c r="E13">
        <v>117.02512900000001</v>
      </c>
      <c r="F13" t="s">
        <v>22</v>
      </c>
      <c r="G13">
        <v>5.1299999999999998E-2</v>
      </c>
      <c r="H13">
        <v>5.16E-2</v>
      </c>
      <c r="I13">
        <v>115.84648300000001</v>
      </c>
      <c r="J13" t="s">
        <v>22</v>
      </c>
      <c r="K13">
        <v>5.2299999999999999E-2</v>
      </c>
      <c r="L13">
        <v>5.2699999999999997E-2</v>
      </c>
      <c r="M13">
        <v>126.375879</v>
      </c>
      <c r="N13" t="s">
        <v>22</v>
      </c>
      <c r="O13">
        <v>5.3400000000000003E-2</v>
      </c>
      <c r="P13">
        <v>5.3800000000000001E-2</v>
      </c>
      <c r="Q13">
        <v>120.658539</v>
      </c>
      <c r="S13" s="17"/>
      <c r="T13" t="s">
        <v>22</v>
      </c>
      <c r="U13">
        <v>3.6499999999999998E-2</v>
      </c>
      <c r="V13">
        <v>4.5199999999999997E-2</v>
      </c>
      <c r="W13">
        <v>127.969928</v>
      </c>
      <c r="X13" t="s">
        <v>22</v>
      </c>
      <c r="Y13">
        <v>3.7100000000000001E-2</v>
      </c>
      <c r="Z13">
        <v>4.6100000000000002E-2</v>
      </c>
      <c r="AA13">
        <v>123.054091</v>
      </c>
      <c r="AB13" t="s">
        <v>22</v>
      </c>
      <c r="AC13">
        <v>3.78E-2</v>
      </c>
      <c r="AD13">
        <v>4.7100000000000003E-2</v>
      </c>
      <c r="AE13">
        <v>116.91115499999999</v>
      </c>
      <c r="AF13" t="s">
        <v>22</v>
      </c>
      <c r="AG13">
        <v>3.8399999999999997E-2</v>
      </c>
      <c r="AH13">
        <v>4.8000000000000001E-2</v>
      </c>
      <c r="AI13">
        <v>110.31072399999999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5.04E-2</v>
      </c>
      <c r="C25" s="3"/>
      <c r="D25" s="3"/>
      <c r="E25">
        <v>11.099961</v>
      </c>
      <c r="F25">
        <v>5.16E-2</v>
      </c>
      <c r="G25" s="3"/>
      <c r="H25" s="3"/>
      <c r="I25">
        <v>10.512098</v>
      </c>
      <c r="J25">
        <v>5.2600000000000001E-2</v>
      </c>
      <c r="K25" s="3"/>
      <c r="L25" s="3"/>
      <c r="M25">
        <v>9.9545919999999999</v>
      </c>
      <c r="N25" s="3">
        <v>5.3699999999999998E-2</v>
      </c>
      <c r="O25" s="3"/>
      <c r="P25" s="3"/>
      <c r="Q25">
        <v>10.728609000000001</v>
      </c>
      <c r="S25" s="18"/>
      <c r="T25" s="3">
        <v>4.2599999999999999E-2</v>
      </c>
      <c r="U25" s="3"/>
      <c r="V25" s="3"/>
      <c r="W25">
        <v>13.192743999999999</v>
      </c>
      <c r="X25">
        <v>4.3400000000000001E-2</v>
      </c>
      <c r="Y25" s="3"/>
      <c r="Z25" s="3"/>
      <c r="AA25">
        <v>11.768103999999999</v>
      </c>
      <c r="AB25" s="3">
        <v>4.4200000000000003E-2</v>
      </c>
      <c r="AC25" s="3"/>
      <c r="AD25" s="3"/>
      <c r="AE25">
        <v>13.253672</v>
      </c>
      <c r="AF25" s="3">
        <v>4.5100000000000001E-2</v>
      </c>
      <c r="AG25" s="3"/>
      <c r="AH25" s="3"/>
      <c r="AI25">
        <v>12.469761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5.3999999999999999E-2</v>
      </c>
      <c r="E32">
        <v>1.308357</v>
      </c>
      <c r="F32" t="s">
        <v>20</v>
      </c>
      <c r="G32">
        <v>2.5999999999999999E-3</v>
      </c>
      <c r="H32">
        <v>5.5199999999999999E-2</v>
      </c>
      <c r="I32">
        <v>1.6500999999999999</v>
      </c>
      <c r="J32" t="s">
        <v>20</v>
      </c>
      <c r="K32">
        <v>2.5999999999999999E-3</v>
      </c>
      <c r="L32">
        <v>5.6399999999999999E-2</v>
      </c>
      <c r="M32">
        <v>1.2966279999999999</v>
      </c>
      <c r="N32" t="s">
        <v>20</v>
      </c>
      <c r="O32">
        <v>2.5999999999999999E-3</v>
      </c>
      <c r="P32">
        <v>5.7599999999999998E-2</v>
      </c>
      <c r="Q32">
        <v>1.3041670000000001</v>
      </c>
      <c r="S32" s="17"/>
      <c r="T32" t="s">
        <v>20</v>
      </c>
      <c r="U32">
        <v>1.2999999999999999E-3</v>
      </c>
      <c r="V32">
        <v>5.3999999999999999E-2</v>
      </c>
      <c r="W32">
        <v>1.6637980000000001</v>
      </c>
      <c r="X32" t="s">
        <v>20</v>
      </c>
      <c r="Y32">
        <v>2.5999999999999999E-3</v>
      </c>
      <c r="Z32">
        <v>5.5199999999999999E-2</v>
      </c>
      <c r="AA32">
        <v>1.646099</v>
      </c>
      <c r="AB32" t="s">
        <v>20</v>
      </c>
      <c r="AC32">
        <v>2.5999999999999999E-3</v>
      </c>
      <c r="AD32">
        <v>5.6399999999999999E-2</v>
      </c>
      <c r="AE32">
        <v>1.629615</v>
      </c>
      <c r="AF32" t="s">
        <v>20</v>
      </c>
      <c r="AG32">
        <v>2.5999999999999999E-3</v>
      </c>
      <c r="AH32">
        <v>5.7599999999999998E-2</v>
      </c>
      <c r="AI32">
        <v>1.628393</v>
      </c>
    </row>
    <row r="33" spans="1:35" x14ac:dyDescent="0.25">
      <c r="A33" s="17"/>
      <c r="B33" t="s">
        <v>21</v>
      </c>
      <c r="C33">
        <v>1.6400000000000001E-2</v>
      </c>
      <c r="D33">
        <v>5.0799999999999998E-2</v>
      </c>
      <c r="E33">
        <v>9.6381289999999993</v>
      </c>
      <c r="F33" t="s">
        <v>21</v>
      </c>
      <c r="G33">
        <v>1.67E-2</v>
      </c>
      <c r="H33">
        <v>5.1900000000000002E-2</v>
      </c>
      <c r="I33">
        <v>10.053224999999999</v>
      </c>
      <c r="J33" t="s">
        <v>21</v>
      </c>
      <c r="K33">
        <v>1.7000000000000001E-2</v>
      </c>
      <c r="L33">
        <v>5.2900000000000003E-2</v>
      </c>
      <c r="M33">
        <v>9.6230980000000006</v>
      </c>
      <c r="N33" t="s">
        <v>21</v>
      </c>
      <c r="O33">
        <v>1.7299999999999999E-2</v>
      </c>
      <c r="P33">
        <v>5.4100000000000002E-2</v>
      </c>
      <c r="Q33">
        <v>9.5357520000000005</v>
      </c>
      <c r="S33" s="17"/>
      <c r="T33" t="s">
        <v>21</v>
      </c>
      <c r="U33">
        <v>7.1000000000000004E-3</v>
      </c>
      <c r="V33">
        <v>4.4999999999999998E-2</v>
      </c>
      <c r="W33">
        <v>8.9833259999999999</v>
      </c>
      <c r="X33" t="s">
        <v>21</v>
      </c>
      <c r="Y33">
        <v>7.1999999999999998E-3</v>
      </c>
      <c r="Z33">
        <v>4.5900000000000003E-2</v>
      </c>
      <c r="AA33">
        <v>9.8424370000000003</v>
      </c>
      <c r="AB33" t="s">
        <v>21</v>
      </c>
      <c r="AC33">
        <v>7.4000000000000003E-3</v>
      </c>
      <c r="AD33">
        <v>4.6699999999999998E-2</v>
      </c>
      <c r="AE33">
        <v>8.7041439999999994</v>
      </c>
      <c r="AF33" t="s">
        <v>21</v>
      </c>
      <c r="AG33">
        <v>7.4999999999999997E-3</v>
      </c>
      <c r="AH33">
        <v>4.7699999999999999E-2</v>
      </c>
      <c r="AI33">
        <v>9.1352080000000004</v>
      </c>
    </row>
    <row r="34" spans="1:35" x14ac:dyDescent="0.25">
      <c r="A34" s="17"/>
      <c r="B34" t="s">
        <v>22</v>
      </c>
      <c r="C34">
        <v>1.78E-2</v>
      </c>
      <c r="D34">
        <v>3.9699999999999999E-2</v>
      </c>
      <c r="E34">
        <v>106.078075</v>
      </c>
      <c r="F34" t="s">
        <v>22</v>
      </c>
      <c r="G34">
        <v>1.8200000000000001E-2</v>
      </c>
      <c r="H34">
        <v>4.0500000000000001E-2</v>
      </c>
      <c r="I34">
        <v>109.24094599999999</v>
      </c>
      <c r="J34" t="s">
        <v>22</v>
      </c>
      <c r="K34" s="7">
        <v>1.8499999999999999E-2</v>
      </c>
      <c r="L34" s="10">
        <v>4.1399999999999999E-2</v>
      </c>
      <c r="M34">
        <v>111.668474</v>
      </c>
      <c r="N34" t="s">
        <v>22</v>
      </c>
      <c r="O34">
        <v>1.89E-2</v>
      </c>
      <c r="P34">
        <v>4.2200000000000001E-2</v>
      </c>
      <c r="Q34">
        <v>106.926503</v>
      </c>
      <c r="S34" s="17"/>
      <c r="T34" t="s">
        <v>22</v>
      </c>
      <c r="U34">
        <v>8.8000000000000005E-3</v>
      </c>
      <c r="V34">
        <v>3.2000000000000001E-2</v>
      </c>
      <c r="W34">
        <v>103.285437</v>
      </c>
      <c r="X34" t="s">
        <v>22</v>
      </c>
      <c r="Y34">
        <v>8.9999999999999993E-3</v>
      </c>
      <c r="Z34">
        <v>3.27E-2</v>
      </c>
      <c r="AA34">
        <v>102.856711</v>
      </c>
      <c r="AB34" t="s">
        <v>22</v>
      </c>
      <c r="AC34">
        <v>9.1999999999999998E-3</v>
      </c>
      <c r="AD34">
        <v>3.3399999999999999E-2</v>
      </c>
      <c r="AE34">
        <v>102.184296</v>
      </c>
      <c r="AF34" t="s">
        <v>22</v>
      </c>
      <c r="AG34">
        <v>9.4000000000000004E-3</v>
      </c>
      <c r="AH34" s="6">
        <v>3.4099999999999998E-2</v>
      </c>
      <c r="AI34">
        <v>98.479196999999999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3.1399999999999997E-2</v>
      </c>
      <c r="C46" s="3"/>
      <c r="D46" s="3"/>
      <c r="E46">
        <v>10.24239</v>
      </c>
      <c r="F46" s="3">
        <v>3.2099999999999997E-2</v>
      </c>
      <c r="G46" s="3"/>
      <c r="H46" s="3"/>
      <c r="I46">
        <v>11.763566000000001</v>
      </c>
      <c r="J46" s="3">
        <v>3.2599999999999997E-2</v>
      </c>
      <c r="K46" s="3"/>
      <c r="L46" s="3"/>
      <c r="M46">
        <v>13.213247000000001</v>
      </c>
      <c r="N46" s="3">
        <v>3.3399999999999999E-2</v>
      </c>
      <c r="O46" s="3"/>
      <c r="P46" s="3"/>
      <c r="Q46">
        <v>11.455503999999999</v>
      </c>
      <c r="S46" s="18"/>
      <c r="T46" s="3">
        <v>1.95E-2</v>
      </c>
      <c r="U46" s="3"/>
      <c r="V46" s="3"/>
      <c r="W46">
        <v>11.753354</v>
      </c>
      <c r="X46" s="3">
        <v>0.02</v>
      </c>
      <c r="Y46" s="3"/>
      <c r="Z46" s="3"/>
      <c r="AA46">
        <v>13.878831999999999</v>
      </c>
      <c r="AB46" s="3">
        <v>2.0400000000000001E-2</v>
      </c>
      <c r="AC46" s="3"/>
      <c r="AD46" s="3"/>
      <c r="AE46">
        <v>12.804888</v>
      </c>
      <c r="AF46" s="3">
        <v>2.07E-2</v>
      </c>
      <c r="AG46" s="3"/>
      <c r="AH46" s="3"/>
      <c r="AI46">
        <v>12.214318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5.3999999999999999E-2</v>
      </c>
      <c r="E52">
        <v>1.640288</v>
      </c>
      <c r="F52" t="s">
        <v>20</v>
      </c>
      <c r="G52">
        <v>2.5999999999999999E-3</v>
      </c>
      <c r="H52">
        <v>5.5199999999999999E-2</v>
      </c>
      <c r="I52">
        <v>1.312675</v>
      </c>
      <c r="J52" t="s">
        <v>20</v>
      </c>
      <c r="K52">
        <v>2.5999999999999999E-3</v>
      </c>
      <c r="L52">
        <v>5.6399999999999999E-2</v>
      </c>
      <c r="M52">
        <v>1.6309610000000001</v>
      </c>
      <c r="N52" t="s">
        <v>20</v>
      </c>
      <c r="O52">
        <v>2.5999999999999999E-3</v>
      </c>
      <c r="P52">
        <v>5.7599999999999998E-2</v>
      </c>
      <c r="Q52">
        <v>1.2965040000000001</v>
      </c>
    </row>
    <row r="53" spans="1:17" x14ac:dyDescent="0.25">
      <c r="A53" s="17"/>
      <c r="B53" t="s">
        <v>21</v>
      </c>
      <c r="C53">
        <v>2.8E-3</v>
      </c>
      <c r="D53">
        <v>2.9600000000000001E-2</v>
      </c>
      <c r="E53">
        <v>8.2760470000000002</v>
      </c>
      <c r="F53" t="s">
        <v>21</v>
      </c>
      <c r="G53">
        <v>2.8999999999999998E-3</v>
      </c>
      <c r="H53">
        <v>3.0099999999999998E-2</v>
      </c>
      <c r="I53">
        <v>7.6174600000000003</v>
      </c>
      <c r="J53" t="s">
        <v>21</v>
      </c>
      <c r="K53">
        <v>3.0000000000000001E-3</v>
      </c>
      <c r="L53">
        <v>3.0499999999999999E-2</v>
      </c>
      <c r="M53">
        <v>7.4615669999999996</v>
      </c>
      <c r="N53" t="s">
        <v>21</v>
      </c>
      <c r="O53">
        <v>3.0000000000000001E-3</v>
      </c>
      <c r="P53">
        <v>3.1199999999999999E-2</v>
      </c>
      <c r="Q53">
        <v>8.852983</v>
      </c>
    </row>
    <row r="54" spans="1:17" x14ac:dyDescent="0.25">
      <c r="A54" s="17"/>
      <c r="B54" t="s">
        <v>22</v>
      </c>
      <c r="C54">
        <v>3.8E-3</v>
      </c>
      <c r="D54">
        <v>1.9099999999999999E-2</v>
      </c>
      <c r="E54">
        <v>75.763743000000005</v>
      </c>
      <c r="F54" t="s">
        <v>22</v>
      </c>
      <c r="G54">
        <v>3.8999999999999998E-3</v>
      </c>
      <c r="H54">
        <v>1.9599999999999999E-2</v>
      </c>
      <c r="I54">
        <v>74.072911000000005</v>
      </c>
      <c r="J54" t="s">
        <v>22</v>
      </c>
      <c r="K54">
        <v>4.0000000000000001E-3</v>
      </c>
      <c r="L54">
        <v>0.02</v>
      </c>
      <c r="M54">
        <v>72.776092000000006</v>
      </c>
      <c r="N54" t="s">
        <v>22</v>
      </c>
      <c r="O54">
        <v>4.1000000000000003E-3</v>
      </c>
      <c r="P54">
        <v>2.0500000000000001E-2</v>
      </c>
      <c r="Q54">
        <v>74.294139000000001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8.0000000000000002E-3</v>
      </c>
      <c r="C66" s="3"/>
      <c r="D66" s="3"/>
      <c r="E66">
        <v>10.625277000000001</v>
      </c>
      <c r="F66" s="3">
        <v>8.2000000000000007E-3</v>
      </c>
      <c r="G66" s="3"/>
      <c r="H66" s="3"/>
      <c r="I66">
        <v>12.704259</v>
      </c>
      <c r="J66" s="3">
        <v>8.3999999999999995E-3</v>
      </c>
      <c r="K66" s="3"/>
      <c r="L66" s="3"/>
      <c r="M66">
        <v>11.460634000000001</v>
      </c>
      <c r="N66" s="3">
        <v>8.6999999999999994E-3</v>
      </c>
      <c r="O66" s="3"/>
      <c r="P66" s="3"/>
      <c r="Q66">
        <v>11.618862999999999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5.4059999999999997E-2</v>
      </c>
      <c r="H73">
        <f t="shared" ref="H73:H75" si="2">E11+I11</f>
        <v>2.685238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5.0459999999999998E-2</v>
      </c>
      <c r="M73">
        <f>I25+E25</f>
        <v>21.612059000000002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5.4120000000000001E-2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5.0520000000000002E-2</v>
      </c>
    </row>
    <row r="74" spans="1:27" x14ac:dyDescent="0.25">
      <c r="C74" s="17"/>
      <c r="D74" s="16"/>
      <c r="E74" t="s">
        <v>36</v>
      </c>
      <c r="F74">
        <f t="shared" si="0"/>
        <v>5.0249999999999996E-2</v>
      </c>
      <c r="G74">
        <f t="shared" si="1"/>
        <v>5.3859999999999998E-2</v>
      </c>
      <c r="H74">
        <f t="shared" si="2"/>
        <v>21.098751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5.0300000000000004E-2</v>
      </c>
      <c r="S74">
        <f t="shared" si="7"/>
        <v>5.3920000000000003E-2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5.0254999999999994E-2</v>
      </c>
      <c r="G75">
        <f t="shared" si="1"/>
        <v>5.0555000000000003E-2</v>
      </c>
      <c r="H75">
        <f t="shared" si="2"/>
        <v>232.87161200000003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5.0310000000000007E-2</v>
      </c>
      <c r="S75">
        <f t="shared" si="7"/>
        <v>5.0610000000000002E-2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5.4240000000000003E-2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5.0640000000000004E-2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5.4359999999999999E-2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5.076E-2</v>
      </c>
    </row>
    <row r="80" spans="1:27" x14ac:dyDescent="0.25">
      <c r="C80" s="17"/>
      <c r="D80" s="16"/>
      <c r="E80" t="s">
        <v>36</v>
      </c>
      <c r="F80">
        <f t="shared" si="10"/>
        <v>5.04E-2</v>
      </c>
      <c r="G80">
        <f t="shared" si="11"/>
        <v>5.4040000000000005E-2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5.0499999999999996E-2</v>
      </c>
      <c r="S80">
        <f t="shared" si="15"/>
        <v>5.416E-2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5.042E-2</v>
      </c>
      <c r="G81">
        <f t="shared" si="11"/>
        <v>5.0720000000000008E-2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5.0529999999999999E-2</v>
      </c>
      <c r="S81">
        <f t="shared" si="15"/>
        <v>5.083E-2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5.4113250000000002E-2</v>
      </c>
      <c r="H86">
        <f t="shared" ref="H86:H88" si="20">M11+I11+E11</f>
        <v>3.906174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5.0519500000000009E-2</v>
      </c>
      <c r="M86">
        <f>M25+I25+E25</f>
        <v>31.566651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5.4212999999999997E-2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5.0638000000000009E-2</v>
      </c>
    </row>
    <row r="87" spans="2:25" x14ac:dyDescent="0.25">
      <c r="B87" s="17"/>
      <c r="C87" s="15"/>
      <c r="D87" s="16"/>
      <c r="E87" t="s">
        <v>36</v>
      </c>
      <c r="F87">
        <f t="shared" si="18"/>
        <v>5.0300250000000005E-2</v>
      </c>
      <c r="G87">
        <f t="shared" si="19"/>
        <v>5.392000000000001E-2</v>
      </c>
      <c r="H87">
        <f t="shared" si="20"/>
        <v>29.431809000000001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5.0401000000000008E-2</v>
      </c>
      <c r="S87">
        <f t="shared" si="25"/>
        <v>5.4040000000000005E-2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5.0309750000000007E-2</v>
      </c>
      <c r="G88">
        <f t="shared" si="19"/>
        <v>5.0610000000000002E-2</v>
      </c>
      <c r="H88">
        <f t="shared" si="20"/>
        <v>359.24749100000002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5.0419000000000005E-2</v>
      </c>
      <c r="S88">
        <f t="shared" si="25"/>
        <v>5.0720000000000001E-2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5.4371999999999997E-2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5.0872000000000001E-2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5.4477000000000005E-2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5.1102000000000009E-2</v>
      </c>
    </row>
    <row r="93" spans="2:25" x14ac:dyDescent="0.25">
      <c r="B93" s="17"/>
      <c r="C93" s="15"/>
      <c r="D93" s="16"/>
      <c r="E93" t="s">
        <v>36</v>
      </c>
      <c r="F93">
        <f t="shared" si="28"/>
        <v>5.0603999999999996E-2</v>
      </c>
      <c r="G93">
        <f t="shared" si="29"/>
        <v>5.4280000000000002E-2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5.0809000000000007E-2</v>
      </c>
      <c r="S93">
        <f t="shared" si="33"/>
        <v>5.4520000000000006E-2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5.0636E-2</v>
      </c>
      <c r="G94">
        <f t="shared" si="29"/>
        <v>5.0939999999999999E-2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5.0851000000000007E-2</v>
      </c>
      <c r="S94">
        <f t="shared" si="33"/>
        <v>5.1160000000000011E-2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5.4160762499999994E-2</v>
      </c>
      <c r="H99">
        <f t="shared" ref="H99:H101" si="38">Q11+M11+I11+E11</f>
        <v>5.2235240000000003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5.0578537499999993E-2</v>
      </c>
      <c r="M99">
        <f>Q25+M25+I25+E25</f>
        <v>42.295259999999999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5.4287099999999998E-2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5.0754299999999995E-2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5.0350724999999992E-2</v>
      </c>
      <c r="G100">
        <f t="shared" si="37"/>
        <v>5.3979999999999993E-2</v>
      </c>
      <c r="H100">
        <f t="shared" si="38"/>
        <v>40.354838999999998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5.05028E-2</v>
      </c>
      <c r="S100">
        <f t="shared" si="43"/>
        <v>5.416E-2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5.0364274999999993E-2</v>
      </c>
      <c r="G101">
        <f t="shared" si="37"/>
        <v>5.0664999999999995E-2</v>
      </c>
      <c r="H101">
        <f t="shared" si="38"/>
        <v>479.90602999999999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5.0527200000000001E-2</v>
      </c>
      <c r="S101">
        <f t="shared" si="43"/>
        <v>5.083E-2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5.4460799999999997E-2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5.1098399999999995E-2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5.4569699999999999E-2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5.1434099999999996E-2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5.0810399999999999E-2</v>
      </c>
      <c r="G106">
        <f t="shared" si="47"/>
        <v>5.4519999999999999E-2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5.1121600000000003E-2</v>
      </c>
      <c r="S106">
        <f t="shared" si="51"/>
        <v>5.4879999999999998E-2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5.0849599999999995E-2</v>
      </c>
      <c r="G107">
        <f t="shared" si="47"/>
        <v>5.1159999999999997E-2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5.1168400000000003E-2</v>
      </c>
      <c r="S107">
        <f t="shared" si="51"/>
        <v>5.1490000000000001E-2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5.4059999999999997E-2</v>
      </c>
      <c r="H112">
        <f t="shared" ref="H112:H114" si="56">AA11+W11</f>
        <v>2.6974910000000003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4.2639999999999997E-2</v>
      </c>
      <c r="M112">
        <f>AA25+W25</f>
        <v>24.960847999999999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5.4120000000000001E-2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4.2679999999999996E-2</v>
      </c>
    </row>
    <row r="113" spans="2:25" x14ac:dyDescent="0.25">
      <c r="C113" s="17"/>
      <c r="D113" s="16"/>
      <c r="E113" t="s">
        <v>36</v>
      </c>
      <c r="F113">
        <f t="shared" si="54"/>
        <v>3.5430000000000003E-2</v>
      </c>
      <c r="G113">
        <f t="shared" si="55"/>
        <v>5.3154999999999994E-2</v>
      </c>
      <c r="H113">
        <f t="shared" si="56"/>
        <v>23.063509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3.5459999999999998E-2</v>
      </c>
      <c r="S113">
        <f t="shared" si="61"/>
        <v>5.321E-2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3.653E-2</v>
      </c>
      <c r="G114">
        <f t="shared" si="55"/>
        <v>4.5244999999999994E-2</v>
      </c>
      <c r="H114">
        <f t="shared" si="56"/>
        <v>251.02401900000001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3.6559999999999995E-2</v>
      </c>
      <c r="S114">
        <f t="shared" si="61"/>
        <v>4.5290000000000004E-2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5.4240000000000003E-2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4.2759999999999999E-2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5.4359999999999999E-2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4.2839999999999996E-2</v>
      </c>
    </row>
    <row r="119" spans="2:25" x14ac:dyDescent="0.25">
      <c r="C119" s="17"/>
      <c r="D119" s="16"/>
      <c r="E119" t="s">
        <v>36</v>
      </c>
      <c r="F119">
        <f t="shared" si="64"/>
        <v>3.5520000000000003E-2</v>
      </c>
      <c r="G119">
        <f t="shared" si="65"/>
        <v>5.3320000000000006E-2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3.5580000000000001E-2</v>
      </c>
      <c r="S119">
        <f t="shared" si="69"/>
        <v>5.3430000000000005E-2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3.662E-2</v>
      </c>
      <c r="G120">
        <f t="shared" si="65"/>
        <v>4.5379999999999997E-2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3.6679999999999997E-2</v>
      </c>
      <c r="S120">
        <f t="shared" si="69"/>
        <v>4.5469999999999997E-2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5.4120000000000001E-2</v>
      </c>
      <c r="H125">
        <f t="shared" ref="H125:H127" si="74">AE11+AA11+W11</f>
        <v>4.1020830000000004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4.2680000000000003E-2</v>
      </c>
      <c r="M125">
        <f>AE25+AA25+W25</f>
        <v>38.21452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5.4240000000000003E-2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4.2760000000000006E-2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3.5460000000000005E-2</v>
      </c>
      <c r="G126">
        <f t="shared" si="73"/>
        <v>5.3210250000000008E-2</v>
      </c>
      <c r="H126">
        <f t="shared" si="74"/>
        <v>33.316827000000004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3.5520000000000003E-2</v>
      </c>
      <c r="S126">
        <f t="shared" si="79"/>
        <v>5.3321E-2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3.6560249999999996E-2</v>
      </c>
      <c r="G127">
        <f t="shared" si="73"/>
        <v>4.5290250000000004E-2</v>
      </c>
      <c r="H127">
        <f t="shared" si="74"/>
        <v>367.93517399999996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3.6621000000000001E-2</v>
      </c>
      <c r="S127">
        <f t="shared" si="79"/>
        <v>4.5381000000000005E-2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5.4480000000000001E-2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4.292E-2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5.4720000000000005E-2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4.3080000000000007E-2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3.5639999999999998E-2</v>
      </c>
      <c r="G132">
        <f t="shared" si="83"/>
        <v>5.3543999999999994E-2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3.576E-2</v>
      </c>
      <c r="S132">
        <f t="shared" si="87"/>
        <v>5.3769000000000011E-2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3.6743999999999999E-2</v>
      </c>
      <c r="G133">
        <f t="shared" si="83"/>
        <v>4.5564E-2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3.6868999999999999E-2</v>
      </c>
      <c r="S133">
        <f t="shared" si="87"/>
        <v>4.5749000000000005E-2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5.4179999999999992E-2</v>
      </c>
      <c r="H138">
        <f t="shared" ref="H138:H140" si="92">AI11+AE11+AA11+W11</f>
        <v>5.4284480000000004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4.2720012499999994E-2</v>
      </c>
      <c r="M138">
        <f>AI25+AE25+AA25+W25</f>
        <v>50.684280999999999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5.4359999999999999E-2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4.2840099999999999E-2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3.5490000000000001E-2</v>
      </c>
      <c r="G139">
        <f t="shared" si="91"/>
        <v>5.3265737499999993E-2</v>
      </c>
      <c r="H139">
        <f t="shared" si="92"/>
        <v>43.712103999999997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3.5580000000000001E-2</v>
      </c>
      <c r="S139">
        <f t="shared" si="97"/>
        <v>5.3432899999999998E-2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3.6590724999999991E-2</v>
      </c>
      <c r="G140">
        <f t="shared" si="91"/>
        <v>4.5335724999999993E-2</v>
      </c>
      <c r="H140">
        <f t="shared" si="92"/>
        <v>478.24589800000001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3.6682799999999995E-2</v>
      </c>
      <c r="S140">
        <f t="shared" si="97"/>
        <v>4.5472800000000001E-2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5.4719999999999998E-2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4.3080800000000002E-2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5.5079999999999997E-2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4.3322700000000006E-2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3.576E-2</v>
      </c>
      <c r="G145">
        <f t="shared" si="101"/>
        <v>5.3771199999999991E-2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3.594E-2</v>
      </c>
      <c r="S145">
        <f t="shared" si="105"/>
        <v>5.4114300000000004E-2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3.6870399999999998E-2</v>
      </c>
      <c r="G146">
        <f t="shared" si="101"/>
        <v>4.5750399999999997E-2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3.70616E-2</v>
      </c>
      <c r="S146">
        <f t="shared" si="105"/>
        <v>4.6031599999999999E-2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5.4059999999999997E-2</v>
      </c>
      <c r="H151">
        <f t="shared" ref="H151:H153" si="110">I32++E32</f>
        <v>2.9584570000000001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3.1434999999999998E-2</v>
      </c>
      <c r="M151">
        <f>I46+E46</f>
        <v>22.005956000000001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5.4120000000000001E-2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3.1469999999999998E-2</v>
      </c>
    </row>
    <row r="152" spans="1:25" x14ac:dyDescent="0.25">
      <c r="C152" s="17"/>
      <c r="D152" s="16"/>
      <c r="E152" t="s">
        <v>36</v>
      </c>
      <c r="F152">
        <f t="shared" si="108"/>
        <v>1.6414999999999999E-2</v>
      </c>
      <c r="G152">
        <f t="shared" si="109"/>
        <v>5.0854999999999997E-2</v>
      </c>
      <c r="H152">
        <f t="shared" si="110"/>
        <v>19.691353999999997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1.6430000000000004E-2</v>
      </c>
      <c r="S152">
        <f t="shared" si="115"/>
        <v>5.0909999999999997E-2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1.7819999999999999E-2</v>
      </c>
      <c r="G153">
        <f t="shared" si="109"/>
        <v>3.9739999999999998E-2</v>
      </c>
      <c r="H153">
        <f t="shared" si="110"/>
        <v>215.31902099999999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1.7839999999999998E-2</v>
      </c>
      <c r="S153">
        <f t="shared" si="115"/>
        <v>3.9779999999999996E-2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5.4240000000000003E-2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3.1539999999999999E-2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5.4359999999999999E-2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3.1609999999999992E-2</v>
      </c>
    </row>
    <row r="158" spans="1:25" x14ac:dyDescent="0.25">
      <c r="C158" s="17"/>
      <c r="D158" s="16"/>
      <c r="E158" t="s">
        <v>36</v>
      </c>
      <c r="F158">
        <f t="shared" si="118"/>
        <v>1.6460000000000002E-2</v>
      </c>
      <c r="G158">
        <f t="shared" si="119"/>
        <v>5.1020000000000003E-2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1.6490000000000001E-2</v>
      </c>
      <c r="S158">
        <f t="shared" si="123"/>
        <v>5.1129999999999995E-2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1.788E-2</v>
      </c>
      <c r="G159">
        <f t="shared" si="119"/>
        <v>3.9860000000000007E-2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1.7919999999999998E-2</v>
      </c>
      <c r="S159">
        <f t="shared" si="123"/>
        <v>3.9939999999999996E-2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5.4120000000000001E-2</v>
      </c>
      <c r="H164">
        <f t="shared" ref="H164:H166" si="128">M32+I32+E32</f>
        <v>4.2550849999999993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3.1469499999999997E-2</v>
      </c>
      <c r="M164">
        <f>M46+I46+E46</f>
        <v>35.219203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5.4240000000000003E-2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3.1537999999999997E-2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1.6430000000000004E-2</v>
      </c>
      <c r="G165">
        <f t="shared" si="127"/>
        <v>5.0909749999999997E-2</v>
      </c>
      <c r="H165">
        <f t="shared" si="128"/>
        <v>29.314451999999999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1.6460000000000002E-2</v>
      </c>
      <c r="S165">
        <f t="shared" si="133"/>
        <v>5.1019000000000009E-2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1.7839750000000001E-2</v>
      </c>
      <c r="G166">
        <f t="shared" si="127"/>
        <v>3.9780250000000003E-2</v>
      </c>
      <c r="H166">
        <f t="shared" si="128"/>
        <v>326.98749500000002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1.7878999999999999E-2</v>
      </c>
      <c r="S166">
        <f t="shared" si="133"/>
        <v>3.9861000000000001E-2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5.4480000000000001E-2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3.1671999999999999E-2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5.4720000000000005E-2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3.1801999999999997E-2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1.652E-2</v>
      </c>
      <c r="G171">
        <f t="shared" si="137"/>
        <v>5.1235999999999997E-2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1.6580000000000004E-2</v>
      </c>
      <c r="S171">
        <f t="shared" si="141"/>
        <v>5.1451000000000011E-2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1.7956E-2</v>
      </c>
      <c r="G172">
        <f t="shared" si="137"/>
        <v>4.0024000000000004E-2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1.8031000000000002E-2</v>
      </c>
      <c r="S172">
        <f t="shared" si="141"/>
        <v>4.0189000000000002E-2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5.4179999999999992E-2</v>
      </c>
      <c r="H177">
        <f t="shared" ref="H177:H179" si="146">Q32+M32+I32+E32</f>
        <v>5.5592519999999999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3.1503562499999992E-2</v>
      </c>
      <c r="M177">
        <f>Q46+M46+I46+E46</f>
        <v>46.674706999999998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5.4359999999999999E-2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3.1604499999999994E-2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1.6444999999999998E-2</v>
      </c>
      <c r="G178">
        <f t="shared" si="145"/>
        <v>5.0964287499999997E-2</v>
      </c>
      <c r="H178">
        <f t="shared" si="146"/>
        <v>38.850203999999998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1.6489999999999998E-2</v>
      </c>
      <c r="S178">
        <f t="shared" si="151"/>
        <v>5.1127300000000001E-2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1.7859274999999997E-2</v>
      </c>
      <c r="G179">
        <f t="shared" si="145"/>
        <v>3.9820724999999994E-2</v>
      </c>
      <c r="H179">
        <f t="shared" si="146"/>
        <v>433.91399799999999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1.7917199999999998E-2</v>
      </c>
      <c r="S179">
        <f t="shared" si="151"/>
        <v>3.9942799999999994E-2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5.4719999999999998E-2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3.1799999999999995E-2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5.5079999999999997E-2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3.1989499999999997E-2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1.6579999999999998E-2</v>
      </c>
      <c r="G184">
        <f t="shared" si="155"/>
        <v>5.1450399999999993E-2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1.6670000000000004E-2</v>
      </c>
      <c r="S184">
        <f t="shared" si="159"/>
        <v>5.1771100000000014E-2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1.80296E-2</v>
      </c>
      <c r="G185">
        <f t="shared" si="155"/>
        <v>4.0190400000000001E-2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1.8138400000000002E-2</v>
      </c>
      <c r="S185">
        <f t="shared" si="159"/>
        <v>4.0441600000000001E-2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5.4059999999999997E-2</v>
      </c>
      <c r="H190">
        <f t="shared" ref="H190:H192" si="164">AA32+W32</f>
        <v>3.3098970000000003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1.9525000000000001E-2</v>
      </c>
      <c r="M190">
        <f>AA46+W46</f>
        <v>25.632185999999997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5.4120000000000001E-2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1.9549999999999998E-2</v>
      </c>
    </row>
    <row r="191" spans="1:25" x14ac:dyDescent="0.25">
      <c r="C191" s="17"/>
      <c r="D191" s="16"/>
      <c r="E191" t="s">
        <v>36</v>
      </c>
      <c r="F191">
        <f t="shared" si="162"/>
        <v>7.1050000000000002E-3</v>
      </c>
      <c r="G191">
        <f t="shared" si="163"/>
        <v>4.5044999999999995E-2</v>
      </c>
      <c r="H191">
        <f t="shared" si="164"/>
        <v>18.825763000000002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7.1100000000000009E-3</v>
      </c>
      <c r="S191">
        <f t="shared" si="169"/>
        <v>4.5090000000000005E-2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8.8100000000000001E-3</v>
      </c>
      <c r="G192">
        <f t="shared" si="163"/>
        <v>3.2035000000000001E-2</v>
      </c>
      <c r="H192">
        <f t="shared" si="164"/>
        <v>206.14214800000002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8.8199999999999997E-3</v>
      </c>
      <c r="S192">
        <f t="shared" si="169"/>
        <v>3.2070000000000001E-2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5.4240000000000003E-2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1.9599999999999999E-2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5.4359999999999999E-2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1.9650000000000001E-2</v>
      </c>
    </row>
    <row r="197" spans="2:25" x14ac:dyDescent="0.25">
      <c r="C197" s="17"/>
      <c r="D197" s="16"/>
      <c r="E197" t="s">
        <v>36</v>
      </c>
      <c r="F197">
        <f t="shared" si="172"/>
        <v>7.1200000000000013E-3</v>
      </c>
      <c r="G197">
        <f t="shared" si="173"/>
        <v>4.5179999999999998E-2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7.1299999999999992E-3</v>
      </c>
      <c r="S197">
        <f t="shared" si="177"/>
        <v>4.5270000000000005E-2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8.8400000000000006E-3</v>
      </c>
      <c r="G198">
        <f t="shared" si="173"/>
        <v>3.2140000000000002E-2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8.8599999999999998E-3</v>
      </c>
      <c r="S198">
        <f t="shared" si="177"/>
        <v>3.2210000000000003E-2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5.4120000000000001E-2</v>
      </c>
      <c r="H203">
        <f t="shared" ref="H203:H205" si="182">AE32+AA32+W32</f>
        <v>4.9395119999999997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1.9549750000000001E-2</v>
      </c>
      <c r="M203">
        <f>AE46+AA46+W46</f>
        <v>38.437074000000003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5.4240000000000003E-2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1.9599000000000002E-2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7.1102500000000011E-3</v>
      </c>
      <c r="G204">
        <f t="shared" si="181"/>
        <v>4.5089750000000005E-2</v>
      </c>
      <c r="H204">
        <f t="shared" si="182"/>
        <v>27.529907000000001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7.1210000000000006E-3</v>
      </c>
      <c r="S204">
        <f t="shared" si="186"/>
        <v>4.5179000000000004E-2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8.8200000000000014E-3</v>
      </c>
      <c r="G205">
        <f t="shared" si="181"/>
        <v>3.2070000000000001E-2</v>
      </c>
      <c r="H205">
        <f t="shared" si="182"/>
        <v>308.32644400000004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8.8400000000000006E-3</v>
      </c>
      <c r="S205">
        <f t="shared" si="186"/>
        <v>3.2140000000000002E-2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5.4480000000000001E-2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1.9695999999999998E-2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5.4720000000000005E-2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1.9791000000000003E-2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7.1440000000000002E-3</v>
      </c>
      <c r="G210">
        <f t="shared" si="190"/>
        <v>4.5356E-2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7.169E-3</v>
      </c>
      <c r="S210">
        <f t="shared" si="194"/>
        <v>4.5531000000000002E-2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8.879999999999999E-3</v>
      </c>
      <c r="G211">
        <f t="shared" si="190"/>
        <v>3.2280000000000003E-2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8.9200000000000008E-3</v>
      </c>
      <c r="S211">
        <f t="shared" si="194"/>
        <v>3.2420000000000004E-2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5.4179999999999992E-2</v>
      </c>
      <c r="H216">
        <f t="shared" ref="H216:H218" si="199">AI32+AE32+AA32+W32</f>
        <v>6.5679049999999997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1.9574249999999998E-2</v>
      </c>
      <c r="M216">
        <f>AI46+AE46+AA46+W46</f>
        <v>50.651392000000001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5.4359999999999999E-2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1.9646999999999998E-2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7.1157249999999998E-3</v>
      </c>
      <c r="G217">
        <f t="shared" si="198"/>
        <v>4.5134287499999995E-2</v>
      </c>
      <c r="H217">
        <f t="shared" si="199"/>
        <v>36.665115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7.1327999999999999E-3</v>
      </c>
      <c r="S217">
        <f t="shared" si="204"/>
        <v>4.5267299999999996E-2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8.8299999999999993E-3</v>
      </c>
      <c r="G218">
        <f t="shared" si="198"/>
        <v>3.2104999999999995E-2</v>
      </c>
      <c r="H218">
        <f t="shared" si="199"/>
        <v>406.80564100000004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8.8599999999999998E-3</v>
      </c>
      <c r="S218">
        <f t="shared" si="204"/>
        <v>3.2210000000000003E-2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5.4719999999999998E-2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1.9788E-2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5.5079999999999997E-2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1.9923000000000003E-2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7.1704000000000004E-3</v>
      </c>
      <c r="G223">
        <f t="shared" si="208"/>
        <v>4.5530399999999999E-2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7.2116000000000003E-3</v>
      </c>
      <c r="S223">
        <f t="shared" si="212"/>
        <v>4.5791100000000001E-2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8.9200000000000008E-3</v>
      </c>
      <c r="G224">
        <f t="shared" si="208"/>
        <v>3.2419999999999997E-2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8.9800000000000001E-3</v>
      </c>
      <c r="S224">
        <f t="shared" si="212"/>
        <v>3.2630000000000006E-2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5.4059999999999997E-2</v>
      </c>
      <c r="H229">
        <f t="shared" ref="H229:H231" si="217">I52+E52</f>
        <v>2.952963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7.6E-3</v>
      </c>
      <c r="M229">
        <f>I66+E66</f>
        <v>23.329536000000001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5.4120000000000001E-2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7.2000000000000007E-3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2.9624999999999999E-2</v>
      </c>
      <c r="H230">
        <f t="shared" si="217"/>
        <v>15.893507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2.9649999999999999E-2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1.9124999999999996E-2</v>
      </c>
      <c r="H231">
        <f t="shared" si="217"/>
        <v>149.83665400000001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1.915E-2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5.4240000000000003E-2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6.4000000000000003E-3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5.4359999999999999E-2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5.5999999999999999E-3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2.9700000000000004E-2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2.9749999999999999E-2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1.9200000000000002E-2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1.9249999999999996E-2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5.4120000000000001E-2</v>
      </c>
      <c r="H242">
        <f t="shared" ref="H242:H244" si="235">M52+I52+E52</f>
        <v>4.5839239999999997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7.2410000000000009E-3</v>
      </c>
      <c r="M242">
        <f>M66+I66+E66</f>
        <v>34.790170000000003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5.4240000000000003E-2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6.5640000000000004E-3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2.9649750000000006E-2</v>
      </c>
      <c r="H243">
        <f t="shared" si="235"/>
        <v>23.355074000000002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2.9699000000000003E-2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1.914975E-2</v>
      </c>
      <c r="H244">
        <f t="shared" si="235"/>
        <v>222.61274600000002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1.9199000000000001E-2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5.4480000000000001E-2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5.4559999999999999E-3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5.4720000000000005E-2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4.6760000000000005E-3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2.9796000000000003E-2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2.9891000000000001E-2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1.9295999999999997E-2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1.9390999999999999E-2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5.4179999999999992E-2</v>
      </c>
      <c r="H255">
        <f t="shared" ref="H255:H257" si="253">Q52+M52+I52+E52</f>
        <v>5.8804280000000002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6.9199374999999999E-3</v>
      </c>
      <c r="M255">
        <f>Q66+M66+I66+E66</f>
        <v>46.409032999999994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5.4359999999999999E-2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6.0675E-3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2.8149874999999999E-3</v>
      </c>
      <c r="G256">
        <f t="shared" si="252"/>
        <v>2.9674300000000001E-2</v>
      </c>
      <c r="H256">
        <f t="shared" si="253"/>
        <v>32.208057000000004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2.8298999999999998E-3</v>
      </c>
      <c r="S256">
        <f t="shared" si="258"/>
        <v>2.97474E-2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1.9174274999999998E-2</v>
      </c>
      <c r="H257">
        <f t="shared" si="253"/>
        <v>296.90688499999999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1.9247199999999999E-2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5.4719999999999998E-2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4.9719999999999981E-3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5.5079999999999997E-2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4.5665000000000011E-3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2.8591999999999997E-3</v>
      </c>
      <c r="G262">
        <f t="shared" si="262"/>
        <v>2.98912E-2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2.8873000000000002E-3</v>
      </c>
      <c r="S262">
        <f t="shared" si="266"/>
        <v>3.0033800000000003E-2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1.9389599999999996E-2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1.9528400000000001E-2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263"/>
  <sheetViews>
    <sheetView zoomScale="55" zoomScaleNormal="55" workbookViewId="0">
      <selection activeCell="L34" sqref="L34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5.3999999999999999E-2</v>
      </c>
      <c r="E11">
        <v>1.324711</v>
      </c>
      <c r="F11" t="s">
        <v>20</v>
      </c>
      <c r="G11">
        <v>2.5999999999999999E-3</v>
      </c>
      <c r="H11">
        <v>5.5199999999999999E-2</v>
      </c>
      <c r="I11">
        <v>1.360527</v>
      </c>
      <c r="J11" t="s">
        <v>20</v>
      </c>
      <c r="K11">
        <v>2.5999999999999999E-3</v>
      </c>
      <c r="L11">
        <v>5.3699999999999998E-2</v>
      </c>
      <c r="M11">
        <v>1.220936</v>
      </c>
      <c r="N11" t="s">
        <v>20</v>
      </c>
      <c r="O11">
        <v>2.5999999999999999E-3</v>
      </c>
      <c r="P11">
        <v>5.7599999999999998E-2</v>
      </c>
      <c r="Q11">
        <v>1.31735</v>
      </c>
      <c r="S11" s="17"/>
      <c r="T11" t="s">
        <v>20</v>
      </c>
      <c r="U11">
        <v>1.2999999999999999E-3</v>
      </c>
      <c r="V11">
        <v>5.3999999999999999E-2</v>
      </c>
      <c r="W11">
        <v>1.413168</v>
      </c>
      <c r="X11" t="s">
        <v>20</v>
      </c>
      <c r="Y11">
        <v>2.5999999999999999E-3</v>
      </c>
      <c r="Z11">
        <v>5.5199999999999999E-2</v>
      </c>
      <c r="AA11">
        <v>1.2843230000000001</v>
      </c>
      <c r="AB11" t="s">
        <v>20</v>
      </c>
      <c r="AC11">
        <v>2.5999999999999999E-3</v>
      </c>
      <c r="AD11">
        <v>5.6399999999999999E-2</v>
      </c>
      <c r="AE11">
        <v>1.4045920000000001</v>
      </c>
      <c r="AF11" t="s">
        <v>20</v>
      </c>
      <c r="AG11">
        <v>2.5999999999999999E-3</v>
      </c>
      <c r="AH11">
        <v>5.7599999999999998E-2</v>
      </c>
      <c r="AI11">
        <v>1.326365</v>
      </c>
    </row>
    <row r="12" spans="1:35" x14ac:dyDescent="0.25">
      <c r="A12" s="17"/>
      <c r="B12" t="s">
        <v>21</v>
      </c>
      <c r="C12">
        <v>5.0200000000000002E-2</v>
      </c>
      <c r="D12">
        <v>5.3800000000000001E-2</v>
      </c>
      <c r="E12">
        <v>10.598610000000001</v>
      </c>
      <c r="F12" t="s">
        <v>21</v>
      </c>
      <c r="G12">
        <v>5.1200000000000002E-2</v>
      </c>
      <c r="H12">
        <v>5.5E-2</v>
      </c>
      <c r="I12">
        <v>10.500140999999999</v>
      </c>
      <c r="J12" t="s">
        <v>21</v>
      </c>
      <c r="K12">
        <v>5.2299999999999999E-2</v>
      </c>
      <c r="L12">
        <v>5.62E-2</v>
      </c>
      <c r="M12">
        <v>8.3330579999999994</v>
      </c>
      <c r="N12" t="s">
        <v>21</v>
      </c>
      <c r="O12">
        <v>5.33E-2</v>
      </c>
      <c r="P12">
        <v>5.74E-2</v>
      </c>
      <c r="Q12">
        <v>10.923030000000001</v>
      </c>
      <c r="S12" s="17"/>
      <c r="T12" t="s">
        <v>21</v>
      </c>
      <c r="U12">
        <v>3.5400000000000001E-2</v>
      </c>
      <c r="V12">
        <v>5.3100000000000001E-2</v>
      </c>
      <c r="W12">
        <v>11.446099</v>
      </c>
      <c r="X12" t="s">
        <v>21</v>
      </c>
      <c r="Y12">
        <v>3.5999999999999997E-2</v>
      </c>
      <c r="Z12">
        <v>5.4199999999999998E-2</v>
      </c>
      <c r="AA12">
        <v>11.61741</v>
      </c>
      <c r="AB12" t="s">
        <v>21</v>
      </c>
      <c r="AC12">
        <v>3.6600000000000001E-2</v>
      </c>
      <c r="AD12">
        <v>5.5399999999999998E-2</v>
      </c>
      <c r="AE12">
        <v>10.253318</v>
      </c>
      <c r="AF12" t="s">
        <v>21</v>
      </c>
      <c r="AG12">
        <v>3.7199999999999997E-2</v>
      </c>
      <c r="AH12">
        <v>5.6599999999999998E-2</v>
      </c>
      <c r="AI12">
        <v>10.395277</v>
      </c>
    </row>
    <row r="13" spans="1:35" x14ac:dyDescent="0.25">
      <c r="A13" s="17"/>
      <c r="B13" t="s">
        <v>22</v>
      </c>
      <c r="C13">
        <v>4.9000000000000002E-2</v>
      </c>
      <c r="D13">
        <v>4.9399999999999999E-2</v>
      </c>
      <c r="E13">
        <v>105.513544</v>
      </c>
      <c r="F13" t="s">
        <v>22</v>
      </c>
      <c r="G13">
        <v>5.0099999999999999E-2</v>
      </c>
      <c r="H13">
        <v>5.04E-2</v>
      </c>
      <c r="I13">
        <v>104.797601</v>
      </c>
      <c r="J13" t="s">
        <v>22</v>
      </c>
      <c r="K13">
        <v>5.1200000000000002E-2</v>
      </c>
      <c r="L13">
        <v>5.1499999999999997E-2</v>
      </c>
      <c r="M13">
        <v>104.486662</v>
      </c>
      <c r="N13" t="s">
        <v>22</v>
      </c>
      <c r="O13">
        <v>5.2200000000000003E-2</v>
      </c>
      <c r="P13">
        <v>5.2600000000000001E-2</v>
      </c>
      <c r="Q13">
        <v>103.851744</v>
      </c>
      <c r="S13" s="17"/>
      <c r="T13" t="s">
        <v>22</v>
      </c>
      <c r="U13">
        <v>3.5999999999999997E-2</v>
      </c>
      <c r="V13">
        <v>4.4200000000000003E-2</v>
      </c>
      <c r="W13">
        <v>101.093137</v>
      </c>
      <c r="X13" t="s">
        <v>22</v>
      </c>
      <c r="Y13">
        <v>3.6700000000000003E-2</v>
      </c>
      <c r="Z13">
        <v>4.5100000000000001E-2</v>
      </c>
      <c r="AA13">
        <v>101.378781</v>
      </c>
      <c r="AB13" t="s">
        <v>22</v>
      </c>
      <c r="AC13">
        <v>3.73E-2</v>
      </c>
      <c r="AD13">
        <v>4.5999999999999999E-2</v>
      </c>
      <c r="AE13">
        <v>100.558522</v>
      </c>
      <c r="AF13" t="s">
        <v>22</v>
      </c>
      <c r="AG13">
        <v>3.7999999999999999E-2</v>
      </c>
      <c r="AH13">
        <v>4.7E-2</v>
      </c>
      <c r="AI13">
        <v>99.625794999999997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4.9299999999999997E-2</v>
      </c>
      <c r="C25" s="3"/>
      <c r="D25" s="3"/>
      <c r="E25">
        <v>12.584644000000001</v>
      </c>
      <c r="F25">
        <v>5.0500000000000003E-2</v>
      </c>
      <c r="G25" s="3"/>
      <c r="H25" s="3"/>
      <c r="I25">
        <v>16.161434</v>
      </c>
      <c r="J25">
        <v>5.1400000000000001E-2</v>
      </c>
      <c r="K25" s="3"/>
      <c r="L25" s="3"/>
      <c r="M25">
        <v>16.982296000000002</v>
      </c>
      <c r="N25" s="3">
        <v>5.2600000000000001E-2</v>
      </c>
      <c r="O25" s="3"/>
      <c r="P25" s="3"/>
      <c r="Q25">
        <v>17.414432999999999</v>
      </c>
      <c r="S25" s="18"/>
      <c r="T25" s="3">
        <v>4.1599999999999998E-2</v>
      </c>
      <c r="U25" s="3"/>
      <c r="V25" s="3"/>
      <c r="W25">
        <v>15.985132999999999</v>
      </c>
      <c r="X25">
        <v>4.2500000000000003E-2</v>
      </c>
      <c r="Y25" s="3"/>
      <c r="Z25" s="3"/>
      <c r="AA25">
        <v>16.584824000000001</v>
      </c>
      <c r="AB25" s="3">
        <v>4.3400000000000001E-2</v>
      </c>
      <c r="AC25" s="3"/>
      <c r="AD25" s="3"/>
      <c r="AE25">
        <v>16.033291999999999</v>
      </c>
      <c r="AF25" s="3">
        <v>4.4299999999999999E-2</v>
      </c>
      <c r="AG25" s="3"/>
      <c r="AH25" s="3"/>
      <c r="AI25">
        <v>15.083187000000001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5.3999999999999999E-2</v>
      </c>
      <c r="E32">
        <v>1.308357</v>
      </c>
      <c r="F32" t="s">
        <v>20</v>
      </c>
      <c r="G32">
        <v>2.5999999999999999E-3</v>
      </c>
      <c r="H32">
        <v>5.5199999999999999E-2</v>
      </c>
      <c r="I32">
        <v>1.6500999999999999</v>
      </c>
      <c r="J32" t="s">
        <v>20</v>
      </c>
      <c r="K32">
        <v>2.5999999999999999E-3</v>
      </c>
      <c r="L32">
        <v>5.6399999999999999E-2</v>
      </c>
      <c r="M32">
        <v>1.2966279999999999</v>
      </c>
      <c r="N32" t="s">
        <v>20</v>
      </c>
      <c r="O32">
        <v>2.5999999999999999E-3</v>
      </c>
      <c r="P32">
        <v>5.7599999999999998E-2</v>
      </c>
      <c r="Q32">
        <v>1.3041670000000001</v>
      </c>
      <c r="S32" s="17"/>
      <c r="T32" t="s">
        <v>20</v>
      </c>
      <c r="U32">
        <v>1.2999999999999999E-3</v>
      </c>
      <c r="V32">
        <v>5.3999999999999999E-2</v>
      </c>
      <c r="W32">
        <v>1.6637980000000001</v>
      </c>
      <c r="X32" t="s">
        <v>20</v>
      </c>
      <c r="Y32">
        <v>2.5999999999999999E-3</v>
      </c>
      <c r="Z32">
        <v>5.5199999999999999E-2</v>
      </c>
      <c r="AA32">
        <v>1.646099</v>
      </c>
      <c r="AB32" t="s">
        <v>20</v>
      </c>
      <c r="AC32">
        <v>2.5999999999999999E-3</v>
      </c>
      <c r="AD32">
        <v>5.6399999999999999E-2</v>
      </c>
      <c r="AE32">
        <v>1.629615</v>
      </c>
      <c r="AF32" t="s">
        <v>20</v>
      </c>
      <c r="AG32">
        <v>2.5999999999999999E-3</v>
      </c>
      <c r="AH32">
        <v>5.7599999999999998E-2</v>
      </c>
      <c r="AI32">
        <v>1.628393</v>
      </c>
    </row>
    <row r="33" spans="1:35" x14ac:dyDescent="0.25">
      <c r="A33" s="17"/>
      <c r="B33" t="s">
        <v>21</v>
      </c>
      <c r="C33">
        <v>1.6400000000000001E-2</v>
      </c>
      <c r="D33">
        <v>5.0799999999999998E-2</v>
      </c>
      <c r="E33">
        <v>9.6381289999999993</v>
      </c>
      <c r="F33" t="s">
        <v>21</v>
      </c>
      <c r="G33">
        <v>1.67E-2</v>
      </c>
      <c r="H33">
        <v>5.1900000000000002E-2</v>
      </c>
      <c r="I33">
        <v>10.053224999999999</v>
      </c>
      <c r="J33" t="s">
        <v>21</v>
      </c>
      <c r="K33">
        <v>1.7000000000000001E-2</v>
      </c>
      <c r="L33">
        <v>5.2900000000000003E-2</v>
      </c>
      <c r="M33">
        <v>9.6230980000000006</v>
      </c>
      <c r="N33" t="s">
        <v>21</v>
      </c>
      <c r="O33">
        <v>1.7299999999999999E-2</v>
      </c>
      <c r="P33">
        <v>5.4100000000000002E-2</v>
      </c>
      <c r="Q33">
        <v>9.5357520000000005</v>
      </c>
      <c r="S33" s="17"/>
      <c r="T33" t="s">
        <v>21</v>
      </c>
      <c r="U33">
        <v>7.1000000000000004E-3</v>
      </c>
      <c r="V33">
        <v>4.4999999999999998E-2</v>
      </c>
      <c r="W33">
        <v>8.9833259999999999</v>
      </c>
      <c r="X33" t="s">
        <v>21</v>
      </c>
      <c r="Y33">
        <v>7.1999999999999998E-3</v>
      </c>
      <c r="Z33">
        <v>4.5900000000000003E-2</v>
      </c>
      <c r="AA33">
        <v>9.8424370000000003</v>
      </c>
      <c r="AB33" t="s">
        <v>21</v>
      </c>
      <c r="AC33">
        <v>7.4000000000000003E-3</v>
      </c>
      <c r="AD33">
        <v>4.6699999999999998E-2</v>
      </c>
      <c r="AE33">
        <v>8.7041439999999994</v>
      </c>
      <c r="AF33" t="s">
        <v>21</v>
      </c>
      <c r="AG33">
        <v>7.4999999999999997E-3</v>
      </c>
      <c r="AH33">
        <v>4.7699999999999999E-2</v>
      </c>
      <c r="AI33">
        <v>9.1352080000000004</v>
      </c>
    </row>
    <row r="34" spans="1:35" x14ac:dyDescent="0.25">
      <c r="A34" s="17"/>
      <c r="B34" t="s">
        <v>22</v>
      </c>
      <c r="C34">
        <v>1.78E-2</v>
      </c>
      <c r="D34">
        <v>3.8699999999999998E-2</v>
      </c>
      <c r="E34">
        <v>95.366347000000005</v>
      </c>
      <c r="F34" t="s">
        <v>22</v>
      </c>
      <c r="G34">
        <v>1.8200000000000001E-2</v>
      </c>
      <c r="H34">
        <v>3.9600000000000003E-2</v>
      </c>
      <c r="I34">
        <v>92.069631999999999</v>
      </c>
      <c r="J34" t="s">
        <v>22</v>
      </c>
      <c r="K34" s="7">
        <v>1.8499999999999999E-2</v>
      </c>
      <c r="L34" s="10">
        <v>4.0399999999999998E-2</v>
      </c>
      <c r="M34">
        <v>92.348934</v>
      </c>
      <c r="N34" t="s">
        <v>22</v>
      </c>
      <c r="O34">
        <v>1.8800000000000001E-2</v>
      </c>
      <c r="P34">
        <v>4.1300000000000003E-2</v>
      </c>
      <c r="Q34">
        <v>92.098380000000006</v>
      </c>
      <c r="S34" s="17"/>
      <c r="T34" t="s">
        <v>22</v>
      </c>
      <c r="U34">
        <v>8.8000000000000005E-3</v>
      </c>
      <c r="V34">
        <v>3.1300000000000001E-2</v>
      </c>
      <c r="W34">
        <v>82.447991000000002</v>
      </c>
      <c r="X34" t="s">
        <v>22</v>
      </c>
      <c r="Y34">
        <v>8.9999999999999993E-3</v>
      </c>
      <c r="Z34">
        <v>3.2000000000000001E-2</v>
      </c>
      <c r="AA34">
        <v>87.815804999999997</v>
      </c>
      <c r="AB34" t="s">
        <v>22</v>
      </c>
      <c r="AC34">
        <v>9.1999999999999998E-3</v>
      </c>
      <c r="AD34">
        <v>3.27E-2</v>
      </c>
      <c r="AE34">
        <v>82.687691999999998</v>
      </c>
      <c r="AF34" t="s">
        <v>22</v>
      </c>
      <c r="AG34">
        <v>9.4000000000000004E-3</v>
      </c>
      <c r="AH34" s="6">
        <v>3.3399999999999999E-2</v>
      </c>
      <c r="AI34">
        <v>79.265483000000003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3.0800000000000001E-2</v>
      </c>
      <c r="C46" s="3"/>
      <c r="D46" s="3"/>
      <c r="E46">
        <v>14.825620000000001</v>
      </c>
      <c r="F46" s="3">
        <v>3.15E-2</v>
      </c>
      <c r="G46" s="3"/>
      <c r="H46" s="3"/>
      <c r="I46">
        <v>12.767227999999999</v>
      </c>
      <c r="J46" s="3">
        <v>3.2300000000000002E-2</v>
      </c>
      <c r="K46" s="3"/>
      <c r="L46" s="3"/>
      <c r="M46">
        <v>16.596988</v>
      </c>
      <c r="N46" s="3">
        <v>3.2899999999999999E-2</v>
      </c>
      <c r="O46" s="3"/>
      <c r="P46" s="3"/>
      <c r="Q46">
        <v>13.840672</v>
      </c>
      <c r="S46" s="18"/>
      <c r="T46" s="3">
        <v>1.9300000000000001E-2</v>
      </c>
      <c r="U46" s="3"/>
      <c r="V46" s="3"/>
      <c r="W46">
        <v>13.649341</v>
      </c>
      <c r="X46" s="3">
        <v>1.9699999999999999E-2</v>
      </c>
      <c r="Y46" s="3"/>
      <c r="Z46" s="3"/>
      <c r="AA46">
        <v>13.899998</v>
      </c>
      <c r="AB46" s="3">
        <v>2.01E-2</v>
      </c>
      <c r="AC46" s="3"/>
      <c r="AD46" s="3"/>
      <c r="AE46">
        <v>14.965925</v>
      </c>
      <c r="AF46" s="3">
        <v>2.0500000000000001E-2</v>
      </c>
      <c r="AG46" s="3"/>
      <c r="AH46" s="3"/>
      <c r="AI46">
        <v>14.409602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5.3999999999999999E-2</v>
      </c>
      <c r="E52">
        <v>1.640288</v>
      </c>
      <c r="F52" t="s">
        <v>20</v>
      </c>
      <c r="G52">
        <v>2.5999999999999999E-3</v>
      </c>
      <c r="H52">
        <v>5.5199999999999999E-2</v>
      </c>
      <c r="I52">
        <v>1.312675</v>
      </c>
      <c r="J52" t="s">
        <v>20</v>
      </c>
      <c r="K52">
        <v>2.5999999999999999E-3</v>
      </c>
      <c r="L52">
        <v>5.6399999999999999E-2</v>
      </c>
      <c r="M52">
        <v>1.6309610000000001</v>
      </c>
      <c r="N52" t="s">
        <v>20</v>
      </c>
      <c r="O52">
        <v>2.5999999999999999E-3</v>
      </c>
      <c r="P52">
        <v>5.7599999999999998E-2</v>
      </c>
      <c r="Q52">
        <v>1.2965040000000001</v>
      </c>
    </row>
    <row r="53" spans="1:17" x14ac:dyDescent="0.25">
      <c r="A53" s="17"/>
      <c r="B53" t="s">
        <v>21</v>
      </c>
      <c r="C53">
        <v>2.8E-3</v>
      </c>
      <c r="D53">
        <v>2.9600000000000001E-2</v>
      </c>
      <c r="E53">
        <v>8.2760470000000002</v>
      </c>
      <c r="F53" t="s">
        <v>21</v>
      </c>
      <c r="G53">
        <v>2.8999999999999998E-3</v>
      </c>
      <c r="H53">
        <v>3.0099999999999998E-2</v>
      </c>
      <c r="I53">
        <v>7.6174600000000003</v>
      </c>
      <c r="J53" t="s">
        <v>21</v>
      </c>
      <c r="K53">
        <v>3.0000000000000001E-3</v>
      </c>
      <c r="L53">
        <v>3.0499999999999999E-2</v>
      </c>
      <c r="M53">
        <v>7.4615669999999996</v>
      </c>
      <c r="N53" t="s">
        <v>21</v>
      </c>
      <c r="O53">
        <v>3.0000000000000001E-3</v>
      </c>
      <c r="P53">
        <v>3.1199999999999999E-2</v>
      </c>
      <c r="Q53">
        <v>8.852983</v>
      </c>
    </row>
    <row r="54" spans="1:17" x14ac:dyDescent="0.25">
      <c r="A54" s="17"/>
      <c r="B54" t="s">
        <v>22</v>
      </c>
      <c r="C54">
        <v>3.8E-3</v>
      </c>
      <c r="D54">
        <v>1.8700000000000001E-2</v>
      </c>
      <c r="E54">
        <v>63.761198999999998</v>
      </c>
      <c r="F54" t="s">
        <v>22</v>
      </c>
      <c r="G54">
        <v>3.8999999999999998E-3</v>
      </c>
      <c r="H54">
        <v>1.9099999999999999E-2</v>
      </c>
      <c r="I54">
        <v>64.057778999999996</v>
      </c>
      <c r="J54" t="s">
        <v>22</v>
      </c>
      <c r="K54">
        <v>4.0000000000000001E-3</v>
      </c>
      <c r="L54">
        <v>1.9599999999999999E-2</v>
      </c>
      <c r="M54">
        <v>64.451331999999994</v>
      </c>
      <c r="N54" t="s">
        <v>22</v>
      </c>
      <c r="O54">
        <v>4.1000000000000003E-3</v>
      </c>
      <c r="P54">
        <v>2.01E-2</v>
      </c>
      <c r="Q54">
        <v>61.855753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8.0000000000000002E-3</v>
      </c>
      <c r="C66" s="3"/>
      <c r="D66" s="3"/>
      <c r="E66">
        <v>14.128469000000001</v>
      </c>
      <c r="F66" s="3">
        <v>8.2000000000000007E-3</v>
      </c>
      <c r="G66" s="3"/>
      <c r="H66" s="3"/>
      <c r="I66">
        <v>15.915699</v>
      </c>
      <c r="J66" s="3">
        <v>8.3999999999999995E-3</v>
      </c>
      <c r="K66" s="3"/>
      <c r="L66" s="3"/>
      <c r="M66">
        <v>13.868902</v>
      </c>
      <c r="N66" s="3">
        <v>8.6E-3</v>
      </c>
      <c r="O66" s="3"/>
      <c r="P66" s="3"/>
      <c r="Q66">
        <v>17.707763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5.4059999999999997E-2</v>
      </c>
      <c r="H73">
        <f t="shared" ref="H73:H75" si="2">E11+I11</f>
        <v>2.685238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4.9359999999999994E-2</v>
      </c>
      <c r="M73">
        <f>I25+E25</f>
        <v>28.746078000000001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5.4120000000000001E-2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4.9419999999999999E-2</v>
      </c>
    </row>
    <row r="74" spans="1:27" x14ac:dyDescent="0.25">
      <c r="C74" s="17"/>
      <c r="D74" s="16"/>
      <c r="E74" t="s">
        <v>36</v>
      </c>
      <c r="F74">
        <f t="shared" si="0"/>
        <v>5.0249999999999996E-2</v>
      </c>
      <c r="G74">
        <f t="shared" si="1"/>
        <v>5.3859999999999998E-2</v>
      </c>
      <c r="H74">
        <f t="shared" si="2"/>
        <v>21.098751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5.0300000000000004E-2</v>
      </c>
      <c r="S74">
        <f t="shared" si="7"/>
        <v>5.3920000000000003E-2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4.9055000000000001E-2</v>
      </c>
      <c r="G75">
        <f t="shared" si="1"/>
        <v>4.9450000000000001E-2</v>
      </c>
      <c r="H75">
        <f t="shared" si="2"/>
        <v>210.31114500000001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4.9110000000000001E-2</v>
      </c>
      <c r="S75">
        <f t="shared" si="7"/>
        <v>4.9500000000000002E-2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5.4240000000000003E-2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4.9540000000000001E-2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5.4359999999999999E-2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4.9659999999999996E-2</v>
      </c>
    </row>
    <row r="80" spans="1:27" x14ac:dyDescent="0.25">
      <c r="C80" s="17"/>
      <c r="D80" s="16"/>
      <c r="E80" t="s">
        <v>36</v>
      </c>
      <c r="F80">
        <f t="shared" si="10"/>
        <v>5.04E-2</v>
      </c>
      <c r="G80">
        <f t="shared" si="11"/>
        <v>5.4040000000000005E-2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5.0499999999999996E-2</v>
      </c>
      <c r="S80">
        <f t="shared" si="15"/>
        <v>5.416E-2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4.9220000000000007E-2</v>
      </c>
      <c r="G81">
        <f t="shared" si="11"/>
        <v>4.9599999999999998E-2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4.9329999999999999E-2</v>
      </c>
      <c r="S81">
        <f t="shared" si="15"/>
        <v>4.9700000000000001E-2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5.4113250000000002E-2</v>
      </c>
      <c r="H86">
        <f t="shared" ref="H86:H88" si="20">M11+I11+E11</f>
        <v>3.906174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4.9419249999999998E-2</v>
      </c>
      <c r="M86">
        <f>M25+I25+E25</f>
        <v>45.728374000000002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5.4212999999999997E-2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4.9537000000000005E-2</v>
      </c>
    </row>
    <row r="87" spans="2:25" x14ac:dyDescent="0.25">
      <c r="B87" s="17"/>
      <c r="C87" s="15"/>
      <c r="D87" s="16"/>
      <c r="E87" t="s">
        <v>36</v>
      </c>
      <c r="F87">
        <f t="shared" si="18"/>
        <v>5.0300250000000005E-2</v>
      </c>
      <c r="G87">
        <f t="shared" si="19"/>
        <v>5.392000000000001E-2</v>
      </c>
      <c r="H87">
        <f t="shared" si="20"/>
        <v>29.431809000000001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5.0401000000000008E-2</v>
      </c>
      <c r="S87">
        <f t="shared" si="25"/>
        <v>5.4040000000000005E-2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4.9110000000000001E-2</v>
      </c>
      <c r="G88">
        <f t="shared" si="19"/>
        <v>4.9500250000000003E-2</v>
      </c>
      <c r="H88">
        <f t="shared" si="20"/>
        <v>314.79780700000003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4.922E-2</v>
      </c>
      <c r="S88">
        <f t="shared" si="25"/>
        <v>4.9601000000000006E-2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5.4371999999999997E-2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4.9767999999999993E-2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5.4477000000000005E-2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4.9993000000000003E-2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5.0603999999999996E-2</v>
      </c>
      <c r="G93">
        <f t="shared" si="29"/>
        <v>5.4280000000000002E-2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5.0809000000000007E-2</v>
      </c>
      <c r="S93">
        <f t="shared" si="33"/>
        <v>5.4520000000000006E-2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4.9439999999999998E-2</v>
      </c>
      <c r="G94">
        <f t="shared" si="29"/>
        <v>4.9804000000000001E-2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4.966000000000001E-2</v>
      </c>
      <c r="S94">
        <f t="shared" si="33"/>
        <v>5.0009000000000005E-2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5.4160762499999994E-2</v>
      </c>
      <c r="H99">
        <f t="shared" ref="H99:H101" si="38">Q11+M11+I11+E11</f>
        <v>5.2235240000000003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4.9477824999999989E-2</v>
      </c>
      <c r="M99">
        <f>Q25+M25+I25+E25</f>
        <v>63.142807000000005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5.4287099999999998E-2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4.9651599999999997E-2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5.0350724999999992E-2</v>
      </c>
      <c r="G100">
        <f t="shared" si="37"/>
        <v>5.3979999999999993E-2</v>
      </c>
      <c r="H100">
        <f t="shared" si="38"/>
        <v>40.354838999999998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5.05028E-2</v>
      </c>
      <c r="S100">
        <f t="shared" si="43"/>
        <v>5.416E-2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4.9164987499999993E-2</v>
      </c>
      <c r="G101">
        <f t="shared" si="37"/>
        <v>4.955073749999999E-2</v>
      </c>
      <c r="H101">
        <f t="shared" si="38"/>
        <v>418.64955099999997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4.9329900000000003E-2</v>
      </c>
      <c r="S101">
        <f t="shared" si="43"/>
        <v>4.9702899999999994E-2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5.4460799999999997E-2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4.99888E-2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5.4569699999999999E-2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5.0315200000000004E-2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5.0810399999999999E-2</v>
      </c>
      <c r="G106">
        <f t="shared" si="47"/>
        <v>5.4519999999999999E-2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5.1121600000000003E-2</v>
      </c>
      <c r="S106">
        <f t="shared" si="51"/>
        <v>5.4879999999999998E-2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4.9659200000000001E-2</v>
      </c>
      <c r="G107">
        <f t="shared" si="47"/>
        <v>5.0011199999999992E-2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4.9987299999999998E-2</v>
      </c>
      <c r="S107">
        <f t="shared" si="51"/>
        <v>5.0324300000000002E-2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5.4059999999999997E-2</v>
      </c>
      <c r="H112">
        <f t="shared" ref="H112:H114" si="56">AA11+W11</f>
        <v>2.6974910000000003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4.1645000000000001E-2</v>
      </c>
      <c r="M112">
        <f>AA25+W25</f>
        <v>32.569957000000002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5.4120000000000001E-2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4.1690000000000005E-2</v>
      </c>
    </row>
    <row r="113" spans="2:25" x14ac:dyDescent="0.25">
      <c r="C113" s="17"/>
      <c r="D113" s="16"/>
      <c r="E113" t="s">
        <v>36</v>
      </c>
      <c r="F113">
        <f t="shared" si="54"/>
        <v>3.5430000000000003E-2</v>
      </c>
      <c r="G113">
        <f t="shared" si="55"/>
        <v>5.3154999999999994E-2</v>
      </c>
      <c r="H113">
        <f t="shared" si="56"/>
        <v>23.063509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3.5459999999999998E-2</v>
      </c>
      <c r="S113">
        <f t="shared" si="61"/>
        <v>5.321E-2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3.6034999999999998E-2</v>
      </c>
      <c r="G114">
        <f t="shared" si="55"/>
        <v>4.4245E-2</v>
      </c>
      <c r="H114">
        <f t="shared" si="56"/>
        <v>202.47191800000002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3.6069999999999998E-2</v>
      </c>
      <c r="S114">
        <f t="shared" si="61"/>
        <v>4.4290000000000003E-2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5.4240000000000003E-2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4.1779999999999998E-2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5.4359999999999999E-2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4.1869999999999997E-2</v>
      </c>
    </row>
    <row r="119" spans="2:25" x14ac:dyDescent="0.25">
      <c r="C119" s="17"/>
      <c r="D119" s="16"/>
      <c r="E119" t="s">
        <v>36</v>
      </c>
      <c r="F119">
        <f t="shared" si="64"/>
        <v>3.5520000000000003E-2</v>
      </c>
      <c r="G119">
        <f t="shared" si="65"/>
        <v>5.3320000000000006E-2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3.5580000000000001E-2</v>
      </c>
      <c r="S119">
        <f t="shared" si="69"/>
        <v>5.3430000000000005E-2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3.6139999999999999E-2</v>
      </c>
      <c r="G120">
        <f t="shared" si="65"/>
        <v>4.4380000000000003E-2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3.6209999999999999E-2</v>
      </c>
      <c r="S120">
        <f t="shared" si="69"/>
        <v>4.4469999999999996E-2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5.4120000000000001E-2</v>
      </c>
      <c r="H125">
        <f t="shared" ref="H125:H127" si="74">AE11+AA11+W11</f>
        <v>4.1020830000000004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4.1690000000000005E-2</v>
      </c>
      <c r="M125">
        <f>AE25+AA25+W25</f>
        <v>48.603248999999998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5.4240000000000003E-2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4.1780000000000005E-2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3.5460000000000005E-2</v>
      </c>
      <c r="G126">
        <f t="shared" si="73"/>
        <v>5.3210250000000008E-2</v>
      </c>
      <c r="H126">
        <f t="shared" si="74"/>
        <v>33.316827000000004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3.5520000000000003E-2</v>
      </c>
      <c r="S126">
        <f t="shared" si="79"/>
        <v>5.3321E-2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3.6069749999999998E-2</v>
      </c>
      <c r="G127">
        <f t="shared" si="73"/>
        <v>4.429000000000001E-2</v>
      </c>
      <c r="H127">
        <f t="shared" si="74"/>
        <v>303.03044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3.6138999999999998E-2</v>
      </c>
      <c r="S127">
        <f t="shared" si="79"/>
        <v>4.438000000000001E-2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5.4480000000000001E-2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4.1959999999999997E-2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5.4720000000000005E-2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4.2140000000000004E-2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3.5639999999999998E-2</v>
      </c>
      <c r="G132">
        <f t="shared" si="83"/>
        <v>5.3543999999999994E-2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3.576E-2</v>
      </c>
      <c r="S132">
        <f t="shared" si="87"/>
        <v>5.3769000000000011E-2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3.6275999999999996E-2</v>
      </c>
      <c r="G133">
        <f t="shared" si="83"/>
        <v>4.4560000000000002E-2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3.6410999999999999E-2</v>
      </c>
      <c r="S133">
        <f t="shared" si="87"/>
        <v>4.4740000000000002E-2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5.4179999999999992E-2</v>
      </c>
      <c r="H138">
        <f t="shared" ref="H138:H140" si="92">AI11+AE11+AA11+W11</f>
        <v>5.4284480000000004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4.1734999999999994E-2</v>
      </c>
      <c r="M138">
        <f>AI25+AE25+AA25+W25</f>
        <v>63.686435999999993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5.4359999999999999E-2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4.1869999999999997E-2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3.5490000000000001E-2</v>
      </c>
      <c r="G139">
        <f t="shared" si="91"/>
        <v>5.3265737499999993E-2</v>
      </c>
      <c r="H139">
        <f t="shared" si="92"/>
        <v>43.712103999999997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3.5580000000000001E-2</v>
      </c>
      <c r="S139">
        <f t="shared" si="97"/>
        <v>5.3432899999999998E-2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3.6104274999999991E-2</v>
      </c>
      <c r="G140">
        <f t="shared" si="91"/>
        <v>4.43350125E-2</v>
      </c>
      <c r="H140">
        <f t="shared" si="92"/>
        <v>402.65623499999998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3.6207199999999995E-2</v>
      </c>
      <c r="S140">
        <f t="shared" si="97"/>
        <v>4.4470099999999999E-2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5.4719999999999998E-2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4.2139999999999997E-2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5.5079999999999997E-2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4.2409999999999996E-2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3.576E-2</v>
      </c>
      <c r="G145">
        <f t="shared" si="101"/>
        <v>5.3771199999999991E-2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3.594E-2</v>
      </c>
      <c r="S145">
        <f t="shared" si="105"/>
        <v>5.4114300000000004E-2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3.64096E-2</v>
      </c>
      <c r="G146">
        <f t="shared" si="101"/>
        <v>4.4740799999999997E-2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3.6608399999999999E-2</v>
      </c>
      <c r="S146">
        <f t="shared" si="105"/>
        <v>4.5012700000000003E-2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5.4059999999999997E-2</v>
      </c>
      <c r="H151">
        <f t="shared" ref="H151:H153" si="110">I32++E32</f>
        <v>2.9584570000000001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3.0835000000000001E-2</v>
      </c>
      <c r="M151">
        <f>I46+E46</f>
        <v>27.592848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5.4120000000000001E-2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3.0870000000000002E-2</v>
      </c>
    </row>
    <row r="152" spans="1:25" x14ac:dyDescent="0.25">
      <c r="C152" s="17"/>
      <c r="D152" s="16"/>
      <c r="E152" t="s">
        <v>36</v>
      </c>
      <c r="F152">
        <f t="shared" si="108"/>
        <v>1.6414999999999999E-2</v>
      </c>
      <c r="G152">
        <f t="shared" si="109"/>
        <v>5.0854999999999997E-2</v>
      </c>
      <c r="H152">
        <f t="shared" si="110"/>
        <v>19.691353999999997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1.6430000000000004E-2</v>
      </c>
      <c r="S152">
        <f t="shared" si="115"/>
        <v>5.0909999999999997E-2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1.7819999999999999E-2</v>
      </c>
      <c r="G153">
        <f t="shared" si="109"/>
        <v>3.8745000000000002E-2</v>
      </c>
      <c r="H153">
        <f t="shared" si="110"/>
        <v>187.435979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1.7839999999999998E-2</v>
      </c>
      <c r="S153">
        <f t="shared" si="115"/>
        <v>3.8789999999999998E-2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5.4240000000000003E-2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3.0940000000000002E-2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5.4359999999999999E-2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3.1009999999999999E-2</v>
      </c>
    </row>
    <row r="158" spans="1:25" x14ac:dyDescent="0.25">
      <c r="C158" s="17"/>
      <c r="D158" s="16"/>
      <c r="E158" t="s">
        <v>36</v>
      </c>
      <c r="F158">
        <f t="shared" si="118"/>
        <v>1.6460000000000002E-2</v>
      </c>
      <c r="G158">
        <f t="shared" si="119"/>
        <v>5.1020000000000003E-2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1.6490000000000001E-2</v>
      </c>
      <c r="S158">
        <f t="shared" si="123"/>
        <v>5.1129999999999995E-2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1.788E-2</v>
      </c>
      <c r="G159">
        <f t="shared" si="119"/>
        <v>3.8880000000000005E-2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1.7919999999999998E-2</v>
      </c>
      <c r="S159">
        <f t="shared" si="123"/>
        <v>3.8969999999999998E-2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5.4120000000000001E-2</v>
      </c>
      <c r="H164">
        <f t="shared" ref="H164:H166" si="128">M32+I32+E32</f>
        <v>4.2550849999999993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3.0870250000000002E-2</v>
      </c>
      <c r="M164">
        <f>M46+I46+E46</f>
        <v>44.189836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5.4240000000000003E-2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3.0941000000000003E-2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1.6430000000000004E-2</v>
      </c>
      <c r="G165">
        <f t="shared" si="127"/>
        <v>5.0909749999999997E-2</v>
      </c>
      <c r="H165">
        <f t="shared" si="128"/>
        <v>29.314451999999999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1.6460000000000002E-2</v>
      </c>
      <c r="S165">
        <f t="shared" si="133"/>
        <v>5.1019000000000009E-2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1.7839750000000001E-2</v>
      </c>
      <c r="G166">
        <f t="shared" si="127"/>
        <v>3.8789749999999998E-2</v>
      </c>
      <c r="H166">
        <f t="shared" si="128"/>
        <v>279.78491300000002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1.7878999999999999E-2</v>
      </c>
      <c r="S166">
        <f t="shared" si="133"/>
        <v>3.8879000000000004E-2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5.4480000000000001E-2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3.1084000000000001E-2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5.4720000000000005E-2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3.1229000000000007E-2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1.652E-2</v>
      </c>
      <c r="G171">
        <f t="shared" si="137"/>
        <v>5.1235999999999997E-2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1.6580000000000004E-2</v>
      </c>
      <c r="S171">
        <f t="shared" si="141"/>
        <v>5.1451000000000011E-2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1.7956E-2</v>
      </c>
      <c r="G172">
        <f t="shared" si="137"/>
        <v>3.9055999999999993E-2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1.8031000000000002E-2</v>
      </c>
      <c r="S172">
        <f t="shared" si="141"/>
        <v>3.9231000000000002E-2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5.4179999999999992E-2</v>
      </c>
      <c r="H177">
        <f t="shared" ref="H177:H179" si="146">Q32+M32+I32+E32</f>
        <v>5.5592519999999999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3.0905712499999998E-2</v>
      </c>
      <c r="M177">
        <f>Q46+M46+I46+E46</f>
        <v>58.030507999999998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5.4359999999999999E-2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3.1012699999999997E-2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1.6444999999999998E-2</v>
      </c>
      <c r="G178">
        <f t="shared" si="145"/>
        <v>5.0964287499999997E-2</v>
      </c>
      <c r="H178">
        <f t="shared" si="146"/>
        <v>38.850203999999998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1.6489999999999998E-2</v>
      </c>
      <c r="S178">
        <f t="shared" si="151"/>
        <v>5.1127300000000001E-2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1.7859262499999997E-2</v>
      </c>
      <c r="G179">
        <f t="shared" si="145"/>
        <v>3.8834274999999994E-2</v>
      </c>
      <c r="H179">
        <f t="shared" si="146"/>
        <v>371.88329300000004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1.7917099999999998E-2</v>
      </c>
      <c r="S179">
        <f t="shared" si="151"/>
        <v>3.8967199999999994E-2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5.4719999999999998E-2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3.12296E-2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5.5079999999999997E-2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3.1448900000000002E-2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1.6579999999999998E-2</v>
      </c>
      <c r="G184">
        <f t="shared" si="155"/>
        <v>5.1450399999999993E-2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1.6670000000000004E-2</v>
      </c>
      <c r="S184">
        <f t="shared" si="159"/>
        <v>5.1771100000000014E-2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1.8028799999999998E-2</v>
      </c>
      <c r="G185">
        <f t="shared" si="155"/>
        <v>3.9229600000000003E-2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1.8135700000000001E-2</v>
      </c>
      <c r="S185">
        <f t="shared" si="159"/>
        <v>3.9488400000000007E-2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5.4059999999999997E-2</v>
      </c>
      <c r="H190">
        <f t="shared" ref="H190:H192" si="164">AA32+W32</f>
        <v>3.3098970000000003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1.932E-2</v>
      </c>
      <c r="M190">
        <f>AA46+W46</f>
        <v>27.549339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5.4120000000000001E-2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1.934E-2</v>
      </c>
    </row>
    <row r="191" spans="1:25" x14ac:dyDescent="0.25">
      <c r="C191" s="17"/>
      <c r="D191" s="16"/>
      <c r="E191" t="s">
        <v>36</v>
      </c>
      <c r="F191">
        <f t="shared" si="162"/>
        <v>7.1050000000000002E-3</v>
      </c>
      <c r="G191">
        <f t="shared" si="163"/>
        <v>4.5044999999999995E-2</v>
      </c>
      <c r="H191">
        <f t="shared" si="164"/>
        <v>18.825763000000002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7.1100000000000009E-3</v>
      </c>
      <c r="S191">
        <f t="shared" si="169"/>
        <v>4.5090000000000005E-2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8.8100000000000001E-3</v>
      </c>
      <c r="G192">
        <f t="shared" si="163"/>
        <v>3.1335000000000002E-2</v>
      </c>
      <c r="H192">
        <f t="shared" si="164"/>
        <v>170.26379600000001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8.8199999999999997E-3</v>
      </c>
      <c r="S192">
        <f t="shared" si="169"/>
        <v>3.1370000000000002E-2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5.4240000000000003E-2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1.9380000000000001E-2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5.4359999999999999E-2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1.942E-2</v>
      </c>
    </row>
    <row r="197" spans="2:25" x14ac:dyDescent="0.25">
      <c r="C197" s="17"/>
      <c r="D197" s="16"/>
      <c r="E197" t="s">
        <v>36</v>
      </c>
      <c r="F197">
        <f t="shared" si="172"/>
        <v>7.1200000000000013E-3</v>
      </c>
      <c r="G197">
        <f t="shared" si="173"/>
        <v>4.5179999999999998E-2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7.1299999999999992E-3</v>
      </c>
      <c r="S197">
        <f t="shared" si="177"/>
        <v>4.5270000000000005E-2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8.8400000000000006E-3</v>
      </c>
      <c r="G198">
        <f t="shared" si="173"/>
        <v>3.1440000000000003E-2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8.8599999999999998E-3</v>
      </c>
      <c r="S198">
        <f t="shared" si="177"/>
        <v>3.1509999999999996E-2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5.4120000000000001E-2</v>
      </c>
      <c r="H203">
        <f t="shared" ref="H203:H205" si="182">AE32+AA32+W32</f>
        <v>4.9395119999999997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 t="shared" ref="K203:K205" si="185">AE39+AA39+W39</f>
        <v>86.209357000000011</v>
      </c>
      <c r="L203">
        <f>(0.05*(1-0.05)+0.05*(1-0.05))*X46+0.05*0.05*AB46+(1-0.05*(1-0.05)-0.05*(1-0.05)-0.05*0.05)*T46</f>
        <v>1.9340000000000003E-2</v>
      </c>
      <c r="M203">
        <f>AE46+AA46+W46</f>
        <v>42.515264000000002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1.5470000000000002E-3</v>
      </c>
      <c r="S203">
        <f t="shared" ref="S203:S205" si="187">(0.1*0.9+0.1*0.9)*Z32+0.1*0.1*AD32+(1-0.1*0.9-0.1*0.9-0.1*0.1)*V32</f>
        <v>5.4240000000000003E-2</v>
      </c>
      <c r="U203">
        <f t="shared" ref="U203:U205" si="188">(0.1*0.9+0.1*0.9)*Y39+0.1*0.1*AC39+(1-0.1*0.9-0.1*0.9-0.1*0.1)*U39</f>
        <v>1.5470000000000002E-3</v>
      </c>
      <c r="V203">
        <f t="shared" ref="V203:V205" si="189">(0.1*0.9+0.1*0.9)*Z39+0.1*0.1*AD39+(1-0.1*0.9-0.1*0.9-0.1*0.1)*V39</f>
        <v>2.0459000000000001E-2</v>
      </c>
      <c r="X203">
        <f>(0.1*0.9+0.1*0.9)*X46+0.1*0.1*AB46+(1-0.1*0.9-0.1*0.9-0.1*0.1)*T46</f>
        <v>1.9380000000000001E-2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7.1102500000000011E-3</v>
      </c>
      <c r="G204">
        <f t="shared" si="181"/>
        <v>4.5089750000000005E-2</v>
      </c>
      <c r="H204">
        <f t="shared" si="182"/>
        <v>27.529907000000001</v>
      </c>
      <c r="I204">
        <f t="shared" si="183"/>
        <v>6.1400000000000005E-3</v>
      </c>
      <c r="J204">
        <f t="shared" si="184"/>
        <v>1.6983000000000002E-2</v>
      </c>
      <c r="K204">
        <f t="shared" si="185"/>
        <v>247.33177699999999</v>
      </c>
      <c r="O204" s="15"/>
      <c r="P204" s="16"/>
      <c r="Q204" t="s">
        <v>36</v>
      </c>
      <c r="R204">
        <f t="shared" si="186"/>
        <v>7.1210000000000006E-3</v>
      </c>
      <c r="S204">
        <f t="shared" si="187"/>
        <v>4.5179000000000004E-2</v>
      </c>
      <c r="U204">
        <f t="shared" si="188"/>
        <v>6.1800000000000015E-3</v>
      </c>
      <c r="V204">
        <f t="shared" si="189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8.8200000000000014E-3</v>
      </c>
      <c r="G205">
        <f t="shared" si="181"/>
        <v>3.1370000000000002E-2</v>
      </c>
      <c r="H205">
        <f t="shared" si="182"/>
        <v>252.95148799999998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8.8400000000000006E-3</v>
      </c>
      <c r="S205">
        <f t="shared" si="187"/>
        <v>3.1440000000000003E-2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1.768E-3</v>
      </c>
      <c r="G209">
        <f t="shared" ref="G209:G211" si="191">(0.2*0.8+0.2*0.8)*Z32+0.2*0.2*AD32+(1-0.2*0.8-0.2*0.8-0.2*0.2)*V32</f>
        <v>5.4480000000000001E-2</v>
      </c>
      <c r="I209">
        <f t="shared" ref="I209:I211" si="192">(0.2*0.8+0.2*0.8)*Y39+0.2*0.2*AC39+(1-0.2*0.8-0.2*0.8-0.2*0.2)*U39</f>
        <v>1.768E-3</v>
      </c>
      <c r="J209">
        <f t="shared" ref="J209:J211" si="193">(0.2*0.8+0.2*0.8)*Z39+0.2*0.2*AD39+(1-0.2*0.8-0.2*0.8-0.2*0.2)*V39</f>
        <v>2.0715999999999998E-2</v>
      </c>
      <c r="L209">
        <f>(0.2*0.8+0.2*0.8)*X46+0.2*0.2*AB46+(1-0.2*0.8-0.2*0.8-0.2*0.2)*T46</f>
        <v>1.9459999999999998E-2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1.9629999999999999E-3</v>
      </c>
      <c r="S209">
        <f t="shared" ref="S209:S211" si="195">(0.3*0.7+0.3*0.7)*Z32+0.3*0.3*AD32+(1-0.3*0.7-0.3*0.7-0.3*0.3)*V32</f>
        <v>5.4720000000000005E-2</v>
      </c>
      <c r="U209">
        <f t="shared" ref="U209:U211" si="196">(0.3*0.7+0.3*0.7)*Y39+0.3*0.3*AC39+(1-0.3*0.7-0.3*0.7-0.3*0.3)*U39</f>
        <v>1.9629999999999999E-3</v>
      </c>
      <c r="V209">
        <f t="shared" ref="V209:V211" si="197">(0.3*0.7+0.3*0.7)*Z39+0.3*0.3*AD39+(1-0.3*0.7-0.3*0.7-0.3*0.3)*V39</f>
        <v>2.0971E-2</v>
      </c>
      <c r="X209">
        <f>(0.3*0.7+0.3*0.7)*X46+0.3*0.3*AB46+(1-0.3*0.7-0.3*0.7-0.3*0.3)*T46</f>
        <v>1.9540000000000002E-2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7.1440000000000002E-3</v>
      </c>
      <c r="G210">
        <f t="shared" si="191"/>
        <v>4.5356E-2</v>
      </c>
      <c r="I210">
        <f t="shared" si="192"/>
        <v>6.2599999999999999E-3</v>
      </c>
      <c r="J210">
        <f t="shared" si="193"/>
        <v>1.6968E-2</v>
      </c>
      <c r="O210" s="15"/>
      <c r="P210" s="16"/>
      <c r="Q210" t="s">
        <v>36</v>
      </c>
      <c r="R210">
        <f t="shared" si="194"/>
        <v>7.169E-3</v>
      </c>
      <c r="S210">
        <f t="shared" si="195"/>
        <v>4.5531000000000002E-2</v>
      </c>
      <c r="U210">
        <f t="shared" si="196"/>
        <v>6.3400000000000001E-3</v>
      </c>
      <c r="V210">
        <f t="shared" si="197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90"/>
        <v>8.879999999999999E-3</v>
      </c>
      <c r="G211">
        <f t="shared" si="191"/>
        <v>3.1579999999999997E-2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8.9200000000000008E-3</v>
      </c>
      <c r="S211">
        <f t="shared" si="195"/>
        <v>3.1720000000000005E-2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1.4854124999999997E-3</v>
      </c>
      <c r="G216">
        <f t="shared" ref="G216:G218" si="199">3*0.05*(1-0.05)*(1-0.05)*Z32+3*0.05*0.05*(1-0.05)*AD32+0.05*0.05*0.05*AH32+(1-3*0.05*(1-0.05)*(1-0.05)-3*0.05*0.05*(1-0.05)-0.05*0.05*0.05)*V32</f>
        <v>5.4179999999999992E-2</v>
      </c>
      <c r="H216">
        <f t="shared" ref="H216:H218" si="200">AI32+AE32+AA32+W32</f>
        <v>6.5679049999999997</v>
      </c>
      <c r="I216">
        <f t="shared" ref="I216:I218" si="201">3*0.05*(1-0.05)*(1-0.05)*Y39+3*0.05*0.05*(1-0.05)*AC39+0.05*0.05*0.05*AG39+(1-3*0.05*(1-0.05)*(1-0.05)-3*0.05*0.05*(1-0.05)-0.05*0.05*0.05)*U39</f>
        <v>1.4854124999999997E-3</v>
      </c>
      <c r="J216">
        <f t="shared" ref="J216:J218" si="202">3*0.05*(1-0.05)*(1-0.05)*Z39+3*0.05*0.05*(1-0.05)*AD39+0.05*0.05*0.05*AH39+(1-3*0.05*(1-0.05)*(1-0.05)-3*0.05*0.05*(1-0.05)-0.05*0.05*0.05)*V39</f>
        <v>2.0394262499999996E-2</v>
      </c>
      <c r="K216">
        <f t="shared" ref="K216:K218" si="203">AI39+AE39+AA39+W39</f>
        <v>119.88655799999999</v>
      </c>
      <c r="L216">
        <f>3*0.05*(1-0.05)*(1-0.05)*X46+3*0.05*0.05*(1-0.05)*AB46+0.05*0.05*0.05*AF46+(1-3*0.05*(1-0.05)*(1-0.05)-3*0.05*0.05*(1-0.05)-0.05*0.05*0.05)*T46</f>
        <v>1.9359999999999999E-2</v>
      </c>
      <c r="M216">
        <f>AI46+AE46+AA46+W46</f>
        <v>56.924866000000002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1.6522999999999998E-3</v>
      </c>
      <c r="S216">
        <f t="shared" ref="S216:S218" si="205">3*0.1*(1-0.1)*(1-0.1)*Z32+3*0.1*0.1*(1-0.1)*AD32+0.1*0.1*0.1*AH32+(1-3*0.1*(1-0.1)*(1-0.1)-3*0.1*0.1*(1-0.1)-0.1*0.1*0.1)*V32</f>
        <v>5.4359999999999999E-2</v>
      </c>
      <c r="U216">
        <f t="shared" ref="U216:U218" si="206">3*0.1*(1-0.1)*(1-0.1)*Y39+3*0.1*0.1*(1-0.1)*AC39+0.1*0.1*0.1*AG39+(1-3*0.1*(1-0.1)*(1-0.1)-3*0.1*0.1*(1-0.1)-0.1*0.1*0.1)*U39</f>
        <v>1.6522999999999998E-3</v>
      </c>
      <c r="V216">
        <f t="shared" ref="V216:V218" si="207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1.942E-2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7.1157249999999998E-3</v>
      </c>
      <c r="G217">
        <f t="shared" si="199"/>
        <v>4.5134287499999995E-2</v>
      </c>
      <c r="H217">
        <f t="shared" si="200"/>
        <v>36.665115</v>
      </c>
      <c r="I217">
        <f t="shared" si="201"/>
        <v>6.1599999999999997E-3</v>
      </c>
      <c r="J217">
        <f t="shared" si="202"/>
        <v>1.6978862500000001E-2</v>
      </c>
      <c r="K217">
        <f t="shared" si="203"/>
        <v>326.02146900000002</v>
      </c>
      <c r="N217" s="19"/>
      <c r="O217" s="15"/>
      <c r="P217" s="16"/>
      <c r="Q217" t="s">
        <v>36</v>
      </c>
      <c r="R217">
        <f t="shared" si="204"/>
        <v>7.1327999999999999E-3</v>
      </c>
      <c r="S217">
        <f t="shared" si="205"/>
        <v>4.5267299999999996E-2</v>
      </c>
      <c r="U217">
        <f t="shared" si="206"/>
        <v>6.2199999999999998E-3</v>
      </c>
      <c r="V217">
        <f t="shared" si="207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8.8299999999999993E-3</v>
      </c>
      <c r="G218">
        <f t="shared" si="199"/>
        <v>3.1404999999999995E-2</v>
      </c>
      <c r="H218">
        <f t="shared" si="200"/>
        <v>332.216971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8.8599999999999998E-3</v>
      </c>
      <c r="S218">
        <f t="shared" si="205"/>
        <v>3.1509999999999996E-2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1.9344E-3</v>
      </c>
      <c r="G222">
        <f t="shared" ref="G222:G224" si="209">3*0.2*(1-0.2)*(1-0.2)*Z32+3*0.2*0.2*(1-0.2)*AD32+0.2*0.2*0.2*AH32+(1-3*0.2*(1-0.2)*(1-0.2)-3*0.2*0.2*(1-0.2)-0.2*0.2*0.2)*V32</f>
        <v>5.4719999999999998E-2</v>
      </c>
      <c r="I222">
        <f t="shared" ref="I222:I224" si="210">3*0.2*(1-0.2)*(1-0.2)*Y39+3*0.2*0.2*(1-0.2)*AC39+0.2*0.2*0.2*AG39+(1-3*0.2*(1-0.2)*(1-0.2)-3*0.2*0.2*(1-0.2)-0.2*0.2*0.2)*U39</f>
        <v>1.9344E-3</v>
      </c>
      <c r="J222">
        <f t="shared" ref="J222:J224" si="211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1.9539999999999998E-2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2.1540999999999999E-3</v>
      </c>
      <c r="S222">
        <f t="shared" ref="S222:S224" si="213">3*0.3*(1-0.3)*(1-0.3)*Z32+3*0.3*0.3*(1-0.3)*AD32+0.3*0.3*0.3*AH32+(1-3*0.3*(1-0.3)*(1-0.3)-3*0.3*0.3*(1-0.3)-0.3*0.3*0.3)*V32</f>
        <v>5.5079999999999997E-2</v>
      </c>
      <c r="U222">
        <f t="shared" ref="U222:U224" si="214">3*0.3*(1-0.3)*(1-0.3)*Y39+3*0.3*0.3*(1-0.3)*AC39+0.3*0.3*0.3*AG39+(1-3*0.3*(1-0.3)*(1-0.3)-3*0.3*0.3*(1-0.3)-0.3*0.3*0.3)*U39</f>
        <v>2.1540999999999999E-3</v>
      </c>
      <c r="V222">
        <f t="shared" ref="V222:V224" si="215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1.966E-2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7.1704000000000004E-3</v>
      </c>
      <c r="G223">
        <f t="shared" si="209"/>
        <v>4.5530399999999999E-2</v>
      </c>
      <c r="I223">
        <f t="shared" si="210"/>
        <v>6.3400000000000001E-3</v>
      </c>
      <c r="J223">
        <f t="shared" si="211"/>
        <v>1.7015200000000001E-2</v>
      </c>
      <c r="N223" s="19"/>
      <c r="O223" s="15"/>
      <c r="P223" s="16"/>
      <c r="Q223" t="s">
        <v>36</v>
      </c>
      <c r="R223">
        <f t="shared" si="212"/>
        <v>7.2116000000000003E-3</v>
      </c>
      <c r="S223">
        <f t="shared" si="213"/>
        <v>4.5791100000000001E-2</v>
      </c>
      <c r="U223">
        <f t="shared" si="214"/>
        <v>6.4600000000000005E-3</v>
      </c>
      <c r="V223">
        <f t="shared" si="215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8.9200000000000008E-3</v>
      </c>
      <c r="G224">
        <f t="shared" si="209"/>
        <v>3.1719999999999998E-2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8.9800000000000001E-3</v>
      </c>
      <c r="S224">
        <f t="shared" si="213"/>
        <v>3.193E-2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1.3649999999999999E-3</v>
      </c>
      <c r="G229">
        <f t="shared" ref="G229:G231" si="217">0.05*H52+(1-0.05)*D52</f>
        <v>5.4059999999999997E-2</v>
      </c>
      <c r="H229">
        <f t="shared" ref="H229:H231" si="218">I52+E52</f>
        <v>2.952963</v>
      </c>
      <c r="I229">
        <f t="shared" ref="I229:I231" si="219">0.05*G59+(1-0.05)*C59</f>
        <v>1.3649999999999999E-3</v>
      </c>
      <c r="J229">
        <f t="shared" ref="J229:J231" si="220">0.05*H59+(1-0.05)*D59</f>
        <v>2.0264999999999998E-2</v>
      </c>
      <c r="K229">
        <f t="shared" ref="K229:K231" si="221">I59+E59</f>
        <v>57.364215000000002</v>
      </c>
      <c r="L229">
        <f>0.05*G66+(1-0.05)*B66</f>
        <v>7.6E-3</v>
      </c>
      <c r="M229">
        <f>I66+E66</f>
        <v>30.044167999999999</v>
      </c>
      <c r="P229" s="16" t="s">
        <v>35</v>
      </c>
      <c r="Q229" t="s">
        <v>34</v>
      </c>
      <c r="R229">
        <f t="shared" ref="R229:R231" si="222">0.1*G52+(1-0.1)*C52</f>
        <v>1.4300000000000001E-3</v>
      </c>
      <c r="S229">
        <f t="shared" ref="S229:S231" si="223">0.1*H52+(1-0.1)*D52</f>
        <v>5.4120000000000001E-2</v>
      </c>
      <c r="U229">
        <f t="shared" ref="U229:U231" si="224">0.1*G59+(1-0.1)*C59</f>
        <v>1.4300000000000001E-3</v>
      </c>
      <c r="V229">
        <f t="shared" ref="V229:V231" si="225">0.1*H59+(1-0.1)*D59</f>
        <v>2.0329999999999997E-2</v>
      </c>
      <c r="X229">
        <f>0.1*G66+(1-0.1)*B66</f>
        <v>7.2000000000000007E-3</v>
      </c>
    </row>
    <row r="230" spans="1:25" x14ac:dyDescent="0.25">
      <c r="C230" s="17"/>
      <c r="D230" s="16"/>
      <c r="E230" t="s">
        <v>36</v>
      </c>
      <c r="F230">
        <f t="shared" si="216"/>
        <v>2.8050000000000002E-3</v>
      </c>
      <c r="G230">
        <f t="shared" si="217"/>
        <v>2.9624999999999999E-2</v>
      </c>
      <c r="H230">
        <f t="shared" si="218"/>
        <v>15.893507</v>
      </c>
      <c r="I230">
        <f t="shared" si="219"/>
        <v>2.725E-3</v>
      </c>
      <c r="J230">
        <f t="shared" si="220"/>
        <v>1.1394999999999999E-2</v>
      </c>
      <c r="K230">
        <f t="shared" si="221"/>
        <v>155.65718800000002</v>
      </c>
      <c r="P230" s="16"/>
      <c r="Q230" t="s">
        <v>36</v>
      </c>
      <c r="R230">
        <f t="shared" si="222"/>
        <v>2.81E-3</v>
      </c>
      <c r="S230">
        <f t="shared" si="223"/>
        <v>2.9649999999999999E-2</v>
      </c>
      <c r="U230">
        <f t="shared" si="224"/>
        <v>2.7500000000000003E-3</v>
      </c>
      <c r="V230">
        <f t="shared" si="225"/>
        <v>1.129E-2</v>
      </c>
    </row>
    <row r="231" spans="1:25" x14ac:dyDescent="0.25">
      <c r="C231" s="17"/>
      <c r="D231" s="16"/>
      <c r="E231" t="s">
        <v>37</v>
      </c>
      <c r="F231">
        <f t="shared" si="216"/>
        <v>3.8049999999999998E-3</v>
      </c>
      <c r="G231">
        <f t="shared" si="217"/>
        <v>1.8720000000000001E-2</v>
      </c>
      <c r="H231">
        <f t="shared" si="218"/>
        <v>127.81897799999999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3.81E-3</v>
      </c>
      <c r="S231">
        <f t="shared" si="223"/>
        <v>1.874E-2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1.5599999999999998E-3</v>
      </c>
      <c r="G235">
        <f t="shared" ref="G235:G237" si="227">0.2*H52+(1-0.2)*D52</f>
        <v>5.4240000000000003E-2</v>
      </c>
      <c r="I235">
        <f t="shared" ref="I235:I237" si="228">0.2*G59+(1-0.2)*C59</f>
        <v>1.5599999999999998E-3</v>
      </c>
      <c r="J235">
        <f t="shared" ref="J235:J237" si="229">0.2*H59+(1-0.2)*D59</f>
        <v>2.0459999999999999E-2</v>
      </c>
      <c r="L235">
        <f>0.2*G66+(1-0.2)*B66</f>
        <v>6.4000000000000003E-3</v>
      </c>
      <c r="P235" s="16" t="s">
        <v>39</v>
      </c>
      <c r="Q235" t="s">
        <v>34</v>
      </c>
      <c r="R235">
        <f t="shared" ref="R235:R237" si="230">0.3*G52+(1-0.3)*C52</f>
        <v>1.6899999999999999E-3</v>
      </c>
      <c r="S235">
        <f t="shared" ref="S235:S237" si="231">0.3*H52+(1-0.3)*D52</f>
        <v>5.4359999999999999E-2</v>
      </c>
      <c r="U235">
        <f t="shared" ref="U235:U237" si="232">0.3*G59+(1-0.3)*C59</f>
        <v>1.6899999999999999E-3</v>
      </c>
      <c r="V235">
        <f t="shared" ref="V235:V237" si="233">0.3*H59+(1-0.3)*D59</f>
        <v>2.0589999999999997E-2</v>
      </c>
      <c r="X235">
        <f>0.3*G66+(1-0.3)*B66</f>
        <v>5.5999999999999999E-3</v>
      </c>
    </row>
    <row r="236" spans="1:25" x14ac:dyDescent="0.25">
      <c r="C236" s="17"/>
      <c r="D236" s="16"/>
      <c r="E236" t="s">
        <v>36</v>
      </c>
      <c r="F236">
        <f t="shared" si="226"/>
        <v>2.8200000000000005E-3</v>
      </c>
      <c r="G236">
        <f t="shared" si="227"/>
        <v>2.9700000000000004E-2</v>
      </c>
      <c r="I236">
        <f t="shared" si="228"/>
        <v>2.8E-3</v>
      </c>
      <c r="J236">
        <f t="shared" si="229"/>
        <v>1.108E-2</v>
      </c>
      <c r="P236" s="16"/>
      <c r="Q236" t="s">
        <v>36</v>
      </c>
      <c r="R236">
        <f t="shared" si="230"/>
        <v>2.8300000000000001E-3</v>
      </c>
      <c r="S236">
        <f t="shared" si="231"/>
        <v>2.9749999999999999E-2</v>
      </c>
      <c r="U236">
        <f t="shared" si="232"/>
        <v>2.8500000000000001E-3</v>
      </c>
      <c r="V236">
        <f t="shared" si="233"/>
        <v>1.0869999999999999E-2</v>
      </c>
    </row>
    <row r="237" spans="1:25" x14ac:dyDescent="0.25">
      <c r="C237" s="17"/>
      <c r="D237" s="16"/>
      <c r="E237" t="s">
        <v>37</v>
      </c>
      <c r="F237">
        <f t="shared" si="226"/>
        <v>3.82E-3</v>
      </c>
      <c r="G237">
        <f t="shared" si="227"/>
        <v>1.8780000000000002E-2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3.8300000000000001E-3</v>
      </c>
      <c r="S237">
        <f t="shared" si="231"/>
        <v>1.882E-2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1.4267500000000001E-3</v>
      </c>
      <c r="G242">
        <f t="shared" ref="G242:G244" si="235">(0.05*(1-0.05)+0.05*(1-0.05))*H52+0.05*0.05*L52+(1-0.05*(1-0.05)-0.05*(1-0.05)-0.05*0.05)*D52</f>
        <v>5.4120000000000001E-2</v>
      </c>
      <c r="H242">
        <f t="shared" ref="H242:H244" si="236">M52+I52+E52</f>
        <v>4.5839239999999997</v>
      </c>
      <c r="I242">
        <f t="shared" ref="I242:I244" si="237">(0.05*(1-0.05)+0.05*(1-0.05))*G59+0.05*0.05*K59+(1-0.05*(1-0.05)-0.05*(1-0.05)-0.05*0.05)*C59</f>
        <v>1.4267500000000001E-3</v>
      </c>
      <c r="J242">
        <f t="shared" ref="J242:J244" si="238">(0.05*(1-0.05)+0.05*(1-0.05))*H59+0.05*0.05*L59+(1-0.05*(1-0.05)-0.05*(1-0.05)-0.05*0.05)*D59</f>
        <v>2.0329750000000001E-2</v>
      </c>
      <c r="K242">
        <f t="shared" ref="K242:K244" si="239">M59+I59+E59</f>
        <v>90.521468999999996</v>
      </c>
      <c r="L242">
        <f>(0.05*(1-0.05)+0.05*(1-0.05))*G66+0.05*0.05*J66+(1-0.05*(1-0.05)-0.05*(1-0.05)-0.05*0.05)*B66</f>
        <v>7.2410000000000009E-3</v>
      </c>
      <c r="M242">
        <f>M66+I66+E66</f>
        <v>43.913070000000005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1.5470000000000002E-3</v>
      </c>
      <c r="S242">
        <f t="shared" ref="S242:S244" si="241">(0.1*0.9+0.1*0.9)*H52+0.1*0.1*L52+(1-0.1*0.9-0.1*0.9-0.1*0.1)*D52</f>
        <v>5.4240000000000003E-2</v>
      </c>
      <c r="U242">
        <f t="shared" ref="U242:U244" si="242">(0.1*0.9+0.1*0.9)*G59+0.1*0.1*K59+(1-0.1*0.9-0.1*0.9-0.1*0.1)*C59</f>
        <v>1.5470000000000002E-3</v>
      </c>
      <c r="V242">
        <f t="shared" ref="V242:V244" si="243">(0.1*0.9+0.1*0.9)*H59+0.1*0.1*L59+(1-0.1*0.9-0.1*0.9-0.1*0.1)*D59</f>
        <v>2.0459000000000001E-2</v>
      </c>
      <c r="X242">
        <f>(0.1*0.9+0.1*0.9)*G66+0.1*0.1*J66+(1-0.1*0.9-0.1*0.9-0.1*0.1)*B66</f>
        <v>6.5640000000000004E-3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2.81E-3</v>
      </c>
      <c r="G243">
        <f t="shared" si="235"/>
        <v>2.9649750000000006E-2</v>
      </c>
      <c r="H243">
        <f t="shared" si="236"/>
        <v>23.355074000000002</v>
      </c>
      <c r="I243">
        <f t="shared" si="237"/>
        <v>2.7505000000000003E-3</v>
      </c>
      <c r="J243">
        <f t="shared" si="238"/>
        <v>1.1297250000000002E-2</v>
      </c>
      <c r="K243">
        <f t="shared" si="239"/>
        <v>231.137618</v>
      </c>
      <c r="O243" s="15"/>
      <c r="P243" s="16"/>
      <c r="Q243" t="s">
        <v>36</v>
      </c>
      <c r="R243">
        <f t="shared" si="240"/>
        <v>2.82E-3</v>
      </c>
      <c r="S243">
        <f t="shared" si="241"/>
        <v>2.9699000000000003E-2</v>
      </c>
      <c r="U243">
        <f t="shared" si="242"/>
        <v>2.8020000000000002E-3</v>
      </c>
      <c r="V243">
        <f t="shared" si="243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3.8100000000000005E-3</v>
      </c>
      <c r="G244">
        <f t="shared" si="235"/>
        <v>1.8740250000000003E-2</v>
      </c>
      <c r="H244">
        <f t="shared" si="236"/>
        <v>192.27030999999999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3.82E-3</v>
      </c>
      <c r="S244">
        <f t="shared" si="241"/>
        <v>1.8781000000000003E-2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1.768E-3</v>
      </c>
      <c r="G248">
        <f t="shared" ref="G248:G250" si="245">(0.2*0.8+0.2*0.8)*H52+0.2*0.2*L52+(1-0.2*0.8-0.2*0.8-0.2*0.2)*D52</f>
        <v>5.4480000000000001E-2</v>
      </c>
      <c r="I248">
        <f t="shared" ref="I248:I250" si="246">(0.2*0.8+0.2*0.8)*G59+0.2*0.2*K59+(1-0.2*0.8-0.2*0.8-0.2*0.2)*C59</f>
        <v>1.768E-3</v>
      </c>
      <c r="J248">
        <f t="shared" ref="J248:J250" si="247">(0.2*0.8+0.2*0.8)*H59+0.2*0.2*L59+(1-0.2*0.8-0.2*0.8-0.2*0.2)*D59</f>
        <v>2.0715999999999998E-2</v>
      </c>
      <c r="L248">
        <f>(0.2*0.8+0.2*0.8)*G66+0.2*0.2*J66+(1-0.2*0.8-0.2*0.8-0.2*0.2)*B66</f>
        <v>5.4559999999999999E-3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1.9629999999999999E-3</v>
      </c>
      <c r="S248">
        <f t="shared" ref="S248:S250" si="249">(0.3*0.7+0.3*0.7)*H52+0.3*0.3*L52+(1-0.3*0.7-0.3*0.7-0.3*0.3)*D52</f>
        <v>5.4720000000000005E-2</v>
      </c>
      <c r="U248">
        <f t="shared" ref="U248:U250" si="250">(0.3*0.7+0.3*0.7)*G59+0.3*0.3*K59+(1-0.3*0.7-0.3*0.7-0.3*0.3)*C59</f>
        <v>1.9629999999999999E-3</v>
      </c>
      <c r="V248">
        <f t="shared" ref="V248:V250" si="251">(0.3*0.7+0.3*0.7)*H59+0.3*0.3*L59+(1-0.3*0.7-0.3*0.7-0.3*0.3)*D59</f>
        <v>2.0971E-2</v>
      </c>
      <c r="X248">
        <f>(0.3*0.7+0.3*0.7)*G66+0.3*0.3*J66+(1-0.3*0.7-0.3*0.7-0.3*0.3)*B66</f>
        <v>4.6760000000000005E-3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2.8399999999999996E-3</v>
      </c>
      <c r="G249">
        <f t="shared" si="245"/>
        <v>2.9796000000000003E-2</v>
      </c>
      <c r="I249">
        <f t="shared" si="246"/>
        <v>2.908E-3</v>
      </c>
      <c r="J249">
        <f t="shared" si="247"/>
        <v>1.0775999999999999E-2</v>
      </c>
      <c r="O249" s="15"/>
      <c r="P249" s="16"/>
      <c r="Q249" t="s">
        <v>36</v>
      </c>
      <c r="R249">
        <f t="shared" si="248"/>
        <v>2.8600000000000001E-3</v>
      </c>
      <c r="S249">
        <f t="shared" si="249"/>
        <v>2.9891000000000001E-2</v>
      </c>
      <c r="U249">
        <f t="shared" si="250"/>
        <v>3.0180000000000003E-3</v>
      </c>
      <c r="V249">
        <f t="shared" si="251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3.8399999999999997E-3</v>
      </c>
      <c r="G250">
        <f t="shared" si="245"/>
        <v>1.8863999999999999E-2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3.8600000000000001E-3</v>
      </c>
      <c r="S250">
        <f t="shared" si="249"/>
        <v>1.8949000000000001E-2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1.4854124999999997E-3</v>
      </c>
      <c r="G255">
        <f t="shared" ref="G255:G257" si="253">3*0.05*(1-0.05)*(1-0.05)*H52+3*0.05*0.05*(1-0.05)*L52+0.05*0.05*0.05*P52+(1-3*0.05*(1-0.05)*(1-0.05)-3*0.05*0.05*(1-0.05)-0.05*0.05*0.05)*D52</f>
        <v>5.4179999999999992E-2</v>
      </c>
      <c r="H255">
        <f t="shared" ref="H255:H257" si="254">Q52+M52+I52+E52</f>
        <v>5.8804280000000002</v>
      </c>
      <c r="I255">
        <f t="shared" ref="I255:I257" si="255">3*0.05*(1-0.05)*(1-0.05)*G59+3*0.05*0.05*(1-0.05)*K59+0.05*0.05*0.05*O59+(1-3*0.05*(1-0.05)*(1-0.05)-3*0.05*0.05*(1-0.05)-0.05*0.05*0.05)*C59</f>
        <v>1.4854124999999997E-3</v>
      </c>
      <c r="J255">
        <f t="shared" ref="J255:J257" si="256">3*0.05*(1-0.05)*(1-0.05)*H59+3*0.05*0.05*(1-0.05)*L59+0.05*0.05*0.05*P59+(1-3*0.05*(1-0.05)*(1-0.05)-3*0.05*0.05*(1-0.05)-0.05*0.05*0.05)*D59</f>
        <v>2.0394262499999996E-2</v>
      </c>
      <c r="K255">
        <f t="shared" ref="K255:K257" si="257">Q59+M59+I59+E59</f>
        <v>119.614884</v>
      </c>
      <c r="L255">
        <f>3*0.05*(1-0.05)*(1-0.05)*G66+3*0.05*0.05*(1-0.05)*J66+0.05*0.05*0.05*N66+(1-3*0.05*(1-0.05)*(1-0.05)-3*0.05*0.05*(1-0.05)-0.05*0.05*0.05)*B66</f>
        <v>6.9199249999999995E-3</v>
      </c>
      <c r="M255">
        <f>Q66+M66+I66+E66</f>
        <v>61.620832999999998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1.6522999999999998E-3</v>
      </c>
      <c r="S255">
        <f t="shared" ref="S255:S257" si="259">3*0.1*(1-0.1)*(1-0.1)*H52+3*0.1*0.1*(1-0.1)*L52+0.1*0.1*0.1*P52+(1-3*0.1*(1-0.1)*(1-0.1)-3*0.1*0.1*(1-0.1)-0.1*0.1*0.1)*D52</f>
        <v>5.4359999999999999E-2</v>
      </c>
      <c r="U255">
        <f t="shared" ref="U255:U257" si="260">3*0.1*(1-0.1)*(1-0.1)*G59+3*0.1*0.1*(1-0.1)*K59+0.1*0.1*0.1*O59+(1-3*0.1*(1-0.1)*(1-0.1)-3*0.1*0.1*(1-0.1)-0.1*0.1*0.1)*C59</f>
        <v>1.6522999999999998E-3</v>
      </c>
      <c r="V255">
        <f t="shared" ref="V255:V257" si="261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6.0673999999999997E-3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2.8149874999999999E-3</v>
      </c>
      <c r="G256">
        <f t="shared" si="253"/>
        <v>2.9674300000000001E-2</v>
      </c>
      <c r="H256">
        <f t="shared" si="254"/>
        <v>32.208057000000004</v>
      </c>
      <c r="I256">
        <f t="shared" si="255"/>
        <v>2.7763874999999997E-3</v>
      </c>
      <c r="J256">
        <f t="shared" si="256"/>
        <v>1.1206387499999998E-2</v>
      </c>
      <c r="K256">
        <f t="shared" si="257"/>
        <v>304.11976900000002</v>
      </c>
      <c r="N256" s="19"/>
      <c r="O256" s="15"/>
      <c r="P256" s="16"/>
      <c r="Q256" t="s">
        <v>36</v>
      </c>
      <c r="R256">
        <f t="shared" si="258"/>
        <v>2.8298999999999998E-3</v>
      </c>
      <c r="S256">
        <f t="shared" si="259"/>
        <v>2.97474E-2</v>
      </c>
      <c r="U256">
        <f t="shared" si="260"/>
        <v>2.8551000000000002E-3</v>
      </c>
      <c r="V256">
        <f t="shared" si="261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3.8149999999999994E-3</v>
      </c>
      <c r="G257">
        <f t="shared" si="253"/>
        <v>1.8760737499999999E-2</v>
      </c>
      <c r="H257">
        <f t="shared" si="254"/>
        <v>254.12606300000002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3.8299999999999996E-3</v>
      </c>
      <c r="S257">
        <f t="shared" si="259"/>
        <v>1.88229E-2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1.9344E-3</v>
      </c>
      <c r="G261">
        <f t="shared" ref="G261:G263" si="263">3*0.2*(1-0.2)*(1-0.2)*H52+3*0.2*0.2*(1-0.2)*L52+0.2*0.2*0.2*P52+(1-3*0.2*(1-0.2)*(1-0.2)-3*0.2*0.2*(1-0.2)-0.2*0.2*0.2)*D52</f>
        <v>5.4719999999999998E-2</v>
      </c>
      <c r="I261">
        <f t="shared" ref="I261:I263" si="264">3*0.2*(1-0.2)*(1-0.2)*G59+3*0.2*0.2*(1-0.2)*K59+0.2*0.2*0.2*O59+(1-3*0.2*(1-0.2)*(1-0.2)-3*0.2*0.2*(1-0.2)-0.2*0.2*0.2)*C59</f>
        <v>1.9344E-3</v>
      </c>
      <c r="J261">
        <f t="shared" ref="J261:J263" si="265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4.9711999999999985E-3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2.1540999999999999E-3</v>
      </c>
      <c r="S261">
        <f t="shared" ref="S261:S263" si="267">3*0.3*(1-0.3)*(1-0.3)*H52+3*0.3*0.3*(1-0.3)*L52+0.3*0.3*0.3*P52+(1-3*0.3*(1-0.3)*(1-0.3)-3*0.3*0.3*(1-0.3)-0.3*0.3*0.3)*D52</f>
        <v>5.5079999999999997E-2</v>
      </c>
      <c r="U261">
        <f t="shared" ref="U261:U263" si="268">3*0.3*(1-0.3)*(1-0.3)*G59+3*0.3*0.3*(1-0.3)*K59+0.3*0.3*0.3*O59+(1-3*0.3*(1-0.3)*(1-0.3)-3*0.3*0.3*(1-0.3)-0.3*0.3*0.3)*C59</f>
        <v>2.1540999999999999E-3</v>
      </c>
      <c r="V261">
        <f t="shared" ref="V261:V263" si="269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4.5638000000000015E-3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2.8591999999999997E-3</v>
      </c>
      <c r="G262">
        <f t="shared" si="263"/>
        <v>2.98912E-2</v>
      </c>
      <c r="I262">
        <f t="shared" si="264"/>
        <v>3.0168E-3</v>
      </c>
      <c r="J262">
        <f t="shared" si="265"/>
        <v>1.0564799999999999E-2</v>
      </c>
      <c r="N262" s="19"/>
      <c r="O262" s="15"/>
      <c r="P262" s="16"/>
      <c r="Q262" t="s">
        <v>36</v>
      </c>
      <c r="R262">
        <f t="shared" si="266"/>
        <v>2.8873000000000002E-3</v>
      </c>
      <c r="S262">
        <f t="shared" si="267"/>
        <v>3.0033800000000003E-2</v>
      </c>
      <c r="U262">
        <f t="shared" si="268"/>
        <v>3.1797000000000001E-3</v>
      </c>
      <c r="V262">
        <f t="shared" si="269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3.8599999999999997E-3</v>
      </c>
      <c r="G263">
        <f t="shared" si="263"/>
        <v>1.8951200000000001E-2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3.8900000000000002E-3</v>
      </c>
      <c r="S263">
        <f t="shared" si="267"/>
        <v>1.9084299999999998E-2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263"/>
  <sheetViews>
    <sheetView topLeftCell="A13"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5.1299999999999998E-2</v>
      </c>
      <c r="E11">
        <v>1.22037</v>
      </c>
      <c r="F11" t="s">
        <v>20</v>
      </c>
      <c r="G11">
        <v>2.5999999999999999E-3</v>
      </c>
      <c r="H11">
        <v>5.2499999999999998E-2</v>
      </c>
      <c r="I11">
        <v>1.2208110000000001</v>
      </c>
      <c r="J11" t="s">
        <v>20</v>
      </c>
      <c r="K11">
        <v>2.5999999999999999E-3</v>
      </c>
      <c r="L11">
        <v>5.3699999999999998E-2</v>
      </c>
      <c r="M11">
        <v>1.220936</v>
      </c>
      <c r="N11" t="s">
        <v>20</v>
      </c>
      <c r="O11">
        <v>2.5999999999999999E-3</v>
      </c>
      <c r="P11">
        <v>5.4899999999999997E-2</v>
      </c>
      <c r="Q11">
        <v>1.2218450000000001</v>
      </c>
      <c r="S11" s="17"/>
      <c r="T11" t="s">
        <v>20</v>
      </c>
      <c r="U11">
        <v>1.2999999999999999E-3</v>
      </c>
      <c r="V11">
        <v>5.1299999999999998E-2</v>
      </c>
      <c r="W11">
        <v>1.5502180000000001</v>
      </c>
      <c r="X11" t="s">
        <v>20</v>
      </c>
      <c r="Y11">
        <v>2.5999999999999999E-3</v>
      </c>
      <c r="Z11">
        <v>5.2499999999999998E-2</v>
      </c>
      <c r="AA11">
        <v>1.1998519999999999</v>
      </c>
      <c r="AB11" t="s">
        <v>20</v>
      </c>
      <c r="AC11">
        <v>2.5999999999999999E-3</v>
      </c>
      <c r="AD11">
        <v>5.3699999999999998E-2</v>
      </c>
      <c r="AE11">
        <v>1.216699</v>
      </c>
      <c r="AF11" t="s">
        <v>20</v>
      </c>
      <c r="AG11">
        <v>2.5999999999999999E-3</v>
      </c>
      <c r="AH11">
        <v>5.4899999999999997E-2</v>
      </c>
      <c r="AI11">
        <v>1.429295</v>
      </c>
    </row>
    <row r="12" spans="1:35" x14ac:dyDescent="0.25">
      <c r="A12" s="17"/>
      <c r="B12" t="s">
        <v>21</v>
      </c>
      <c r="C12">
        <v>4.7800000000000002E-2</v>
      </c>
      <c r="D12">
        <v>5.11E-2</v>
      </c>
      <c r="E12">
        <v>7.956194</v>
      </c>
      <c r="F12" t="s">
        <v>21</v>
      </c>
      <c r="G12">
        <v>4.8899999999999999E-2</v>
      </c>
      <c r="H12">
        <v>5.2299999999999999E-2</v>
      </c>
      <c r="I12">
        <v>8.1841369999999998</v>
      </c>
      <c r="J12" t="s">
        <v>21</v>
      </c>
      <c r="K12">
        <v>0.05</v>
      </c>
      <c r="L12">
        <v>5.3499999999999999E-2</v>
      </c>
      <c r="M12">
        <v>8.3330579999999994</v>
      </c>
      <c r="N12" t="s">
        <v>21</v>
      </c>
      <c r="O12">
        <v>5.0999999999999997E-2</v>
      </c>
      <c r="P12">
        <v>5.4699999999999999E-2</v>
      </c>
      <c r="Q12">
        <v>8.3612319999999993</v>
      </c>
      <c r="S12" s="17"/>
      <c r="T12" t="s">
        <v>21</v>
      </c>
      <c r="U12">
        <v>3.4599999999999999E-2</v>
      </c>
      <c r="V12">
        <v>5.04E-2</v>
      </c>
      <c r="W12">
        <v>7.8047060000000004</v>
      </c>
      <c r="X12" t="s">
        <v>21</v>
      </c>
      <c r="Y12">
        <v>3.5200000000000002E-2</v>
      </c>
      <c r="Z12">
        <v>5.16E-2</v>
      </c>
      <c r="AA12">
        <v>7.8599560000000004</v>
      </c>
      <c r="AB12" t="s">
        <v>21</v>
      </c>
      <c r="AC12">
        <v>3.5799999999999998E-2</v>
      </c>
      <c r="AD12">
        <v>5.2699999999999997E-2</v>
      </c>
      <c r="AE12">
        <v>7.6521749999999997</v>
      </c>
      <c r="AF12" t="s">
        <v>21</v>
      </c>
      <c r="AG12">
        <v>3.6400000000000002E-2</v>
      </c>
      <c r="AH12">
        <v>5.3900000000000003E-2</v>
      </c>
      <c r="AI12">
        <v>7.9244130000000004</v>
      </c>
    </row>
    <row r="13" spans="1:35" x14ac:dyDescent="0.25">
      <c r="A13" s="17"/>
      <c r="B13" t="s">
        <v>22</v>
      </c>
      <c r="C13">
        <v>4.7899999999999998E-2</v>
      </c>
      <c r="D13">
        <v>4.82E-2</v>
      </c>
      <c r="E13">
        <v>79.588690999999997</v>
      </c>
      <c r="F13" t="s">
        <v>22</v>
      </c>
      <c r="G13">
        <v>4.8899999999999999E-2</v>
      </c>
      <c r="H13">
        <v>4.9200000000000001E-2</v>
      </c>
      <c r="I13">
        <v>80.159768999999997</v>
      </c>
      <c r="J13" t="s">
        <v>22</v>
      </c>
      <c r="K13">
        <v>0.05</v>
      </c>
      <c r="L13">
        <v>5.0299999999999997E-2</v>
      </c>
      <c r="M13">
        <v>80.137871000000004</v>
      </c>
      <c r="N13" t="s">
        <v>22</v>
      </c>
      <c r="O13">
        <v>5.11E-2</v>
      </c>
      <c r="P13">
        <v>5.1400000000000001E-2</v>
      </c>
      <c r="Q13">
        <v>80.124672000000004</v>
      </c>
      <c r="S13" s="17"/>
      <c r="T13" t="s">
        <v>22</v>
      </c>
      <c r="U13">
        <v>3.5499999999999997E-2</v>
      </c>
      <c r="V13">
        <v>4.3099999999999999E-2</v>
      </c>
      <c r="W13">
        <v>78.026593000000005</v>
      </c>
      <c r="X13" t="s">
        <v>22</v>
      </c>
      <c r="Y13">
        <v>3.6200000000000003E-2</v>
      </c>
      <c r="Z13">
        <v>4.41E-2</v>
      </c>
      <c r="AA13">
        <v>76.576194000000001</v>
      </c>
      <c r="AB13" t="s">
        <v>22</v>
      </c>
      <c r="AC13">
        <v>3.6799999999999999E-2</v>
      </c>
      <c r="AD13">
        <v>4.4999999999999998E-2</v>
      </c>
      <c r="AE13">
        <v>76.220077000000003</v>
      </c>
      <c r="AF13" t="s">
        <v>22</v>
      </c>
      <c r="AG13">
        <v>3.7499999999999999E-2</v>
      </c>
      <c r="AH13">
        <v>4.5999999999999999E-2</v>
      </c>
      <c r="AI13">
        <v>77.103254000000007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4.8099999999999997E-2</v>
      </c>
      <c r="C25" s="3"/>
      <c r="D25" s="3"/>
      <c r="E25">
        <v>9.2400210000000005</v>
      </c>
      <c r="F25">
        <v>4.9200000000000001E-2</v>
      </c>
      <c r="G25" s="3"/>
      <c r="H25" s="3"/>
      <c r="I25">
        <v>8.9975380000000005</v>
      </c>
      <c r="J25">
        <v>5.0299999999999997E-2</v>
      </c>
      <c r="K25" s="3"/>
      <c r="L25" s="3"/>
      <c r="M25" s="7">
        <v>9.1939849999999996</v>
      </c>
      <c r="N25" s="3">
        <v>5.1400000000000001E-2</v>
      </c>
      <c r="O25" s="3"/>
      <c r="P25" s="3"/>
      <c r="Q25">
        <v>9.2955749999999995</v>
      </c>
      <c r="S25" s="18"/>
      <c r="T25" s="3">
        <v>4.0800000000000003E-2</v>
      </c>
      <c r="U25" s="3"/>
      <c r="V25" s="3"/>
      <c r="W25">
        <v>9.0896880000000007</v>
      </c>
      <c r="X25" s="3">
        <v>4.1700000000000001E-2</v>
      </c>
      <c r="Y25" s="3"/>
      <c r="Z25" s="3"/>
      <c r="AA25">
        <v>9.1341839999999994</v>
      </c>
      <c r="AB25" s="3">
        <v>4.2599999999999999E-2</v>
      </c>
      <c r="AC25" s="3"/>
      <c r="AD25" s="3"/>
      <c r="AE25">
        <v>9.3935499999999994</v>
      </c>
      <c r="AF25" s="3">
        <v>4.3499999999999997E-2</v>
      </c>
      <c r="AG25" s="3"/>
      <c r="AH25" s="3"/>
      <c r="AI25">
        <v>8.9747800000000009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5.1299999999999998E-2</v>
      </c>
      <c r="E32">
        <v>1.1903870000000001</v>
      </c>
      <c r="F32" t="s">
        <v>20</v>
      </c>
      <c r="G32">
        <v>2.5999999999999999E-3</v>
      </c>
      <c r="H32">
        <v>5.2499999999999998E-2</v>
      </c>
      <c r="I32">
        <v>1.2257290000000001</v>
      </c>
      <c r="J32" t="s">
        <v>20</v>
      </c>
      <c r="K32">
        <v>2.5999999999999999E-3</v>
      </c>
      <c r="L32">
        <v>5.3699999999999998E-2</v>
      </c>
      <c r="M32">
        <v>1.3024709999999999</v>
      </c>
      <c r="N32" t="s">
        <v>20</v>
      </c>
      <c r="O32">
        <v>2.5999999999999999E-3</v>
      </c>
      <c r="P32">
        <v>5.4899999999999997E-2</v>
      </c>
      <c r="Q32">
        <v>1.249268</v>
      </c>
      <c r="S32" s="17"/>
      <c r="T32" t="s">
        <v>20</v>
      </c>
      <c r="U32">
        <v>1.2999999999999999E-3</v>
      </c>
      <c r="V32">
        <v>5.1299999999999998E-2</v>
      </c>
      <c r="W32">
        <v>1.224723</v>
      </c>
      <c r="X32" t="s">
        <v>20</v>
      </c>
      <c r="Y32">
        <v>2.5999999999999999E-3</v>
      </c>
      <c r="Z32">
        <v>5.2499999999999998E-2</v>
      </c>
      <c r="AA32">
        <v>1.2214879999999999</v>
      </c>
      <c r="AB32" t="s">
        <v>20</v>
      </c>
      <c r="AC32">
        <v>2.5999999999999999E-3</v>
      </c>
      <c r="AD32">
        <v>5.3699999999999998E-2</v>
      </c>
      <c r="AE32">
        <v>1.5353969999999999</v>
      </c>
      <c r="AF32" t="s">
        <v>20</v>
      </c>
      <c r="AG32">
        <v>2.5999999999999999E-3</v>
      </c>
      <c r="AH32">
        <v>5.4899999999999997E-2</v>
      </c>
      <c r="AI32">
        <v>1.5722240000000001</v>
      </c>
    </row>
    <row r="33" spans="1:35" x14ac:dyDescent="0.25">
      <c r="A33" s="17"/>
      <c r="B33" t="s">
        <v>21</v>
      </c>
      <c r="C33">
        <v>1.61E-2</v>
      </c>
      <c r="D33">
        <v>4.8300000000000003E-2</v>
      </c>
      <c r="E33">
        <v>7.4805970000000004</v>
      </c>
      <c r="F33" t="s">
        <v>21</v>
      </c>
      <c r="G33">
        <v>1.6400000000000001E-2</v>
      </c>
      <c r="H33">
        <v>4.9299999999999997E-2</v>
      </c>
      <c r="I33">
        <v>7.3458389999999998</v>
      </c>
      <c r="J33" t="s">
        <v>21</v>
      </c>
      <c r="K33">
        <v>1.67E-2</v>
      </c>
      <c r="L33">
        <v>5.04E-2</v>
      </c>
      <c r="M33">
        <v>7.3924180000000002</v>
      </c>
      <c r="N33" t="s">
        <v>21</v>
      </c>
      <c r="O33">
        <v>1.7100000000000001E-2</v>
      </c>
      <c r="P33">
        <v>5.1499999999999997E-2</v>
      </c>
      <c r="Q33">
        <v>7.433344</v>
      </c>
      <c r="S33" s="17"/>
      <c r="T33" t="s">
        <v>21</v>
      </c>
      <c r="U33">
        <v>7.0000000000000001E-3</v>
      </c>
      <c r="V33">
        <v>4.2799999999999998E-2</v>
      </c>
      <c r="W33">
        <v>6.8637319999999997</v>
      </c>
      <c r="X33" t="s">
        <v>21</v>
      </c>
      <c r="Y33">
        <v>7.1999999999999998E-3</v>
      </c>
      <c r="Z33">
        <v>4.3700000000000003E-2</v>
      </c>
      <c r="AA33">
        <v>6.9239800000000002</v>
      </c>
      <c r="AB33" t="s">
        <v>21</v>
      </c>
      <c r="AC33">
        <v>7.3000000000000001E-3</v>
      </c>
      <c r="AD33">
        <v>4.4499999999999998E-2</v>
      </c>
      <c r="AE33">
        <v>6.8727739999999997</v>
      </c>
      <c r="AF33" t="s">
        <v>21</v>
      </c>
      <c r="AG33">
        <v>7.4999999999999997E-3</v>
      </c>
      <c r="AH33">
        <v>4.5499999999999999E-2</v>
      </c>
      <c r="AI33">
        <v>6.9605069999999998</v>
      </c>
    </row>
    <row r="34" spans="1:35" x14ac:dyDescent="0.25">
      <c r="A34" s="17"/>
      <c r="B34" t="s">
        <v>22</v>
      </c>
      <c r="C34">
        <v>1.78E-2</v>
      </c>
      <c r="D34">
        <v>3.78E-2</v>
      </c>
      <c r="E34">
        <v>70.482111000000003</v>
      </c>
      <c r="F34" t="s">
        <v>22</v>
      </c>
      <c r="G34">
        <v>1.8100000000000002E-2</v>
      </c>
      <c r="H34">
        <v>3.8699999999999998E-2</v>
      </c>
      <c r="I34">
        <v>70.640978000000004</v>
      </c>
      <c r="J34" t="s">
        <v>22</v>
      </c>
      <c r="K34" s="7">
        <v>1.8499999999999999E-2</v>
      </c>
      <c r="L34" s="10">
        <v>3.95E-2</v>
      </c>
      <c r="M34">
        <v>70.223489000000001</v>
      </c>
      <c r="N34" t="s">
        <v>22</v>
      </c>
      <c r="O34">
        <v>1.8800000000000001E-2</v>
      </c>
      <c r="P34">
        <v>4.0300000000000002E-2</v>
      </c>
      <c r="Q34">
        <v>69.988215999999994</v>
      </c>
      <c r="S34" s="17"/>
      <c r="T34" t="s">
        <v>22</v>
      </c>
      <c r="U34">
        <v>8.8000000000000005E-3</v>
      </c>
      <c r="V34">
        <v>3.0499999999999999E-2</v>
      </c>
      <c r="W34">
        <v>61.804073000000002</v>
      </c>
      <c r="X34" t="s">
        <v>22</v>
      </c>
      <c r="Y34">
        <v>8.9999999999999993E-3</v>
      </c>
      <c r="Z34">
        <v>3.1199999999999999E-2</v>
      </c>
      <c r="AA34">
        <v>62.776235</v>
      </c>
      <c r="AB34" t="s">
        <v>22</v>
      </c>
      <c r="AC34">
        <v>9.1999999999999998E-3</v>
      </c>
      <c r="AD34">
        <v>3.1899999999999998E-2</v>
      </c>
      <c r="AE34">
        <v>62.937584999999999</v>
      </c>
      <c r="AF34" t="s">
        <v>22</v>
      </c>
      <c r="AG34">
        <v>9.4000000000000004E-3</v>
      </c>
      <c r="AH34" s="6">
        <v>3.2599999999999997E-2</v>
      </c>
      <c r="AI34">
        <v>64.458872999999997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3.04E-2</v>
      </c>
      <c r="C46" s="3"/>
      <c r="D46" s="3"/>
      <c r="E46">
        <v>9.1687080000000005</v>
      </c>
      <c r="F46" s="3">
        <v>3.1E-2</v>
      </c>
      <c r="G46" s="3"/>
      <c r="H46" s="3"/>
      <c r="I46">
        <v>9.0322410000000009</v>
      </c>
      <c r="J46" s="3">
        <v>3.1600000000000003E-2</v>
      </c>
      <c r="K46" s="3"/>
      <c r="L46" s="3"/>
      <c r="M46">
        <v>10.316338</v>
      </c>
      <c r="N46" s="3">
        <v>3.2399999999999998E-2</v>
      </c>
      <c r="O46" s="3"/>
      <c r="P46" s="3"/>
      <c r="Q46">
        <v>9.4309360000000009</v>
      </c>
      <c r="S46" s="18"/>
      <c r="T46" s="3">
        <v>1.9E-2</v>
      </c>
      <c r="U46" s="3"/>
      <c r="V46" s="3"/>
      <c r="W46">
        <v>8.9898380000000007</v>
      </c>
      <c r="X46" s="3">
        <v>1.9300000000000001E-2</v>
      </c>
      <c r="Y46" s="3"/>
      <c r="Z46" s="3"/>
      <c r="AA46">
        <v>9.3072689999999998</v>
      </c>
      <c r="AB46" s="3">
        <v>1.9900000000000001E-2</v>
      </c>
      <c r="AC46" s="3"/>
      <c r="AD46" s="3"/>
      <c r="AE46">
        <v>8.9476010000000006</v>
      </c>
      <c r="AF46" s="3">
        <v>2.0199999999999999E-2</v>
      </c>
      <c r="AG46" s="3"/>
      <c r="AH46" s="3"/>
      <c r="AI46">
        <v>9.2700110000000002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5.1299999999999998E-2</v>
      </c>
      <c r="E52">
        <v>1.205711</v>
      </c>
      <c r="F52" t="s">
        <v>20</v>
      </c>
      <c r="G52">
        <v>2.5999999999999999E-3</v>
      </c>
      <c r="H52">
        <v>5.2499999999999998E-2</v>
      </c>
      <c r="I52">
        <v>1.527784</v>
      </c>
      <c r="J52" t="s">
        <v>20</v>
      </c>
      <c r="K52">
        <v>2.5999999999999999E-3</v>
      </c>
      <c r="L52">
        <v>5.3699999999999998E-2</v>
      </c>
      <c r="M52">
        <v>1.223319</v>
      </c>
      <c r="N52" t="s">
        <v>20</v>
      </c>
      <c r="O52">
        <v>2.5999999999999999E-3</v>
      </c>
      <c r="P52">
        <v>5.4899999999999997E-2</v>
      </c>
      <c r="Q52">
        <v>1.5438639999999999</v>
      </c>
    </row>
    <row r="53" spans="1:17" x14ac:dyDescent="0.25">
      <c r="A53" s="17"/>
      <c r="B53" t="s">
        <v>21</v>
      </c>
      <c r="C53">
        <v>2.8E-3</v>
      </c>
      <c r="D53">
        <v>2.81E-2</v>
      </c>
      <c r="E53">
        <v>6.0912129999999998</v>
      </c>
      <c r="F53" t="s">
        <v>21</v>
      </c>
      <c r="G53">
        <v>2.8999999999999998E-3</v>
      </c>
      <c r="H53">
        <v>2.86E-2</v>
      </c>
      <c r="I53">
        <v>5.9229070000000004</v>
      </c>
      <c r="J53" t="s">
        <v>21</v>
      </c>
      <c r="K53">
        <v>3.0000000000000001E-3</v>
      </c>
      <c r="L53">
        <v>2.9000000000000001E-2</v>
      </c>
      <c r="M53">
        <v>5.7556640000000003</v>
      </c>
      <c r="N53" t="s">
        <v>21</v>
      </c>
      <c r="O53">
        <v>3.0999999999999999E-3</v>
      </c>
      <c r="P53">
        <v>2.9700000000000001E-2</v>
      </c>
      <c r="Q53">
        <v>5.5833000000000004</v>
      </c>
    </row>
    <row r="54" spans="1:17" x14ac:dyDescent="0.25">
      <c r="A54" s="17"/>
      <c r="B54" t="s">
        <v>22</v>
      </c>
      <c r="C54">
        <v>3.8E-3</v>
      </c>
      <c r="D54">
        <v>1.8200000000000001E-2</v>
      </c>
      <c r="E54">
        <v>48.014561999999998</v>
      </c>
      <c r="F54" t="s">
        <v>22</v>
      </c>
      <c r="G54">
        <v>3.8999999999999998E-3</v>
      </c>
      <c r="H54">
        <v>1.8700000000000001E-2</v>
      </c>
      <c r="I54">
        <v>48.343392999999999</v>
      </c>
      <c r="J54" t="s">
        <v>22</v>
      </c>
      <c r="K54">
        <v>4.0000000000000001E-3</v>
      </c>
      <c r="L54">
        <v>1.9199999999999998E-2</v>
      </c>
      <c r="M54">
        <v>47.979891000000002</v>
      </c>
      <c r="N54" t="s">
        <v>22</v>
      </c>
      <c r="O54">
        <v>4.1000000000000003E-3</v>
      </c>
      <c r="P54">
        <v>1.9599999999999999E-2</v>
      </c>
      <c r="Q54">
        <v>48.409675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7.7999999999999996E-3</v>
      </c>
      <c r="C66" s="3"/>
      <c r="D66" s="3"/>
      <c r="E66">
        <v>8.9320950000000003</v>
      </c>
      <c r="F66" s="3">
        <v>8.0000000000000002E-3</v>
      </c>
      <c r="G66" s="3"/>
      <c r="H66" s="3"/>
      <c r="I66">
        <v>10.619418</v>
      </c>
      <c r="J66" s="3">
        <v>8.3000000000000001E-3</v>
      </c>
      <c r="K66" s="3"/>
      <c r="L66" s="3"/>
      <c r="M66">
        <v>9.0315809999999992</v>
      </c>
      <c r="N66" s="3">
        <v>8.5000000000000006E-3</v>
      </c>
      <c r="O66" s="3"/>
      <c r="P66" s="3"/>
      <c r="Q66">
        <v>9.2079029999999999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5.1359999999999996E-2</v>
      </c>
      <c r="H73">
        <f t="shared" ref="H73:H75" si="2">E11+I11</f>
        <v>2.4411810000000003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4.8154999999999989E-2</v>
      </c>
      <c r="M73">
        <f>I25+E25</f>
        <v>18.237559000000001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5.142E-2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4.8209999999999996E-2</v>
      </c>
    </row>
    <row r="74" spans="1:27" x14ac:dyDescent="0.25">
      <c r="C74" s="17"/>
      <c r="D74" s="16"/>
      <c r="E74" t="s">
        <v>36</v>
      </c>
      <c r="F74">
        <f t="shared" si="0"/>
        <v>4.7855000000000002E-2</v>
      </c>
      <c r="G74">
        <f t="shared" si="1"/>
        <v>5.1159999999999997E-2</v>
      </c>
      <c r="H74">
        <f t="shared" si="2"/>
        <v>16.140331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4.7910000000000001E-2</v>
      </c>
      <c r="S74">
        <f t="shared" si="7"/>
        <v>5.1220000000000002E-2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4.795E-2</v>
      </c>
      <c r="G75">
        <f t="shared" si="1"/>
        <v>4.8250000000000001E-2</v>
      </c>
      <c r="H75">
        <f t="shared" si="2"/>
        <v>159.74845999999999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4.8000000000000001E-2</v>
      </c>
      <c r="S75">
        <f t="shared" si="7"/>
        <v>4.8300000000000003E-2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5.1540000000000002E-2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4.8320000000000002E-2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5.1659999999999998E-2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4.8430000000000001E-2</v>
      </c>
    </row>
    <row r="80" spans="1:27" x14ac:dyDescent="0.25">
      <c r="C80" s="17"/>
      <c r="D80" s="16"/>
      <c r="E80" t="s">
        <v>36</v>
      </c>
      <c r="F80">
        <f t="shared" si="10"/>
        <v>4.8020000000000007E-2</v>
      </c>
      <c r="G80">
        <f t="shared" si="11"/>
        <v>5.1339999999999997E-2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4.8129999999999992E-2</v>
      </c>
      <c r="S80">
        <f t="shared" si="15"/>
        <v>5.1459999999999992E-2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4.8100000000000004E-2</v>
      </c>
      <c r="G81">
        <f t="shared" si="11"/>
        <v>4.8400000000000006E-2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4.8199999999999993E-2</v>
      </c>
      <c r="S81">
        <f t="shared" si="15"/>
        <v>4.8500000000000001E-2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5.1420000000000007E-2</v>
      </c>
      <c r="H86">
        <f t="shared" ref="H86:H88" si="20">M11+I11+E11</f>
        <v>3.6621170000000003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4.8210000000000003E-2</v>
      </c>
      <c r="M86">
        <f>M25+I25+E25</f>
        <v>27.431544000000002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5.1540000000000002E-2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4.8320000000000002E-2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4.7910000000000008E-2</v>
      </c>
      <c r="G87">
        <f t="shared" si="19"/>
        <v>5.1220000000000009E-2</v>
      </c>
      <c r="H87">
        <f t="shared" si="20"/>
        <v>24.473389000000001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4.8020000000000007E-2</v>
      </c>
      <c r="S87">
        <f t="shared" si="25"/>
        <v>5.1340000000000004E-2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4.8000250000000008E-2</v>
      </c>
      <c r="G88">
        <f t="shared" si="19"/>
        <v>4.8300250000000003E-2</v>
      </c>
      <c r="H88">
        <f t="shared" si="20"/>
        <v>239.88633099999998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4.8101000000000005E-2</v>
      </c>
      <c r="S88">
        <f t="shared" si="25"/>
        <v>4.8401E-2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5.1779999999999993E-2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4.854E-2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5.2019999999999997E-2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4.8759999999999998E-2</v>
      </c>
    </row>
    <row r="93" spans="2:25" x14ac:dyDescent="0.25">
      <c r="B93" s="17"/>
      <c r="C93" s="15"/>
      <c r="D93" s="16"/>
      <c r="E93" t="s">
        <v>36</v>
      </c>
      <c r="F93">
        <f t="shared" si="28"/>
        <v>4.8240000000000005E-2</v>
      </c>
      <c r="G93">
        <f t="shared" si="29"/>
        <v>5.1580000000000001E-2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4.8460000000000003E-2</v>
      </c>
      <c r="S93">
        <f t="shared" si="33"/>
        <v>5.1820000000000005E-2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4.8304E-2</v>
      </c>
      <c r="G94">
        <f t="shared" si="29"/>
        <v>4.8603999999999994E-2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4.8508999999999997E-2</v>
      </c>
      <c r="S94">
        <f t="shared" si="33"/>
        <v>4.8809000000000005E-2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5.1479999999999991E-2</v>
      </c>
      <c r="H99">
        <f t="shared" ref="H99:H101" si="38">Q11+M11+I11+E11</f>
        <v>4.8839620000000004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4.8264999999999988E-2</v>
      </c>
      <c r="M99">
        <f>Q25+M25+I25+E25</f>
        <v>36.727118999999995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5.1659999999999998E-2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4.8429999999999994E-2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4.79649875E-2</v>
      </c>
      <c r="G100">
        <f t="shared" si="37"/>
        <v>5.1279999999999992E-2</v>
      </c>
      <c r="H100">
        <f t="shared" si="38"/>
        <v>32.834620999999999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4.8129899999999996E-2</v>
      </c>
      <c r="S100">
        <f t="shared" si="43"/>
        <v>5.1459999999999992E-2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4.8050737499999996E-2</v>
      </c>
      <c r="G101">
        <f t="shared" si="37"/>
        <v>4.8350737499999991E-2</v>
      </c>
      <c r="H101">
        <f t="shared" si="38"/>
        <v>320.01100299999996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4.82029E-2</v>
      </c>
      <c r="S101">
        <f t="shared" si="43"/>
        <v>4.8502900000000002E-2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5.2019999999999997E-2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4.8759999999999998E-2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5.2379999999999996E-2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4.9090000000000002E-2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4.8459199999999994E-2</v>
      </c>
      <c r="G106">
        <f t="shared" si="47"/>
        <v>5.1819999999999998E-2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4.8787300000000006E-2</v>
      </c>
      <c r="S106">
        <f t="shared" si="51"/>
        <v>5.2180000000000004E-2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4.8511199999999997E-2</v>
      </c>
      <c r="G107">
        <f t="shared" si="47"/>
        <v>4.8811199999999999E-2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4.8824300000000001E-2</v>
      </c>
      <c r="S107">
        <f t="shared" si="51"/>
        <v>4.9124300000000003E-2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5.1359999999999996E-2</v>
      </c>
      <c r="H112">
        <f t="shared" ref="H112:H114" si="56">AA11+W11</f>
        <v>2.75007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4.0845000000000006E-2</v>
      </c>
      <c r="M112">
        <f>AA25+W25</f>
        <v>18.223872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5.142E-2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4.0890000000000003E-2</v>
      </c>
    </row>
    <row r="113" spans="2:25" x14ac:dyDescent="0.25">
      <c r="C113" s="17"/>
      <c r="D113" s="16"/>
      <c r="E113" t="s">
        <v>36</v>
      </c>
      <c r="F113">
        <f t="shared" si="54"/>
        <v>3.4629999999999994E-2</v>
      </c>
      <c r="G113">
        <f t="shared" si="55"/>
        <v>5.0459999999999998E-2</v>
      </c>
      <c r="H113">
        <f t="shared" si="56"/>
        <v>15.664662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3.4660000000000003E-2</v>
      </c>
      <c r="S113">
        <f t="shared" si="61"/>
        <v>5.0520000000000002E-2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3.5534999999999997E-2</v>
      </c>
      <c r="G114">
        <f t="shared" si="55"/>
        <v>4.3149999999999994E-2</v>
      </c>
      <c r="H114">
        <f t="shared" si="56"/>
        <v>154.60278700000001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3.5569999999999997E-2</v>
      </c>
      <c r="S114">
        <f t="shared" si="61"/>
        <v>4.3199999999999995E-2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5.1540000000000002E-2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4.0980000000000003E-2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5.1659999999999998E-2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4.1069999999999995E-2</v>
      </c>
    </row>
    <row r="119" spans="2:25" x14ac:dyDescent="0.25">
      <c r="C119" s="17"/>
      <c r="D119" s="16"/>
      <c r="E119" t="s">
        <v>36</v>
      </c>
      <c r="F119">
        <f t="shared" si="64"/>
        <v>3.4720000000000001E-2</v>
      </c>
      <c r="G119">
        <f t="shared" si="65"/>
        <v>5.0640000000000004E-2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3.4779999999999998E-2</v>
      </c>
      <c r="S119">
        <f t="shared" si="69"/>
        <v>5.076E-2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3.5639999999999998E-2</v>
      </c>
      <c r="G120">
        <f t="shared" si="65"/>
        <v>4.3300000000000005E-2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3.5709999999999999E-2</v>
      </c>
      <c r="S120">
        <f t="shared" si="69"/>
        <v>4.3400000000000001E-2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5.1420000000000007E-2</v>
      </c>
      <c r="H125">
        <f t="shared" ref="H125:H127" si="74">AE11+AA11+W11</f>
        <v>3.9667690000000002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4.089000000000001E-2</v>
      </c>
      <c r="M125">
        <f>AE25+AA25+W25</f>
        <v>27.617421999999998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5.1540000000000002E-2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4.0980000000000009E-2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3.4660000000000003E-2</v>
      </c>
      <c r="G126">
        <f t="shared" si="73"/>
        <v>5.0519750000000002E-2</v>
      </c>
      <c r="H126">
        <f t="shared" si="74"/>
        <v>23.316837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3.4720000000000001E-2</v>
      </c>
      <c r="S126">
        <f t="shared" si="79"/>
        <v>5.0639000000000003E-2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3.5569749999999997E-2</v>
      </c>
      <c r="G127">
        <f t="shared" si="73"/>
        <v>4.3199750000000002E-2</v>
      </c>
      <c r="H127">
        <f t="shared" si="74"/>
        <v>230.82286399999998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3.5639000000000004E-2</v>
      </c>
      <c r="S127">
        <f t="shared" si="79"/>
        <v>4.3299000000000004E-2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5.1779999999999993E-2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4.1160000000000002E-2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5.2019999999999997E-2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4.1340000000000002E-2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3.4839999999999996E-2</v>
      </c>
      <c r="G132">
        <f t="shared" si="83"/>
        <v>5.0875999999999998E-2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3.4960000000000005E-2</v>
      </c>
      <c r="S132">
        <f t="shared" si="87"/>
        <v>5.1111000000000004E-2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3.5776000000000002E-2</v>
      </c>
      <c r="G133">
        <f t="shared" si="83"/>
        <v>4.3495999999999993E-2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3.5910999999999998E-2</v>
      </c>
      <c r="S133">
        <f t="shared" si="87"/>
        <v>4.3691000000000008E-2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5.1479999999999991E-2</v>
      </c>
      <c r="H138">
        <f t="shared" ref="H138:H140" si="92">AI11+AE11+AA11+W11</f>
        <v>5.396064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4.0934999999999999E-2</v>
      </c>
      <c r="M138">
        <f>AI25+AE25+AA25+W25</f>
        <v>36.592202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5.1659999999999998E-2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4.1070000000000002E-2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3.4689999999999992E-2</v>
      </c>
      <c r="G139">
        <f t="shared" si="91"/>
        <v>5.0579274999999993E-2</v>
      </c>
      <c r="H139">
        <f t="shared" si="92"/>
        <v>31.241250000000001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3.4779999999999998E-2</v>
      </c>
      <c r="S139">
        <f t="shared" si="97"/>
        <v>5.0757199999999995E-2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3.5604274999999991E-2</v>
      </c>
      <c r="G140">
        <f t="shared" si="91"/>
        <v>4.3249274999999997E-2</v>
      </c>
      <c r="H140">
        <f t="shared" si="92"/>
        <v>307.92611799999997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3.5707199999999994E-2</v>
      </c>
      <c r="S140">
        <f t="shared" si="97"/>
        <v>4.3397199999999997E-2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5.2019999999999997E-2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4.1340000000000002E-2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5.2379999999999996E-2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4.1610000000000001E-2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3.4959999999999998E-2</v>
      </c>
      <c r="G145">
        <f t="shared" si="101"/>
        <v>5.1109599999999998E-2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3.5140000000000005E-2</v>
      </c>
      <c r="S145">
        <f t="shared" si="105"/>
        <v>5.1458400000000001E-2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3.59096E-2</v>
      </c>
      <c r="G146">
        <f t="shared" si="101"/>
        <v>4.3689599999999995E-2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3.6108399999999999E-2</v>
      </c>
      <c r="S146">
        <f t="shared" si="105"/>
        <v>4.3978400000000001E-2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5.1359999999999996E-2</v>
      </c>
      <c r="H151">
        <f t="shared" ref="H151:H153" si="110">I32++E32</f>
        <v>2.4161160000000002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3.0429999999999999E-2</v>
      </c>
      <c r="M151">
        <f>I46+E46</f>
        <v>18.200949000000001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5.142E-2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3.0460000000000001E-2</v>
      </c>
    </row>
    <row r="152" spans="1:25" x14ac:dyDescent="0.25">
      <c r="C152" s="17"/>
      <c r="D152" s="16"/>
      <c r="E152" t="s">
        <v>36</v>
      </c>
      <c r="F152">
        <f t="shared" si="108"/>
        <v>1.6115000000000001E-2</v>
      </c>
      <c r="G152">
        <f t="shared" si="109"/>
        <v>4.8350000000000004E-2</v>
      </c>
      <c r="H152">
        <f t="shared" si="110"/>
        <v>14.826436000000001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1.6129999999999999E-2</v>
      </c>
      <c r="S152">
        <f t="shared" si="115"/>
        <v>4.8399999999999999E-2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1.7814999999999998E-2</v>
      </c>
      <c r="G153">
        <f t="shared" si="109"/>
        <v>3.7844999999999997E-2</v>
      </c>
      <c r="H153">
        <f t="shared" si="110"/>
        <v>141.12308899999999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1.7829999999999999E-2</v>
      </c>
      <c r="S153">
        <f t="shared" si="115"/>
        <v>3.789E-2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5.1540000000000002E-2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3.0520000000000002E-2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5.1659999999999998E-2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3.058E-2</v>
      </c>
    </row>
    <row r="158" spans="1:25" x14ac:dyDescent="0.25">
      <c r="C158" s="17"/>
      <c r="D158" s="16"/>
      <c r="E158" t="s">
        <v>36</v>
      </c>
      <c r="F158">
        <f t="shared" si="118"/>
        <v>1.6160000000000001E-2</v>
      </c>
      <c r="G158">
        <f t="shared" si="119"/>
        <v>4.8500000000000008E-2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1.619E-2</v>
      </c>
      <c r="S158">
        <f t="shared" si="123"/>
        <v>4.8599999999999997E-2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1.7860000000000001E-2</v>
      </c>
      <c r="G159">
        <f t="shared" si="119"/>
        <v>3.798E-2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1.789E-2</v>
      </c>
      <c r="S159">
        <f t="shared" si="123"/>
        <v>3.8069999999999993E-2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5.1420000000000007E-2</v>
      </c>
      <c r="H164">
        <f t="shared" ref="H164:H166" si="128">M32+I32+E32</f>
        <v>3.7185870000000003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3.0460000000000001E-2</v>
      </c>
      <c r="M164">
        <f>M46+I46+E46</f>
        <v>28.517287000000003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5.1540000000000002E-2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3.0520000000000002E-2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1.6130000000000002E-2</v>
      </c>
      <c r="G165">
        <f t="shared" si="127"/>
        <v>4.8400250000000006E-2</v>
      </c>
      <c r="H165">
        <f t="shared" si="128"/>
        <v>22.218854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1.6160000000000001E-2</v>
      </c>
      <c r="S165">
        <f t="shared" si="133"/>
        <v>4.8501000000000002E-2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1.7830250000000002E-2</v>
      </c>
      <c r="G166">
        <f t="shared" si="127"/>
        <v>3.7889750000000007E-2</v>
      </c>
      <c r="H166">
        <f t="shared" si="128"/>
        <v>211.34657799999999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1.7861000000000002E-2</v>
      </c>
      <c r="S166">
        <f t="shared" si="133"/>
        <v>3.7979000000000006E-2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5.1779999999999993E-2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3.0640000000000001E-2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5.2019999999999997E-2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3.0760000000000003E-2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1.6220000000000002E-2</v>
      </c>
      <c r="G171">
        <f t="shared" si="137"/>
        <v>4.8703999999999997E-2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1.6280000000000003E-2</v>
      </c>
      <c r="S171">
        <f t="shared" si="141"/>
        <v>4.8909000000000008E-2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1.7923999999999999E-2</v>
      </c>
      <c r="G172">
        <f t="shared" si="137"/>
        <v>3.8155999999999995E-2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1.7989000000000005E-2</v>
      </c>
      <c r="S172">
        <f t="shared" si="141"/>
        <v>3.8331000000000004E-2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5.1479999999999991E-2</v>
      </c>
      <c r="H177">
        <f t="shared" ref="H177:H179" si="146">Q32+M32+I32+E32</f>
        <v>4.9678550000000001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3.0490024999999997E-2</v>
      </c>
      <c r="M177">
        <f>Q46+M46+I46+E46</f>
        <v>37.948223000000006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5.1659999999999998E-2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3.0580200000000002E-2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1.6145012499999997E-2</v>
      </c>
      <c r="G178">
        <f t="shared" si="145"/>
        <v>4.8450737499999993E-2</v>
      </c>
      <c r="H178">
        <f t="shared" si="146"/>
        <v>29.652198000000002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1.6190099999999999E-2</v>
      </c>
      <c r="S178">
        <f t="shared" si="151"/>
        <v>4.8602900000000004E-2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1.7845724999999996E-2</v>
      </c>
      <c r="G179">
        <f t="shared" si="145"/>
        <v>3.7934262499999996E-2</v>
      </c>
      <c r="H179">
        <f t="shared" si="146"/>
        <v>281.33479399999999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1.78928E-2</v>
      </c>
      <c r="S179">
        <f t="shared" si="151"/>
        <v>3.80671E-2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5.2019999999999997E-2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3.0761599999999997E-2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5.2379999999999996E-2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3.0945400000000005E-2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1.6280799999999998E-2</v>
      </c>
      <c r="G184">
        <f t="shared" si="155"/>
        <v>4.8911200000000002E-2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1.6372700000000004E-2</v>
      </c>
      <c r="S184">
        <f t="shared" si="159"/>
        <v>4.9224300000000006E-2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1.7990399999999997E-2</v>
      </c>
      <c r="G185">
        <f t="shared" si="155"/>
        <v>3.8328799999999996E-2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1.8091600000000003E-2</v>
      </c>
      <c r="S185">
        <f t="shared" si="159"/>
        <v>3.8585700000000001E-2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5.1359999999999996E-2</v>
      </c>
      <c r="H190">
        <f t="shared" ref="H190:H192" si="164">AA32+W32</f>
        <v>2.4462109999999999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1.9015000000000001E-2</v>
      </c>
      <c r="M190">
        <f>AA46+W46</f>
        <v>18.297107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5.142E-2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1.9030000000000002E-2</v>
      </c>
    </row>
    <row r="191" spans="1:25" x14ac:dyDescent="0.25">
      <c r="C191" s="17"/>
      <c r="D191" s="16"/>
      <c r="E191" t="s">
        <v>36</v>
      </c>
      <c r="F191">
        <f t="shared" si="162"/>
        <v>7.0099999999999997E-3</v>
      </c>
      <c r="G191">
        <f t="shared" si="163"/>
        <v>4.2844999999999994E-2</v>
      </c>
      <c r="H191">
        <f t="shared" si="164"/>
        <v>13.787711999999999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7.0200000000000002E-3</v>
      </c>
      <c r="S191">
        <f t="shared" si="169"/>
        <v>4.2889999999999998E-2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8.8100000000000001E-3</v>
      </c>
      <c r="G192">
        <f t="shared" si="163"/>
        <v>3.0534999999999996E-2</v>
      </c>
      <c r="H192">
        <f t="shared" si="164"/>
        <v>124.580308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8.8199999999999997E-3</v>
      </c>
      <c r="S192">
        <f t="shared" si="169"/>
        <v>3.057E-2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5.1540000000000002E-2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1.9060000000000001E-2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5.1659999999999998E-2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1.9089999999999999E-2</v>
      </c>
    </row>
    <row r="197" spans="2:25" x14ac:dyDescent="0.25">
      <c r="C197" s="17"/>
      <c r="D197" s="16"/>
      <c r="E197" t="s">
        <v>36</v>
      </c>
      <c r="F197">
        <f t="shared" si="172"/>
        <v>7.0400000000000011E-3</v>
      </c>
      <c r="G197">
        <f t="shared" si="173"/>
        <v>4.2980000000000004E-2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7.0600000000000003E-3</v>
      </c>
      <c r="S197">
        <f t="shared" si="177"/>
        <v>4.3069999999999997E-2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8.8400000000000006E-3</v>
      </c>
      <c r="G198">
        <f t="shared" si="173"/>
        <v>3.0640000000000001E-2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8.8599999999999998E-3</v>
      </c>
      <c r="S198">
        <f t="shared" si="177"/>
        <v>3.0709999999999994E-2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5.1420000000000007E-2</v>
      </c>
      <c r="H203">
        <f t="shared" ref="H203:H205" si="182">AE32+AA32+W32</f>
        <v>3.9816079999999996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1.9030749999999999E-2</v>
      </c>
      <c r="M203">
        <f>AE46+AA46+W46</f>
        <v>27.244708000000003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5.1540000000000002E-2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1.9063E-2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7.0197500000000008E-3</v>
      </c>
      <c r="G204">
        <f t="shared" si="181"/>
        <v>4.2889750000000004E-2</v>
      </c>
      <c r="H204">
        <f t="shared" si="182"/>
        <v>20.660485999999999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7.0390000000000001E-3</v>
      </c>
      <c r="S204">
        <f t="shared" si="186"/>
        <v>4.2979000000000003E-2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8.8200000000000014E-3</v>
      </c>
      <c r="G205">
        <f t="shared" si="181"/>
        <v>3.0570000000000003E-2</v>
      </c>
      <c r="H205">
        <f t="shared" si="182"/>
        <v>187.51789300000002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8.8400000000000006E-3</v>
      </c>
      <c r="S205">
        <f t="shared" si="186"/>
        <v>3.0640000000000001E-2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5.1779999999999993E-2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1.9132E-2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5.2019999999999997E-2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1.9207000000000002E-2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7.0760000000000007E-3</v>
      </c>
      <c r="G210">
        <f t="shared" si="190"/>
        <v>4.3156E-2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7.111000000000001E-3</v>
      </c>
      <c r="S210">
        <f t="shared" si="194"/>
        <v>4.3331000000000001E-2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8.879999999999999E-3</v>
      </c>
      <c r="G211">
        <f t="shared" si="190"/>
        <v>3.0779999999999998E-2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8.9200000000000008E-3</v>
      </c>
      <c r="S211">
        <f t="shared" si="194"/>
        <v>3.0920000000000003E-2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5.1479999999999991E-2</v>
      </c>
      <c r="H216">
        <f t="shared" ref="H216:H218" si="199">AI32+AE32+AA32+W32</f>
        <v>5.5538319999999999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1.9047175E-2</v>
      </c>
      <c r="M216">
        <f>AI46+AE46+AA46+W46</f>
        <v>36.514718999999999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5.1659999999999998E-2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1.9098399999999998E-2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7.0292749999999989E-3</v>
      </c>
      <c r="G217">
        <f t="shared" si="198"/>
        <v>4.2934287499999994E-2</v>
      </c>
      <c r="H217">
        <f t="shared" si="199"/>
        <v>27.620992999999999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7.0571999999999996E-3</v>
      </c>
      <c r="S217">
        <f t="shared" si="204"/>
        <v>4.3067299999999996E-2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8.8299999999999993E-3</v>
      </c>
      <c r="G218">
        <f t="shared" si="198"/>
        <v>3.0604999999999993E-2</v>
      </c>
      <c r="H218">
        <f t="shared" si="199"/>
        <v>251.976766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8.8599999999999998E-3</v>
      </c>
      <c r="S218">
        <f t="shared" si="204"/>
        <v>3.0709999999999994E-2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5.2019999999999997E-2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1.9211199999999998E-2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5.2379999999999996E-2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1.9334799999999999E-2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7.1095999999999998E-3</v>
      </c>
      <c r="G223">
        <f t="shared" si="208"/>
        <v>4.3330399999999998E-2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7.1583999999999997E-3</v>
      </c>
      <c r="S223">
        <f t="shared" si="212"/>
        <v>4.3591100000000001E-2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8.9200000000000008E-3</v>
      </c>
      <c r="G224">
        <f t="shared" si="208"/>
        <v>3.0919999999999996E-2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8.9800000000000001E-3</v>
      </c>
      <c r="S224">
        <f t="shared" si="212"/>
        <v>3.1130000000000001E-2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5.1359999999999996E-2</v>
      </c>
      <c r="H229">
        <f t="shared" ref="H229:H231" si="217">I52+E52</f>
        <v>2.733495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7.4099999999999991E-3</v>
      </c>
      <c r="M229">
        <f>I66+E66</f>
        <v>19.551513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5.142E-2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7.0200000000000002E-3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2.8125000000000001E-2</v>
      </c>
      <c r="H230">
        <f t="shared" si="217"/>
        <v>12.01412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2.8150000000000001E-2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1.8224999999999998E-2</v>
      </c>
      <c r="H231">
        <f t="shared" si="217"/>
        <v>96.357955000000004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1.8250000000000002E-2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5.1540000000000002E-2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6.2399999999999999E-3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5.1659999999999998E-2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5.4599999999999996E-3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2.8199999999999999E-2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2.8249999999999997E-2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1.8300000000000004E-2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1.8349999999999998E-2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5.1420000000000007E-2</v>
      </c>
      <c r="H242">
        <f t="shared" ref="H242:H244" si="235">M52+I52+E52</f>
        <v>3.9568140000000001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7.0602500000000006E-3</v>
      </c>
      <c r="M242">
        <f>M66+I66+E66</f>
        <v>28.583093999999999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5.1540000000000002E-2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6.4009999999999996E-3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2.8149750000000001E-2</v>
      </c>
      <c r="H243">
        <f t="shared" si="235"/>
        <v>17.769784000000001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2.8199000000000002E-2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1.8250000000000002E-2</v>
      </c>
      <c r="H244">
        <f t="shared" si="235"/>
        <v>144.33784600000001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1.8300000000000004E-2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5.1779999999999993E-2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5.3239999999999989E-3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5.2019999999999997E-2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4.569000000000001E-3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2.8295999999999998E-2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2.8391000000000003E-2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1.84E-2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1.8500000000000003E-2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5.1479999999999991E-2</v>
      </c>
      <c r="H255">
        <f t="shared" ref="H255:H257" si="253">Q52+M52+I52+E52</f>
        <v>5.5006779999999997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6.7477249999999987E-3</v>
      </c>
      <c r="M255">
        <f>Q66+M66+I66+E66</f>
        <v>37.790996999999997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5.1659999999999998E-2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5.9187999999999992E-3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2.8174299999999996E-2</v>
      </c>
      <c r="H256">
        <f t="shared" si="253"/>
        <v>23.353083999999999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2.8247399999999999E-2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1.8274987499999999E-2</v>
      </c>
      <c r="H257">
        <f t="shared" si="253"/>
        <v>192.74752100000001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1.8349899999999999E-2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5.2019999999999997E-2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4.8583999999999988E-3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5.2379999999999996E-2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4.4736000000000012E-3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2.8391199999999998E-2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2.8533800000000002E-2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1.84992E-2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1.8647300000000002E-2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263"/>
  <sheetViews>
    <sheetView zoomScale="40" zoomScaleNormal="40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 s="9"/>
      <c r="D11" s="9"/>
      <c r="F11" t="s">
        <v>20</v>
      </c>
      <c r="G11" s="9"/>
      <c r="H11" s="9"/>
      <c r="J11" t="s">
        <v>20</v>
      </c>
      <c r="N11" t="s">
        <v>20</v>
      </c>
      <c r="S11" s="17"/>
      <c r="T11" t="s">
        <v>20</v>
      </c>
      <c r="U11" s="9"/>
      <c r="V11" s="9"/>
      <c r="X11" t="s">
        <v>20</v>
      </c>
      <c r="Y11" s="9"/>
      <c r="Z11" s="9"/>
      <c r="AB11" t="s">
        <v>20</v>
      </c>
      <c r="AF11" t="s">
        <v>20</v>
      </c>
    </row>
    <row r="12" spans="1:35" x14ac:dyDescent="0.25">
      <c r="A12" s="17"/>
      <c r="B12" t="s">
        <v>21</v>
      </c>
      <c r="C12" s="9"/>
      <c r="D12" s="9"/>
      <c r="F12" t="s">
        <v>21</v>
      </c>
      <c r="G12" s="9"/>
      <c r="H12" s="9"/>
      <c r="J12" t="s">
        <v>21</v>
      </c>
      <c r="N12" t="s">
        <v>21</v>
      </c>
      <c r="S12" s="17"/>
      <c r="T12" t="s">
        <v>21</v>
      </c>
      <c r="U12" s="9"/>
      <c r="V12" s="9"/>
      <c r="X12" t="s">
        <v>21</v>
      </c>
      <c r="Y12" s="9"/>
      <c r="Z12" s="9"/>
      <c r="AB12" t="s">
        <v>21</v>
      </c>
      <c r="AF12" t="s">
        <v>21</v>
      </c>
    </row>
    <row r="13" spans="1:35" x14ac:dyDescent="0.25">
      <c r="A13" s="17"/>
      <c r="B13" t="s">
        <v>22</v>
      </c>
      <c r="C13">
        <v>4.4299999999999999E-2</v>
      </c>
      <c r="D13">
        <v>4.4600000000000001E-2</v>
      </c>
      <c r="E13">
        <v>46.952095999999997</v>
      </c>
      <c r="F13" t="s">
        <v>22</v>
      </c>
      <c r="G13">
        <v>4.5400000000000003E-2</v>
      </c>
      <c r="H13">
        <v>4.5699999999999998E-2</v>
      </c>
      <c r="I13">
        <v>50.318863999999998</v>
      </c>
      <c r="J13" t="s">
        <v>22</v>
      </c>
      <c r="K13">
        <v>4.65E-2</v>
      </c>
      <c r="L13">
        <v>4.6800000000000001E-2</v>
      </c>
      <c r="M13">
        <v>47.280912000000001</v>
      </c>
      <c r="N13" t="s">
        <v>22</v>
      </c>
      <c r="O13">
        <v>4.7600000000000003E-2</v>
      </c>
      <c r="P13">
        <v>4.7800000000000002E-2</v>
      </c>
      <c r="Q13">
        <v>48.805236000000001</v>
      </c>
      <c r="S13" s="17"/>
      <c r="T13" t="s">
        <v>22</v>
      </c>
      <c r="U13">
        <v>3.39E-2</v>
      </c>
      <c r="V13">
        <v>0.04</v>
      </c>
      <c r="W13">
        <v>46.851629000000003</v>
      </c>
      <c r="X13" t="s">
        <v>22</v>
      </c>
      <c r="Y13">
        <v>3.4599999999999999E-2</v>
      </c>
      <c r="Z13">
        <v>4.1000000000000002E-2</v>
      </c>
      <c r="AA13">
        <v>46.524904999999997</v>
      </c>
      <c r="AB13" t="s">
        <v>22</v>
      </c>
      <c r="AC13">
        <v>3.5299999999999998E-2</v>
      </c>
      <c r="AD13">
        <v>4.2000000000000003E-2</v>
      </c>
      <c r="AE13">
        <v>45.587172000000002</v>
      </c>
      <c r="AF13" t="s">
        <v>22</v>
      </c>
      <c r="AG13">
        <v>3.5999999999999997E-2</v>
      </c>
      <c r="AH13">
        <v>4.2900000000000001E-2</v>
      </c>
      <c r="AI13">
        <v>48.520007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 s="9"/>
      <c r="D18" s="9"/>
      <c r="F18" t="s">
        <v>20</v>
      </c>
      <c r="G18" s="9"/>
      <c r="H18" s="9"/>
      <c r="J18" t="s">
        <v>20</v>
      </c>
      <c r="N18" t="s">
        <v>20</v>
      </c>
      <c r="S18" s="13"/>
      <c r="T18" t="s">
        <v>20</v>
      </c>
      <c r="U18" s="9"/>
      <c r="V18" s="9"/>
      <c r="X18" t="s">
        <v>20</v>
      </c>
      <c r="Y18" s="9"/>
      <c r="Z18" s="9"/>
      <c r="AB18" t="s">
        <v>20</v>
      </c>
      <c r="AF18" t="s">
        <v>20</v>
      </c>
    </row>
    <row r="19" spans="1:35" x14ac:dyDescent="0.25">
      <c r="A19" s="13"/>
      <c r="B19" t="s">
        <v>21</v>
      </c>
      <c r="C19" s="9"/>
      <c r="D19" s="9"/>
      <c r="F19" t="s">
        <v>21</v>
      </c>
      <c r="G19" s="9"/>
      <c r="H19" s="9"/>
      <c r="J19" t="s">
        <v>21</v>
      </c>
      <c r="N19" t="s">
        <v>21</v>
      </c>
      <c r="S19" s="13"/>
      <c r="T19" t="s">
        <v>21</v>
      </c>
      <c r="U19" s="9"/>
      <c r="V19" s="9"/>
      <c r="X19" t="s">
        <v>21</v>
      </c>
      <c r="Y19" s="9"/>
      <c r="Z19" s="9"/>
      <c r="AB19" t="s">
        <v>21</v>
      </c>
      <c r="AF19" t="s">
        <v>21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4.4699999999999997E-2</v>
      </c>
      <c r="C25" s="3"/>
      <c r="D25" s="3"/>
      <c r="E25">
        <v>10.525430999999999</v>
      </c>
      <c r="F25">
        <v>4.5600000000000002E-2</v>
      </c>
      <c r="G25" s="3"/>
      <c r="H25" s="3"/>
      <c r="I25">
        <v>9.7001170000000005</v>
      </c>
      <c r="J25">
        <v>4.6800000000000001E-2</v>
      </c>
      <c r="K25" s="3"/>
      <c r="L25" s="3"/>
      <c r="M25" s="7">
        <v>9.2423710000000003</v>
      </c>
      <c r="N25" s="3">
        <v>4.7699999999999999E-2</v>
      </c>
      <c r="O25" s="3"/>
      <c r="P25" s="3"/>
      <c r="Q25">
        <v>10.191428</v>
      </c>
      <c r="S25" s="18"/>
      <c r="T25" s="3">
        <v>3.9100000000000003E-2</v>
      </c>
      <c r="U25" s="3"/>
      <c r="V25" s="3"/>
      <c r="W25">
        <v>9.3891650000000002</v>
      </c>
      <c r="X25" s="3">
        <v>3.9E-2</v>
      </c>
      <c r="Y25" s="3"/>
      <c r="Z25" s="3"/>
      <c r="AA25">
        <v>9.7845289999999991</v>
      </c>
      <c r="AB25" s="3">
        <v>3.9899999999999998E-2</v>
      </c>
      <c r="AC25" s="3"/>
      <c r="AD25" s="3"/>
      <c r="AE25">
        <v>9.916601</v>
      </c>
      <c r="AF25" s="3">
        <v>4.07E-2</v>
      </c>
      <c r="AG25" s="3"/>
      <c r="AH25" s="3"/>
      <c r="AI25">
        <v>9.1714549999999999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 s="9"/>
      <c r="D32" s="9"/>
      <c r="F32" t="s">
        <v>20</v>
      </c>
      <c r="G32" s="9"/>
      <c r="H32" s="9"/>
      <c r="J32" t="s">
        <v>20</v>
      </c>
      <c r="N32" t="s">
        <v>20</v>
      </c>
      <c r="S32" s="17"/>
      <c r="T32" t="s">
        <v>20</v>
      </c>
      <c r="U32" s="9"/>
      <c r="V32" s="9"/>
      <c r="X32" t="s">
        <v>20</v>
      </c>
      <c r="Y32" s="9"/>
      <c r="Z32" s="9"/>
      <c r="AB32" t="s">
        <v>20</v>
      </c>
      <c r="AF32" t="s">
        <v>20</v>
      </c>
    </row>
    <row r="33" spans="1:35" x14ac:dyDescent="0.25">
      <c r="A33" s="17"/>
      <c r="B33" t="s">
        <v>21</v>
      </c>
      <c r="C33" s="9"/>
      <c r="D33" s="9"/>
      <c r="F33" t="s">
        <v>21</v>
      </c>
      <c r="G33" s="9"/>
      <c r="H33" s="9"/>
      <c r="J33" t="s">
        <v>21</v>
      </c>
      <c r="N33" t="s">
        <v>21</v>
      </c>
      <c r="S33" s="17"/>
      <c r="T33" t="s">
        <v>21</v>
      </c>
      <c r="U33" s="9"/>
      <c r="V33" s="9"/>
      <c r="X33" t="s">
        <v>21</v>
      </c>
      <c r="Y33" s="9"/>
      <c r="Z33" s="9"/>
      <c r="AB33" t="s">
        <v>21</v>
      </c>
      <c r="AF33" t="s">
        <v>21</v>
      </c>
    </row>
    <row r="34" spans="1:35" x14ac:dyDescent="0.25">
      <c r="A34" s="17"/>
      <c r="B34" t="s">
        <v>22</v>
      </c>
      <c r="C34">
        <v>1.7600000000000001E-2</v>
      </c>
      <c r="D34">
        <v>3.5099999999999999E-2</v>
      </c>
      <c r="E34">
        <v>48.692680000000003</v>
      </c>
      <c r="F34" t="s">
        <v>22</v>
      </c>
      <c r="G34">
        <v>1.7999999999999999E-2</v>
      </c>
      <c r="H34">
        <v>3.5900000000000001E-2</v>
      </c>
      <c r="I34">
        <v>49.505265999999999</v>
      </c>
      <c r="J34" t="s">
        <v>22</v>
      </c>
      <c r="K34" s="7">
        <v>1.84E-2</v>
      </c>
      <c r="L34" s="10">
        <v>3.6799999999999999E-2</v>
      </c>
      <c r="M34">
        <v>41.848402999999998</v>
      </c>
      <c r="N34" t="s">
        <v>22</v>
      </c>
      <c r="O34">
        <v>1.8700000000000001E-2</v>
      </c>
      <c r="P34">
        <v>3.7600000000000001E-2</v>
      </c>
      <c r="Q34">
        <v>41.651021</v>
      </c>
      <c r="S34" s="17"/>
      <c r="T34" t="s">
        <v>22</v>
      </c>
      <c r="U34">
        <v>8.6999999999999994E-3</v>
      </c>
      <c r="V34">
        <v>2.8299999999999999E-2</v>
      </c>
      <c r="W34">
        <v>38.011310999999999</v>
      </c>
      <c r="X34" t="s">
        <v>22</v>
      </c>
      <c r="Y34">
        <v>8.8999999999999999E-3</v>
      </c>
      <c r="Z34">
        <v>2.9000000000000001E-2</v>
      </c>
      <c r="AA34">
        <v>40.543590999999999</v>
      </c>
      <c r="AB34" t="s">
        <v>22</v>
      </c>
      <c r="AC34">
        <v>9.1000000000000004E-3</v>
      </c>
      <c r="AD34">
        <v>2.9700000000000001E-2</v>
      </c>
      <c r="AE34">
        <v>37.972372</v>
      </c>
      <c r="AF34" t="s">
        <v>22</v>
      </c>
      <c r="AG34">
        <v>9.2999999999999992E-3</v>
      </c>
      <c r="AH34" s="6">
        <v>3.04E-2</v>
      </c>
      <c r="AI34">
        <v>39.326763999999997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 s="9"/>
      <c r="D39" s="9"/>
      <c r="F39" t="s">
        <v>20</v>
      </c>
      <c r="G39" s="9"/>
      <c r="H39" s="9"/>
      <c r="J39" t="s">
        <v>20</v>
      </c>
      <c r="N39" t="s">
        <v>20</v>
      </c>
      <c r="S39" s="13"/>
      <c r="T39" t="s">
        <v>20</v>
      </c>
      <c r="U39" s="9"/>
      <c r="V39" s="9"/>
      <c r="X39" t="s">
        <v>20</v>
      </c>
      <c r="Y39" s="9"/>
      <c r="Z39" s="9"/>
      <c r="AB39" t="s">
        <v>20</v>
      </c>
      <c r="AF39" t="s">
        <v>20</v>
      </c>
    </row>
    <row r="40" spans="1:35" x14ac:dyDescent="0.25">
      <c r="A40" s="13"/>
      <c r="B40" t="s">
        <v>21</v>
      </c>
      <c r="C40" s="9"/>
      <c r="D40" s="9"/>
      <c r="F40" t="s">
        <v>21</v>
      </c>
      <c r="G40" s="9"/>
      <c r="H40" s="9"/>
      <c r="J40" t="s">
        <v>21</v>
      </c>
      <c r="N40" t="s">
        <v>21</v>
      </c>
      <c r="S40" s="13"/>
      <c r="T40" t="s">
        <v>21</v>
      </c>
      <c r="U40" s="9"/>
      <c r="V40" s="9"/>
      <c r="X40" t="s">
        <v>21</v>
      </c>
      <c r="Y40" s="9"/>
      <c r="Z40" s="9"/>
      <c r="AB40" t="s">
        <v>21</v>
      </c>
      <c r="AF40" t="s">
        <v>21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2.86E-2</v>
      </c>
      <c r="C46" s="3"/>
      <c r="D46" s="3"/>
      <c r="E46">
        <v>9.4640660000000008</v>
      </c>
      <c r="F46" s="3">
        <v>2.93E-2</v>
      </c>
      <c r="G46" s="3"/>
      <c r="H46" s="3"/>
      <c r="I46">
        <v>10.108404</v>
      </c>
      <c r="J46" s="3">
        <v>3.0099999999999998E-2</v>
      </c>
      <c r="K46" s="3"/>
      <c r="L46" s="3"/>
      <c r="M46">
        <v>10.115422000000001</v>
      </c>
      <c r="N46" s="3">
        <v>3.0700000000000002E-2</v>
      </c>
      <c r="O46" s="3"/>
      <c r="P46" s="3"/>
      <c r="Q46">
        <v>9.5042030000000004</v>
      </c>
      <c r="S46" s="18"/>
      <c r="T46" s="3">
        <v>1.8200000000000001E-2</v>
      </c>
      <c r="U46" s="3"/>
      <c r="V46" s="3"/>
      <c r="W46">
        <v>10.649727</v>
      </c>
      <c r="X46" s="3">
        <v>1.8499999999999999E-2</v>
      </c>
      <c r="Y46" s="3"/>
      <c r="Z46" s="3"/>
      <c r="AA46">
        <v>10.430755</v>
      </c>
      <c r="AB46" s="3">
        <v>1.9E-2</v>
      </c>
      <c r="AC46" s="3"/>
      <c r="AD46" s="3"/>
      <c r="AE46">
        <v>9.5061680000000006</v>
      </c>
      <c r="AF46" s="3">
        <v>1.9400000000000001E-2</v>
      </c>
      <c r="AG46" s="3"/>
      <c r="AH46" s="3"/>
      <c r="AI46">
        <v>10.434841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 s="9"/>
      <c r="D52" s="9"/>
      <c r="F52" t="s">
        <v>20</v>
      </c>
      <c r="G52" s="9"/>
      <c r="H52" s="9"/>
      <c r="J52" t="s">
        <v>20</v>
      </c>
      <c r="N52" t="s">
        <v>20</v>
      </c>
    </row>
    <row r="53" spans="1:17" x14ac:dyDescent="0.25">
      <c r="A53" s="17"/>
      <c r="B53" t="s">
        <v>21</v>
      </c>
      <c r="C53" s="9"/>
      <c r="D53" s="9"/>
      <c r="F53" t="s">
        <v>21</v>
      </c>
      <c r="G53" s="9"/>
      <c r="H53" s="9"/>
      <c r="J53" t="s">
        <v>21</v>
      </c>
      <c r="N53" t="s">
        <v>21</v>
      </c>
    </row>
    <row r="54" spans="1:17" x14ac:dyDescent="0.25">
      <c r="A54" s="17"/>
      <c r="B54" t="s">
        <v>22</v>
      </c>
      <c r="C54">
        <v>3.8E-3</v>
      </c>
      <c r="D54">
        <v>1.6899999999999998E-2</v>
      </c>
      <c r="E54">
        <v>30.665534999999998</v>
      </c>
      <c r="F54" t="s">
        <v>22</v>
      </c>
      <c r="G54">
        <v>3.8999999999999998E-3</v>
      </c>
      <c r="H54">
        <v>1.7399999999999999E-2</v>
      </c>
      <c r="I54">
        <v>28.806562</v>
      </c>
      <c r="J54" t="s">
        <v>22</v>
      </c>
      <c r="K54">
        <v>4.0000000000000001E-3</v>
      </c>
      <c r="L54">
        <v>1.7899999999999999E-2</v>
      </c>
      <c r="M54">
        <v>30.491063</v>
      </c>
      <c r="N54" t="s">
        <v>22</v>
      </c>
      <c r="O54">
        <v>4.1000000000000003E-3</v>
      </c>
      <c r="P54">
        <v>1.83E-2</v>
      </c>
      <c r="Q54">
        <v>28.792708000000001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 s="9"/>
      <c r="D59" s="9"/>
      <c r="F59" t="s">
        <v>20</v>
      </c>
      <c r="G59" s="9"/>
      <c r="H59" s="9"/>
      <c r="J59" t="s">
        <v>20</v>
      </c>
      <c r="N59" t="s">
        <v>20</v>
      </c>
    </row>
    <row r="60" spans="1:17" x14ac:dyDescent="0.25">
      <c r="A60" s="13"/>
      <c r="B60" t="s">
        <v>21</v>
      </c>
      <c r="C60" s="9"/>
      <c r="D60" s="9"/>
      <c r="F60" t="s">
        <v>21</v>
      </c>
      <c r="G60" s="9"/>
      <c r="H60" s="9"/>
      <c r="J60" t="s">
        <v>21</v>
      </c>
      <c r="N60" t="s">
        <v>21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7.6E-3</v>
      </c>
      <c r="C66" s="3"/>
      <c r="D66" s="3"/>
      <c r="E66">
        <v>11.049647999999999</v>
      </c>
      <c r="F66" s="3">
        <v>7.9000000000000008E-3</v>
      </c>
      <c r="G66" s="3"/>
      <c r="H66" s="3"/>
      <c r="I66">
        <v>11.428870999999999</v>
      </c>
      <c r="J66" s="3">
        <v>8.2000000000000007E-3</v>
      </c>
      <c r="K66" s="3"/>
      <c r="L66" s="3"/>
      <c r="M66">
        <v>10.696313999999999</v>
      </c>
      <c r="N66" s="3">
        <v>8.3999999999999995E-3</v>
      </c>
      <c r="O66" s="3"/>
      <c r="P66" s="3"/>
      <c r="Q66">
        <v>9.6687989999999999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0</v>
      </c>
      <c r="G73">
        <f t="shared" ref="G73:G75" si="1">0.05*H11+(1-0.05)*D11</f>
        <v>0</v>
      </c>
      <c r="H73">
        <f t="shared" ref="H73:H75" si="2">E11+I11</f>
        <v>0</v>
      </c>
      <c r="I73">
        <f t="shared" ref="I73:I75" si="3">0.05*G18+(1-0.05)*C18</f>
        <v>0</v>
      </c>
      <c r="J73">
        <f t="shared" ref="J73:J75" si="4">0.05*H18+(1-0.05)*D18</f>
        <v>0</v>
      </c>
      <c r="K73">
        <f t="shared" ref="K73:K75" si="5">I18+E18</f>
        <v>0</v>
      </c>
      <c r="L73">
        <f>0.05*F25+(1-0.05)*B25</f>
        <v>4.4744999999999993E-2</v>
      </c>
      <c r="M73">
        <f>I25+E25</f>
        <v>20.225548</v>
      </c>
      <c r="P73" s="16" t="s">
        <v>35</v>
      </c>
      <c r="Q73" t="s">
        <v>34</v>
      </c>
      <c r="R73">
        <f t="shared" ref="R73:R75" si="6">0.1*G11+(1-0.1)*C11</f>
        <v>0</v>
      </c>
      <c r="S73">
        <f t="shared" ref="S73:S75" si="7">0.1*H11+(1-0.1)*D11</f>
        <v>0</v>
      </c>
      <c r="U73">
        <f t="shared" ref="U73:U75" si="8">0.1*G18+(1-0.1)*C18</f>
        <v>0</v>
      </c>
      <c r="V73">
        <f t="shared" ref="V73:V75" si="9">0.1*H18+(1-0.1)*D18</f>
        <v>0</v>
      </c>
      <c r="X73">
        <f>0.1*F25+(1-0.1)*B25</f>
        <v>4.4789999999999996E-2</v>
      </c>
    </row>
    <row r="74" spans="1:27" x14ac:dyDescent="0.25">
      <c r="C74" s="17"/>
      <c r="D74" s="16"/>
      <c r="E74" t="s">
        <v>36</v>
      </c>
      <c r="F74">
        <f t="shared" si="0"/>
        <v>0</v>
      </c>
      <c r="G74">
        <f t="shared" si="1"/>
        <v>0</v>
      </c>
      <c r="H74">
        <f t="shared" si="2"/>
        <v>0</v>
      </c>
      <c r="I74">
        <f t="shared" si="3"/>
        <v>0</v>
      </c>
      <c r="J74">
        <f t="shared" si="4"/>
        <v>0</v>
      </c>
      <c r="K74">
        <f t="shared" si="5"/>
        <v>0</v>
      </c>
      <c r="P74" s="16"/>
      <c r="Q74" t="s">
        <v>36</v>
      </c>
      <c r="R74">
        <f t="shared" si="6"/>
        <v>0</v>
      </c>
      <c r="S74">
        <f t="shared" si="7"/>
        <v>0</v>
      </c>
      <c r="U74">
        <f t="shared" si="8"/>
        <v>0</v>
      </c>
      <c r="V74">
        <f t="shared" si="9"/>
        <v>0</v>
      </c>
    </row>
    <row r="75" spans="1:27" x14ac:dyDescent="0.25">
      <c r="C75" s="17"/>
      <c r="D75" s="16"/>
      <c r="E75" t="s">
        <v>37</v>
      </c>
      <c r="F75">
        <f t="shared" si="0"/>
        <v>4.4354999999999999E-2</v>
      </c>
      <c r="G75">
        <f t="shared" si="1"/>
        <v>4.4655E-2</v>
      </c>
      <c r="H75">
        <f t="shared" si="2"/>
        <v>97.270960000000002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4.4410000000000005E-2</v>
      </c>
      <c r="S75">
        <f t="shared" si="7"/>
        <v>4.471E-2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0</v>
      </c>
      <c r="G79">
        <f t="shared" ref="G79:G81" si="11">0.2*H11+(1-0.2)*D11</f>
        <v>0</v>
      </c>
      <c r="I79">
        <f t="shared" ref="I79:I81" si="12">0.2*G18+(1-0.2)*C18</f>
        <v>0</v>
      </c>
      <c r="J79">
        <f t="shared" ref="J79:J81" si="13">0.2*H18+(1-0.2)*D18</f>
        <v>0</v>
      </c>
      <c r="L79">
        <f>0.2*F25+(1-0.2)*B25</f>
        <v>4.4880000000000003E-2</v>
      </c>
      <c r="P79" s="16" t="s">
        <v>39</v>
      </c>
      <c r="Q79" t="s">
        <v>34</v>
      </c>
      <c r="R79">
        <f t="shared" ref="R79:R81" si="14">0.3*G11+(1-0.3)*C11</f>
        <v>0</v>
      </c>
      <c r="S79">
        <f t="shared" ref="S79:S81" si="15">0.3*H11+(1-0.3)*D11</f>
        <v>0</v>
      </c>
      <c r="U79">
        <f t="shared" ref="U79:U81" si="16">0.3*G18+(1-0.3)*C18</f>
        <v>0</v>
      </c>
      <c r="V79">
        <f t="shared" ref="V79:V81" si="17">0.3*H18+(1-0.3)*D18</f>
        <v>0</v>
      </c>
      <c r="X79">
        <f>0.3*F25+(1-0.3)*B25</f>
        <v>4.4969999999999996E-2</v>
      </c>
    </row>
    <row r="80" spans="1:27" x14ac:dyDescent="0.25">
      <c r="C80" s="17"/>
      <c r="D80" s="16"/>
      <c r="E80" t="s">
        <v>36</v>
      </c>
      <c r="F80">
        <f t="shared" si="10"/>
        <v>0</v>
      </c>
      <c r="G80">
        <f t="shared" si="11"/>
        <v>0</v>
      </c>
      <c r="I80">
        <f t="shared" si="12"/>
        <v>0</v>
      </c>
      <c r="J80">
        <f t="shared" si="13"/>
        <v>0</v>
      </c>
      <c r="P80" s="16"/>
      <c r="Q80" t="s">
        <v>36</v>
      </c>
      <c r="R80">
        <f t="shared" si="14"/>
        <v>0</v>
      </c>
      <c r="S80">
        <f t="shared" si="15"/>
        <v>0</v>
      </c>
      <c r="U80">
        <f t="shared" si="16"/>
        <v>0</v>
      </c>
      <c r="V80">
        <f t="shared" si="17"/>
        <v>0</v>
      </c>
    </row>
    <row r="81" spans="2:25" x14ac:dyDescent="0.25">
      <c r="C81" s="17"/>
      <c r="D81" s="16"/>
      <c r="E81" t="s">
        <v>37</v>
      </c>
      <c r="F81">
        <f t="shared" si="10"/>
        <v>4.4520000000000004E-2</v>
      </c>
      <c r="G81">
        <f t="shared" si="11"/>
        <v>4.4820000000000006E-2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4.4629999999999996E-2</v>
      </c>
      <c r="S81">
        <f t="shared" si="15"/>
        <v>4.4929999999999998E-2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0</v>
      </c>
      <c r="G86">
        <f t="shared" ref="G86:G88" si="19">(0.05*(1-0.05)+0.05*(1-0.05))*H11+0.05*0.05*L11+(1-0.05*(1-0.05)-0.05*(1-0.05)-0.05*0.05)*D11</f>
        <v>0</v>
      </c>
      <c r="H86">
        <f t="shared" ref="H86:H88" si="20">M11+I11+E11</f>
        <v>0</v>
      </c>
      <c r="I86">
        <f t="shared" ref="I86:I88" si="21">(0.05*(1-0.05)+0.05*(1-0.05))*G18+0.05*0.05*K18+(1-0.05*(1-0.05)-0.05*(1-0.05)-0.05*0.05)*C18</f>
        <v>0</v>
      </c>
      <c r="J86">
        <f t="shared" ref="J86:J88" si="22">(0.05*(1-0.05)+0.05*(1-0.05))*H18+0.05*0.05*L18+(1-0.05*(1-0.05)-0.05*(1-0.05)-0.05*0.05)*D18</f>
        <v>0</v>
      </c>
      <c r="K86">
        <f t="shared" ref="K86:K88" si="23">M18+I18+E18</f>
        <v>0</v>
      </c>
      <c r="L86">
        <f>(0.05*(1-0.05)+0.05*(1-0.05))*F25+0.05*0.05*J25+(1-0.05*(1-0.05)-0.05*(1-0.05)-0.05*0.05)*B25</f>
        <v>4.4790750000000004E-2</v>
      </c>
      <c r="M86">
        <f>M25+I25+E25</f>
        <v>29.467919000000002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0</v>
      </c>
      <c r="S86">
        <f t="shared" ref="S86:S88" si="25">(0.1*0.9+0.1*0.9)*H11+0.1*0.1*L11+(1-0.1*0.9-0.1*0.9-0.1*0.1)*D11</f>
        <v>0</v>
      </c>
      <c r="U86">
        <f t="shared" ref="U86:U88" si="26">(0.1*0.9+0.1*0.9)*G18+0.1*0.1*K18+(1-0.1*0.9-0.1*0.9-0.1*0.1)*C18</f>
        <v>0</v>
      </c>
      <c r="V86">
        <f t="shared" ref="V86:V88" si="27">(0.1*0.9+0.1*0.9)*H18+0.1*0.1*L18+(1-0.1*0.9-0.1*0.9-0.1*0.1)*D18</f>
        <v>0</v>
      </c>
      <c r="X86">
        <f>(0.1*0.9+0.1*0.9)*F25+0.1*0.1*J25+(1-0.1*0.9-0.1*0.9-0.1*0.1)*B25</f>
        <v>4.4883000000000006E-2</v>
      </c>
    </row>
    <row r="87" spans="2:25" x14ac:dyDescent="0.25">
      <c r="B87" s="17"/>
      <c r="C87" s="15"/>
      <c r="D87" s="16"/>
      <c r="E87" t="s">
        <v>36</v>
      </c>
      <c r="F87">
        <f t="shared" si="18"/>
        <v>0</v>
      </c>
      <c r="G87">
        <f t="shared" si="19"/>
        <v>0</v>
      </c>
      <c r="H87">
        <f t="shared" si="20"/>
        <v>0</v>
      </c>
      <c r="I87">
        <f t="shared" si="21"/>
        <v>0</v>
      </c>
      <c r="J87">
        <f t="shared" si="22"/>
        <v>0</v>
      </c>
      <c r="K87">
        <f t="shared" si="23"/>
        <v>0</v>
      </c>
      <c r="O87" s="15"/>
      <c r="P87" s="16"/>
      <c r="Q87" t="s">
        <v>36</v>
      </c>
      <c r="R87">
        <f t="shared" si="24"/>
        <v>0</v>
      </c>
      <c r="S87">
        <f t="shared" si="25"/>
        <v>0</v>
      </c>
      <c r="U87">
        <f t="shared" si="26"/>
        <v>0</v>
      </c>
      <c r="V87">
        <f t="shared" si="27"/>
        <v>0</v>
      </c>
    </row>
    <row r="88" spans="2:25" x14ac:dyDescent="0.25">
      <c r="B88" s="17"/>
      <c r="C88" s="15"/>
      <c r="D88" s="16"/>
      <c r="E88" t="s">
        <v>37</v>
      </c>
      <c r="F88">
        <f t="shared" si="18"/>
        <v>4.4410000000000005E-2</v>
      </c>
      <c r="G88">
        <f t="shared" si="19"/>
        <v>4.471E-2</v>
      </c>
      <c r="H88">
        <f t="shared" si="20"/>
        <v>144.551872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4.4520000000000004E-2</v>
      </c>
      <c r="S88">
        <f t="shared" si="25"/>
        <v>4.4820000000000006E-2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0</v>
      </c>
      <c r="G92">
        <f t="shared" ref="G92:G94" si="29">(0.2*0.8+0.2*0.8)*H11+0.2*0.2*L11+(1-0.2*0.8-0.2*0.8-0.2*0.2)*D11</f>
        <v>0</v>
      </c>
      <c r="I92">
        <f t="shared" ref="I92:I94" si="30">(0.2*0.8+0.2*0.8)*G18+0.2*0.2*K18+(1-0.2*0.8-0.2*0.8-0.2*0.2)*C18</f>
        <v>0</v>
      </c>
      <c r="J92">
        <f t="shared" ref="J92:J94" si="31">(0.2*0.8+0.2*0.8)*H18+0.2*0.2*L18+(1-0.2*0.8-0.2*0.8-0.2*0.2)*D18</f>
        <v>0</v>
      </c>
      <c r="L92">
        <f>(0.2*0.8+0.2*0.8)*F25+0.2*0.2*J25+(1-0.2*0.8-0.2*0.8-0.2*0.2)*B25</f>
        <v>4.5072000000000001E-2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0</v>
      </c>
      <c r="S92">
        <f t="shared" ref="S92:S94" si="33">(0.3*0.7+0.3*0.7)*H11+0.3*0.3*L11+(1-0.3*0.7-0.3*0.7-0.3*0.3)*D11</f>
        <v>0</v>
      </c>
      <c r="U92">
        <f t="shared" ref="U92:U94" si="34">(0.3*0.7+0.3*0.7)*G18+0.3*0.3*K18+(1-0.3*0.7-0.3*0.7-0.3*0.3)*C18</f>
        <v>0</v>
      </c>
      <c r="V92">
        <f t="shared" ref="V92:V94" si="35">(0.3*0.7+0.3*0.7)*H18+0.3*0.3*L18+(1-0.3*0.7-0.3*0.7-0.3*0.3)*D18</f>
        <v>0</v>
      </c>
      <c r="X92">
        <f>(0.3*0.7+0.3*0.7)*F25+0.3*0.3*J25+(1-0.3*0.7-0.3*0.7-0.3*0.3)*B25</f>
        <v>4.5267000000000002E-2</v>
      </c>
    </row>
    <row r="93" spans="2:25" x14ac:dyDescent="0.25">
      <c r="B93" s="17"/>
      <c r="C93" s="15"/>
      <c r="D93" s="16"/>
      <c r="E93" t="s">
        <v>36</v>
      </c>
      <c r="F93">
        <f t="shared" si="28"/>
        <v>0</v>
      </c>
      <c r="G93">
        <f t="shared" si="29"/>
        <v>0</v>
      </c>
      <c r="I93">
        <f t="shared" si="30"/>
        <v>0</v>
      </c>
      <c r="J93">
        <f t="shared" si="31"/>
        <v>0</v>
      </c>
      <c r="O93" s="15"/>
      <c r="P93" s="16"/>
      <c r="Q93" t="s">
        <v>36</v>
      </c>
      <c r="R93">
        <f t="shared" si="32"/>
        <v>0</v>
      </c>
      <c r="S93">
        <f t="shared" si="33"/>
        <v>0</v>
      </c>
      <c r="U93">
        <f t="shared" si="34"/>
        <v>0</v>
      </c>
      <c r="V93">
        <f t="shared" si="35"/>
        <v>0</v>
      </c>
    </row>
    <row r="94" spans="2:25" x14ac:dyDescent="0.25">
      <c r="B94" s="17"/>
      <c r="C94" s="15"/>
      <c r="D94" s="16"/>
      <c r="E94" t="s">
        <v>37</v>
      </c>
      <c r="F94">
        <f t="shared" si="28"/>
        <v>4.4740000000000002E-2</v>
      </c>
      <c r="G94">
        <f t="shared" si="29"/>
        <v>4.5039999999999997E-2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4.4960000000000007E-2</v>
      </c>
      <c r="S94">
        <f t="shared" si="33"/>
        <v>4.5260000000000009E-2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0</v>
      </c>
      <c r="G99">
        <f t="shared" ref="G99:G101" si="37">3*0.05*(1-0.05)*(1-0.05)*H11+3*0.05*0.05*(1-0.05)*L11+0.05*0.05*0.05*P11+(1-3*0.05*(1-0.05)*(1-0.05)-3*0.05*0.05*(1-0.05)-0.05*0.05*0.05)*D11</f>
        <v>0</v>
      </c>
      <c r="H99">
        <f t="shared" ref="H99:H101" si="38">Q11+M11+I11+E11</f>
        <v>0</v>
      </c>
      <c r="I99">
        <f t="shared" ref="I99:I101" si="39">3*0.05*(1-0.05)*(1-0.05)*G18+3*0.05*0.05*(1-0.05)*K18+0.05*0.05*0.05*O18+(1-3*0.05*(1-0.05)*(1-0.05)-3*0.05*0.05*(1-0.05)-0.05*0.05*0.05)*C18</f>
        <v>0</v>
      </c>
      <c r="J99">
        <f t="shared" ref="J99:J101" si="40">3*0.05*(1-0.05)*(1-0.05)*H18+3*0.05*0.05*(1-0.05)*L18+0.05*0.05*0.05*P18+(1-3*0.05*(1-0.05)*(1-0.05)-3*0.05*0.05*(1-0.05)-0.05*0.05*0.05)*D18</f>
        <v>0</v>
      </c>
      <c r="K99">
        <f t="shared" ref="K99:K101" si="41">Q18+M18+E18+I18</f>
        <v>0</v>
      </c>
      <c r="L99">
        <f>3*0.05*(1-0.05)*(1-0.05)*F25+3*0.05*0.05*(1-0.05)*J25+0.05*0.05*0.05*N25+(1-3*0.05*(1-0.05)*(1-0.05)-3*0.05*0.05*(1-0.05)-0.05*0.05*0.05)*B25</f>
        <v>4.4837174999999993E-2</v>
      </c>
      <c r="M99">
        <f>Q25+M25+I25+E25</f>
        <v>39.659346999999997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0</v>
      </c>
      <c r="S99">
        <f t="shared" ref="S99:S101" si="43">3*0.1*(1-0.1)*(1-0.1)*H11+3*0.1*0.1*(1-0.1)*L11+0.1*0.1*0.1*P11+(1-3*0.1*(1-0.1)*(1-0.1)-3*0.1*0.1*(1-0.1)-0.1*0.1*0.1)*D11</f>
        <v>0</v>
      </c>
      <c r="U99">
        <f t="shared" ref="U99:U101" si="44">3*0.1*(1-0.1)*(1-0.1)*G18+3*0.1*0.1*(1-0.1)*K18+0.1*0.1*0.1*O18+(1-3*0.1*(1-0.1)*(1-0.1)-3*0.1*0.1*(1-0.1)-0.1*0.1*0.1)*C18</f>
        <v>0</v>
      </c>
      <c r="V99">
        <f t="shared" ref="V99:V101" si="45">3*0.1*(1-0.1)*(1-0.1)*H18+3*0.1*0.1*(1-0.1)*L18+0.1*0.1*0.1*P18+(1-3*0.1*(1-0.1)*(1-0.1)-3*0.1*0.1*(1-0.1)-0.1*0.1*0.1)*D18</f>
        <v>0</v>
      </c>
      <c r="X99">
        <f>3*0.1*(1-0.1)*(1-0.1)*F25+3*0.1*0.1*(1-0.1)*J25+0.1*0.1*0.1*N25+(1-3*0.1*(1-0.1)*(1-0.1)-3*0.1*0.1*(1-0.1)-0.1*0.1*0.1)*B25</f>
        <v>4.4978399999999995E-2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0</v>
      </c>
      <c r="G100">
        <f t="shared" si="37"/>
        <v>0</v>
      </c>
      <c r="H100">
        <f t="shared" si="38"/>
        <v>0</v>
      </c>
      <c r="I100">
        <f t="shared" si="39"/>
        <v>0</v>
      </c>
      <c r="J100">
        <f t="shared" si="40"/>
        <v>0</v>
      </c>
      <c r="K100">
        <f t="shared" si="41"/>
        <v>0</v>
      </c>
      <c r="N100" s="19"/>
      <c r="O100" s="15"/>
      <c r="P100" s="16"/>
      <c r="Q100" t="s">
        <v>36</v>
      </c>
      <c r="R100">
        <f t="shared" si="42"/>
        <v>0</v>
      </c>
      <c r="S100">
        <f t="shared" si="43"/>
        <v>0</v>
      </c>
      <c r="U100">
        <f t="shared" si="44"/>
        <v>0</v>
      </c>
      <c r="V100">
        <f t="shared" si="45"/>
        <v>0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4.4464999999999991E-2</v>
      </c>
      <c r="G101">
        <f t="shared" si="37"/>
        <v>4.4764987499999992E-2</v>
      </c>
      <c r="H101">
        <f t="shared" si="38"/>
        <v>193.35710799999998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4.4630000000000003E-2</v>
      </c>
      <c r="S101">
        <f t="shared" si="43"/>
        <v>4.4929900000000002E-2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0</v>
      </c>
      <c r="G105">
        <f t="shared" ref="G105:G107" si="47">3*0.2*(1-0.2)*(1-0.2)*H11+3*0.2*0.2*(1-0.2)*L11+0.2*0.2*0.2*P11+(1-3*0.2*(1-0.2)*(1-0.2)-3*0.2*0.2*(1-0.2)-0.2*0.2*0.2)*D11</f>
        <v>0</v>
      </c>
      <c r="I105">
        <f t="shared" ref="I105:I107" si="48">3*0.2*(1-0.2)*(1-0.2)*G18+3*0.2*0.2*(1-0.2)*K18+0.2*0.2*0.2*O18+(1-3*0.2*(1-0.2)*(1-0.2)-3*0.2*0.2*(1-0.2)-0.2*0.2*0.2)*C18</f>
        <v>0</v>
      </c>
      <c r="J105">
        <f t="shared" ref="J105:J107" si="49">3*0.2*(1-0.2)*(1-0.2)*H18+3*0.2*0.2*(1-0.2)*L18+0.2*0.2*0.2*P18+(1-3*0.2*(1-0.2)*(1-0.2)-3*0.2*0.2*(1-0.2)-0.2*0.2*0.2)*D18</f>
        <v>0</v>
      </c>
      <c r="L105">
        <f>3*0.2*(1-0.2)*(1-0.2)*F25+3*0.2*0.2*(1-0.2)*J25+0.2*0.2*0.2*N25+(1-3*0.2*(1-0.2)*(1-0.2)-3*0.2*0.2*(1-0.2)-0.2*0.2*0.2)*B25</f>
        <v>4.5271199999999998E-2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0</v>
      </c>
      <c r="S105">
        <f t="shared" ref="S105:S107" si="51">3*0.3*(1-0.3)*(1-0.3)*H11+3*0.3*0.3*(1-0.3)*L11+0.3*0.3*0.3*P11+(1-3*0.3*(1-0.3)*(1-0.3)-3*0.3*0.3*(1-0.3)-0.3*0.3*0.3)*D11</f>
        <v>0</v>
      </c>
      <c r="U105">
        <f t="shared" ref="U105:U107" si="52">3*0.3*(1-0.3)*(1-0.3)*G18+3*0.3*0.3*(1-0.3)*K18+0.3*0.3*0.3*O18+(1-3*0.3*(1-0.3)*(1-0.3)-3*0.3*0.3*(1-0.3)-0.3*0.3*0.3)*C18</f>
        <v>0</v>
      </c>
      <c r="V105">
        <f t="shared" ref="V105:V107" si="53">3*0.3*(1-0.3)*(1-0.3)*H18+3*0.3*0.3*(1-0.3)*L18+0.3*0.3*0.3*P18+(1-3*0.3*(1-0.3)*(1-0.3)-3*0.3*0.3*(1-0.3)-0.3*0.3*0.3)*D18</f>
        <v>0</v>
      </c>
      <c r="X105">
        <f>3*0.3*(1-0.3)*(1-0.3)*F25+3*0.3*0.3*(1-0.3)*J25+0.3*0.3*0.3*N25+(1-3*0.3*(1-0.3)*(1-0.3)-3*0.3*0.3*(1-0.3)-0.3*0.3*0.3)*B25</f>
        <v>4.5574800000000006E-2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0</v>
      </c>
      <c r="G106">
        <f t="shared" si="47"/>
        <v>0</v>
      </c>
      <c r="I106">
        <f t="shared" si="48"/>
        <v>0</v>
      </c>
      <c r="J106">
        <f t="shared" si="49"/>
        <v>0</v>
      </c>
      <c r="N106" s="19"/>
      <c r="O106" s="15"/>
      <c r="P106" s="16"/>
      <c r="Q106" t="s">
        <v>36</v>
      </c>
      <c r="R106">
        <f t="shared" si="50"/>
        <v>0</v>
      </c>
      <c r="S106">
        <f t="shared" si="51"/>
        <v>0</v>
      </c>
      <c r="U106">
        <f t="shared" si="52"/>
        <v>0</v>
      </c>
      <c r="V106">
        <f t="shared" si="53"/>
        <v>0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4.496E-2</v>
      </c>
      <c r="G107">
        <f t="shared" si="47"/>
        <v>4.5259199999999999E-2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4.5289999999999997E-2</v>
      </c>
      <c r="S107">
        <f t="shared" si="51"/>
        <v>4.5587300000000004E-2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0</v>
      </c>
      <c r="G112">
        <f t="shared" ref="G112:G114" si="55">0.05*Z11+(1-0.05)*V11</f>
        <v>0</v>
      </c>
      <c r="H112">
        <f t="shared" ref="H112:H114" si="56">AA11+W11</f>
        <v>0</v>
      </c>
      <c r="I112">
        <f t="shared" ref="I112:I114" si="57">0.05*Y18+(1-0.05)*U18</f>
        <v>0</v>
      </c>
      <c r="J112">
        <f t="shared" ref="J112:J114" si="58">0.05*Z18+(1-0.05)*V18</f>
        <v>0</v>
      </c>
      <c r="K112">
        <f t="shared" ref="K112:K114" si="59">AA18+W18</f>
        <v>0</v>
      </c>
      <c r="L112">
        <f>0.05*X25+(1-0.05)*T25</f>
        <v>3.9094999999999998E-2</v>
      </c>
      <c r="M112">
        <f>AA25+W25</f>
        <v>19.173693999999998</v>
      </c>
      <c r="P112" s="16" t="s">
        <v>35</v>
      </c>
      <c r="Q112" t="s">
        <v>34</v>
      </c>
      <c r="R112">
        <f t="shared" ref="R112:R114" si="60">0.1*Y11+(1-0.1)*U11</f>
        <v>0</v>
      </c>
      <c r="S112">
        <f t="shared" ref="S112:S114" si="61">0.1*Z11+(1-0.1)*V11</f>
        <v>0</v>
      </c>
      <c r="U112">
        <f t="shared" ref="U112:U114" si="62">0.1*Y18+(1-0.1)*U18</f>
        <v>0</v>
      </c>
      <c r="V112">
        <f t="shared" ref="V112:V114" si="63">0.1*Z18+(1-0.1)*V18</f>
        <v>0</v>
      </c>
      <c r="X112">
        <f>0.1*X25+(1-0.1)*T25</f>
        <v>3.9090000000000007E-2</v>
      </c>
    </row>
    <row r="113" spans="2:25" x14ac:dyDescent="0.25">
      <c r="C113" s="17"/>
      <c r="D113" s="16"/>
      <c r="E113" t="s">
        <v>36</v>
      </c>
      <c r="F113">
        <f t="shared" si="54"/>
        <v>0</v>
      </c>
      <c r="G113">
        <f t="shared" si="55"/>
        <v>0</v>
      </c>
      <c r="H113">
        <f t="shared" si="56"/>
        <v>0</v>
      </c>
      <c r="I113">
        <f t="shared" si="57"/>
        <v>0</v>
      </c>
      <c r="J113">
        <f t="shared" si="58"/>
        <v>0</v>
      </c>
      <c r="K113">
        <f t="shared" si="59"/>
        <v>0</v>
      </c>
      <c r="P113" s="16"/>
      <c r="Q113" t="s">
        <v>36</v>
      </c>
      <c r="R113">
        <f t="shared" si="60"/>
        <v>0</v>
      </c>
      <c r="S113">
        <f t="shared" si="61"/>
        <v>0</v>
      </c>
      <c r="U113">
        <f t="shared" si="62"/>
        <v>0</v>
      </c>
      <c r="V113">
        <f t="shared" si="63"/>
        <v>0</v>
      </c>
    </row>
    <row r="114" spans="2:25" x14ac:dyDescent="0.25">
      <c r="C114" s="17"/>
      <c r="D114" s="16"/>
      <c r="E114" t="s">
        <v>37</v>
      </c>
      <c r="F114">
        <f t="shared" si="54"/>
        <v>3.3935E-2</v>
      </c>
      <c r="G114">
        <f t="shared" si="55"/>
        <v>4.0050000000000002E-2</v>
      </c>
      <c r="H114">
        <f t="shared" si="56"/>
        <v>93.376533999999992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3.397E-2</v>
      </c>
      <c r="S114">
        <f t="shared" si="61"/>
        <v>4.0100000000000004E-2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0</v>
      </c>
      <c r="G118">
        <f t="shared" ref="G118:G120" si="65">0.2*Z11+(1-0.2)*V11</f>
        <v>0</v>
      </c>
      <c r="I118">
        <f t="shared" ref="I118:I120" si="66">0.2*Y18+(1-0.2)*U18</f>
        <v>0</v>
      </c>
      <c r="J118">
        <f t="shared" ref="J118:J120" si="67">0.2*Z18+(1-0.2)*V18</f>
        <v>0</v>
      </c>
      <c r="L118">
        <f>0.2*X25+(1-0.2)*T25</f>
        <v>3.9080000000000004E-2</v>
      </c>
      <c r="P118" s="16" t="s">
        <v>39</v>
      </c>
      <c r="Q118" t="s">
        <v>34</v>
      </c>
      <c r="R118">
        <f t="shared" ref="R118:R120" si="68">0.3*Y11+(1-0.3)*U11</f>
        <v>0</v>
      </c>
      <c r="S118">
        <f t="shared" ref="S118:S120" si="69">0.3*Z11+(1-0.3)*V11</f>
        <v>0</v>
      </c>
      <c r="U118">
        <f t="shared" ref="U118:U120" si="70">0.3*Y18+(1-0.3)*U18</f>
        <v>0</v>
      </c>
      <c r="V118">
        <f t="shared" ref="V118:V120" si="71">0.3*Z18+(1-0.3)*V18</f>
        <v>0</v>
      </c>
      <c r="X118">
        <f>0.3*X25+(1-0.3)*T25</f>
        <v>3.9070000000000001E-2</v>
      </c>
    </row>
    <row r="119" spans="2:25" x14ac:dyDescent="0.25">
      <c r="C119" s="17"/>
      <c r="D119" s="16"/>
      <c r="E119" t="s">
        <v>36</v>
      </c>
      <c r="F119">
        <f t="shared" si="64"/>
        <v>0</v>
      </c>
      <c r="G119">
        <f t="shared" si="65"/>
        <v>0</v>
      </c>
      <c r="I119">
        <f t="shared" si="66"/>
        <v>0</v>
      </c>
      <c r="J119">
        <f t="shared" si="67"/>
        <v>0</v>
      </c>
      <c r="P119" s="16"/>
      <c r="Q119" t="s">
        <v>36</v>
      </c>
      <c r="R119">
        <f t="shared" si="68"/>
        <v>0</v>
      </c>
      <c r="S119">
        <f t="shared" si="69"/>
        <v>0</v>
      </c>
      <c r="U119">
        <f t="shared" si="70"/>
        <v>0</v>
      </c>
      <c r="V119">
        <f t="shared" si="71"/>
        <v>0</v>
      </c>
    </row>
    <row r="120" spans="2:25" x14ac:dyDescent="0.25">
      <c r="C120" s="17"/>
      <c r="D120" s="16"/>
      <c r="E120" t="s">
        <v>37</v>
      </c>
      <c r="F120">
        <f t="shared" si="64"/>
        <v>3.4040000000000001E-2</v>
      </c>
      <c r="G120">
        <f t="shared" si="65"/>
        <v>4.02E-2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3.4109999999999994E-2</v>
      </c>
      <c r="S120">
        <f t="shared" si="69"/>
        <v>4.0299999999999996E-2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0</v>
      </c>
      <c r="G125">
        <f t="shared" ref="G125:G127" si="73">(0.05*(1-0.05)+0.05*(1-0.05))*Z11+0.05*0.05*AD11+(1-0.05*(1-0.05)-0.05*(1-0.05)-0.05*0.05)*V11</f>
        <v>0</v>
      </c>
      <c r="H125">
        <f t="shared" ref="H125:H127" si="74">AE11+AA11+W11</f>
        <v>0</v>
      </c>
      <c r="I125">
        <f t="shared" ref="I125:I127" si="75">(0.05*(1-0.05)+0.05*(1-0.05))*Y18+0.05*0.05*AC18+(1-0.05*(1-0.05)-0.05*(1-0.05)-0.05*0.05)*U18</f>
        <v>0</v>
      </c>
      <c r="J125">
        <f t="shared" ref="J125:J127" si="76">(0.05*(1-0.05)+0.05*(1-0.05))*Z18+0.05*0.05*AD18+(1-0.05*(1-0.05)-0.05*(1-0.05)-0.05*0.05)*V18</f>
        <v>0</v>
      </c>
      <c r="K125">
        <f t="shared" ref="K125:K127" si="77">AE18+AA18+W18</f>
        <v>0</v>
      </c>
      <c r="L125">
        <f>(0.05*(1-0.05)+0.05*(1-0.05))*X25+0.05*0.05*AB25+(1-0.05*(1-0.05)-0.05*(1-0.05)-0.05*0.05)*T25</f>
        <v>3.9092500000000009E-2</v>
      </c>
      <c r="M125">
        <f>AE25+AA25+W25</f>
        <v>29.090294999999998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0</v>
      </c>
      <c r="S125">
        <f t="shared" ref="S125:S127" si="79">(0.1*0.9+0.1*0.9)*Z11+0.1*0.1*AD11+(1-0.1*0.9-0.1*0.9-0.1*0.1)*V11</f>
        <v>0</v>
      </c>
      <c r="U125">
        <f t="shared" ref="U125:U127" si="80">(0.1*0.9+0.1*0.9)*Y18+0.1*0.1*AC18+(1-0.1*0.9-0.1*0.9-0.1*0.1)*U18</f>
        <v>0</v>
      </c>
      <c r="V125">
        <f t="shared" ref="V125:V127" si="81">(0.1*0.9+0.1*0.9)*Z18+0.1*0.1*AD18+(1-0.1*0.9-0.1*0.9-0.1*0.1)*V18</f>
        <v>0</v>
      </c>
      <c r="X125">
        <f>(0.1*0.9+0.1*0.9)*X25+0.1*0.1*AB25+(1-0.1*0.9-0.1*0.9-0.1*0.1)*T25</f>
        <v>3.9090000000000007E-2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0</v>
      </c>
      <c r="G126">
        <f t="shared" si="73"/>
        <v>0</v>
      </c>
      <c r="H126">
        <f t="shared" si="74"/>
        <v>0</v>
      </c>
      <c r="I126">
        <f t="shared" si="75"/>
        <v>0</v>
      </c>
      <c r="J126">
        <f t="shared" si="76"/>
        <v>0</v>
      </c>
      <c r="K126">
        <f t="shared" si="77"/>
        <v>0</v>
      </c>
      <c r="O126" s="15"/>
      <c r="P126" s="16"/>
      <c r="Q126" t="s">
        <v>36</v>
      </c>
      <c r="R126">
        <f t="shared" si="78"/>
        <v>0</v>
      </c>
      <c r="S126">
        <f t="shared" si="79"/>
        <v>0</v>
      </c>
      <c r="U126">
        <f t="shared" si="80"/>
        <v>0</v>
      </c>
      <c r="V126">
        <f t="shared" si="81"/>
        <v>0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3.3970000000000007E-2</v>
      </c>
      <c r="G127">
        <f t="shared" si="73"/>
        <v>4.0100000000000011E-2</v>
      </c>
      <c r="H127">
        <f t="shared" si="74"/>
        <v>138.963706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3.4040000000000001E-2</v>
      </c>
      <c r="S127">
        <f t="shared" si="79"/>
        <v>4.0200000000000007E-2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0</v>
      </c>
      <c r="G131">
        <f t="shared" ref="G131:G133" si="83">(0.2*0.8+0.2*0.8)*Z11+0.2*0.2*AD11+(1-0.2*0.8-0.2*0.8-0.2*0.2)*V11</f>
        <v>0</v>
      </c>
      <c r="I131">
        <f t="shared" ref="I131:I133" si="84">(0.2*0.8+0.2*0.8)*Y18+0.2*0.2*AC18+(1-0.2*0.8-0.2*0.8-0.2*0.2)*U18</f>
        <v>0</v>
      </c>
      <c r="J131">
        <f t="shared" ref="J131:J133" si="85">(0.2*0.8+0.2*0.8)*Z18+0.2*0.2*AD18+(1-0.2*0.8-0.2*0.8-0.2*0.2)*V18</f>
        <v>0</v>
      </c>
      <c r="L131">
        <f>(0.2*0.8+0.2*0.8)*X25+0.2*0.2*AB25+(1-0.2*0.8-0.2*0.8-0.2*0.2)*T25</f>
        <v>3.9100000000000003E-2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0</v>
      </c>
      <c r="S131">
        <f t="shared" ref="S131:S133" si="87">(0.3*0.7+0.3*0.7)*Z11+0.3*0.3*AD11+(1-0.3*0.7-0.3*0.7-0.3*0.3)*V11</f>
        <v>0</v>
      </c>
      <c r="U131">
        <f t="shared" ref="U131:U133" si="88">(0.3*0.7+0.3*0.7)*Y18+0.3*0.3*AC18+(1-0.3*0.7-0.3*0.7-0.3*0.3)*U18</f>
        <v>0</v>
      </c>
      <c r="V131">
        <f t="shared" ref="V131:V133" si="89">(0.3*0.7+0.3*0.7)*Z18+0.3*0.3*AD18+(1-0.3*0.7-0.3*0.7-0.3*0.3)*V18</f>
        <v>0</v>
      </c>
      <c r="X131">
        <f>(0.3*0.7+0.3*0.7)*X25+0.3*0.3*AB25+(1-0.3*0.7-0.3*0.7-0.3*0.3)*T25</f>
        <v>3.9130000000000005E-2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0</v>
      </c>
      <c r="G132">
        <f t="shared" si="83"/>
        <v>0</v>
      </c>
      <c r="I132">
        <f t="shared" si="84"/>
        <v>0</v>
      </c>
      <c r="J132">
        <f t="shared" si="85"/>
        <v>0</v>
      </c>
      <c r="O132" s="15"/>
      <c r="P132" s="16"/>
      <c r="Q132" t="s">
        <v>36</v>
      </c>
      <c r="R132">
        <f t="shared" si="86"/>
        <v>0</v>
      </c>
      <c r="S132">
        <f t="shared" si="87"/>
        <v>0</v>
      </c>
      <c r="U132">
        <f t="shared" si="88"/>
        <v>0</v>
      </c>
      <c r="V132">
        <f t="shared" si="89"/>
        <v>0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3.4180000000000002E-2</v>
      </c>
      <c r="G133">
        <f t="shared" si="83"/>
        <v>4.0400000000000005E-2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3.4320000000000003E-2</v>
      </c>
      <c r="S133">
        <f t="shared" si="87"/>
        <v>4.0599999999999997E-2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0</v>
      </c>
      <c r="G138">
        <f t="shared" ref="G138:G140" si="91">3*0.05*(1-0.05)*(1-0.05)*Z11+3*0.05*0.05*(1-0.05)*AD11+0.05*0.05*0.05*AH11+(1-3*0.05*(1-0.05)*(1-0.05)-3*0.05*0.05*(1-0.05)-0.05*0.05*0.05)*V11</f>
        <v>0</v>
      </c>
      <c r="H138">
        <f t="shared" ref="H138:H140" si="92">AI11+AE11+AA11+W11</f>
        <v>0</v>
      </c>
      <c r="I138">
        <f t="shared" ref="I138:I140" si="93">3*0.05*(1-0.05)*(1-0.05)*Y18+3*0.05*0.05*(1-0.05)*AC18+0.05*0.05*0.05*AG18+(1-3*0.05*(1-0.05)*(1-0.05)-3*0.05*0.05*(1-0.05)-0.05*0.05*0.05)*U18</f>
        <v>0</v>
      </c>
      <c r="J138">
        <f t="shared" ref="J138:J140" si="94">3*0.05*(1-0.05)*(1-0.05)*Z18+3*0.05*0.05*(1-0.05)*AD18+0.05*0.05*0.05*AH18+(1-3*0.05*(1-0.05)*(1-0.05)-3*0.05*0.05*(1-0.05)-0.05*0.05*0.05)*V18</f>
        <v>0</v>
      </c>
      <c r="K138">
        <f t="shared" ref="K138:K140" si="95">AI18+AE18+AA18+W18</f>
        <v>0</v>
      </c>
      <c r="L138">
        <f>3*0.05*(1-0.05)*(1-0.05)*X25+3*0.05*0.05*(1-0.05)*AB25+0.05*0.05*0.05*AF25+(1-3*0.05*(1-0.05)*(1-0.05)-3*0.05*0.05*(1-0.05)-0.05*0.05*0.05)*T25</f>
        <v>3.9092362499999998E-2</v>
      </c>
      <c r="M138">
        <f>AI25+AE25+AA25+W25</f>
        <v>38.261749999999999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0</v>
      </c>
      <c r="S138">
        <f t="shared" ref="S138:S140" si="97">3*0.1*(1-0.1)*(1-0.1)*Z11+3*0.1*0.1*(1-0.1)*AD11+0.1*0.1*0.1*AH11+(1-3*0.1*(1-0.1)*(1-0.1)-3*0.1*0.1*(1-0.1)-0.1*0.1*0.1)*V11</f>
        <v>0</v>
      </c>
      <c r="U138">
        <f t="shared" ref="U138:U140" si="98">3*0.1*(1-0.1)*(1-0.1)*Y18+3*0.1*0.1*(1-0.1)*AC18+0.1*0.1*0.1*AG18+(1-3*0.1*(1-0.1)*(1-0.1)-3*0.1*0.1*(1-0.1)-0.1*0.1*0.1)*U18</f>
        <v>0</v>
      </c>
      <c r="V138">
        <f t="shared" ref="V138:V140" si="99">3*0.1*(1-0.1)*(1-0.1)*Z18+3*0.1*0.1*(1-0.1)*AD18+0.1*0.1*0.1*AH18+(1-3*0.1*(1-0.1)*(1-0.1)-3*0.1*0.1*(1-0.1)-0.1*0.1*0.1)*V18</f>
        <v>0</v>
      </c>
      <c r="X138">
        <f>3*0.1*(1-0.1)*(1-0.1)*X25+3*0.1*0.1*(1-0.1)*AB25+0.1*0.1*0.1*AF25+(1-3*0.1*(1-0.1)*(1-0.1)-3*0.1*0.1*(1-0.1)-0.1*0.1*0.1)*T25</f>
        <v>3.9098899999999999E-2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0</v>
      </c>
      <c r="G139">
        <f t="shared" si="91"/>
        <v>0</v>
      </c>
      <c r="H139">
        <f t="shared" si="92"/>
        <v>0</v>
      </c>
      <c r="I139">
        <f t="shared" si="93"/>
        <v>0</v>
      </c>
      <c r="J139">
        <f t="shared" si="94"/>
        <v>0</v>
      </c>
      <c r="K139">
        <f t="shared" si="95"/>
        <v>0</v>
      </c>
      <c r="N139" s="19"/>
      <c r="O139" s="15"/>
      <c r="P139" s="16"/>
      <c r="Q139" t="s">
        <v>36</v>
      </c>
      <c r="R139">
        <f t="shared" si="96"/>
        <v>0</v>
      </c>
      <c r="S139">
        <f t="shared" si="97"/>
        <v>0</v>
      </c>
      <c r="U139">
        <f t="shared" si="98"/>
        <v>0</v>
      </c>
      <c r="V139">
        <f t="shared" si="99"/>
        <v>0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3.4005000000000001E-2</v>
      </c>
      <c r="G140">
        <f t="shared" si="91"/>
        <v>4.0149987499999998E-2</v>
      </c>
      <c r="H140">
        <f t="shared" si="92"/>
        <v>187.48371299999999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3.4109999999999994E-2</v>
      </c>
      <c r="S140">
        <f t="shared" si="97"/>
        <v>4.02999E-2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0</v>
      </c>
      <c r="G144">
        <f t="shared" ref="G144:G146" si="101">3*0.2*(1-0.2)*(1-0.2)*Z11+3*0.2*0.2*(1-0.2)*AD11+0.2*0.2*0.2*AH11+(1-3*0.2*(1-0.2)*(1-0.2)-3*0.2*0.2*(1-0.2)-0.2*0.2*0.2)*V11</f>
        <v>0</v>
      </c>
      <c r="I144">
        <f t="shared" ref="I144:I146" si="102">3*0.2*(1-0.2)*(1-0.2)*Y18+3*0.2*0.2*(1-0.2)*AC18+0.2*0.2*0.2*AG18+(1-3*0.2*(1-0.2)*(1-0.2)-3*0.2*0.2*(1-0.2)-0.2*0.2*0.2)*U18</f>
        <v>0</v>
      </c>
      <c r="J144">
        <f t="shared" ref="J144:J146" si="103">3*0.2*(1-0.2)*(1-0.2)*Z18+3*0.2*0.2*(1-0.2)*AD18+0.2*0.2*0.2*AH18+(1-3*0.2*(1-0.2)*(1-0.2)-3*0.2*0.2*(1-0.2)-0.2*0.2*0.2)*V18</f>
        <v>0</v>
      </c>
      <c r="L144">
        <f>3*0.2*(1-0.2)*(1-0.2)*X25+3*0.2*0.2*(1-0.2)*AB25+0.2*0.2*0.2*AF25+(1-3*0.2*(1-0.2)*(1-0.2)-3*0.2*0.2*(1-0.2)-0.2*0.2*0.2)*T25</f>
        <v>3.9151199999999997E-2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0</v>
      </c>
      <c r="S144">
        <f t="shared" ref="S144:S146" si="105">3*0.3*(1-0.3)*(1-0.3)*Z11+3*0.3*0.3*(1-0.3)*AD11+0.3*0.3*0.3*AH11+(1-3*0.3*(1-0.3)*(1-0.3)-3*0.3*0.3*(1-0.3)-0.3*0.3*0.3)*V11</f>
        <v>0</v>
      </c>
      <c r="U144">
        <f t="shared" ref="U144:U146" si="106">3*0.3*(1-0.3)*(1-0.3)*Y18+3*0.3*0.3*(1-0.3)*AC18+0.3*0.3*0.3*AG18+(1-3*0.3*(1-0.3)*(1-0.3)-3*0.3*0.3*(1-0.3)-0.3*0.3*0.3)*U18</f>
        <v>0</v>
      </c>
      <c r="V144">
        <f t="shared" ref="V144:V146" si="107">3*0.3*(1-0.3)*(1-0.3)*Z18+3*0.3*0.3*(1-0.3)*AD18+0.3*0.3*0.3*AH18+(1-3*0.3*(1-0.3)*(1-0.3)-3*0.3*0.3*(1-0.3)-0.3*0.3*0.3)*V18</f>
        <v>0</v>
      </c>
      <c r="X144">
        <f>3*0.3*(1-0.3)*(1-0.3)*X25+3*0.3*0.3*(1-0.3)*AB25+0.3*0.3*0.3*AF25+(1-3*0.3*(1-0.3)*(1-0.3)-3*0.3*0.3*(1-0.3)-0.3*0.3*0.3)*T25</f>
        <v>3.9250300000000002E-2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0</v>
      </c>
      <c r="G145">
        <f t="shared" si="101"/>
        <v>0</v>
      </c>
      <c r="I145">
        <f t="shared" si="102"/>
        <v>0</v>
      </c>
      <c r="J145">
        <f t="shared" si="103"/>
        <v>0</v>
      </c>
      <c r="N145" s="19"/>
      <c r="O145" s="15"/>
      <c r="P145" s="16"/>
      <c r="Q145" t="s">
        <v>36</v>
      </c>
      <c r="R145">
        <f t="shared" si="104"/>
        <v>0</v>
      </c>
      <c r="S145">
        <f t="shared" si="105"/>
        <v>0</v>
      </c>
      <c r="U145">
        <f t="shared" si="106"/>
        <v>0</v>
      </c>
      <c r="V145">
        <f t="shared" si="107"/>
        <v>0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3.4319999999999996E-2</v>
      </c>
      <c r="G146">
        <f t="shared" si="101"/>
        <v>4.0599199999999995E-2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3.4529999999999998E-2</v>
      </c>
      <c r="S146">
        <f t="shared" si="105"/>
        <v>4.0897300000000004E-2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0</v>
      </c>
      <c r="G151">
        <f t="shared" ref="G151:G153" si="109">0.05*H32+(1-0.05)*D32</f>
        <v>0</v>
      </c>
      <c r="H151">
        <f t="shared" ref="H151:H153" si="110">I32++E32</f>
        <v>0</v>
      </c>
      <c r="I151">
        <f t="shared" ref="I151:I153" si="111">0.05*G39+(1-0.05)*C39</f>
        <v>0</v>
      </c>
      <c r="J151">
        <f t="shared" ref="J151:J153" si="112">0.05*H39+(1-0.05)*D39</f>
        <v>0</v>
      </c>
      <c r="K151">
        <f t="shared" ref="K151:K153" si="113">I39+E39</f>
        <v>0</v>
      </c>
      <c r="L151">
        <f>0.05*F46+(1-0.05)*B46</f>
        <v>2.8635000000000001E-2</v>
      </c>
      <c r="M151">
        <f>I46+E46</f>
        <v>19.572470000000003</v>
      </c>
      <c r="P151" s="16" t="s">
        <v>35</v>
      </c>
      <c r="Q151" t="s">
        <v>34</v>
      </c>
      <c r="R151">
        <f t="shared" ref="R151:R153" si="114">0.1*G32+(1-0.1)*C32</f>
        <v>0</v>
      </c>
      <c r="S151">
        <f t="shared" ref="S151:S153" si="115">0.1*H32+(1-0.1)*D32</f>
        <v>0</v>
      </c>
      <c r="U151">
        <f t="shared" ref="U151:U153" si="116">0.1*G39+(1-0.1)*C39</f>
        <v>0</v>
      </c>
      <c r="V151">
        <f t="shared" ref="V151:V153" si="117">0.1*H39+(1-0.1)*D39</f>
        <v>0</v>
      </c>
      <c r="X151">
        <f>0.1*F46+(1-0.1)*B46</f>
        <v>2.8670000000000001E-2</v>
      </c>
    </row>
    <row r="152" spans="1:25" x14ac:dyDescent="0.25">
      <c r="C152" s="17"/>
      <c r="D152" s="16"/>
      <c r="E152" t="s">
        <v>36</v>
      </c>
      <c r="F152">
        <f t="shared" si="108"/>
        <v>0</v>
      </c>
      <c r="G152">
        <f t="shared" si="109"/>
        <v>0</v>
      </c>
      <c r="H152">
        <f t="shared" si="110"/>
        <v>0</v>
      </c>
      <c r="I152">
        <f t="shared" si="111"/>
        <v>0</v>
      </c>
      <c r="J152">
        <f t="shared" si="112"/>
        <v>0</v>
      </c>
      <c r="K152">
        <f t="shared" si="113"/>
        <v>0</v>
      </c>
      <c r="P152" s="16"/>
      <c r="Q152" t="s">
        <v>36</v>
      </c>
      <c r="R152">
        <f t="shared" si="114"/>
        <v>0</v>
      </c>
      <c r="S152">
        <f t="shared" si="115"/>
        <v>0</v>
      </c>
      <c r="U152">
        <f t="shared" si="116"/>
        <v>0</v>
      </c>
      <c r="V152">
        <f t="shared" si="117"/>
        <v>0</v>
      </c>
    </row>
    <row r="153" spans="1:25" x14ac:dyDescent="0.25">
      <c r="C153" s="17"/>
      <c r="D153" s="16"/>
      <c r="E153" t="s">
        <v>37</v>
      </c>
      <c r="F153">
        <f t="shared" si="108"/>
        <v>1.762E-2</v>
      </c>
      <c r="G153">
        <f t="shared" si="109"/>
        <v>3.5139999999999998E-2</v>
      </c>
      <c r="H153">
        <f t="shared" si="110"/>
        <v>98.197946000000002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1.7639999999999999E-2</v>
      </c>
      <c r="S153">
        <f t="shared" si="115"/>
        <v>3.5180000000000003E-2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0</v>
      </c>
      <c r="G157">
        <f t="shared" ref="G157:G159" si="119">0.2*H32+(1-0.2)*D32</f>
        <v>0</v>
      </c>
      <c r="I157">
        <f t="shared" ref="I157:I159" si="120">0.2*G39+(1-0.2)*C39</f>
        <v>0</v>
      </c>
      <c r="J157">
        <f t="shared" ref="J157:J159" si="121">0.2*H39+(1-0.2)*D39</f>
        <v>0</v>
      </c>
      <c r="L157">
        <f>0.2*F46+(1-0.2)*B46</f>
        <v>2.8740000000000002E-2</v>
      </c>
      <c r="P157" s="16" t="s">
        <v>39</v>
      </c>
      <c r="Q157" t="s">
        <v>34</v>
      </c>
      <c r="R157">
        <f t="shared" ref="R157:R159" si="122">0.3*G32+(1-0.3)*C32</f>
        <v>0</v>
      </c>
      <c r="S157">
        <f t="shared" ref="S157:S159" si="123">0.3*H32+(1-0.3)*D32</f>
        <v>0</v>
      </c>
      <c r="U157">
        <f t="shared" ref="U157:U159" si="124">0.3*G39+(1-0.3)*C39</f>
        <v>0</v>
      </c>
      <c r="V157">
        <f t="shared" ref="V157:V159" si="125">0.3*H39+(1-0.3)*D39</f>
        <v>0</v>
      </c>
      <c r="X157">
        <f>0.3*F46+(1-0.3)*B46</f>
        <v>2.8809999999999999E-2</v>
      </c>
    </row>
    <row r="158" spans="1:25" x14ac:dyDescent="0.25">
      <c r="C158" s="17"/>
      <c r="D158" s="16"/>
      <c r="E158" t="s">
        <v>36</v>
      </c>
      <c r="F158">
        <f t="shared" si="118"/>
        <v>0</v>
      </c>
      <c r="G158">
        <f t="shared" si="119"/>
        <v>0</v>
      </c>
      <c r="I158">
        <f t="shared" si="120"/>
        <v>0</v>
      </c>
      <c r="J158">
        <f t="shared" si="121"/>
        <v>0</v>
      </c>
      <c r="P158" s="16"/>
      <c r="Q158" t="s">
        <v>36</v>
      </c>
      <c r="R158">
        <f t="shared" si="122"/>
        <v>0</v>
      </c>
      <c r="S158">
        <f t="shared" si="123"/>
        <v>0</v>
      </c>
      <c r="U158">
        <f t="shared" si="124"/>
        <v>0</v>
      </c>
      <c r="V158">
        <f t="shared" si="125"/>
        <v>0</v>
      </c>
    </row>
    <row r="159" spans="1:25" x14ac:dyDescent="0.25">
      <c r="C159" s="17"/>
      <c r="D159" s="16"/>
      <c r="E159" t="s">
        <v>37</v>
      </c>
      <c r="F159">
        <f t="shared" si="118"/>
        <v>1.7680000000000001E-2</v>
      </c>
      <c r="G159">
        <f t="shared" si="119"/>
        <v>3.526E-2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1.772E-2</v>
      </c>
      <c r="S159">
        <f t="shared" si="123"/>
        <v>3.5339999999999996E-2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0</v>
      </c>
      <c r="G164">
        <f t="shared" ref="G164:G166" si="127">(0.05*(1-0.05)+0.05*(1-0.05))*H32+0.05*0.05*L32+(1-0.05*(1-0.05)-0.05*(1-0.05)-0.05*0.05)*D32</f>
        <v>0</v>
      </c>
      <c r="H164">
        <f t="shared" ref="H164:H166" si="128">M32+I32+E32</f>
        <v>0</v>
      </c>
      <c r="I164">
        <f t="shared" ref="I164:I166" si="129">(0.05*(1-0.05)+0.05*(1-0.05))*G39+0.05*0.05*K39+(1-0.05*(1-0.05)-0.05*(1-0.05)-0.05*0.05)*C39</f>
        <v>0</v>
      </c>
      <c r="J164">
        <f t="shared" ref="J164:J166" si="130">(0.05*(1-0.05)+0.05*(1-0.05))*H39+0.05*0.05*L39+(1-0.05*(1-0.05)-0.05*(1-0.05)-0.05*0.05)*D39</f>
        <v>0</v>
      </c>
      <c r="K164">
        <f t="shared" ref="K164:K166" si="131">M39+I39+E39</f>
        <v>0</v>
      </c>
      <c r="L164">
        <f>(0.05*(1-0.05)+0.05*(1-0.05))*F46+0.05*0.05*J46+(1-0.05*(1-0.05)-0.05*(1-0.05)-0.05*0.05)*B46</f>
        <v>2.8670250000000001E-2</v>
      </c>
      <c r="M164">
        <f>M46+I46+E46</f>
        <v>29.687892000000005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0</v>
      </c>
      <c r="S164">
        <f t="shared" ref="S164:S166" si="133">(0.1*0.9+0.1*0.9)*H32+0.1*0.1*L32+(1-0.1*0.9-0.1*0.9-0.1*0.1)*D32</f>
        <v>0</v>
      </c>
      <c r="U164">
        <f t="shared" ref="U164:U166" si="134">(0.1*0.9+0.1*0.9)*G39+0.1*0.1*K39+(1-0.1*0.9-0.1*0.9-0.1*0.1)*C39</f>
        <v>0</v>
      </c>
      <c r="V164">
        <f t="shared" ref="V164:V166" si="135">(0.1*0.9+0.1*0.9)*H39+0.1*0.1*L39+(1-0.1*0.9-0.1*0.9-0.1*0.1)*D39</f>
        <v>0</v>
      </c>
      <c r="X164">
        <f>(0.1*0.9+0.1*0.9)*F46+0.1*0.1*J46+(1-0.1*0.9-0.1*0.9-0.1*0.1)*B46</f>
        <v>2.8741000000000003E-2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0</v>
      </c>
      <c r="G165">
        <f t="shared" si="127"/>
        <v>0</v>
      </c>
      <c r="H165">
        <f t="shared" si="128"/>
        <v>0</v>
      </c>
      <c r="I165">
        <f t="shared" si="129"/>
        <v>0</v>
      </c>
      <c r="J165">
        <f t="shared" si="130"/>
        <v>0</v>
      </c>
      <c r="K165">
        <f t="shared" si="131"/>
        <v>0</v>
      </c>
      <c r="O165" s="15"/>
      <c r="P165" s="16"/>
      <c r="Q165" t="s">
        <v>36</v>
      </c>
      <c r="R165">
        <f t="shared" si="132"/>
        <v>0</v>
      </c>
      <c r="S165">
        <f t="shared" si="133"/>
        <v>0</v>
      </c>
      <c r="U165">
        <f t="shared" si="134"/>
        <v>0</v>
      </c>
      <c r="V165">
        <f t="shared" si="135"/>
        <v>0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1.7640000000000003E-2</v>
      </c>
      <c r="G166">
        <f t="shared" si="127"/>
        <v>3.5180250000000003E-2</v>
      </c>
      <c r="H166">
        <f t="shared" si="128"/>
        <v>140.04634899999999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1.7680000000000001E-2</v>
      </c>
      <c r="S166">
        <f t="shared" si="133"/>
        <v>3.5261000000000001E-2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0</v>
      </c>
      <c r="G170">
        <f t="shared" ref="G170:G172" si="137">(0.2*0.8+0.2*0.8)*H32+0.2*0.2*L32+(1-0.2*0.8-0.2*0.8-0.2*0.2)*D32</f>
        <v>0</v>
      </c>
      <c r="I170">
        <f t="shared" ref="I170:I172" si="138">(0.2*0.8+0.2*0.8)*G39+0.2*0.2*K39+(1-0.2*0.8-0.2*0.8-0.2*0.2)*C39</f>
        <v>0</v>
      </c>
      <c r="J170">
        <f t="shared" ref="J170:J172" si="139">(0.2*0.8+0.2*0.8)*H39+0.2*0.2*L39+(1-0.2*0.8-0.2*0.8-0.2*0.2)*D39</f>
        <v>0</v>
      </c>
      <c r="L170">
        <f>(0.2*0.8+0.2*0.8)*F46+0.2*0.2*J46+(1-0.2*0.8-0.2*0.8-0.2*0.2)*B46</f>
        <v>2.8884E-2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0</v>
      </c>
      <c r="S170">
        <f t="shared" ref="S170:S172" si="141">(0.3*0.7+0.3*0.7)*H32+0.3*0.3*L32+(1-0.3*0.7-0.3*0.7-0.3*0.3)*D32</f>
        <v>0</v>
      </c>
      <c r="U170">
        <f t="shared" ref="U170:U172" si="142">(0.3*0.7+0.3*0.7)*G39+0.3*0.3*K39+(1-0.3*0.7-0.3*0.7-0.3*0.3)*C39</f>
        <v>0</v>
      </c>
      <c r="V170">
        <f t="shared" ref="V170:V172" si="143">(0.3*0.7+0.3*0.7)*H39+0.3*0.3*L39+(1-0.3*0.7-0.3*0.7-0.3*0.3)*D39</f>
        <v>0</v>
      </c>
      <c r="X170">
        <f>(0.3*0.7+0.3*0.7)*F46+0.3*0.3*J46+(1-0.3*0.7-0.3*0.7-0.3*0.3)*B46</f>
        <v>2.9029000000000003E-2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0</v>
      </c>
      <c r="G171">
        <f t="shared" si="137"/>
        <v>0</v>
      </c>
      <c r="I171">
        <f t="shared" si="138"/>
        <v>0</v>
      </c>
      <c r="J171">
        <f t="shared" si="139"/>
        <v>0</v>
      </c>
      <c r="O171" s="15"/>
      <c r="P171" s="16"/>
      <c r="Q171" t="s">
        <v>36</v>
      </c>
      <c r="R171">
        <f t="shared" si="140"/>
        <v>0</v>
      </c>
      <c r="S171">
        <f t="shared" si="141"/>
        <v>0</v>
      </c>
      <c r="U171">
        <f t="shared" si="142"/>
        <v>0</v>
      </c>
      <c r="V171">
        <f t="shared" si="143"/>
        <v>0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1.7759999999999998E-2</v>
      </c>
      <c r="G172">
        <f t="shared" si="137"/>
        <v>3.5423999999999997E-2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1.7840000000000002E-2</v>
      </c>
      <c r="S172">
        <f t="shared" si="141"/>
        <v>3.5589000000000003E-2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0</v>
      </c>
      <c r="G177">
        <f t="shared" ref="G177:G179" si="145">3*0.05*(1-0.05)*(1-0.05)*H32+3*0.05*0.05*(1-0.05)*L32+0.05*0.05*0.05*P32+(1-3*0.05*(1-0.05)*(1-0.05)-3*0.05*0.05*(1-0.05)-0.05*0.05*0.05)*D32</f>
        <v>0</v>
      </c>
      <c r="H177">
        <f t="shared" ref="H177:H179" si="146">Q32+M32+I32+E32</f>
        <v>0</v>
      </c>
      <c r="I177">
        <f t="shared" ref="I177:I179" si="147">3*0.05*(1-0.05)*(1-0.05)*G39+3*0.05*0.05*(1-0.05)*K39+0.05*0.05*0.05*O39+(1-3*0.05*(1-0.05)*(1-0.05)-3*0.05*0.05*(1-0.05)-0.05*0.05*0.05)*C39</f>
        <v>0</v>
      </c>
      <c r="J177">
        <f t="shared" ref="J177:J179" si="148">3*0.05*(1-0.05)*(1-0.05)*H39+3*0.05*0.05*(1-0.05)*L39+0.05*0.05*0.05*P39+(1-3*0.05*(1-0.05)*(1-0.05)-3*0.05*0.05*(1-0.05)-0.05*0.05*0.05)*D39</f>
        <v>0</v>
      </c>
      <c r="K177">
        <f t="shared" ref="K177:K179" si="149">Q39+M39+I39+E39</f>
        <v>0</v>
      </c>
      <c r="L177">
        <f>3*0.05*(1-0.05)*(1-0.05)*F46+3*0.05*0.05*(1-0.05)*J46+0.05*0.05*0.05*N46+(1-3*0.05*(1-0.05)*(1-0.05)-3*0.05*0.05*(1-0.05)-0.05*0.05*0.05)*B46</f>
        <v>2.8705712499999994E-2</v>
      </c>
      <c r="M177">
        <f>Q46+M46+I46+E46</f>
        <v>39.192095000000002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0</v>
      </c>
      <c r="S177">
        <f t="shared" ref="S177:S179" si="151">3*0.1*(1-0.1)*(1-0.1)*H32+3*0.1*0.1*(1-0.1)*L32+0.1*0.1*0.1*P32+(1-3*0.1*(1-0.1)*(1-0.1)-3*0.1*0.1*(1-0.1)-0.1*0.1*0.1)*D32</f>
        <v>0</v>
      </c>
      <c r="U177">
        <f t="shared" ref="U177:U179" si="152">3*0.1*(1-0.1)*(1-0.1)*G39+3*0.1*0.1*(1-0.1)*K39+0.1*0.1*0.1*O39+(1-3*0.1*(1-0.1)*(1-0.1)-3*0.1*0.1*(1-0.1)-0.1*0.1*0.1)*C39</f>
        <v>0</v>
      </c>
      <c r="V177">
        <f t="shared" ref="V177:V179" si="153">3*0.1*(1-0.1)*(1-0.1)*H39+3*0.1*0.1*(1-0.1)*L39+0.1*0.1*0.1*P39+(1-3*0.1*(1-0.1)*(1-0.1)-3*0.1*0.1*(1-0.1)-0.1*0.1*0.1)*D39</f>
        <v>0</v>
      </c>
      <c r="X177">
        <f>3*0.1*(1-0.1)*(1-0.1)*F46+3*0.1*0.1*(1-0.1)*J46+0.1*0.1*0.1*N46+(1-3*0.1*(1-0.1)*(1-0.1)-3*0.1*0.1*(1-0.1)-0.1*0.1*0.1)*B46</f>
        <v>2.8812699999999997E-2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0</v>
      </c>
      <c r="G178">
        <f t="shared" si="145"/>
        <v>0</v>
      </c>
      <c r="H178">
        <f t="shared" si="146"/>
        <v>0</v>
      </c>
      <c r="I178">
        <f t="shared" si="147"/>
        <v>0</v>
      </c>
      <c r="J178">
        <f t="shared" si="148"/>
        <v>0</v>
      </c>
      <c r="K178">
        <f t="shared" si="149"/>
        <v>0</v>
      </c>
      <c r="N178" s="19"/>
      <c r="O178" s="15"/>
      <c r="P178" s="16"/>
      <c r="Q178" t="s">
        <v>36</v>
      </c>
      <c r="R178">
        <f t="shared" si="150"/>
        <v>0</v>
      </c>
      <c r="S178">
        <f t="shared" si="151"/>
        <v>0</v>
      </c>
      <c r="U178">
        <f t="shared" si="152"/>
        <v>0</v>
      </c>
      <c r="V178">
        <f t="shared" si="153"/>
        <v>0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1.7659987499999998E-2</v>
      </c>
      <c r="G179">
        <f t="shared" si="145"/>
        <v>3.5220724999999994E-2</v>
      </c>
      <c r="H179">
        <f t="shared" si="146"/>
        <v>181.69737000000001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1.77199E-2</v>
      </c>
      <c r="S179">
        <f t="shared" si="151"/>
        <v>3.5342799999999994E-2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0</v>
      </c>
      <c r="G183">
        <f t="shared" ref="G183:G185" si="155">3*0.2*(1-0.2)*(1-0.2)*H32+3*0.2*0.2*(1-0.2)*L32+0.2*0.2*0.2*P32+(1-3*0.2*(1-0.2)*(1-0.2)-3*0.2*0.2*(1-0.2)-0.2*0.2*0.2)*D32</f>
        <v>0</v>
      </c>
      <c r="I183">
        <f t="shared" ref="I183:I185" si="156">3*0.2*(1-0.2)*(1-0.2)*G39+3*0.2*0.2*(1-0.2)*K39+0.2*0.2*0.2*O39+(1-3*0.2*(1-0.2)*(1-0.2)-3*0.2*0.2*(1-0.2)-0.2*0.2*0.2)*C39</f>
        <v>0</v>
      </c>
      <c r="J183">
        <f t="shared" ref="J183:J185" si="157">3*0.2*(1-0.2)*(1-0.2)*H39+3*0.2*0.2*(1-0.2)*L39+0.2*0.2*0.2*P39+(1-3*0.2*(1-0.2)*(1-0.2)-3*0.2*0.2*(1-0.2)-0.2*0.2*0.2)*D39</f>
        <v>0</v>
      </c>
      <c r="L183">
        <f>3*0.2*(1-0.2)*(1-0.2)*F46+3*0.2*0.2*(1-0.2)*J46+0.2*0.2*0.2*N46+(1-3*0.2*(1-0.2)*(1-0.2)-3*0.2*0.2*(1-0.2)-0.2*0.2*0.2)*B46</f>
        <v>2.9029599999999996E-2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0</v>
      </c>
      <c r="S183">
        <f t="shared" ref="S183:S185" si="159">3*0.3*(1-0.3)*(1-0.3)*H32+3*0.3*0.3*(1-0.3)*L32+0.3*0.3*0.3*P32+(1-3*0.3*(1-0.3)*(1-0.3)-3*0.3*0.3*(1-0.3)-0.3*0.3*0.3)*D32</f>
        <v>0</v>
      </c>
      <c r="U183">
        <f t="shared" ref="U183:U185" si="160">3*0.3*(1-0.3)*(1-0.3)*G39+3*0.3*0.3*(1-0.3)*K39+0.3*0.3*0.3*O39+(1-3*0.3*(1-0.3)*(1-0.3)-3*0.3*0.3*(1-0.3)-0.3*0.3*0.3)*C39</f>
        <v>0</v>
      </c>
      <c r="V183">
        <f t="shared" ref="V183:V185" si="161">3*0.3*(1-0.3)*(1-0.3)*H39+3*0.3*0.3*(1-0.3)*L39+0.3*0.3*0.3*P39+(1-3*0.3*(1-0.3)*(1-0.3)-3*0.3*0.3*(1-0.3)-0.3*0.3*0.3)*D39</f>
        <v>0</v>
      </c>
      <c r="X183">
        <f>3*0.3*(1-0.3)*(1-0.3)*F46+3*0.3*0.3*(1-0.3)*J46+0.3*0.3*0.3*N46+(1-3*0.3*(1-0.3)*(1-0.3)-3*0.3*0.3*(1-0.3)-0.3*0.3*0.3)*B46</f>
        <v>2.9248900000000001E-2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0</v>
      </c>
      <c r="G184">
        <f t="shared" si="155"/>
        <v>0</v>
      </c>
      <c r="I184">
        <f t="shared" si="156"/>
        <v>0</v>
      </c>
      <c r="J184">
        <f t="shared" si="157"/>
        <v>0</v>
      </c>
      <c r="N184" s="19"/>
      <c r="O184" s="15"/>
      <c r="P184" s="16"/>
      <c r="Q184" t="s">
        <v>36</v>
      </c>
      <c r="R184">
        <f t="shared" si="158"/>
        <v>0</v>
      </c>
      <c r="S184">
        <f t="shared" si="159"/>
        <v>0</v>
      </c>
      <c r="U184">
        <f t="shared" si="160"/>
        <v>0</v>
      </c>
      <c r="V184">
        <f t="shared" si="161"/>
        <v>0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1.78392E-2</v>
      </c>
      <c r="G185">
        <f t="shared" si="155"/>
        <v>3.5590399999999994E-2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1.7957300000000002E-2</v>
      </c>
      <c r="S185">
        <f t="shared" si="159"/>
        <v>3.5841600000000001E-2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0</v>
      </c>
      <c r="G190">
        <f t="shared" ref="G190:G192" si="163">0.05*Z32+(1-0.05)*V32</f>
        <v>0</v>
      </c>
      <c r="H190">
        <f t="shared" ref="H190:H192" si="164">AA32+W32</f>
        <v>0</v>
      </c>
      <c r="I190">
        <f t="shared" ref="I190:I192" si="165">0.05*Y39+(1-0.05)*U39</f>
        <v>0</v>
      </c>
      <c r="J190">
        <f t="shared" ref="J190:J192" si="166">0.05*Z39+(1-0.05)*V39</f>
        <v>0</v>
      </c>
      <c r="K190">
        <f t="shared" ref="K190:K192" si="167">AA39+W39</f>
        <v>0</v>
      </c>
      <c r="L190">
        <f>0.05*X46+(1-0.05)*T46</f>
        <v>1.8214999999999999E-2</v>
      </c>
      <c r="M190">
        <f>AA46+W46</f>
        <v>21.080482</v>
      </c>
      <c r="P190" s="16" t="s">
        <v>35</v>
      </c>
      <c r="Q190" t="s">
        <v>34</v>
      </c>
      <c r="R190">
        <f t="shared" ref="R190:R192" si="168">0.1*Y32+(1-0.1)*U32</f>
        <v>0</v>
      </c>
      <c r="S190">
        <f t="shared" ref="S190:S192" si="169">0.1*Z32+(1-0.1)*V32</f>
        <v>0</v>
      </c>
      <c r="U190">
        <f t="shared" ref="U190:U192" si="170">0.1*Y39+(1-0.1)*U39</f>
        <v>0</v>
      </c>
      <c r="V190">
        <f t="shared" ref="V190:V192" si="171">0.1*Z39+(1-0.1)*V39</f>
        <v>0</v>
      </c>
      <c r="X190">
        <f>0.1*X46+(1-0.1)*T46</f>
        <v>1.8230000000000003E-2</v>
      </c>
    </row>
    <row r="191" spans="1:25" x14ac:dyDescent="0.25">
      <c r="C191" s="17"/>
      <c r="D191" s="16"/>
      <c r="E191" t="s">
        <v>36</v>
      </c>
      <c r="F191">
        <f t="shared" si="162"/>
        <v>0</v>
      </c>
      <c r="G191">
        <f t="shared" si="163"/>
        <v>0</v>
      </c>
      <c r="H191">
        <f t="shared" si="164"/>
        <v>0</v>
      </c>
      <c r="I191">
        <f t="shared" si="165"/>
        <v>0</v>
      </c>
      <c r="J191">
        <f t="shared" si="166"/>
        <v>0</v>
      </c>
      <c r="K191">
        <f t="shared" si="167"/>
        <v>0</v>
      </c>
      <c r="P191" s="16"/>
      <c r="Q191" t="s">
        <v>36</v>
      </c>
      <c r="R191">
        <f t="shared" si="168"/>
        <v>0</v>
      </c>
      <c r="S191">
        <f t="shared" si="169"/>
        <v>0</v>
      </c>
      <c r="U191">
        <f t="shared" si="170"/>
        <v>0</v>
      </c>
      <c r="V191">
        <f t="shared" si="171"/>
        <v>0</v>
      </c>
    </row>
    <row r="192" spans="1:25" x14ac:dyDescent="0.25">
      <c r="C192" s="17"/>
      <c r="D192" s="16"/>
      <c r="E192" t="s">
        <v>37</v>
      </c>
      <c r="F192">
        <f t="shared" si="162"/>
        <v>8.709999999999999E-3</v>
      </c>
      <c r="G192">
        <f t="shared" si="163"/>
        <v>2.8334999999999999E-2</v>
      </c>
      <c r="H192">
        <f t="shared" si="164"/>
        <v>78.554901999999998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8.7200000000000003E-3</v>
      </c>
      <c r="S192">
        <f t="shared" si="169"/>
        <v>2.8369999999999999E-2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0</v>
      </c>
      <c r="G196">
        <f t="shared" ref="G196:G198" si="173">0.2*Z32+(1-0.2)*V32</f>
        <v>0</v>
      </c>
      <c r="I196">
        <f t="shared" ref="I196:I198" si="174">0.2*Y39+(1-0.2)*U39</f>
        <v>0</v>
      </c>
      <c r="J196">
        <f t="shared" ref="J196:J198" si="175">0.2*Z39+(1-0.2)*V39</f>
        <v>0</v>
      </c>
      <c r="L196">
        <f>0.2*X46+(1-0.2)*T46</f>
        <v>1.8260000000000002E-2</v>
      </c>
      <c r="P196" s="16" t="s">
        <v>39</v>
      </c>
      <c r="Q196" t="s">
        <v>34</v>
      </c>
      <c r="R196">
        <f t="shared" ref="R196:R198" si="176">0.3*Y32+(1-0.3)*U32</f>
        <v>0</v>
      </c>
      <c r="S196">
        <f t="shared" ref="S196:S198" si="177">0.3*Z32+(1-0.3)*V32</f>
        <v>0</v>
      </c>
      <c r="U196">
        <f t="shared" ref="U196:U198" si="178">0.3*Y39+(1-0.3)*U39</f>
        <v>0</v>
      </c>
      <c r="V196">
        <f t="shared" ref="V196:V198" si="179">0.3*Z39+(1-0.3)*V39</f>
        <v>0</v>
      </c>
      <c r="X196">
        <f>0.3*X46+(1-0.3)*T46</f>
        <v>1.8290000000000001E-2</v>
      </c>
    </row>
    <row r="197" spans="2:25" x14ac:dyDescent="0.25">
      <c r="C197" s="17"/>
      <c r="D197" s="16"/>
      <c r="E197" t="s">
        <v>36</v>
      </c>
      <c r="F197">
        <f t="shared" si="172"/>
        <v>0</v>
      </c>
      <c r="G197">
        <f t="shared" si="173"/>
        <v>0</v>
      </c>
      <c r="I197">
        <f t="shared" si="174"/>
        <v>0</v>
      </c>
      <c r="J197">
        <f t="shared" si="175"/>
        <v>0</v>
      </c>
      <c r="P197" s="16"/>
      <c r="Q197" t="s">
        <v>36</v>
      </c>
      <c r="R197">
        <f t="shared" si="176"/>
        <v>0</v>
      </c>
      <c r="S197">
        <f t="shared" si="177"/>
        <v>0</v>
      </c>
      <c r="U197">
        <f t="shared" si="178"/>
        <v>0</v>
      </c>
      <c r="V197">
        <f t="shared" si="179"/>
        <v>0</v>
      </c>
    </row>
    <row r="198" spans="2:25" x14ac:dyDescent="0.25">
      <c r="C198" s="17"/>
      <c r="D198" s="16"/>
      <c r="E198" t="s">
        <v>37</v>
      </c>
      <c r="F198">
        <f t="shared" si="172"/>
        <v>8.7399999999999995E-3</v>
      </c>
      <c r="G198">
        <f t="shared" si="173"/>
        <v>2.844E-2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8.7599999999999987E-3</v>
      </c>
      <c r="S198">
        <f t="shared" si="177"/>
        <v>2.8509999999999997E-2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0</v>
      </c>
      <c r="G203">
        <f t="shared" ref="G203:G205" si="181">(0.05*(1-0.05)+0.05*(1-0.05))*Z32+0.05*0.05*AD32+(1-0.05*(1-0.05)-0.05*(1-0.05)-0.05*0.05)*V32</f>
        <v>0</v>
      </c>
      <c r="H203">
        <f t="shared" ref="H203:H205" si="182">AE32+AA32+W32</f>
        <v>0</v>
      </c>
      <c r="I203">
        <f t="shared" ref="I203:I205" si="183">(0.05*(1-0.05)+0.05*(1-0.05))*Y39+0.05*0.05*AC39+(1-0.05*(1-0.05)-0.05*(1-0.05)-0.05*0.05)*U39</f>
        <v>0</v>
      </c>
      <c r="J203">
        <f t="shared" ref="J203:J205" si="184">(0.05*(1-0.05)+0.05*(1-0.05))*Z39+0.05*0.05*AD39+(1-0.05*(1-0.05)-0.05*(1-0.05)-0.05*0.05)*V39</f>
        <v>0</v>
      </c>
      <c r="K203">
        <f t="shared" ref="K203:K205" si="185">AE39+AA39+W39</f>
        <v>0</v>
      </c>
      <c r="L203">
        <f>(0.05*(1-0.05)+0.05*(1-0.05))*X46+0.05*0.05*AB46+(1-0.05*(1-0.05)-0.05*(1-0.05)-0.05*0.05)*T46</f>
        <v>1.8230500000000004E-2</v>
      </c>
      <c r="M203">
        <f>AE46+AA46+W46</f>
        <v>30.586649999999999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0</v>
      </c>
      <c r="S203">
        <f t="shared" ref="S203:S205" si="187">(0.1*0.9+0.1*0.9)*Z32+0.1*0.1*AD32+(1-0.1*0.9-0.1*0.9-0.1*0.1)*V32</f>
        <v>0</v>
      </c>
      <c r="U203">
        <f t="shared" ref="U203:U205" si="188">(0.1*0.9+0.1*0.9)*Y39+0.1*0.1*AC39+(1-0.1*0.9-0.1*0.9-0.1*0.1)*U39</f>
        <v>0</v>
      </c>
      <c r="V203">
        <f t="shared" ref="V203:V205" si="189">(0.1*0.9+0.1*0.9)*Z39+0.1*0.1*AD39+(1-0.1*0.9-0.1*0.9-0.1*0.1)*V39</f>
        <v>0</v>
      </c>
      <c r="X203">
        <f>(0.1*0.9+0.1*0.9)*X46+0.1*0.1*AB46+(1-0.1*0.9-0.1*0.9-0.1*0.1)*T46</f>
        <v>1.8262E-2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0</v>
      </c>
      <c r="G204">
        <f t="shared" si="181"/>
        <v>0</v>
      </c>
      <c r="H204">
        <f t="shared" si="182"/>
        <v>0</v>
      </c>
      <c r="I204">
        <f t="shared" si="183"/>
        <v>0</v>
      </c>
      <c r="J204">
        <f t="shared" si="184"/>
        <v>0</v>
      </c>
      <c r="K204">
        <f t="shared" si="185"/>
        <v>0</v>
      </c>
      <c r="O204" s="15"/>
      <c r="P204" s="16"/>
      <c r="Q204" t="s">
        <v>36</v>
      </c>
      <c r="R204">
        <f t="shared" si="186"/>
        <v>0</v>
      </c>
      <c r="S204">
        <f t="shared" si="187"/>
        <v>0</v>
      </c>
      <c r="U204">
        <f t="shared" si="188"/>
        <v>0</v>
      </c>
      <c r="V204">
        <f t="shared" si="189"/>
        <v>0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8.7199999999999986E-3</v>
      </c>
      <c r="G205">
        <f t="shared" si="181"/>
        <v>2.8369999999999999E-2</v>
      </c>
      <c r="H205">
        <f t="shared" si="182"/>
        <v>116.52727400000001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8.7400000000000012E-3</v>
      </c>
      <c r="S205">
        <f t="shared" si="187"/>
        <v>2.844E-2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0</v>
      </c>
      <c r="G209">
        <f t="shared" ref="G209:G211" si="191">(0.2*0.8+0.2*0.8)*Z32+0.2*0.2*AD32+(1-0.2*0.8-0.2*0.8-0.2*0.2)*V32</f>
        <v>0</v>
      </c>
      <c r="I209">
        <f t="shared" ref="I209:I211" si="192">(0.2*0.8+0.2*0.8)*Y39+0.2*0.2*AC39+(1-0.2*0.8-0.2*0.8-0.2*0.2)*U39</f>
        <v>0</v>
      </c>
      <c r="J209">
        <f t="shared" ref="J209:J211" si="193">(0.2*0.8+0.2*0.8)*Z39+0.2*0.2*AD39+(1-0.2*0.8-0.2*0.8-0.2*0.2)*V39</f>
        <v>0</v>
      </c>
      <c r="L209">
        <f>(0.2*0.8+0.2*0.8)*X46+0.2*0.2*AB46+(1-0.2*0.8-0.2*0.8-0.2*0.2)*T46</f>
        <v>1.8328000000000001E-2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0</v>
      </c>
      <c r="S209">
        <f t="shared" ref="S209:S211" si="195">(0.3*0.7+0.3*0.7)*Z32+0.3*0.3*AD32+(1-0.3*0.7-0.3*0.7-0.3*0.3)*V32</f>
        <v>0</v>
      </c>
      <c r="U209">
        <f t="shared" ref="U209:U211" si="196">(0.3*0.7+0.3*0.7)*Y39+0.3*0.3*AC39+(1-0.3*0.7-0.3*0.7-0.3*0.3)*U39</f>
        <v>0</v>
      </c>
      <c r="V209">
        <f t="shared" ref="V209:V211" si="197">(0.3*0.7+0.3*0.7)*Z39+0.3*0.3*AD39+(1-0.3*0.7-0.3*0.7-0.3*0.3)*V39</f>
        <v>0</v>
      </c>
      <c r="X209">
        <f>(0.3*0.7+0.3*0.7)*X46+0.3*0.3*AB46+(1-0.3*0.7-0.3*0.7-0.3*0.3)*T46</f>
        <v>1.8398000000000001E-2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0</v>
      </c>
      <c r="G210">
        <f t="shared" si="191"/>
        <v>0</v>
      </c>
      <c r="I210">
        <f t="shared" si="192"/>
        <v>0</v>
      </c>
      <c r="J210">
        <f t="shared" si="193"/>
        <v>0</v>
      </c>
      <c r="O210" s="15"/>
      <c r="P210" s="16"/>
      <c r="Q210" t="s">
        <v>36</v>
      </c>
      <c r="R210">
        <f t="shared" si="194"/>
        <v>0</v>
      </c>
      <c r="S210">
        <f t="shared" si="195"/>
        <v>0</v>
      </c>
      <c r="U210">
        <f t="shared" si="196"/>
        <v>0</v>
      </c>
      <c r="V210">
        <f t="shared" si="197"/>
        <v>0</v>
      </c>
    </row>
    <row r="211" spans="1:25" x14ac:dyDescent="0.25">
      <c r="B211" s="17"/>
      <c r="C211" s="15"/>
      <c r="D211" s="16"/>
      <c r="E211" t="s">
        <v>37</v>
      </c>
      <c r="F211">
        <f t="shared" si="190"/>
        <v>8.7799999999999996E-3</v>
      </c>
      <c r="G211">
        <f t="shared" si="191"/>
        <v>2.8579999999999998E-2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8.8200000000000014E-3</v>
      </c>
      <c r="S211">
        <f t="shared" si="195"/>
        <v>2.8720000000000002E-2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0</v>
      </c>
      <c r="G216">
        <f t="shared" ref="G216:G218" si="199">3*0.05*(1-0.05)*(1-0.05)*Z32+3*0.05*0.05*(1-0.05)*AD32+0.05*0.05*0.05*AH32+(1-3*0.05*(1-0.05)*(1-0.05)-3*0.05*0.05*(1-0.05)-0.05*0.05*0.05)*V32</f>
        <v>0</v>
      </c>
      <c r="H216">
        <f t="shared" ref="H216:H218" si="200">AI32+AE32+AA32+W32</f>
        <v>0</v>
      </c>
      <c r="I216">
        <f t="shared" ref="I216:I218" si="201">3*0.05*(1-0.05)*(1-0.05)*Y39+3*0.05*0.05*(1-0.05)*AC39+0.05*0.05*0.05*AG39+(1-3*0.05*(1-0.05)*(1-0.05)-3*0.05*0.05*(1-0.05)-0.05*0.05*0.05)*U39</f>
        <v>0</v>
      </c>
      <c r="J216">
        <f t="shared" ref="J216:J218" si="202">3*0.05*(1-0.05)*(1-0.05)*Z39+3*0.05*0.05*(1-0.05)*AD39+0.05*0.05*0.05*AH39+(1-3*0.05*(1-0.05)*(1-0.05)-3*0.05*0.05*(1-0.05)-0.05*0.05*0.05)*V39</f>
        <v>0</v>
      </c>
      <c r="K216">
        <f t="shared" ref="K216:K218" si="203">AI39+AE39+AA39+W39</f>
        <v>0</v>
      </c>
      <c r="L216">
        <f>3*0.05*(1-0.05)*(1-0.05)*X46+3*0.05*0.05*(1-0.05)*AB46+0.05*0.05*0.05*AF46+(1-3*0.05*(1-0.05)*(1-0.05)-3*0.05*0.05*(1-0.05)-0.05*0.05*0.05)*T46</f>
        <v>1.8246462499999998E-2</v>
      </c>
      <c r="M216">
        <f>AI46+AE46+AA46+W46</f>
        <v>41.021490999999997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0</v>
      </c>
      <c r="S216">
        <f t="shared" ref="S216:S218" si="205">3*0.1*(1-0.1)*(1-0.1)*Z32+3*0.1*0.1*(1-0.1)*AD32+0.1*0.1*0.1*AH32+(1-3*0.1*(1-0.1)*(1-0.1)-3*0.1*0.1*(1-0.1)-0.1*0.1*0.1)*V32</f>
        <v>0</v>
      </c>
      <c r="U216">
        <f t="shared" ref="U216:U218" si="206">3*0.1*(1-0.1)*(1-0.1)*Y39+3*0.1*0.1*(1-0.1)*AC39+0.1*0.1*0.1*AG39+(1-3*0.1*(1-0.1)*(1-0.1)-3*0.1*0.1*(1-0.1)-0.1*0.1*0.1)*U39</f>
        <v>0</v>
      </c>
      <c r="V216">
        <f t="shared" ref="V216:V218" si="207">3*0.1*(1-0.1)*(1-0.1)*Z39+3*0.1*0.1*(1-0.1)*AD39+0.1*0.1*0.1*AH39+(1-3*0.1*(1-0.1)*(1-0.1)-3*0.1*0.1*(1-0.1)-0.1*0.1*0.1)*V39</f>
        <v>0</v>
      </c>
      <c r="X216">
        <f>3*0.1*(1-0.1)*(1-0.1)*X46+3*0.1*0.1*(1-0.1)*AB46+0.1*0.1*0.1*AF46+(1-3*0.1*(1-0.1)*(1-0.1)-3*0.1*0.1*(1-0.1)-0.1*0.1*0.1)*T46</f>
        <v>1.8295699999999998E-2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0</v>
      </c>
      <c r="G217">
        <f t="shared" si="199"/>
        <v>0</v>
      </c>
      <c r="H217">
        <f t="shared" si="200"/>
        <v>0</v>
      </c>
      <c r="I217">
        <f t="shared" si="201"/>
        <v>0</v>
      </c>
      <c r="J217">
        <f t="shared" si="202"/>
        <v>0</v>
      </c>
      <c r="K217">
        <f t="shared" si="203"/>
        <v>0</v>
      </c>
      <c r="N217" s="19"/>
      <c r="O217" s="15"/>
      <c r="P217" s="16"/>
      <c r="Q217" t="s">
        <v>36</v>
      </c>
      <c r="R217">
        <f t="shared" si="204"/>
        <v>0</v>
      </c>
      <c r="S217">
        <f t="shared" si="205"/>
        <v>0</v>
      </c>
      <c r="U217">
        <f t="shared" si="206"/>
        <v>0</v>
      </c>
      <c r="V217">
        <f t="shared" si="207"/>
        <v>0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8.7299999999999982E-3</v>
      </c>
      <c r="G218">
        <f t="shared" si="199"/>
        <v>2.8404999999999996E-2</v>
      </c>
      <c r="H218">
        <f t="shared" si="200"/>
        <v>155.854038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8.7599999999999987E-3</v>
      </c>
      <c r="S218">
        <f t="shared" si="205"/>
        <v>2.8509999999999997E-2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0</v>
      </c>
      <c r="G222">
        <f t="shared" ref="G222:G224" si="209">3*0.2*(1-0.2)*(1-0.2)*Z32+3*0.2*0.2*(1-0.2)*AD32+0.2*0.2*0.2*AH32+(1-3*0.2*(1-0.2)*(1-0.2)-3*0.2*0.2*(1-0.2)-0.2*0.2*0.2)*V32</f>
        <v>0</v>
      </c>
      <c r="I222">
        <f t="shared" ref="I222:I224" si="210">3*0.2*(1-0.2)*(1-0.2)*Y39+3*0.2*0.2*(1-0.2)*AC39+0.2*0.2*0.2*AG39+(1-3*0.2*(1-0.2)*(1-0.2)-3*0.2*0.2*(1-0.2)-0.2*0.2*0.2)*U39</f>
        <v>0</v>
      </c>
      <c r="J222">
        <f t="shared" ref="J222:J224" si="211">3*0.2*(1-0.2)*(1-0.2)*Z39+3*0.2*0.2*(1-0.2)*AD39+0.2*0.2*0.2*AH39+(1-3*0.2*(1-0.2)*(1-0.2)-3*0.2*0.2*(1-0.2)-0.2*0.2*0.2)*V39</f>
        <v>0</v>
      </c>
      <c r="L222">
        <f>3*0.2*(1-0.2)*(1-0.2)*X46+3*0.2*0.2*(1-0.2)*AB46+0.2*0.2*0.2*AF46+(1-3*0.2*(1-0.2)*(1-0.2)-3*0.2*0.2*(1-0.2)-0.2*0.2*0.2)*T46</f>
        <v>1.8401599999999997E-2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0</v>
      </c>
      <c r="S222">
        <f t="shared" ref="S222:S224" si="213">3*0.3*(1-0.3)*(1-0.3)*Z32+3*0.3*0.3*(1-0.3)*AD32+0.3*0.3*0.3*AH32+(1-3*0.3*(1-0.3)*(1-0.3)-3*0.3*0.3*(1-0.3)-0.3*0.3*0.3)*V32</f>
        <v>0</v>
      </c>
      <c r="U222">
        <f t="shared" ref="U222:U224" si="214">3*0.3*(1-0.3)*(1-0.3)*Y39+3*0.3*0.3*(1-0.3)*AC39+0.3*0.3*0.3*AG39+(1-3*0.3*(1-0.3)*(1-0.3)-3*0.3*0.3*(1-0.3)-0.3*0.3*0.3)*U39</f>
        <v>0</v>
      </c>
      <c r="V222">
        <f t="shared" ref="V222:V224" si="215">3*0.3*(1-0.3)*(1-0.3)*Z39+3*0.3*0.3*(1-0.3)*AD39+0.3*0.3*0.3*AH39+(1-3*0.3*(1-0.3)*(1-0.3)-3*0.3*0.3*(1-0.3)-0.3*0.3*0.3)*V39</f>
        <v>0</v>
      </c>
      <c r="X222">
        <f>3*0.3*(1-0.3)*(1-0.3)*X46+3*0.3*0.3*(1-0.3)*AB46+0.3*0.3*0.3*AF46+(1-3*0.3*(1-0.3)*(1-0.3)-3*0.3*0.3*(1-0.3)-0.3*0.3*0.3)*T46</f>
        <v>1.8515899999999998E-2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0</v>
      </c>
      <c r="G223">
        <f t="shared" si="209"/>
        <v>0</v>
      </c>
      <c r="I223">
        <f t="shared" si="210"/>
        <v>0</v>
      </c>
      <c r="J223">
        <f t="shared" si="211"/>
        <v>0</v>
      </c>
      <c r="N223" s="19"/>
      <c r="O223" s="15"/>
      <c r="P223" s="16"/>
      <c r="Q223" t="s">
        <v>36</v>
      </c>
      <c r="R223">
        <f t="shared" si="212"/>
        <v>0</v>
      </c>
      <c r="S223">
        <f t="shared" si="213"/>
        <v>0</v>
      </c>
      <c r="U223">
        <f t="shared" si="214"/>
        <v>0</v>
      </c>
      <c r="V223">
        <f t="shared" si="215"/>
        <v>0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8.819999999999998E-3</v>
      </c>
      <c r="G224">
        <f t="shared" si="209"/>
        <v>2.8719999999999999E-2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8.8800000000000007E-3</v>
      </c>
      <c r="S224">
        <f t="shared" si="213"/>
        <v>2.8930000000000001E-2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0</v>
      </c>
      <c r="G229">
        <f t="shared" ref="G229:G231" si="217">0.05*H52+(1-0.05)*D52</f>
        <v>0</v>
      </c>
      <c r="H229">
        <f t="shared" ref="H229:H231" si="218">I52+E52</f>
        <v>0</v>
      </c>
      <c r="I229">
        <f t="shared" ref="I229:I231" si="219">0.05*G59+(1-0.05)*C59</f>
        <v>0</v>
      </c>
      <c r="J229">
        <f t="shared" ref="J229:J231" si="220">0.05*H59+(1-0.05)*D59</f>
        <v>0</v>
      </c>
      <c r="K229">
        <f t="shared" ref="K229:K231" si="221">I59+E59</f>
        <v>0</v>
      </c>
      <c r="L229">
        <f>0.05*G66+(1-0.05)*B66</f>
        <v>7.2199999999999999E-3</v>
      </c>
      <c r="M229">
        <f>I66+E66</f>
        <v>22.478518999999999</v>
      </c>
      <c r="P229" s="16" t="s">
        <v>35</v>
      </c>
      <c r="Q229" t="s">
        <v>34</v>
      </c>
      <c r="R229">
        <f t="shared" ref="R229:R231" si="222">0.1*G52+(1-0.1)*C52</f>
        <v>0</v>
      </c>
      <c r="S229">
        <f t="shared" ref="S229:S231" si="223">0.1*H52+(1-0.1)*D52</f>
        <v>0</v>
      </c>
      <c r="U229">
        <f t="shared" ref="U229:U231" si="224">0.1*G59+(1-0.1)*C59</f>
        <v>0</v>
      </c>
      <c r="V229">
        <f t="shared" ref="V229:V231" si="225">0.1*H59+(1-0.1)*D59</f>
        <v>0</v>
      </c>
      <c r="X229">
        <f>0.1*G66+(1-0.1)*B66</f>
        <v>6.8399999999999997E-3</v>
      </c>
    </row>
    <row r="230" spans="1:25" x14ac:dyDescent="0.25">
      <c r="C230" s="17"/>
      <c r="D230" s="16"/>
      <c r="E230" t="s">
        <v>36</v>
      </c>
      <c r="F230">
        <f t="shared" si="216"/>
        <v>0</v>
      </c>
      <c r="G230">
        <f t="shared" si="217"/>
        <v>0</v>
      </c>
      <c r="H230">
        <f t="shared" si="218"/>
        <v>0</v>
      </c>
      <c r="I230">
        <f t="shared" si="219"/>
        <v>0</v>
      </c>
      <c r="J230">
        <f t="shared" si="220"/>
        <v>0</v>
      </c>
      <c r="K230">
        <f t="shared" si="221"/>
        <v>0</v>
      </c>
      <c r="P230" s="16"/>
      <c r="Q230" t="s">
        <v>36</v>
      </c>
      <c r="R230">
        <f t="shared" si="222"/>
        <v>0</v>
      </c>
      <c r="S230">
        <f t="shared" si="223"/>
        <v>0</v>
      </c>
      <c r="U230">
        <f t="shared" si="224"/>
        <v>0</v>
      </c>
      <c r="V230">
        <f t="shared" si="225"/>
        <v>0</v>
      </c>
    </row>
    <row r="231" spans="1:25" x14ac:dyDescent="0.25">
      <c r="C231" s="17"/>
      <c r="D231" s="16"/>
      <c r="E231" t="s">
        <v>37</v>
      </c>
      <c r="F231">
        <f t="shared" si="216"/>
        <v>3.8049999999999998E-3</v>
      </c>
      <c r="G231">
        <f t="shared" si="217"/>
        <v>1.6924999999999996E-2</v>
      </c>
      <c r="H231">
        <f t="shared" si="218"/>
        <v>59.472096999999998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3.81E-3</v>
      </c>
      <c r="S231">
        <f t="shared" si="223"/>
        <v>1.695E-2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0</v>
      </c>
      <c r="G235">
        <f t="shared" ref="G235:G237" si="227">0.2*H52+(1-0.2)*D52</f>
        <v>0</v>
      </c>
      <c r="I235">
        <f t="shared" ref="I235:I237" si="228">0.2*G59+(1-0.2)*C59</f>
        <v>0</v>
      </c>
      <c r="J235">
        <f t="shared" ref="J235:J237" si="229">0.2*H59+(1-0.2)*D59</f>
        <v>0</v>
      </c>
      <c r="L235">
        <f>0.2*G66+(1-0.2)*B66</f>
        <v>6.0800000000000003E-3</v>
      </c>
      <c r="P235" s="16" t="s">
        <v>39</v>
      </c>
      <c r="Q235" t="s">
        <v>34</v>
      </c>
      <c r="R235">
        <f t="shared" ref="R235:R237" si="230">0.3*G52+(1-0.3)*C52</f>
        <v>0</v>
      </c>
      <c r="S235">
        <f t="shared" ref="S235:S237" si="231">0.3*H52+(1-0.3)*D52</f>
        <v>0</v>
      </c>
      <c r="U235">
        <f t="shared" ref="U235:U237" si="232">0.3*G59+(1-0.3)*C59</f>
        <v>0</v>
      </c>
      <c r="V235">
        <f t="shared" ref="V235:V237" si="233">0.3*H59+(1-0.3)*D59</f>
        <v>0</v>
      </c>
      <c r="X235">
        <f>0.3*G66+(1-0.3)*B66</f>
        <v>5.3200000000000001E-3</v>
      </c>
    </row>
    <row r="236" spans="1:25" x14ac:dyDescent="0.25">
      <c r="C236" s="17"/>
      <c r="D236" s="16"/>
      <c r="E236" t="s">
        <v>36</v>
      </c>
      <c r="F236">
        <f t="shared" si="226"/>
        <v>0</v>
      </c>
      <c r="G236">
        <f t="shared" si="227"/>
        <v>0</v>
      </c>
      <c r="I236">
        <f t="shared" si="228"/>
        <v>0</v>
      </c>
      <c r="J236">
        <f t="shared" si="229"/>
        <v>0</v>
      </c>
      <c r="P236" s="16"/>
      <c r="Q236" t="s">
        <v>36</v>
      </c>
      <c r="R236">
        <f t="shared" si="230"/>
        <v>0</v>
      </c>
      <c r="S236">
        <f t="shared" si="231"/>
        <v>0</v>
      </c>
      <c r="U236">
        <f t="shared" si="232"/>
        <v>0</v>
      </c>
      <c r="V236">
        <f t="shared" si="233"/>
        <v>0</v>
      </c>
    </row>
    <row r="237" spans="1:25" x14ac:dyDescent="0.25">
      <c r="C237" s="17"/>
      <c r="D237" s="16"/>
      <c r="E237" t="s">
        <v>37</v>
      </c>
      <c r="F237">
        <f t="shared" si="226"/>
        <v>3.82E-3</v>
      </c>
      <c r="G237">
        <f t="shared" si="227"/>
        <v>1.6999999999999998E-2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3.8300000000000001E-3</v>
      </c>
      <c r="S237">
        <f t="shared" si="231"/>
        <v>1.7049999999999999E-2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0</v>
      </c>
      <c r="G242">
        <f t="shared" ref="G242:G244" si="235">(0.05*(1-0.05)+0.05*(1-0.05))*H52+0.05*0.05*L52+(1-0.05*(1-0.05)-0.05*(1-0.05)-0.05*0.05)*D52</f>
        <v>0</v>
      </c>
      <c r="H242">
        <f t="shared" ref="H242:H244" si="236">M52+I52+E52</f>
        <v>0</v>
      </c>
      <c r="I242">
        <f t="shared" ref="I242:I244" si="237">(0.05*(1-0.05)+0.05*(1-0.05))*G59+0.05*0.05*K59+(1-0.05*(1-0.05)-0.05*(1-0.05)-0.05*0.05)*C59</f>
        <v>0</v>
      </c>
      <c r="J242">
        <f t="shared" ref="J242:J244" si="238">(0.05*(1-0.05)+0.05*(1-0.05))*H59+0.05*0.05*L59+(1-0.05*(1-0.05)-0.05*(1-0.05)-0.05*0.05)*D59</f>
        <v>0</v>
      </c>
      <c r="K242">
        <f t="shared" ref="K242:K244" si="239">M59+I59+E59</f>
        <v>0</v>
      </c>
      <c r="L242">
        <f>(0.05*(1-0.05)+0.05*(1-0.05))*G66+0.05*0.05*J66+(1-0.05*(1-0.05)-0.05*(1-0.05)-0.05*0.05)*B66</f>
        <v>6.8795000000000002E-3</v>
      </c>
      <c r="M242">
        <f>M66+I66+E66</f>
        <v>33.174833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0</v>
      </c>
      <c r="S242">
        <f t="shared" ref="S242:S244" si="241">(0.1*0.9+0.1*0.9)*H52+0.1*0.1*L52+(1-0.1*0.9-0.1*0.9-0.1*0.1)*D52</f>
        <v>0</v>
      </c>
      <c r="U242">
        <f t="shared" ref="U242:U244" si="242">(0.1*0.9+0.1*0.9)*G59+0.1*0.1*K59+(1-0.1*0.9-0.1*0.9-0.1*0.1)*C59</f>
        <v>0</v>
      </c>
      <c r="V242">
        <f t="shared" ref="V242:V244" si="243">(0.1*0.9+0.1*0.9)*H59+0.1*0.1*L59+(1-0.1*0.9-0.1*0.9-0.1*0.1)*D59</f>
        <v>0</v>
      </c>
      <c r="X242">
        <f>(0.1*0.9+0.1*0.9)*G66+0.1*0.1*J66+(1-0.1*0.9-0.1*0.9-0.1*0.1)*B66</f>
        <v>6.2379999999999996E-3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0</v>
      </c>
      <c r="G243">
        <f t="shared" si="235"/>
        <v>0</v>
      </c>
      <c r="H243">
        <f t="shared" si="236"/>
        <v>0</v>
      </c>
      <c r="I243">
        <f t="shared" si="237"/>
        <v>0</v>
      </c>
      <c r="J243">
        <f t="shared" si="238"/>
        <v>0</v>
      </c>
      <c r="K243">
        <f t="shared" si="239"/>
        <v>0</v>
      </c>
      <c r="O243" s="15"/>
      <c r="P243" s="16"/>
      <c r="Q243" t="s">
        <v>36</v>
      </c>
      <c r="R243">
        <f t="shared" si="240"/>
        <v>0</v>
      </c>
      <c r="S243">
        <f t="shared" si="241"/>
        <v>0</v>
      </c>
      <c r="U243">
        <f t="shared" si="242"/>
        <v>0</v>
      </c>
      <c r="V243">
        <f t="shared" si="243"/>
        <v>0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3.8100000000000005E-3</v>
      </c>
      <c r="G244">
        <f t="shared" si="235"/>
        <v>1.695E-2</v>
      </c>
      <c r="H244">
        <f t="shared" si="236"/>
        <v>89.963159999999988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3.82E-3</v>
      </c>
      <c r="S244">
        <f t="shared" si="241"/>
        <v>1.7000000000000001E-2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0</v>
      </c>
      <c r="G248">
        <f t="shared" ref="G248:G250" si="245">(0.2*0.8+0.2*0.8)*H52+0.2*0.2*L52+(1-0.2*0.8-0.2*0.8-0.2*0.2)*D52</f>
        <v>0</v>
      </c>
      <c r="I248">
        <f t="shared" ref="I248:I250" si="246">(0.2*0.8+0.2*0.8)*G59+0.2*0.2*K59+(1-0.2*0.8-0.2*0.8-0.2*0.2)*C59</f>
        <v>0</v>
      </c>
      <c r="J248">
        <f t="shared" ref="J248:J250" si="247">(0.2*0.8+0.2*0.8)*H59+0.2*0.2*L59+(1-0.2*0.8-0.2*0.8-0.2*0.2)*D59</f>
        <v>0</v>
      </c>
      <c r="L248">
        <f>(0.2*0.8+0.2*0.8)*G66+0.2*0.2*J66+(1-0.2*0.8-0.2*0.8-0.2*0.2)*B66</f>
        <v>5.1919999999999996E-3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0</v>
      </c>
      <c r="S248">
        <f t="shared" ref="S248:S250" si="249">(0.3*0.7+0.3*0.7)*H52+0.3*0.3*L52+(1-0.3*0.7-0.3*0.7-0.3*0.3)*D52</f>
        <v>0</v>
      </c>
      <c r="U248">
        <f t="shared" ref="U248:U250" si="250">(0.3*0.7+0.3*0.7)*G59+0.3*0.3*K59+(1-0.3*0.7-0.3*0.7-0.3*0.3)*C59</f>
        <v>0</v>
      </c>
      <c r="V248">
        <f t="shared" ref="V248:V250" si="251">(0.3*0.7+0.3*0.7)*H59+0.3*0.3*L59+(1-0.3*0.7-0.3*0.7-0.3*0.3)*D59</f>
        <v>0</v>
      </c>
      <c r="X248">
        <f>(0.3*0.7+0.3*0.7)*G66+0.3*0.3*J66+(1-0.3*0.7-0.3*0.7-0.3*0.3)*B66</f>
        <v>4.4620000000000007E-3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0</v>
      </c>
      <c r="G249">
        <f t="shared" si="245"/>
        <v>0</v>
      </c>
      <c r="I249">
        <f t="shared" si="246"/>
        <v>0</v>
      </c>
      <c r="J249">
        <f t="shared" si="247"/>
        <v>0</v>
      </c>
      <c r="O249" s="15"/>
      <c r="P249" s="16"/>
      <c r="Q249" t="s">
        <v>36</v>
      </c>
      <c r="R249">
        <f t="shared" si="248"/>
        <v>0</v>
      </c>
      <c r="S249">
        <f t="shared" si="249"/>
        <v>0</v>
      </c>
      <c r="U249">
        <f t="shared" si="250"/>
        <v>0</v>
      </c>
      <c r="V249">
        <f t="shared" si="251"/>
        <v>0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3.8399999999999997E-3</v>
      </c>
      <c r="G250">
        <f t="shared" si="245"/>
        <v>1.7099999999999997E-2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3.8600000000000001E-3</v>
      </c>
      <c r="S250">
        <f t="shared" si="249"/>
        <v>1.72E-2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0</v>
      </c>
      <c r="G255">
        <f t="shared" ref="G255:G257" si="253">3*0.05*(1-0.05)*(1-0.05)*H52+3*0.05*0.05*(1-0.05)*L52+0.05*0.05*0.05*P52+(1-3*0.05*(1-0.05)*(1-0.05)-3*0.05*0.05*(1-0.05)-0.05*0.05*0.05)*D52</f>
        <v>0</v>
      </c>
      <c r="H255">
        <f t="shared" ref="H255:H257" si="254">Q52+M52+I52+E52</f>
        <v>0</v>
      </c>
      <c r="I255">
        <f t="shared" ref="I255:I257" si="255">3*0.05*(1-0.05)*(1-0.05)*G59+3*0.05*0.05*(1-0.05)*K59+0.05*0.05*0.05*O59+(1-3*0.05*(1-0.05)*(1-0.05)-3*0.05*0.05*(1-0.05)-0.05*0.05*0.05)*C59</f>
        <v>0</v>
      </c>
      <c r="J255">
        <f t="shared" ref="J255:J257" si="256">3*0.05*(1-0.05)*(1-0.05)*H59+3*0.05*0.05*(1-0.05)*L59+0.05*0.05*0.05*P59+(1-3*0.05*(1-0.05)*(1-0.05)-3*0.05*0.05*(1-0.05)-0.05*0.05*0.05)*D59</f>
        <v>0</v>
      </c>
      <c r="K255">
        <f t="shared" ref="K255:K257" si="257">Q59+M59+I59+E59</f>
        <v>0</v>
      </c>
      <c r="L255">
        <f>3*0.05*(1-0.05)*(1-0.05)*G66+3*0.05*0.05*(1-0.05)*J66+0.05*0.05*0.05*N66+(1-3*0.05*(1-0.05)*(1-0.05)-3*0.05*0.05*(1-0.05)-0.05*0.05*0.05)*B66</f>
        <v>6.5755249999999987E-3</v>
      </c>
      <c r="M255">
        <f>Q66+M66+I66+E66</f>
        <v>42.843631999999999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0</v>
      </c>
      <c r="S255">
        <f t="shared" ref="S255:S257" si="259">3*0.1*(1-0.1)*(1-0.1)*H52+3*0.1*0.1*(1-0.1)*L52+0.1*0.1*0.1*P52+(1-3*0.1*(1-0.1)*(1-0.1)-3*0.1*0.1*(1-0.1)-0.1*0.1*0.1)*D52</f>
        <v>0</v>
      </c>
      <c r="U255">
        <f t="shared" ref="U255:U257" si="260">3*0.1*(1-0.1)*(1-0.1)*G59+3*0.1*0.1*(1-0.1)*K59+0.1*0.1*0.1*O59+(1-3*0.1*(1-0.1)*(1-0.1)-3*0.1*0.1*(1-0.1)-0.1*0.1*0.1)*C59</f>
        <v>0</v>
      </c>
      <c r="V255">
        <f t="shared" ref="V255:V257" si="261">3*0.1*(1-0.1)*(1-0.1)*H59+3*0.1*0.1*(1-0.1)*L59+0.1*0.1*0.1*P59+(1-3*0.1*(1-0.1)*(1-0.1)-3*0.1*0.1*(1-0.1)-0.1*0.1*0.1)*D59</f>
        <v>0</v>
      </c>
      <c r="X255">
        <f>3*0.1*(1-0.1)*(1-0.1)*G66+3*0.1*0.1*(1-0.1)*J66+0.1*0.1*0.1*N66+(1-3*0.1*(1-0.1)*(1-0.1)-3*0.1*0.1*(1-0.1)-0.1*0.1*0.1)*B66</f>
        <v>5.7701999999999996E-3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0</v>
      </c>
      <c r="G256">
        <f t="shared" si="253"/>
        <v>0</v>
      </c>
      <c r="H256">
        <f t="shared" si="254"/>
        <v>0</v>
      </c>
      <c r="I256">
        <f t="shared" si="255"/>
        <v>0</v>
      </c>
      <c r="J256">
        <f t="shared" si="256"/>
        <v>0</v>
      </c>
      <c r="K256">
        <f t="shared" si="257"/>
        <v>0</v>
      </c>
      <c r="N256" s="19"/>
      <c r="O256" s="15"/>
      <c r="P256" s="16"/>
      <c r="Q256" t="s">
        <v>36</v>
      </c>
      <c r="R256">
        <f t="shared" si="258"/>
        <v>0</v>
      </c>
      <c r="S256">
        <f t="shared" si="259"/>
        <v>0</v>
      </c>
      <c r="U256">
        <f t="shared" si="260"/>
        <v>0</v>
      </c>
      <c r="V256">
        <f t="shared" si="261"/>
        <v>0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3.8149999999999994E-3</v>
      </c>
      <c r="G257">
        <f t="shared" si="253"/>
        <v>1.6974987499999997E-2</v>
      </c>
      <c r="H257">
        <f t="shared" si="254"/>
        <v>118.75586799999999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3.8299999999999996E-3</v>
      </c>
      <c r="S257">
        <f t="shared" si="259"/>
        <v>1.70499E-2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0</v>
      </c>
      <c r="G261">
        <f t="shared" ref="G261:G263" si="263">3*0.2*(1-0.2)*(1-0.2)*H52+3*0.2*0.2*(1-0.2)*L52+0.2*0.2*0.2*P52+(1-3*0.2*(1-0.2)*(1-0.2)-3*0.2*0.2*(1-0.2)-0.2*0.2*0.2)*D52</f>
        <v>0</v>
      </c>
      <c r="I261">
        <f t="shared" ref="I261:I263" si="264">3*0.2*(1-0.2)*(1-0.2)*G59+3*0.2*0.2*(1-0.2)*K59+0.2*0.2*0.2*O59+(1-3*0.2*(1-0.2)*(1-0.2)-3*0.2*0.2*(1-0.2)-0.2*0.2*0.2)*C59</f>
        <v>0</v>
      </c>
      <c r="J261">
        <f t="shared" ref="J261:J263" si="265">3*0.2*(1-0.2)*(1-0.2)*H59+3*0.2*0.2*(1-0.2)*L59+0.2*0.2*0.2*P59+(1-3*0.2*(1-0.2)*(1-0.2)-3*0.2*0.2*(1-0.2)-0.2*0.2*0.2)*D59</f>
        <v>0</v>
      </c>
      <c r="L261">
        <f>3*0.2*(1-0.2)*(1-0.2)*G66+3*0.2*0.2*(1-0.2)*J66+0.2*0.2*0.2*N66+(1-3*0.2*(1-0.2)*(1-0.2)-3*0.2*0.2*(1-0.2)-0.2*0.2*0.2)*B66</f>
        <v>4.7455999999999983E-3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0</v>
      </c>
      <c r="S261">
        <f t="shared" ref="S261:S263" si="267">3*0.3*(1-0.3)*(1-0.3)*H52+3*0.3*0.3*(1-0.3)*L52+0.3*0.3*0.3*P52+(1-3*0.3*(1-0.3)*(1-0.3)-3*0.3*0.3*(1-0.3)-0.3*0.3*0.3)*D52</f>
        <v>0</v>
      </c>
      <c r="U261">
        <f t="shared" ref="U261:U263" si="268">3*0.3*(1-0.3)*(1-0.3)*G59+3*0.3*0.3*(1-0.3)*K59+0.3*0.3*0.3*O59+(1-3*0.3*(1-0.3)*(1-0.3)-3*0.3*0.3*(1-0.3)-0.3*0.3*0.3)*C59</f>
        <v>0</v>
      </c>
      <c r="V261">
        <f t="shared" ref="V261:V263" si="269">3*0.3*(1-0.3)*(1-0.3)*H59+3*0.3*0.3*(1-0.3)*L59+0.3*0.3*0.3*P59+(1-3*0.3*(1-0.3)*(1-0.3)-3*0.3*0.3*(1-0.3)-0.3*0.3*0.3)*D59</f>
        <v>0</v>
      </c>
      <c r="X261">
        <f>3*0.3*(1-0.3)*(1-0.3)*G66+3*0.3*0.3*(1-0.3)*J66+0.3*0.3*0.3*N66+(1-3*0.3*(1-0.3)*(1-0.3)-3*0.3*0.3*(1-0.3)-0.3*0.3*0.3)*B66</f>
        <v>4.3834000000000008E-3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0</v>
      </c>
      <c r="G262">
        <f t="shared" si="263"/>
        <v>0</v>
      </c>
      <c r="I262">
        <f t="shared" si="264"/>
        <v>0</v>
      </c>
      <c r="J262">
        <f t="shared" si="265"/>
        <v>0</v>
      </c>
      <c r="N262" s="19"/>
      <c r="O262" s="15"/>
      <c r="P262" s="16"/>
      <c r="Q262" t="s">
        <v>36</v>
      </c>
      <c r="R262">
        <f t="shared" si="266"/>
        <v>0</v>
      </c>
      <c r="S262">
        <f t="shared" si="267"/>
        <v>0</v>
      </c>
      <c r="U262">
        <f t="shared" si="268"/>
        <v>0</v>
      </c>
      <c r="V262">
        <f t="shared" si="269"/>
        <v>0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3.8599999999999997E-3</v>
      </c>
      <c r="G263">
        <f t="shared" si="263"/>
        <v>1.7199199999999998E-2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3.8900000000000002E-3</v>
      </c>
      <c r="S263">
        <f t="shared" si="267"/>
        <v>1.73473E-2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4.8599999999999997E-2</v>
      </c>
      <c r="E11">
        <v>1.1425799999999999</v>
      </c>
      <c r="F11" t="s">
        <v>20</v>
      </c>
      <c r="G11">
        <v>2.5999999999999999E-3</v>
      </c>
      <c r="H11">
        <v>4.9799999999999997E-2</v>
      </c>
      <c r="I11">
        <v>1.1870080000000001</v>
      </c>
      <c r="J11" t="s">
        <v>20</v>
      </c>
      <c r="K11">
        <v>2.5999999999999999E-3</v>
      </c>
      <c r="L11">
        <v>5.0999999999999997E-2</v>
      </c>
      <c r="M11">
        <v>1.221333</v>
      </c>
      <c r="N11" t="s">
        <v>20</v>
      </c>
      <c r="O11">
        <v>2.5999999999999999E-3</v>
      </c>
      <c r="P11">
        <v>5.2200000000000003E-2</v>
      </c>
      <c r="Q11">
        <v>1.1592260000000001</v>
      </c>
      <c r="S11" s="17"/>
      <c r="T11" t="s">
        <v>20</v>
      </c>
      <c r="U11">
        <v>1.2999999999999999E-3</v>
      </c>
      <c r="V11">
        <v>4.8599999999999997E-2</v>
      </c>
      <c r="W11">
        <v>1.1763140000000001</v>
      </c>
      <c r="X11" t="s">
        <v>20</v>
      </c>
      <c r="Y11">
        <v>2.5999999999999999E-3</v>
      </c>
      <c r="Z11">
        <v>4.9799999999999997E-2</v>
      </c>
      <c r="AA11">
        <v>1.1082529999999999</v>
      </c>
      <c r="AB11" t="s">
        <v>20</v>
      </c>
      <c r="AC11">
        <v>2.5999999999999999E-3</v>
      </c>
      <c r="AD11">
        <v>5.0999999999999997E-2</v>
      </c>
      <c r="AE11">
        <v>1.45475</v>
      </c>
      <c r="AF11" t="s">
        <v>20</v>
      </c>
      <c r="AG11">
        <v>2.5999999999999999E-3</v>
      </c>
      <c r="AH11">
        <v>5.2200000000000003E-2</v>
      </c>
      <c r="AI11">
        <v>1.3683650000000001</v>
      </c>
    </row>
    <row r="12" spans="1:35" x14ac:dyDescent="0.25">
      <c r="A12" s="17"/>
      <c r="B12" t="s">
        <v>21</v>
      </c>
      <c r="C12">
        <v>4.5499999999999999E-2</v>
      </c>
      <c r="D12">
        <v>4.8399999999999999E-2</v>
      </c>
      <c r="E12">
        <v>6.2634410000000003</v>
      </c>
      <c r="F12" t="s">
        <v>21</v>
      </c>
      <c r="G12">
        <v>4.6600000000000003E-2</v>
      </c>
      <c r="H12">
        <v>4.9599999999999998E-2</v>
      </c>
      <c r="I12">
        <v>6.0785910000000003</v>
      </c>
      <c r="J12" t="s">
        <v>21</v>
      </c>
      <c r="K12">
        <v>4.7600000000000003E-2</v>
      </c>
      <c r="L12">
        <v>5.0799999999999998E-2</v>
      </c>
      <c r="M12">
        <v>6.173559</v>
      </c>
      <c r="N12" t="s">
        <v>21</v>
      </c>
      <c r="O12">
        <v>4.87E-2</v>
      </c>
      <c r="P12">
        <v>5.1999999999999998E-2</v>
      </c>
      <c r="Q12">
        <v>6.1218170000000001</v>
      </c>
      <c r="S12" s="17"/>
      <c r="T12" t="s">
        <v>21</v>
      </c>
      <c r="U12">
        <v>3.3599999999999998E-2</v>
      </c>
      <c r="V12">
        <v>4.7800000000000002E-2</v>
      </c>
      <c r="W12">
        <v>6.0578950000000003</v>
      </c>
      <c r="X12" t="s">
        <v>21</v>
      </c>
      <c r="Y12">
        <v>3.4299999999999997E-2</v>
      </c>
      <c r="Z12">
        <v>4.8899999999999999E-2</v>
      </c>
      <c r="AA12">
        <v>5.9216899999999999</v>
      </c>
      <c r="AB12" t="s">
        <v>21</v>
      </c>
      <c r="AC12">
        <v>3.49E-2</v>
      </c>
      <c r="AD12">
        <v>5.0099999999999999E-2</v>
      </c>
      <c r="AE12">
        <v>5.9312800000000001</v>
      </c>
      <c r="AF12" t="s">
        <v>21</v>
      </c>
      <c r="AG12">
        <v>3.56E-2</v>
      </c>
      <c r="AH12">
        <v>5.1200000000000002E-2</v>
      </c>
      <c r="AI12">
        <v>5.888585</v>
      </c>
    </row>
    <row r="13" spans="1:35" x14ac:dyDescent="0.25">
      <c r="A13" s="17"/>
      <c r="B13" t="s">
        <v>22</v>
      </c>
      <c r="C13">
        <v>4.5499999999999999E-2</v>
      </c>
      <c r="D13">
        <v>4.58E-2</v>
      </c>
      <c r="E13">
        <v>54.567270999999998</v>
      </c>
      <c r="F13" t="s">
        <v>22</v>
      </c>
      <c r="G13">
        <v>4.6600000000000003E-2</v>
      </c>
      <c r="H13">
        <v>4.6899999999999997E-2</v>
      </c>
      <c r="I13">
        <v>54.003610000000002</v>
      </c>
      <c r="J13" t="s">
        <v>22</v>
      </c>
      <c r="K13">
        <v>4.7699999999999999E-2</v>
      </c>
      <c r="L13">
        <v>4.7899999999999998E-2</v>
      </c>
      <c r="M13">
        <v>55.907766000000002</v>
      </c>
      <c r="N13" t="s">
        <v>22</v>
      </c>
      <c r="O13">
        <v>4.87E-2</v>
      </c>
      <c r="P13">
        <v>4.9000000000000002E-2</v>
      </c>
      <c r="Q13">
        <v>53.782319000000001</v>
      </c>
      <c r="S13" s="17"/>
      <c r="T13" t="s">
        <v>22</v>
      </c>
      <c r="U13">
        <v>3.44E-2</v>
      </c>
      <c r="V13">
        <v>4.1099999999999998E-2</v>
      </c>
      <c r="W13">
        <v>52.511791000000002</v>
      </c>
      <c r="X13" t="s">
        <v>22</v>
      </c>
      <c r="Y13">
        <v>3.5099999999999999E-2</v>
      </c>
      <c r="Z13">
        <v>4.2099999999999999E-2</v>
      </c>
      <c r="AA13">
        <v>52.297440999999999</v>
      </c>
      <c r="AB13" t="s">
        <v>22</v>
      </c>
      <c r="AC13">
        <v>3.5799999999999998E-2</v>
      </c>
      <c r="AD13">
        <v>4.2999999999999997E-2</v>
      </c>
      <c r="AE13">
        <v>53.007174999999997</v>
      </c>
      <c r="AF13" t="s">
        <v>22</v>
      </c>
      <c r="AG13">
        <v>3.6499999999999998E-2</v>
      </c>
      <c r="AH13">
        <v>4.3999999999999997E-2</v>
      </c>
      <c r="AI13">
        <v>52.526823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4.5699999999999998E-2</v>
      </c>
      <c r="C25" s="3"/>
      <c r="D25" s="3"/>
      <c r="E25">
        <v>8.5674170000000007</v>
      </c>
      <c r="F25">
        <v>4.6899999999999997E-2</v>
      </c>
      <c r="G25" s="3"/>
      <c r="H25" s="3"/>
      <c r="I25">
        <v>8.5199029999999993</v>
      </c>
      <c r="J25">
        <v>4.8000000000000001E-2</v>
      </c>
      <c r="K25" s="3"/>
      <c r="L25" s="3"/>
      <c r="M25" s="7">
        <v>8.3037829999999992</v>
      </c>
      <c r="N25" s="3">
        <v>4.8899999999999999E-2</v>
      </c>
      <c r="O25" s="3"/>
      <c r="P25" s="3"/>
      <c r="Q25">
        <v>8.730461</v>
      </c>
      <c r="S25" s="18"/>
      <c r="T25" s="3">
        <v>3.9E-2</v>
      </c>
      <c r="U25" s="3"/>
      <c r="V25" s="3"/>
      <c r="W25">
        <v>8.3101920000000007</v>
      </c>
      <c r="X25" s="3">
        <v>3.9899999999999998E-2</v>
      </c>
      <c r="Y25" s="3"/>
      <c r="Z25" s="3"/>
      <c r="AA25">
        <v>9.4573630000000009</v>
      </c>
      <c r="AB25" s="3">
        <v>4.0800000000000003E-2</v>
      </c>
      <c r="AC25" s="3"/>
      <c r="AD25" s="3"/>
      <c r="AE25">
        <v>8.532648</v>
      </c>
      <c r="AF25" s="3">
        <v>4.1599999999999998E-2</v>
      </c>
      <c r="AG25" s="3"/>
      <c r="AH25" s="3"/>
      <c r="AI25">
        <v>8.3081980000000009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4.8599999999999997E-2</v>
      </c>
      <c r="E32">
        <v>1.1071930000000001</v>
      </c>
      <c r="F32" t="s">
        <v>20</v>
      </c>
      <c r="G32">
        <v>2.5999999999999999E-3</v>
      </c>
      <c r="H32">
        <v>4.9799999999999997E-2</v>
      </c>
      <c r="I32">
        <v>1.1363829999999999</v>
      </c>
      <c r="J32" t="s">
        <v>20</v>
      </c>
      <c r="K32">
        <v>2.5999999999999999E-3</v>
      </c>
      <c r="L32">
        <v>5.0999999999999997E-2</v>
      </c>
      <c r="M32">
        <v>1.2621020000000001</v>
      </c>
      <c r="N32" t="s">
        <v>20</v>
      </c>
      <c r="O32">
        <v>2.5999999999999999E-3</v>
      </c>
      <c r="P32">
        <v>5.2200000000000003E-2</v>
      </c>
      <c r="Q32">
        <v>1.362104</v>
      </c>
      <c r="S32" s="17"/>
      <c r="T32" t="s">
        <v>20</v>
      </c>
      <c r="U32">
        <v>1.2999999999999999E-3</v>
      </c>
      <c r="V32">
        <v>4.8599999999999997E-2</v>
      </c>
      <c r="W32">
        <v>1.131726</v>
      </c>
      <c r="X32" t="s">
        <v>20</v>
      </c>
      <c r="Y32">
        <v>2.5999999999999999E-3</v>
      </c>
      <c r="Z32">
        <v>4.9799999999999997E-2</v>
      </c>
      <c r="AA32">
        <v>1.4369639999999999</v>
      </c>
      <c r="AB32" t="s">
        <v>20</v>
      </c>
      <c r="AC32">
        <v>2.5999999999999999E-3</v>
      </c>
      <c r="AD32">
        <v>5.0999999999999997E-2</v>
      </c>
      <c r="AE32">
        <v>1.136347</v>
      </c>
      <c r="AF32" t="s">
        <v>20</v>
      </c>
      <c r="AG32">
        <v>2.5999999999999999E-3</v>
      </c>
      <c r="AH32">
        <v>5.2200000000000003E-2</v>
      </c>
      <c r="AI32">
        <v>1.432088</v>
      </c>
    </row>
    <row r="33" spans="1:35" x14ac:dyDescent="0.25">
      <c r="A33" s="17"/>
      <c r="B33" t="s">
        <v>21</v>
      </c>
      <c r="C33">
        <v>1.5699999999999999E-2</v>
      </c>
      <c r="D33">
        <v>4.5699999999999998E-2</v>
      </c>
      <c r="E33">
        <v>5.6608650000000003</v>
      </c>
      <c r="F33" t="s">
        <v>21</v>
      </c>
      <c r="G33">
        <v>1.61E-2</v>
      </c>
      <c r="H33">
        <v>4.6800000000000001E-2</v>
      </c>
      <c r="I33">
        <v>5.6751459999999998</v>
      </c>
      <c r="J33" t="s">
        <v>21</v>
      </c>
      <c r="K33">
        <v>1.6400000000000001E-2</v>
      </c>
      <c r="L33">
        <v>4.7899999999999998E-2</v>
      </c>
      <c r="M33">
        <v>5.6373629999999997</v>
      </c>
      <c r="N33" t="s">
        <v>21</v>
      </c>
      <c r="O33">
        <v>1.6799999999999999E-2</v>
      </c>
      <c r="P33">
        <v>4.9000000000000002E-2</v>
      </c>
      <c r="Q33">
        <v>5.7406620000000004</v>
      </c>
      <c r="S33" s="17"/>
      <c r="T33" t="s">
        <v>21</v>
      </c>
      <c r="U33">
        <v>7.0000000000000001E-3</v>
      </c>
      <c r="V33">
        <v>4.0500000000000001E-2</v>
      </c>
      <c r="W33">
        <v>5.1282040000000002</v>
      </c>
      <c r="X33" t="s">
        <v>21</v>
      </c>
      <c r="Y33">
        <v>7.1000000000000004E-3</v>
      </c>
      <c r="Z33">
        <v>4.1399999999999999E-2</v>
      </c>
      <c r="AA33">
        <v>5.171513</v>
      </c>
      <c r="AB33" t="s">
        <v>21</v>
      </c>
      <c r="AC33">
        <v>7.3000000000000001E-3</v>
      </c>
      <c r="AD33">
        <v>4.2299999999999997E-2</v>
      </c>
      <c r="AE33">
        <v>5.2183089999999996</v>
      </c>
      <c r="AF33" t="s">
        <v>21</v>
      </c>
      <c r="AG33">
        <v>7.4999999999999997E-3</v>
      </c>
      <c r="AH33">
        <v>4.3299999999999998E-2</v>
      </c>
      <c r="AI33">
        <v>5.2054660000000004</v>
      </c>
    </row>
    <row r="34" spans="1:35" x14ac:dyDescent="0.25">
      <c r="A34" s="17"/>
      <c r="B34" t="s">
        <v>22</v>
      </c>
      <c r="C34">
        <v>1.77E-2</v>
      </c>
      <c r="D34">
        <v>3.5999999999999997E-2</v>
      </c>
      <c r="E34">
        <v>47.783174000000002</v>
      </c>
      <c r="F34" t="s">
        <v>22</v>
      </c>
      <c r="G34">
        <v>1.8100000000000002E-2</v>
      </c>
      <c r="H34">
        <v>3.6799999999999999E-2</v>
      </c>
      <c r="I34">
        <v>52.526468999999999</v>
      </c>
      <c r="J34" t="s">
        <v>22</v>
      </c>
      <c r="K34" s="7">
        <v>1.84E-2</v>
      </c>
      <c r="L34" s="10">
        <v>3.7699999999999997E-2</v>
      </c>
      <c r="M34">
        <v>48.458801999999999</v>
      </c>
      <c r="N34" t="s">
        <v>22</v>
      </c>
      <c r="O34">
        <v>1.8800000000000001E-2</v>
      </c>
      <c r="P34">
        <v>3.85E-2</v>
      </c>
      <c r="Q34">
        <v>49.251950000000001</v>
      </c>
      <c r="S34" s="17"/>
      <c r="T34" t="s">
        <v>22</v>
      </c>
      <c r="U34">
        <v>8.6999999999999994E-3</v>
      </c>
      <c r="V34">
        <v>2.9000000000000001E-2</v>
      </c>
      <c r="W34">
        <v>43.467782</v>
      </c>
      <c r="X34" t="s">
        <v>22</v>
      </c>
      <c r="Y34">
        <v>8.8999999999999999E-3</v>
      </c>
      <c r="Z34">
        <v>2.9700000000000001E-2</v>
      </c>
      <c r="AA34">
        <v>43.280428000000001</v>
      </c>
      <c r="AB34" t="s">
        <v>22</v>
      </c>
      <c r="AC34">
        <v>9.1000000000000004E-3</v>
      </c>
      <c r="AD34">
        <v>3.04E-2</v>
      </c>
      <c r="AE34">
        <v>43.042439000000002</v>
      </c>
      <c r="AF34" t="s">
        <v>22</v>
      </c>
      <c r="AG34">
        <v>9.2999999999999992E-3</v>
      </c>
      <c r="AH34" s="6">
        <v>3.1099999999999999E-2</v>
      </c>
      <c r="AI34">
        <v>43.327764000000002</v>
      </c>
    </row>
    <row r="35" spans="1:35" x14ac:dyDescent="0.25">
      <c r="C35" t="s">
        <v>23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2.93E-2</v>
      </c>
      <c r="C46" s="3"/>
      <c r="D46" s="3"/>
      <c r="E46">
        <v>8.5608909999999998</v>
      </c>
      <c r="F46" s="3">
        <v>2.9899999999999999E-2</v>
      </c>
      <c r="G46" s="3"/>
      <c r="H46" s="3"/>
      <c r="I46">
        <v>8.6548649999999991</v>
      </c>
      <c r="J46" s="3">
        <v>3.0599999999999999E-2</v>
      </c>
      <c r="K46" s="3"/>
      <c r="L46" s="3"/>
      <c r="M46">
        <v>8.5756809999999994</v>
      </c>
      <c r="N46" s="3">
        <v>3.1199999999999999E-2</v>
      </c>
      <c r="O46" s="3"/>
      <c r="P46" s="3"/>
      <c r="Q46">
        <v>8.5270969999999995</v>
      </c>
      <c r="S46" s="18"/>
      <c r="T46" s="3">
        <v>1.84E-2</v>
      </c>
      <c r="U46" s="3"/>
      <c r="V46" s="3"/>
      <c r="W46">
        <v>8.3438719999999993</v>
      </c>
      <c r="X46" s="3">
        <v>1.8800000000000001E-2</v>
      </c>
      <c r="Y46" s="3"/>
      <c r="Z46" s="3"/>
      <c r="AA46">
        <v>8.8064470000000004</v>
      </c>
      <c r="AB46" s="3">
        <v>1.9300000000000001E-2</v>
      </c>
      <c r="AC46" s="3"/>
      <c r="AD46" s="3"/>
      <c r="AE46">
        <v>8.4974670000000003</v>
      </c>
      <c r="AF46" s="3">
        <v>1.9699999999999999E-2</v>
      </c>
      <c r="AG46" s="3"/>
      <c r="AH46" s="3"/>
      <c r="AI46">
        <v>8.4515229999999999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4.8599999999999997E-2</v>
      </c>
      <c r="E52">
        <v>1.4411480000000001</v>
      </c>
      <c r="F52" t="s">
        <v>20</v>
      </c>
      <c r="G52">
        <v>2.5999999999999999E-3</v>
      </c>
      <c r="H52">
        <v>4.9799999999999997E-2</v>
      </c>
      <c r="I52">
        <v>1.1476660000000001</v>
      </c>
      <c r="J52" t="s">
        <v>20</v>
      </c>
      <c r="K52">
        <v>2.5999999999999999E-3</v>
      </c>
      <c r="L52">
        <v>5.0999999999999997E-2</v>
      </c>
      <c r="M52">
        <v>1.440933</v>
      </c>
      <c r="N52" t="s">
        <v>20</v>
      </c>
      <c r="O52">
        <v>2.5999999999999999E-3</v>
      </c>
      <c r="P52">
        <v>5.2200000000000003E-2</v>
      </c>
      <c r="Q52">
        <v>1.1381399999999999</v>
      </c>
    </row>
    <row r="53" spans="1:17" x14ac:dyDescent="0.25">
      <c r="A53" s="17"/>
      <c r="B53" t="s">
        <v>21</v>
      </c>
      <c r="C53">
        <v>2.8E-3</v>
      </c>
      <c r="D53">
        <v>2.6700000000000002E-2</v>
      </c>
      <c r="E53">
        <v>4.3660800000000002</v>
      </c>
      <c r="F53" t="s">
        <v>21</v>
      </c>
      <c r="G53">
        <v>2.8999999999999998E-3</v>
      </c>
      <c r="H53">
        <v>2.7199999999999998E-2</v>
      </c>
      <c r="I53">
        <v>4.4400729999999999</v>
      </c>
      <c r="J53" t="s">
        <v>21</v>
      </c>
      <c r="K53">
        <v>3.0000000000000001E-3</v>
      </c>
      <c r="L53">
        <v>2.76E-2</v>
      </c>
      <c r="M53">
        <v>4.5077939999999996</v>
      </c>
      <c r="N53" t="s">
        <v>21</v>
      </c>
      <c r="O53">
        <v>3.0999999999999999E-3</v>
      </c>
      <c r="P53">
        <v>2.8299999999999999E-2</v>
      </c>
      <c r="Q53">
        <v>4.5232919999999996</v>
      </c>
    </row>
    <row r="54" spans="1:17" x14ac:dyDescent="0.25">
      <c r="A54" s="17"/>
      <c r="B54" t="s">
        <v>22</v>
      </c>
      <c r="C54">
        <v>3.8E-3</v>
      </c>
      <c r="D54">
        <v>1.7299999999999999E-2</v>
      </c>
      <c r="E54">
        <v>34.428421999999998</v>
      </c>
      <c r="F54" t="s">
        <v>22</v>
      </c>
      <c r="G54">
        <v>3.8999999999999998E-3</v>
      </c>
      <c r="H54">
        <v>1.78E-2</v>
      </c>
      <c r="I54">
        <v>34.898595999999998</v>
      </c>
      <c r="J54" t="s">
        <v>22</v>
      </c>
      <c r="K54">
        <v>4.0000000000000001E-3</v>
      </c>
      <c r="L54">
        <v>1.83E-2</v>
      </c>
      <c r="M54">
        <v>34.839483000000001</v>
      </c>
      <c r="N54" t="s">
        <v>22</v>
      </c>
      <c r="O54">
        <v>4.1000000000000003E-3</v>
      </c>
      <c r="P54">
        <v>1.8800000000000001E-2</v>
      </c>
      <c r="Q54">
        <v>33.596425000000004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7.7000000000000002E-3</v>
      </c>
      <c r="C66" s="3"/>
      <c r="D66" s="3"/>
      <c r="E66">
        <v>8.4364969999999992</v>
      </c>
      <c r="F66" s="3">
        <v>8.0000000000000002E-3</v>
      </c>
      <c r="G66" s="3"/>
      <c r="H66" s="3"/>
      <c r="I66">
        <v>8.5171659999999996</v>
      </c>
      <c r="J66" s="3">
        <v>8.0999999999999996E-3</v>
      </c>
      <c r="K66" s="3"/>
      <c r="L66" s="3"/>
      <c r="M66">
        <v>8.4838660000000008</v>
      </c>
      <c r="N66" s="3">
        <v>8.5000000000000006E-3</v>
      </c>
      <c r="O66" s="3"/>
      <c r="P66" s="3"/>
      <c r="Q66">
        <v>8.3070009999999996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4.8659999999999995E-2</v>
      </c>
      <c r="H73">
        <f t="shared" ref="H73:H75" si="2">E11+I11</f>
        <v>2.3295880000000002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4.5759999999999995E-2</v>
      </c>
      <c r="M73">
        <f>I25+E25</f>
        <v>17.087319999999998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4.8719999999999999E-2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4.582E-2</v>
      </c>
    </row>
    <row r="74" spans="1:27" x14ac:dyDescent="0.25">
      <c r="C74" s="17"/>
      <c r="D74" s="16"/>
      <c r="E74" t="s">
        <v>36</v>
      </c>
      <c r="F74">
        <f t="shared" si="0"/>
        <v>4.5554999999999998E-2</v>
      </c>
      <c r="G74">
        <f t="shared" si="1"/>
        <v>4.8459999999999996E-2</v>
      </c>
      <c r="H74">
        <f t="shared" si="2"/>
        <v>12.342032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4.5609999999999998E-2</v>
      </c>
      <c r="S74">
        <f t="shared" si="7"/>
        <v>4.8520000000000001E-2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4.5554999999999998E-2</v>
      </c>
      <c r="G75">
        <f t="shared" si="1"/>
        <v>4.5855E-2</v>
      </c>
      <c r="H75">
        <f t="shared" si="2"/>
        <v>108.570881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4.5609999999999998E-2</v>
      </c>
      <c r="S75">
        <f t="shared" si="7"/>
        <v>4.5909999999999999E-2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4.8839999999999995E-2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4.5940000000000002E-2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4.895999999999999E-2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4.6059999999999997E-2</v>
      </c>
    </row>
    <row r="80" spans="1:27" x14ac:dyDescent="0.25">
      <c r="C80" s="17"/>
      <c r="D80" s="16"/>
      <c r="E80" t="s">
        <v>36</v>
      </c>
      <c r="F80">
        <f t="shared" si="10"/>
        <v>4.5720000000000004E-2</v>
      </c>
      <c r="G80">
        <f t="shared" si="11"/>
        <v>4.8640000000000003E-2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4.5829999999999996E-2</v>
      </c>
      <c r="S80">
        <f t="shared" si="15"/>
        <v>4.8759999999999991E-2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4.5720000000000004E-2</v>
      </c>
      <c r="G81">
        <f t="shared" si="11"/>
        <v>4.6019999999999998E-2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4.5829999999999996E-2</v>
      </c>
      <c r="S81">
        <f t="shared" si="15"/>
        <v>4.6129999999999997E-2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4.8720000000000006E-2</v>
      </c>
      <c r="H86">
        <f t="shared" ref="H86:H88" si="20">M11+I11+E11</f>
        <v>3.5509209999999998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4.5819750000000006E-2</v>
      </c>
      <c r="M86">
        <f>M25+I25+E25</f>
        <v>25.391103000000001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4.8839999999999995E-2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4.5939000000000001E-2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4.5609750000000004E-2</v>
      </c>
      <c r="G87">
        <f t="shared" si="19"/>
        <v>4.8520000000000008E-2</v>
      </c>
      <c r="H87">
        <f t="shared" si="20"/>
        <v>18.515591000000001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4.5719000000000003E-2</v>
      </c>
      <c r="S87">
        <f t="shared" si="25"/>
        <v>4.8640000000000003E-2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4.5610000000000005E-2</v>
      </c>
      <c r="G88">
        <f t="shared" si="19"/>
        <v>4.5909749999999999E-2</v>
      </c>
      <c r="H88">
        <f t="shared" si="20"/>
        <v>164.478647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4.5719999999999997E-2</v>
      </c>
      <c r="S88">
        <f t="shared" si="25"/>
        <v>4.6019000000000004E-2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4.9079999999999999E-2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4.6175999999999995E-2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4.9320000000000003E-2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4.6411000000000001E-2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4.5935999999999998E-2</v>
      </c>
      <c r="G93">
        <f t="shared" si="29"/>
        <v>4.8879999999999993E-2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4.6150999999999998E-2</v>
      </c>
      <c r="S93">
        <f t="shared" si="33"/>
        <v>4.9120000000000004E-2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4.5939999999999995E-2</v>
      </c>
      <c r="G94">
        <f t="shared" si="29"/>
        <v>4.6235999999999999E-2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4.616E-2</v>
      </c>
      <c r="S94">
        <f t="shared" si="33"/>
        <v>4.6450999999999999E-2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4.8779999999999997E-2</v>
      </c>
      <c r="H99">
        <f t="shared" ref="H99:H101" si="38">Q11+M11+I11+E11</f>
        <v>4.7101470000000001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4.5879237499999996E-2</v>
      </c>
      <c r="M99">
        <f>Q25+M25+I25+E25</f>
        <v>34.121563999999999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4.8959999999999997E-2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4.6056899999999998E-2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4.566427499999999E-2</v>
      </c>
      <c r="G100">
        <f t="shared" si="37"/>
        <v>4.8579999999999991E-2</v>
      </c>
      <c r="H100">
        <f t="shared" si="38"/>
        <v>24.637408000000001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4.5827199999999998E-2</v>
      </c>
      <c r="S100">
        <f t="shared" si="43"/>
        <v>4.8759999999999998E-2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4.566498749999999E-2</v>
      </c>
      <c r="G101">
        <f t="shared" si="37"/>
        <v>4.5964274999999999E-2</v>
      </c>
      <c r="H101">
        <f t="shared" si="38"/>
        <v>218.26096600000002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4.5829899999999993E-2</v>
      </c>
      <c r="S101">
        <f t="shared" si="43"/>
        <v>4.6127199999999993E-2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4.9319999999999989E-2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4.6407199999999996E-2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4.9680000000000002E-2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4.6750300000000002E-2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4.6149599999999999E-2</v>
      </c>
      <c r="G106">
        <f t="shared" si="47"/>
        <v>4.9119999999999997E-2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4.6468400000000007E-2</v>
      </c>
      <c r="S106">
        <f t="shared" si="51"/>
        <v>4.9480000000000003E-2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4.6159199999999997E-2</v>
      </c>
      <c r="G107">
        <f t="shared" si="47"/>
        <v>4.6449599999999994E-2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4.6487300000000002E-2</v>
      </c>
      <c r="S107">
        <f t="shared" si="51"/>
        <v>4.6768400000000002E-2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4.8659999999999995E-2</v>
      </c>
      <c r="H112">
        <f t="shared" ref="H112:H114" si="56">AA11+W11</f>
        <v>2.284567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3.9044999999999996E-2</v>
      </c>
      <c r="M112">
        <f>AA25+W25</f>
        <v>17.767555000000002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4.8719999999999999E-2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3.909E-2</v>
      </c>
    </row>
    <row r="113" spans="2:25" x14ac:dyDescent="0.25">
      <c r="C113" s="17"/>
      <c r="D113" s="16"/>
      <c r="E113" t="s">
        <v>36</v>
      </c>
      <c r="F113">
        <f t="shared" si="54"/>
        <v>3.3634999999999998E-2</v>
      </c>
      <c r="G113">
        <f t="shared" si="55"/>
        <v>4.7855000000000002E-2</v>
      </c>
      <c r="H113">
        <f t="shared" si="56"/>
        <v>11.979585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3.3669999999999999E-2</v>
      </c>
      <c r="S113">
        <f t="shared" si="61"/>
        <v>4.7910000000000001E-2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3.4435E-2</v>
      </c>
      <c r="G114">
        <f t="shared" si="55"/>
        <v>4.1149999999999999E-2</v>
      </c>
      <c r="H114">
        <f t="shared" si="56"/>
        <v>104.80923200000001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3.4470000000000001E-2</v>
      </c>
      <c r="S114">
        <f t="shared" si="61"/>
        <v>4.1200000000000001E-2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4.8839999999999995E-2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3.918E-2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4.895999999999999E-2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3.9269999999999999E-2</v>
      </c>
    </row>
    <row r="119" spans="2:25" x14ac:dyDescent="0.25">
      <c r="C119" s="17"/>
      <c r="D119" s="16"/>
      <c r="E119" t="s">
        <v>36</v>
      </c>
      <c r="F119">
        <f t="shared" si="64"/>
        <v>3.3739999999999999E-2</v>
      </c>
      <c r="G119">
        <f t="shared" si="65"/>
        <v>4.8020000000000007E-2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3.3809999999999993E-2</v>
      </c>
      <c r="S119">
        <f t="shared" si="69"/>
        <v>4.8129999999999992E-2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3.4540000000000001E-2</v>
      </c>
      <c r="G120">
        <f t="shared" si="65"/>
        <v>4.1300000000000003E-2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3.4609999999999995E-2</v>
      </c>
      <c r="S120">
        <f t="shared" si="69"/>
        <v>4.1399999999999992E-2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4.8720000000000006E-2</v>
      </c>
      <c r="H125">
        <f t="shared" ref="H125:H127" si="74">AE11+AA11+W11</f>
        <v>3.7393170000000002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3.909E-2</v>
      </c>
      <c r="M125">
        <f>AE25+AA25+W25</f>
        <v>26.300203000000003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4.8839999999999995E-2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3.918E-2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3.3669749999999998E-2</v>
      </c>
      <c r="G126">
        <f t="shared" si="73"/>
        <v>4.7910250000000001E-2</v>
      </c>
      <c r="H126">
        <f t="shared" si="74"/>
        <v>17.910865000000001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3.3738999999999998E-2</v>
      </c>
      <c r="S126">
        <f t="shared" si="79"/>
        <v>4.8021000000000001E-2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3.4470000000000001E-2</v>
      </c>
      <c r="G127">
        <f t="shared" si="73"/>
        <v>4.119975E-2</v>
      </c>
      <c r="H127">
        <f t="shared" si="74"/>
        <v>157.816407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3.4540000000000001E-2</v>
      </c>
      <c r="S127">
        <f t="shared" si="79"/>
        <v>4.1299000000000002E-2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4.9079999999999999E-2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3.9359999999999999E-2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4.9320000000000003E-2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3.9540000000000006E-2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3.3875999999999996E-2</v>
      </c>
      <c r="G132">
        <f t="shared" si="83"/>
        <v>4.8243999999999995E-2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3.4011E-2</v>
      </c>
      <c r="S132">
        <f t="shared" si="87"/>
        <v>4.8468999999999998E-2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3.4680000000000002E-2</v>
      </c>
      <c r="G133">
        <f t="shared" si="83"/>
        <v>4.1495999999999991E-2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3.4820000000000004E-2</v>
      </c>
      <c r="S133">
        <f t="shared" si="87"/>
        <v>4.1691000000000006E-2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4.8779999999999997E-2</v>
      </c>
      <c r="H138">
        <f t="shared" ref="H138:H140" si="92">AI11+AE11+AA11+W11</f>
        <v>5.1076820000000005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3.9134987499999996E-2</v>
      </c>
      <c r="M138">
        <f>AI25+AE25+AA25+W25</f>
        <v>34.608401000000001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4.8959999999999997E-2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3.9269899999999996E-2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3.3704274999999992E-2</v>
      </c>
      <c r="G139">
        <f t="shared" si="91"/>
        <v>4.7965725000000001E-2</v>
      </c>
      <c r="H139">
        <f t="shared" si="92"/>
        <v>23.79945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3.3807199999999996E-2</v>
      </c>
      <c r="S139">
        <f t="shared" si="97"/>
        <v>4.8132799999999996E-2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3.4505000000000001E-2</v>
      </c>
      <c r="G140">
        <f t="shared" si="91"/>
        <v>4.1249274999999995E-2</v>
      </c>
      <c r="H140">
        <f t="shared" si="92"/>
        <v>210.34323000000001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3.4609999999999995E-2</v>
      </c>
      <c r="S140">
        <f t="shared" si="97"/>
        <v>4.1397199999999995E-2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4.9319999999999989E-2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3.9539199999999997E-2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4.9680000000000002E-2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3.9807300000000004E-2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3.4009600000000001E-2</v>
      </c>
      <c r="G145">
        <f t="shared" si="101"/>
        <v>4.8470399999999997E-2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3.42084E-2</v>
      </c>
      <c r="S145">
        <f t="shared" si="105"/>
        <v>4.8811600000000004E-2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3.4820000000000004E-2</v>
      </c>
      <c r="G146">
        <f t="shared" si="101"/>
        <v>4.1689599999999993E-2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3.5030000000000006E-2</v>
      </c>
      <c r="S146">
        <f t="shared" si="105"/>
        <v>4.1978399999999999E-2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4.8659999999999995E-2</v>
      </c>
      <c r="H151">
        <f t="shared" ref="H151:H153" si="110">I32++E32</f>
        <v>2.243576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2.9329999999999998E-2</v>
      </c>
      <c r="M151">
        <f>I46+E46</f>
        <v>17.215755999999999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4.8719999999999999E-2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2.9360000000000001E-2</v>
      </c>
    </row>
    <row r="152" spans="1:25" x14ac:dyDescent="0.25">
      <c r="C152" s="17"/>
      <c r="D152" s="16"/>
      <c r="E152" t="s">
        <v>36</v>
      </c>
      <c r="F152">
        <f t="shared" si="108"/>
        <v>1.5719999999999998E-2</v>
      </c>
      <c r="G152">
        <f t="shared" si="109"/>
        <v>4.5754999999999997E-2</v>
      </c>
      <c r="H152">
        <f t="shared" si="110"/>
        <v>11.336010999999999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1.5739999999999997E-2</v>
      </c>
      <c r="S152">
        <f t="shared" si="115"/>
        <v>4.5810000000000003E-2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1.772E-2</v>
      </c>
      <c r="G153">
        <f t="shared" si="109"/>
        <v>3.6039999999999996E-2</v>
      </c>
      <c r="H153">
        <f t="shared" si="110"/>
        <v>100.30964299999999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1.7739999999999999E-2</v>
      </c>
      <c r="S153">
        <f t="shared" si="115"/>
        <v>3.6080000000000001E-2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4.8839999999999995E-2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2.9420000000000002E-2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4.895999999999999E-2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2.9479999999999996E-2</v>
      </c>
    </row>
    <row r="158" spans="1:25" x14ac:dyDescent="0.25">
      <c r="C158" s="17"/>
      <c r="D158" s="16"/>
      <c r="E158" t="s">
        <v>36</v>
      </c>
      <c r="F158">
        <f t="shared" si="118"/>
        <v>1.5779999999999999E-2</v>
      </c>
      <c r="G158">
        <f t="shared" si="119"/>
        <v>4.5920000000000002E-2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1.5819999999999997E-2</v>
      </c>
      <c r="S158">
        <f t="shared" si="123"/>
        <v>4.6030000000000001E-2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1.7780000000000001E-2</v>
      </c>
      <c r="G159">
        <f t="shared" si="119"/>
        <v>3.6159999999999998E-2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1.7819999999999999E-2</v>
      </c>
      <c r="S159">
        <f t="shared" si="123"/>
        <v>3.6239999999999994E-2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4.8720000000000006E-2</v>
      </c>
      <c r="H164">
        <f t="shared" ref="H164:H166" si="128">M32+I32+E32</f>
        <v>3.5056780000000001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2.9360250000000001E-2</v>
      </c>
      <c r="M164">
        <f>M46+I46+E46</f>
        <v>25.791436999999995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4.8839999999999995E-2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2.9421000000000003E-2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1.573975E-2</v>
      </c>
      <c r="G165">
        <f t="shared" si="127"/>
        <v>4.5810000000000003E-2</v>
      </c>
      <c r="H165">
        <f t="shared" si="128"/>
        <v>16.973374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1.5779000000000001E-2</v>
      </c>
      <c r="S165">
        <f t="shared" si="133"/>
        <v>4.5920000000000002E-2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1.7739750000000002E-2</v>
      </c>
      <c r="G166">
        <f t="shared" si="127"/>
        <v>3.6080250000000001E-2</v>
      </c>
      <c r="H166">
        <f t="shared" si="128"/>
        <v>148.76844499999999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1.7779000000000003E-2</v>
      </c>
      <c r="S166">
        <f t="shared" si="133"/>
        <v>3.6160999999999999E-2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4.9079999999999999E-2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2.9544000000000001E-2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4.9320000000000003E-2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2.9669000000000001E-2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1.5855999999999999E-2</v>
      </c>
      <c r="G171">
        <f t="shared" si="137"/>
        <v>4.614E-2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1.5931000000000001E-2</v>
      </c>
      <c r="S171">
        <f t="shared" si="141"/>
        <v>4.6359999999999998E-2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1.7856E-2</v>
      </c>
      <c r="G172">
        <f t="shared" si="137"/>
        <v>3.6323999999999995E-2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1.7931000000000002E-2</v>
      </c>
      <c r="S172">
        <f t="shared" si="141"/>
        <v>3.6489000000000001E-2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4.8779999999999997E-2</v>
      </c>
      <c r="H177">
        <f t="shared" ref="H177:H179" si="146">Q32+M32+I32+E32</f>
        <v>4.8677820000000001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2.9390724999999996E-2</v>
      </c>
      <c r="M177">
        <f>Q46+M46+I46+E46</f>
        <v>34.318534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4.8959999999999997E-2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2.9482799999999997E-2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1.5759274999999996E-2</v>
      </c>
      <c r="G178">
        <f t="shared" si="145"/>
        <v>4.5864999999999996E-2</v>
      </c>
      <c r="H178">
        <f t="shared" si="146"/>
        <v>22.714036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1.5817199999999997E-2</v>
      </c>
      <c r="S178">
        <f t="shared" si="151"/>
        <v>4.6030000000000001E-2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1.7759274999999998E-2</v>
      </c>
      <c r="G179">
        <f t="shared" si="145"/>
        <v>3.6120724999999992E-2</v>
      </c>
      <c r="H179">
        <f t="shared" si="146"/>
        <v>198.02039500000001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1.7817199999999998E-2</v>
      </c>
      <c r="S179">
        <f t="shared" si="151"/>
        <v>3.6242799999999999E-2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4.9319999999999989E-2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2.96704E-2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4.9680000000000002E-2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2.9861600000000002E-2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1.5929599999999999E-2</v>
      </c>
      <c r="G184">
        <f t="shared" si="155"/>
        <v>4.6359999999999998E-2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1.6038400000000001E-2</v>
      </c>
      <c r="S184">
        <f t="shared" si="159"/>
        <v>4.6690000000000002E-2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1.79296E-2</v>
      </c>
      <c r="G185">
        <f t="shared" si="155"/>
        <v>3.6490399999999992E-2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1.8038400000000003E-2</v>
      </c>
      <c r="S185">
        <f t="shared" si="159"/>
        <v>3.6741599999999999E-2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4.8659999999999995E-2</v>
      </c>
      <c r="H190">
        <f t="shared" ref="H190:H192" si="164">AA32+W32</f>
        <v>2.5686900000000001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1.8419999999999999E-2</v>
      </c>
      <c r="M190">
        <f>AA46+W46</f>
        <v>17.150319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4.8719999999999999E-2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1.8440000000000002E-2</v>
      </c>
    </row>
    <row r="191" spans="1:25" x14ac:dyDescent="0.25">
      <c r="C191" s="17"/>
      <c r="D191" s="16"/>
      <c r="E191" t="s">
        <v>36</v>
      </c>
      <c r="F191">
        <f t="shared" si="162"/>
        <v>7.0049999999999999E-3</v>
      </c>
      <c r="G191">
        <f t="shared" si="163"/>
        <v>4.0545000000000005E-2</v>
      </c>
      <c r="H191">
        <f t="shared" si="164"/>
        <v>10.299717000000001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7.0100000000000006E-3</v>
      </c>
      <c r="S191">
        <f t="shared" si="169"/>
        <v>4.0590000000000001E-2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8.709999999999999E-3</v>
      </c>
      <c r="G192">
        <f t="shared" si="163"/>
        <v>2.9035000000000002E-2</v>
      </c>
      <c r="H192">
        <f t="shared" si="164"/>
        <v>86.74821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8.7200000000000003E-3</v>
      </c>
      <c r="S192">
        <f t="shared" si="169"/>
        <v>2.9070000000000002E-2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4.8839999999999995E-2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1.848E-2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4.895999999999999E-2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1.8519999999999998E-2</v>
      </c>
    </row>
    <row r="197" spans="2:25" x14ac:dyDescent="0.25">
      <c r="C197" s="17"/>
      <c r="D197" s="16"/>
      <c r="E197" t="s">
        <v>36</v>
      </c>
      <c r="F197">
        <f t="shared" si="172"/>
        <v>7.0200000000000011E-3</v>
      </c>
      <c r="G197">
        <f t="shared" si="173"/>
        <v>4.0680000000000008E-2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7.0299999999999998E-3</v>
      </c>
      <c r="S197">
        <f t="shared" si="177"/>
        <v>4.0770000000000001E-2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8.7399999999999995E-3</v>
      </c>
      <c r="G198">
        <f t="shared" si="173"/>
        <v>2.9140000000000003E-2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8.7599999999999987E-3</v>
      </c>
      <c r="S198">
        <f t="shared" si="177"/>
        <v>2.921E-2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4.8720000000000006E-2</v>
      </c>
      <c r="H203">
        <f t="shared" ref="H203:H205" si="182">AE32+AA32+W32</f>
        <v>3.7050369999999999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1.8440250000000002E-2</v>
      </c>
      <c r="M203">
        <f>AE46+AA46+W46</f>
        <v>25.647785999999996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4.8839999999999995E-2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1.8481000000000001E-2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7.0102500000000009E-3</v>
      </c>
      <c r="G204">
        <f t="shared" si="181"/>
        <v>4.0590000000000008E-2</v>
      </c>
      <c r="H204">
        <f t="shared" si="182"/>
        <v>15.518025999999999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7.0210000000000012E-3</v>
      </c>
      <c r="S204">
        <f t="shared" si="186"/>
        <v>4.0680000000000001E-2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8.7199999999999986E-3</v>
      </c>
      <c r="G205">
        <f t="shared" si="181"/>
        <v>2.9070000000000006E-2</v>
      </c>
      <c r="H205">
        <f t="shared" si="182"/>
        <v>129.790649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8.7400000000000012E-3</v>
      </c>
      <c r="S205">
        <f t="shared" si="186"/>
        <v>2.9140000000000006E-2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4.9079999999999999E-2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1.8564000000000001E-2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4.9320000000000003E-2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1.8649000000000002E-2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7.0439999999999999E-3</v>
      </c>
      <c r="G210">
        <f t="shared" si="190"/>
        <v>4.086E-2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7.0690000000000006E-3</v>
      </c>
      <c r="S210">
        <f t="shared" si="194"/>
        <v>4.1040000000000007E-2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8.7799999999999996E-3</v>
      </c>
      <c r="G211">
        <f t="shared" si="190"/>
        <v>2.928E-2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8.8200000000000014E-3</v>
      </c>
      <c r="S211">
        <f t="shared" si="194"/>
        <v>2.9420000000000002E-2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4.8779999999999997E-2</v>
      </c>
      <c r="H216">
        <f t="shared" ref="H216:H218" si="199">AI32+AE32+AA32+W32</f>
        <v>5.1371249999999993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1.8460724999999997E-2</v>
      </c>
      <c r="M216">
        <f>AI46+AE46+AA46+W46</f>
        <v>34.099308999999998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4.8959999999999997E-2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1.8522799999999999E-2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7.0157374999999991E-3</v>
      </c>
      <c r="G217">
        <f t="shared" si="198"/>
        <v>4.0635012499999998E-2</v>
      </c>
      <c r="H217">
        <f t="shared" si="199"/>
        <v>20.723492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7.0328999999999999E-3</v>
      </c>
      <c r="S217">
        <f t="shared" si="204"/>
        <v>4.0770099999999997E-2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8.7299999999999982E-3</v>
      </c>
      <c r="G218">
        <f t="shared" si="198"/>
        <v>2.9104999999999999E-2</v>
      </c>
      <c r="H218">
        <f t="shared" si="199"/>
        <v>173.118413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8.7599999999999987E-3</v>
      </c>
      <c r="S218">
        <f t="shared" si="204"/>
        <v>2.921E-2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4.9319999999999989E-2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1.8650400000000001E-2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4.9680000000000002E-2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1.8781600000000002E-2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7.0711999999999997E-3</v>
      </c>
      <c r="G223">
        <f t="shared" si="208"/>
        <v>4.1040799999999995E-2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7.1142999999999996E-3</v>
      </c>
      <c r="S223">
        <f t="shared" si="212"/>
        <v>4.1312700000000001E-2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8.819999999999998E-3</v>
      </c>
      <c r="G224">
        <f t="shared" si="208"/>
        <v>2.9420000000000002E-2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8.8800000000000007E-3</v>
      </c>
      <c r="S224">
        <f t="shared" si="212"/>
        <v>2.9630000000000004E-2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4.8659999999999995E-2</v>
      </c>
      <c r="H229">
        <f t="shared" ref="H229:H231" si="217">I52+E52</f>
        <v>2.5888140000000002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7.3150000000000003E-3</v>
      </c>
      <c r="M229">
        <f>I66+E66</f>
        <v>16.953662999999999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4.8719999999999999E-2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6.9300000000000004E-3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2.6724999999999999E-2</v>
      </c>
      <c r="H230">
        <f t="shared" si="217"/>
        <v>8.8061530000000001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2.6750000000000003E-2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1.7324999999999997E-2</v>
      </c>
      <c r="H231">
        <f t="shared" si="217"/>
        <v>69.327017999999995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1.7350000000000001E-2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4.8839999999999995E-2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6.1600000000000005E-3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4.895999999999999E-2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5.3899999999999998E-3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2.6800000000000004E-2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2.6849999999999999E-2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1.7399999999999999E-2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1.745E-2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4.8720000000000006E-2</v>
      </c>
      <c r="H242">
        <f t="shared" ref="H242:H244" si="235">M52+I52+E52</f>
        <v>4.0297470000000004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6.9695000000000009E-3</v>
      </c>
      <c r="M242">
        <f>M66+I66+E66</f>
        <v>25.437529000000001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4.8839999999999995E-2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6.3180000000000007E-3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2.6749750000000003E-2</v>
      </c>
      <c r="H243">
        <f t="shared" si="235"/>
        <v>13.313946999999999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2.6799000000000003E-2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1.7350000000000001E-2</v>
      </c>
      <c r="H244">
        <f t="shared" si="235"/>
        <v>104.166501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1.7400000000000002E-2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4.9079999999999999E-2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5.2519999999999997E-3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4.9320000000000003E-2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4.5020000000000008E-3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2.6896000000000003E-2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2.6991000000000001E-2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1.7500000000000002E-2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1.7600000000000001E-2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4.8779999999999997E-2</v>
      </c>
      <c r="H255">
        <f t="shared" ref="H255:H257" si="253">Q52+M52+I52+E52</f>
        <v>5.1678870000000003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6.6605624999999989E-3</v>
      </c>
      <c r="M255">
        <f>Q66+M66+I66+E66</f>
        <v>33.744529999999997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4.8959999999999997E-2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5.8404999999999993E-3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2.6774299999999997E-2</v>
      </c>
      <c r="H256">
        <f t="shared" si="253"/>
        <v>17.837238999999997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2.68474E-2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1.7374999999999998E-2</v>
      </c>
      <c r="H257">
        <f t="shared" si="253"/>
        <v>137.76292599999999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1.7449999999999997E-2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4.9319999999999989E-2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4.7879999999999989E-3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4.9680000000000002E-2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4.4015000000000018E-3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2.69912E-2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2.71338E-2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1.7599999999999998E-2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1.7750000000000002E-2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4.5900000000000003E-2</v>
      </c>
      <c r="E11">
        <v>1.177459</v>
      </c>
      <c r="F11" t="s">
        <v>20</v>
      </c>
      <c r="G11">
        <v>2.5999999999999999E-3</v>
      </c>
      <c r="H11">
        <v>4.7100000000000003E-2</v>
      </c>
      <c r="I11">
        <v>1.180442</v>
      </c>
      <c r="J11" t="s">
        <v>20</v>
      </c>
      <c r="K11">
        <v>2.5999999999999999E-3</v>
      </c>
      <c r="L11">
        <v>4.8300000000000003E-2</v>
      </c>
      <c r="M11">
        <v>1.1919930000000001</v>
      </c>
      <c r="N11" t="s">
        <v>20</v>
      </c>
      <c r="O11">
        <v>2.5999999999999999E-3</v>
      </c>
      <c r="P11">
        <v>4.9500000000000002E-2</v>
      </c>
      <c r="Q11">
        <v>1.156954</v>
      </c>
      <c r="S11" s="17"/>
      <c r="T11" t="s">
        <v>20</v>
      </c>
      <c r="U11">
        <v>1.2999999999999999E-3</v>
      </c>
      <c r="V11">
        <v>4.5900000000000003E-2</v>
      </c>
      <c r="W11">
        <v>1.208413</v>
      </c>
      <c r="X11" t="s">
        <v>20</v>
      </c>
      <c r="Y11">
        <v>2.5999999999999999E-3</v>
      </c>
      <c r="Z11">
        <v>4.7100000000000003E-2</v>
      </c>
      <c r="AA11">
        <v>1.1808270000000001</v>
      </c>
      <c r="AB11" t="s">
        <v>20</v>
      </c>
      <c r="AC11">
        <v>2.5999999999999999E-3</v>
      </c>
      <c r="AD11">
        <v>4.8300000000000003E-2</v>
      </c>
      <c r="AE11">
        <v>1.195314</v>
      </c>
      <c r="AF11" t="s">
        <v>20</v>
      </c>
      <c r="AG11">
        <v>2.5999999999999999E-3</v>
      </c>
      <c r="AH11">
        <v>4.9500000000000002E-2</v>
      </c>
      <c r="AI11">
        <v>1.186995</v>
      </c>
    </row>
    <row r="12" spans="1:35" x14ac:dyDescent="0.25">
      <c r="A12" s="17"/>
      <c r="B12" t="s">
        <v>21</v>
      </c>
      <c r="C12">
        <v>4.3099999999999999E-2</v>
      </c>
      <c r="D12">
        <v>4.5699999999999998E-2</v>
      </c>
      <c r="E12">
        <v>5.0791000000000004</v>
      </c>
      <c r="F12" t="s">
        <v>21</v>
      </c>
      <c r="G12">
        <v>4.4200000000000003E-2</v>
      </c>
      <c r="H12">
        <v>4.6899999999999997E-2</v>
      </c>
      <c r="I12">
        <v>5.541817</v>
      </c>
      <c r="J12" t="s">
        <v>21</v>
      </c>
      <c r="K12">
        <v>4.53E-2</v>
      </c>
      <c r="L12">
        <v>4.8099999999999997E-2</v>
      </c>
      <c r="M12">
        <v>5.1182280000000002</v>
      </c>
      <c r="N12" t="s">
        <v>21</v>
      </c>
      <c r="O12">
        <v>4.6399999999999997E-2</v>
      </c>
      <c r="P12">
        <v>4.9299999999999997E-2</v>
      </c>
      <c r="Q12">
        <v>5.1358459999999999</v>
      </c>
      <c r="S12" s="17"/>
      <c r="T12" t="s">
        <v>21</v>
      </c>
      <c r="U12">
        <v>3.2500000000000001E-2</v>
      </c>
      <c r="V12">
        <v>4.5100000000000001E-2</v>
      </c>
      <c r="W12">
        <v>4.9279479999999998</v>
      </c>
      <c r="X12" t="s">
        <v>21</v>
      </c>
      <c r="Y12">
        <v>3.32E-2</v>
      </c>
      <c r="Z12">
        <v>4.6300000000000001E-2</v>
      </c>
      <c r="AA12">
        <v>4.9640930000000001</v>
      </c>
      <c r="AB12" t="s">
        <v>21</v>
      </c>
      <c r="AC12">
        <v>3.39E-2</v>
      </c>
      <c r="AD12">
        <v>4.7399999999999998E-2</v>
      </c>
      <c r="AE12">
        <v>4.7532930000000002</v>
      </c>
      <c r="AF12" t="s">
        <v>21</v>
      </c>
      <c r="AG12">
        <v>3.4599999999999999E-2</v>
      </c>
      <c r="AH12">
        <v>4.8599999999999997E-2</v>
      </c>
      <c r="AI12">
        <v>5.0492369999999998</v>
      </c>
    </row>
    <row r="13" spans="1:35" x14ac:dyDescent="0.25">
      <c r="A13" s="17"/>
      <c r="B13" t="s">
        <v>22</v>
      </c>
      <c r="C13">
        <v>4.3200000000000002E-2</v>
      </c>
      <c r="D13">
        <v>4.3400000000000001E-2</v>
      </c>
      <c r="E13">
        <v>39.591515999999999</v>
      </c>
      <c r="F13" t="s">
        <v>22</v>
      </c>
      <c r="G13">
        <v>4.4200000000000003E-2</v>
      </c>
      <c r="H13">
        <v>4.4499999999999998E-2</v>
      </c>
      <c r="I13">
        <v>39.905073999999999</v>
      </c>
      <c r="J13" t="s">
        <v>22</v>
      </c>
      <c r="K13">
        <v>4.53E-2</v>
      </c>
      <c r="L13">
        <v>4.5600000000000002E-2</v>
      </c>
      <c r="M13">
        <v>39.802349</v>
      </c>
      <c r="N13" t="s">
        <v>22</v>
      </c>
      <c r="O13">
        <v>4.6399999999999997E-2</v>
      </c>
      <c r="P13">
        <v>4.6600000000000003E-2</v>
      </c>
      <c r="Q13">
        <v>40.055067000000001</v>
      </c>
      <c r="S13" s="17"/>
      <c r="T13" t="s">
        <v>22</v>
      </c>
      <c r="U13">
        <v>3.3300000000000003E-2</v>
      </c>
      <c r="V13">
        <v>3.9E-2</v>
      </c>
      <c r="W13">
        <v>38.339461999999997</v>
      </c>
      <c r="X13" t="s">
        <v>22</v>
      </c>
      <c r="Y13">
        <v>3.4000000000000002E-2</v>
      </c>
      <c r="Z13">
        <v>3.9899999999999998E-2</v>
      </c>
      <c r="AA13">
        <v>38.797572000000002</v>
      </c>
      <c r="AB13" t="s">
        <v>22</v>
      </c>
      <c r="AC13">
        <v>3.4700000000000002E-2</v>
      </c>
      <c r="AD13">
        <v>4.0899999999999999E-2</v>
      </c>
      <c r="AE13">
        <v>39.595306000000001</v>
      </c>
      <c r="AF13" t="s">
        <v>22</v>
      </c>
      <c r="AG13">
        <v>3.5499999999999997E-2</v>
      </c>
      <c r="AH13">
        <v>4.19E-2</v>
      </c>
      <c r="AI13">
        <v>38.699581999999999</v>
      </c>
    </row>
    <row r="14" spans="1:35" x14ac:dyDescent="0.25">
      <c r="G14" t="s">
        <v>23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4.3400000000000001E-2</v>
      </c>
      <c r="C25" s="3"/>
      <c r="D25" s="3"/>
      <c r="E25">
        <v>8.3663989999999995</v>
      </c>
      <c r="F25">
        <v>4.4499999999999998E-2</v>
      </c>
      <c r="G25" s="3"/>
      <c r="H25" s="3"/>
      <c r="I25">
        <v>8.0961250000000007</v>
      </c>
      <c r="J25">
        <v>4.5600000000000002E-2</v>
      </c>
      <c r="K25" s="3"/>
      <c r="L25" s="3"/>
      <c r="M25" s="7">
        <v>8.2818339999999999</v>
      </c>
      <c r="N25" s="3">
        <v>4.6600000000000003E-2</v>
      </c>
      <c r="O25" s="3"/>
      <c r="P25" s="3"/>
      <c r="Q25">
        <v>9.7031919999999996</v>
      </c>
      <c r="S25" s="18"/>
      <c r="T25" s="3">
        <v>3.7199999999999997E-2</v>
      </c>
      <c r="U25" s="3"/>
      <c r="V25" s="3"/>
      <c r="W25">
        <v>8.2773669999999999</v>
      </c>
      <c r="X25" s="3">
        <v>3.8100000000000002E-2</v>
      </c>
      <c r="Y25" s="3"/>
      <c r="Z25" s="3"/>
      <c r="AA25">
        <v>8.4874690000000008</v>
      </c>
      <c r="AB25" s="3">
        <v>3.9E-2</v>
      </c>
      <c r="AC25" s="3"/>
      <c r="AD25" s="3"/>
      <c r="AE25">
        <v>8.3452289999999998</v>
      </c>
      <c r="AF25" s="3">
        <v>3.9800000000000002E-2</v>
      </c>
      <c r="AG25" s="3"/>
      <c r="AH25" s="3"/>
      <c r="AI25">
        <v>8.6149430000000002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4.5900000000000003E-2</v>
      </c>
      <c r="E32">
        <v>1.200691</v>
      </c>
      <c r="F32" t="s">
        <v>20</v>
      </c>
      <c r="G32">
        <v>2.5999999999999999E-3</v>
      </c>
      <c r="H32">
        <v>4.7100000000000003E-2</v>
      </c>
      <c r="I32">
        <v>1.3945369999999999</v>
      </c>
      <c r="J32" t="s">
        <v>20</v>
      </c>
      <c r="K32">
        <v>2.5999999999999999E-3</v>
      </c>
      <c r="L32">
        <v>4.8300000000000003E-2</v>
      </c>
      <c r="M32">
        <v>1.201281</v>
      </c>
      <c r="N32" t="s">
        <v>20</v>
      </c>
      <c r="O32">
        <v>2.5999999999999999E-3</v>
      </c>
      <c r="P32">
        <v>4.9500000000000002E-2</v>
      </c>
      <c r="Q32">
        <v>1.37551</v>
      </c>
      <c r="S32" s="17"/>
      <c r="T32" t="s">
        <v>20</v>
      </c>
      <c r="U32">
        <v>1.2999999999999999E-3</v>
      </c>
      <c r="V32">
        <v>4.5900000000000003E-2</v>
      </c>
      <c r="W32">
        <v>1.38958</v>
      </c>
      <c r="X32" t="s">
        <v>20</v>
      </c>
      <c r="Y32">
        <v>2.5999999999999999E-3</v>
      </c>
      <c r="Z32">
        <v>4.7100000000000003E-2</v>
      </c>
      <c r="AA32">
        <v>1.155284</v>
      </c>
      <c r="AB32" t="s">
        <v>20</v>
      </c>
      <c r="AC32">
        <v>2.5999999999999999E-3</v>
      </c>
      <c r="AD32">
        <v>4.8300000000000003E-2</v>
      </c>
      <c r="AE32">
        <v>1.380393</v>
      </c>
      <c r="AF32" t="s">
        <v>20</v>
      </c>
      <c r="AG32">
        <v>2.5999999999999999E-3</v>
      </c>
      <c r="AH32">
        <v>4.9500000000000002E-2</v>
      </c>
      <c r="AI32">
        <v>1.176293</v>
      </c>
    </row>
    <row r="33" spans="1:35" x14ac:dyDescent="0.25">
      <c r="A33" s="17"/>
      <c r="B33" t="s">
        <v>21</v>
      </c>
      <c r="C33">
        <v>1.5299999999999999E-2</v>
      </c>
      <c r="D33">
        <v>4.3200000000000002E-2</v>
      </c>
      <c r="E33">
        <v>4.7888970000000004</v>
      </c>
      <c r="F33" t="s">
        <v>21</v>
      </c>
      <c r="G33">
        <v>1.5699999999999999E-2</v>
      </c>
      <c r="H33">
        <v>4.4299999999999999E-2</v>
      </c>
      <c r="I33">
        <v>4.784338</v>
      </c>
      <c r="J33" t="s">
        <v>21</v>
      </c>
      <c r="K33">
        <v>1.6E-2</v>
      </c>
      <c r="L33">
        <v>4.53E-2</v>
      </c>
      <c r="M33">
        <v>4.8237120000000004</v>
      </c>
      <c r="N33" t="s">
        <v>21</v>
      </c>
      <c r="O33">
        <v>1.6400000000000001E-2</v>
      </c>
      <c r="P33">
        <v>4.6399999999999997E-2</v>
      </c>
      <c r="Q33">
        <v>4.8714760000000004</v>
      </c>
      <c r="S33" s="17"/>
      <c r="T33" t="s">
        <v>21</v>
      </c>
      <c r="U33">
        <v>7.0000000000000001E-3</v>
      </c>
      <c r="V33">
        <v>3.8300000000000001E-2</v>
      </c>
      <c r="W33">
        <v>4.4106769999999997</v>
      </c>
      <c r="X33" t="s">
        <v>21</v>
      </c>
      <c r="Y33">
        <v>7.1000000000000004E-3</v>
      </c>
      <c r="Z33">
        <v>3.9199999999999999E-2</v>
      </c>
      <c r="AA33">
        <v>4.4515120000000001</v>
      </c>
      <c r="AB33" t="s">
        <v>21</v>
      </c>
      <c r="AC33">
        <v>7.3000000000000001E-3</v>
      </c>
      <c r="AD33">
        <v>0.04</v>
      </c>
      <c r="AE33">
        <v>4.3815489999999997</v>
      </c>
      <c r="AF33" t="s">
        <v>21</v>
      </c>
      <c r="AG33">
        <v>7.4999999999999997E-3</v>
      </c>
      <c r="AH33">
        <v>4.1000000000000002E-2</v>
      </c>
      <c r="AI33">
        <v>4.2023469999999996</v>
      </c>
    </row>
    <row r="34" spans="1:35" x14ac:dyDescent="0.25">
      <c r="A34" s="17"/>
      <c r="B34" t="s">
        <v>22</v>
      </c>
      <c r="C34">
        <v>1.7500000000000002E-2</v>
      </c>
      <c r="D34">
        <v>3.4099999999999998E-2</v>
      </c>
      <c r="E34">
        <v>36.468629999999997</v>
      </c>
      <c r="F34" t="s">
        <v>22</v>
      </c>
      <c r="G34">
        <v>1.7899999999999999E-2</v>
      </c>
      <c r="H34">
        <v>3.5000000000000003E-2</v>
      </c>
      <c r="I34">
        <v>36.400830999999997</v>
      </c>
      <c r="J34" t="s">
        <v>22</v>
      </c>
      <c r="K34" s="7">
        <v>1.83E-2</v>
      </c>
      <c r="L34" s="10">
        <v>3.5799999999999998E-2</v>
      </c>
      <c r="M34">
        <v>36.436393000000002</v>
      </c>
      <c r="N34" t="s">
        <v>22</v>
      </c>
      <c r="O34">
        <v>1.8599999999999998E-2</v>
      </c>
      <c r="P34">
        <v>3.6700000000000003E-2</v>
      </c>
      <c r="Q34">
        <v>36.393214</v>
      </c>
      <c r="S34" s="17"/>
      <c r="T34" t="s">
        <v>22</v>
      </c>
      <c r="U34">
        <v>8.6E-3</v>
      </c>
      <c r="V34">
        <v>2.76E-2</v>
      </c>
      <c r="W34">
        <v>34.785561999999999</v>
      </c>
      <c r="X34" t="s">
        <v>22</v>
      </c>
      <c r="Y34">
        <v>8.8000000000000005E-3</v>
      </c>
      <c r="Z34">
        <v>2.8299999999999999E-2</v>
      </c>
      <c r="AA34">
        <v>32.121240999999998</v>
      </c>
      <c r="AB34" t="s">
        <v>22</v>
      </c>
      <c r="AC34">
        <v>9.1000000000000004E-3</v>
      </c>
      <c r="AD34">
        <v>2.9000000000000001E-2</v>
      </c>
      <c r="AE34">
        <v>31.405937000000002</v>
      </c>
      <c r="AF34" t="s">
        <v>22</v>
      </c>
      <c r="AG34">
        <v>9.2999999999999992E-3</v>
      </c>
      <c r="AH34" s="6">
        <v>2.9600000000000001E-2</v>
      </c>
      <c r="AI34">
        <v>32.001629999999999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2.8199999999999999E-2</v>
      </c>
      <c r="C46" s="3"/>
      <c r="D46" s="3"/>
      <c r="E46">
        <v>9.3659700000000008</v>
      </c>
      <c r="F46" s="3">
        <v>2.8799999999999999E-2</v>
      </c>
      <c r="G46" s="3"/>
      <c r="H46" s="3"/>
      <c r="I46">
        <v>9.6243459999999992</v>
      </c>
      <c r="J46" s="3">
        <v>2.9399999999999999E-2</v>
      </c>
      <c r="K46" s="3"/>
      <c r="L46" s="3"/>
      <c r="M46">
        <v>8.2814230000000002</v>
      </c>
      <c r="N46" s="3">
        <v>3.0099999999999998E-2</v>
      </c>
      <c r="O46" s="3"/>
      <c r="P46" s="3"/>
      <c r="Q46">
        <v>8.6959090000000003</v>
      </c>
      <c r="S46" s="18"/>
      <c r="T46" s="3">
        <v>1.78E-2</v>
      </c>
      <c r="U46" s="3"/>
      <c r="V46" s="3"/>
      <c r="W46">
        <v>8.3924029999999998</v>
      </c>
      <c r="X46" s="3">
        <v>1.83E-2</v>
      </c>
      <c r="Y46" s="3"/>
      <c r="Z46" s="3"/>
      <c r="AA46">
        <v>8.3442989999999995</v>
      </c>
      <c r="AB46" s="3">
        <v>1.8800000000000001E-2</v>
      </c>
      <c r="AC46" s="3"/>
      <c r="AD46" s="3"/>
      <c r="AE46">
        <v>8.4413400000000003</v>
      </c>
      <c r="AF46" s="3">
        <v>1.9300000000000001E-2</v>
      </c>
      <c r="AG46" s="3"/>
      <c r="AH46" s="3"/>
      <c r="AI46">
        <v>8.3194949999999999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4.5900000000000003E-2</v>
      </c>
      <c r="E52">
        <v>1.19364</v>
      </c>
      <c r="F52" t="s">
        <v>20</v>
      </c>
      <c r="G52">
        <v>2.5999999999999999E-3</v>
      </c>
      <c r="H52">
        <v>4.7100000000000003E-2</v>
      </c>
      <c r="I52">
        <v>1.382906</v>
      </c>
      <c r="J52" t="s">
        <v>20</v>
      </c>
      <c r="K52">
        <v>2.5999999999999999E-3</v>
      </c>
      <c r="L52">
        <v>4.8300000000000003E-2</v>
      </c>
      <c r="M52">
        <v>1.182272</v>
      </c>
      <c r="N52" t="s">
        <v>20</v>
      </c>
      <c r="O52">
        <v>2.5999999999999999E-3</v>
      </c>
      <c r="P52">
        <v>4.9500000000000002E-2</v>
      </c>
      <c r="Q52">
        <v>1.3665480000000001</v>
      </c>
    </row>
    <row r="53" spans="1:17" x14ac:dyDescent="0.25">
      <c r="A53" s="17"/>
      <c r="B53" t="s">
        <v>21</v>
      </c>
      <c r="C53">
        <v>2.8E-3</v>
      </c>
      <c r="D53">
        <v>2.52E-2</v>
      </c>
      <c r="E53">
        <v>3.926304</v>
      </c>
      <c r="F53" t="s">
        <v>21</v>
      </c>
      <c r="G53">
        <v>2.8999999999999998E-3</v>
      </c>
      <c r="H53">
        <v>2.5700000000000001E-2</v>
      </c>
      <c r="I53">
        <v>3.8152180000000002</v>
      </c>
      <c r="J53" t="s">
        <v>21</v>
      </c>
      <c r="K53">
        <v>3.0000000000000001E-3</v>
      </c>
      <c r="L53">
        <v>2.6100000000000002E-2</v>
      </c>
      <c r="M53">
        <v>3.8965399999999999</v>
      </c>
      <c r="N53" t="s">
        <v>21</v>
      </c>
      <c r="O53">
        <v>3.0999999999999999E-3</v>
      </c>
      <c r="P53">
        <v>2.6800000000000001E-2</v>
      </c>
      <c r="Q53">
        <v>3.8746360000000002</v>
      </c>
    </row>
    <row r="54" spans="1:17" x14ac:dyDescent="0.25">
      <c r="A54" s="17"/>
      <c r="B54" t="s">
        <v>22</v>
      </c>
      <c r="C54">
        <v>3.8E-3</v>
      </c>
      <c r="D54">
        <v>1.6500000000000001E-2</v>
      </c>
      <c r="E54">
        <v>25.359843000000001</v>
      </c>
      <c r="F54" t="s">
        <v>22</v>
      </c>
      <c r="G54">
        <v>3.8999999999999998E-3</v>
      </c>
      <c r="H54">
        <v>1.7000000000000001E-2</v>
      </c>
      <c r="I54">
        <v>25.769808999999999</v>
      </c>
      <c r="J54" t="s">
        <v>22</v>
      </c>
      <c r="K54">
        <v>4.0000000000000001E-3</v>
      </c>
      <c r="L54">
        <v>1.7399999999999999E-2</v>
      </c>
      <c r="M54">
        <v>25.701502000000001</v>
      </c>
      <c r="N54" t="s">
        <v>22</v>
      </c>
      <c r="O54">
        <v>4.1000000000000003E-3</v>
      </c>
      <c r="P54">
        <v>1.7899999999999999E-2</v>
      </c>
      <c r="Q54">
        <v>25.941922999999999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7.4999999999999997E-3</v>
      </c>
      <c r="C66" s="3"/>
      <c r="D66" s="3"/>
      <c r="E66">
        <v>8.4837629999999997</v>
      </c>
      <c r="F66" s="3">
        <v>7.7999999999999996E-3</v>
      </c>
      <c r="G66" s="3"/>
      <c r="H66" s="3"/>
      <c r="I66">
        <v>8.9345420000000004</v>
      </c>
      <c r="J66" s="3">
        <v>8.0000000000000002E-3</v>
      </c>
      <c r="K66" s="3"/>
      <c r="L66" s="3"/>
      <c r="M66">
        <v>8.3908419999999992</v>
      </c>
      <c r="N66" s="3">
        <v>8.3000000000000001E-3</v>
      </c>
      <c r="O66" s="3"/>
      <c r="P66" s="3"/>
      <c r="Q66">
        <v>8.4811130000000006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4.5960000000000001E-2</v>
      </c>
      <c r="H73">
        <f t="shared" ref="H73:H75" si="2">E11+I11</f>
        <v>2.357901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4.3454999999999994E-2</v>
      </c>
      <c r="M73">
        <f>I25+E25</f>
        <v>16.462524000000002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4.6020000000000005E-2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4.3510000000000007E-2</v>
      </c>
    </row>
    <row r="74" spans="1:27" x14ac:dyDescent="0.25">
      <c r="C74" s="17"/>
      <c r="D74" s="16"/>
      <c r="E74" t="s">
        <v>36</v>
      </c>
      <c r="F74">
        <f t="shared" si="0"/>
        <v>4.3154999999999999E-2</v>
      </c>
      <c r="G74">
        <f t="shared" si="1"/>
        <v>4.5759999999999995E-2</v>
      </c>
      <c r="H74">
        <f t="shared" si="2"/>
        <v>10.620917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4.3209999999999998E-2</v>
      </c>
      <c r="S74">
        <f t="shared" si="7"/>
        <v>4.582E-2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4.3249999999999997E-2</v>
      </c>
      <c r="G75">
        <f t="shared" si="1"/>
        <v>4.3454999999999994E-2</v>
      </c>
      <c r="H75">
        <f t="shared" si="2"/>
        <v>79.496589999999998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4.3300000000000005E-2</v>
      </c>
      <c r="S75">
        <f t="shared" si="7"/>
        <v>4.3510000000000007E-2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4.614E-2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4.3619999999999999E-2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4.6259999999999996E-2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4.3729999999999998E-2</v>
      </c>
    </row>
    <row r="80" spans="1:27" x14ac:dyDescent="0.25">
      <c r="C80" s="17"/>
      <c r="D80" s="16"/>
      <c r="E80" t="s">
        <v>36</v>
      </c>
      <c r="F80">
        <f t="shared" si="10"/>
        <v>4.3320000000000004E-2</v>
      </c>
      <c r="G80">
        <f t="shared" si="11"/>
        <v>4.5940000000000002E-2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4.3429999999999996E-2</v>
      </c>
      <c r="S80">
        <f t="shared" si="15"/>
        <v>4.6059999999999997E-2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4.3400000000000001E-2</v>
      </c>
      <c r="G81">
        <f t="shared" si="11"/>
        <v>4.3619999999999999E-2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4.3499999999999997E-2</v>
      </c>
      <c r="S81">
        <f t="shared" si="15"/>
        <v>4.3729999999999998E-2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4.6020000000000005E-2</v>
      </c>
      <c r="H86">
        <f t="shared" ref="H86:H88" si="20">M11+I11+E11</f>
        <v>3.5498940000000001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4.351E-2</v>
      </c>
      <c r="M86">
        <f>M25+I25+E25</f>
        <v>24.744357999999998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4.6140000000000007E-2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4.3620000000000006E-2</v>
      </c>
    </row>
    <row r="87" spans="2:25" x14ac:dyDescent="0.25">
      <c r="B87" s="17"/>
      <c r="C87" s="15"/>
      <c r="D87" s="16"/>
      <c r="E87" t="s">
        <v>36</v>
      </c>
      <c r="F87">
        <f t="shared" si="18"/>
        <v>4.3209999999999998E-2</v>
      </c>
      <c r="G87">
        <f t="shared" si="19"/>
        <v>4.582E-2</v>
      </c>
      <c r="H87">
        <f t="shared" si="20"/>
        <v>15.739145000000001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4.3320000000000004E-2</v>
      </c>
      <c r="S87">
        <f t="shared" si="25"/>
        <v>4.5940000000000002E-2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4.3300250000000012E-2</v>
      </c>
      <c r="G88">
        <f t="shared" si="19"/>
        <v>4.351E-2</v>
      </c>
      <c r="H88">
        <f t="shared" si="20"/>
        <v>119.298939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4.3401000000000002E-2</v>
      </c>
      <c r="S88">
        <f t="shared" si="25"/>
        <v>4.3620000000000006E-2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4.6380000000000005E-2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4.3839999999999997E-2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4.6620000000000009E-2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4.4060000000000002E-2</v>
      </c>
    </row>
    <row r="93" spans="2:25" x14ac:dyDescent="0.25">
      <c r="B93" s="17"/>
      <c r="C93" s="15"/>
      <c r="D93" s="16"/>
      <c r="E93" t="s">
        <v>36</v>
      </c>
      <c r="F93">
        <f t="shared" si="28"/>
        <v>4.3539999999999995E-2</v>
      </c>
      <c r="G93">
        <f t="shared" si="29"/>
        <v>4.6179999999999999E-2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4.3760000000000007E-2</v>
      </c>
      <c r="S93">
        <f t="shared" si="33"/>
        <v>4.6420000000000003E-2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4.3604000000000004E-2</v>
      </c>
      <c r="G94">
        <f t="shared" si="29"/>
        <v>4.3839999999999997E-2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4.3809000000000008E-2</v>
      </c>
      <c r="S94">
        <f t="shared" si="33"/>
        <v>4.4060000000000002E-2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4.6080000000000003E-2</v>
      </c>
      <c r="H99">
        <f t="shared" ref="H99:H101" si="38">Q11+M11+I11+E11</f>
        <v>4.7068479999999999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4.3564987499999992E-2</v>
      </c>
      <c r="M99">
        <f>Q25+M25+I25+E25</f>
        <v>34.44755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4.6259999999999996E-2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4.3729900000000002E-2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4.3264999999999998E-2</v>
      </c>
      <c r="G100">
        <f t="shared" si="37"/>
        <v>4.5879999999999997E-2</v>
      </c>
      <c r="H100">
        <f t="shared" si="38"/>
        <v>20.874991000000001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4.3429999999999996E-2</v>
      </c>
      <c r="S100">
        <f t="shared" si="43"/>
        <v>4.6059999999999997E-2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4.33507375E-2</v>
      </c>
      <c r="G101">
        <f t="shared" si="37"/>
        <v>4.3564987499999992E-2</v>
      </c>
      <c r="H101">
        <f t="shared" si="38"/>
        <v>159.354006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4.3502899999999997E-2</v>
      </c>
      <c r="S101">
        <f t="shared" si="43"/>
        <v>4.3729900000000002E-2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4.6619999999999995E-2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4.40592E-2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4.6980000000000008E-2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4.4387300000000005E-2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4.376E-2</v>
      </c>
      <c r="G106">
        <f t="shared" si="47"/>
        <v>4.6419999999999996E-2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4.4090000000000004E-2</v>
      </c>
      <c r="S106">
        <f t="shared" si="51"/>
        <v>4.6780000000000002E-2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4.3811200000000002E-2</v>
      </c>
      <c r="G107">
        <f t="shared" si="47"/>
        <v>4.40592E-2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4.4124300000000005E-2</v>
      </c>
      <c r="S107">
        <f t="shared" si="51"/>
        <v>4.4387300000000005E-2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4.5960000000000001E-2</v>
      </c>
      <c r="H112">
        <f t="shared" ref="H112:H114" si="56">AA11+W11</f>
        <v>2.38924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3.7244999999999993E-2</v>
      </c>
      <c r="M112">
        <f>AA25+W25</f>
        <v>16.764836000000003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4.6020000000000005E-2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3.7289999999999997E-2</v>
      </c>
    </row>
    <row r="113" spans="2:25" x14ac:dyDescent="0.25">
      <c r="C113" s="17"/>
      <c r="D113" s="16"/>
      <c r="E113" t="s">
        <v>36</v>
      </c>
      <c r="F113">
        <f t="shared" si="54"/>
        <v>3.2535000000000001E-2</v>
      </c>
      <c r="G113">
        <f t="shared" si="55"/>
        <v>4.5159999999999999E-2</v>
      </c>
      <c r="H113">
        <f t="shared" si="56"/>
        <v>9.892040999999999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3.2570000000000002E-2</v>
      </c>
      <c r="S113">
        <f t="shared" si="61"/>
        <v>4.5220000000000003E-2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3.3335000000000004E-2</v>
      </c>
      <c r="G114">
        <f t="shared" si="55"/>
        <v>3.9044999999999996E-2</v>
      </c>
      <c r="H114">
        <f t="shared" si="56"/>
        <v>77.137034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3.3370000000000004E-2</v>
      </c>
      <c r="S114">
        <f t="shared" si="61"/>
        <v>3.909E-2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4.614E-2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3.7379999999999997E-2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4.6259999999999996E-2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3.7469999999999996E-2</v>
      </c>
    </row>
    <row r="119" spans="2:25" x14ac:dyDescent="0.25">
      <c r="C119" s="17"/>
      <c r="D119" s="16"/>
      <c r="E119" t="s">
        <v>36</v>
      </c>
      <c r="F119">
        <f t="shared" si="64"/>
        <v>3.2640000000000002E-2</v>
      </c>
      <c r="G119">
        <f t="shared" si="65"/>
        <v>4.5340000000000005E-2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3.2710000000000003E-2</v>
      </c>
      <c r="S119">
        <f t="shared" si="69"/>
        <v>4.546E-2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3.3440000000000004E-2</v>
      </c>
      <c r="G120">
        <f t="shared" si="65"/>
        <v>3.918E-2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3.3509999999999998E-2</v>
      </c>
      <c r="S120">
        <f t="shared" si="69"/>
        <v>3.9269999999999999E-2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4.6020000000000005E-2</v>
      </c>
      <c r="H125">
        <f t="shared" ref="H125:H127" si="74">AE11+AA11+W11</f>
        <v>3.5845539999999998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3.7289999999999997E-2</v>
      </c>
      <c r="M125">
        <f>AE25+AA25+W25</f>
        <v>25.110064999999999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4.6140000000000007E-2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3.7379999999999997E-2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3.2570000000000002E-2</v>
      </c>
      <c r="G126">
        <f t="shared" si="73"/>
        <v>4.5219750000000003E-2</v>
      </c>
      <c r="H126">
        <f t="shared" si="74"/>
        <v>14.645334000000002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3.2640000000000002E-2</v>
      </c>
      <c r="S126">
        <f t="shared" si="79"/>
        <v>4.5339000000000004E-2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3.3370000000000011E-2</v>
      </c>
      <c r="G127">
        <f t="shared" si="73"/>
        <v>3.909025E-2</v>
      </c>
      <c r="H127">
        <f t="shared" si="74"/>
        <v>116.73233999999999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3.3440000000000004E-2</v>
      </c>
      <c r="S127">
        <f t="shared" si="79"/>
        <v>3.9181000000000001E-2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4.6380000000000005E-2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3.7559999999999996E-2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4.6620000000000009E-2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3.7739999999999996E-2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3.2780000000000004E-2</v>
      </c>
      <c r="G132">
        <f t="shared" si="83"/>
        <v>4.5576000000000005E-2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3.2920000000000005E-2</v>
      </c>
      <c r="S132">
        <f t="shared" si="87"/>
        <v>4.5811000000000004E-2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3.3579999999999999E-2</v>
      </c>
      <c r="G133">
        <f t="shared" si="83"/>
        <v>3.9363999999999996E-2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3.3720000000000007E-2</v>
      </c>
      <c r="S133">
        <f t="shared" si="87"/>
        <v>3.9549000000000001E-2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4.6080000000000003E-2</v>
      </c>
      <c r="H138">
        <f t="shared" ref="H138:H140" si="92">AI11+AE11+AA11+W11</f>
        <v>4.7715490000000003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3.7334987499999993E-2</v>
      </c>
      <c r="M138">
        <f>AI25+AE25+AA25+W25</f>
        <v>33.725008000000003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4.6259999999999996E-2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3.7469899999999993E-2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3.2604999999999995E-2</v>
      </c>
      <c r="G139">
        <f t="shared" si="91"/>
        <v>4.5279274999999994E-2</v>
      </c>
      <c r="H139">
        <f t="shared" si="92"/>
        <v>19.694571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3.2710000000000003E-2</v>
      </c>
      <c r="S139">
        <f t="shared" si="97"/>
        <v>4.5457200000000003E-2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3.3405012499999998E-2</v>
      </c>
      <c r="G140">
        <f t="shared" si="91"/>
        <v>3.9135737499999997E-2</v>
      </c>
      <c r="H140">
        <f t="shared" si="92"/>
        <v>155.43192199999999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3.3510100000000001E-2</v>
      </c>
      <c r="S140">
        <f t="shared" si="97"/>
        <v>3.9272899999999999E-2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4.6619999999999995E-2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3.7739200000000001E-2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4.6980000000000008E-2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3.8007300000000001E-2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3.2920000000000005E-2</v>
      </c>
      <c r="G145">
        <f t="shared" si="101"/>
        <v>4.5809599999999999E-2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3.313E-2</v>
      </c>
      <c r="S145">
        <f t="shared" si="105"/>
        <v>4.6158400000000002E-2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3.3720799999999995E-2</v>
      </c>
      <c r="G146">
        <f t="shared" si="101"/>
        <v>3.9551199999999995E-2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3.3932700000000003E-2</v>
      </c>
      <c r="S146">
        <f t="shared" si="105"/>
        <v>3.9834300000000003E-2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4.5960000000000001E-2</v>
      </c>
      <c r="H151">
        <f t="shared" ref="H151:H153" si="110">I32++E32</f>
        <v>2.5952279999999996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2.8229999999999998E-2</v>
      </c>
      <c r="M151">
        <f>I46+E46</f>
        <v>18.990316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4.6020000000000005E-2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2.826E-2</v>
      </c>
    </row>
    <row r="152" spans="1:25" x14ac:dyDescent="0.25">
      <c r="C152" s="17"/>
      <c r="D152" s="16"/>
      <c r="E152" t="s">
        <v>36</v>
      </c>
      <c r="F152">
        <f t="shared" si="108"/>
        <v>1.5319999999999999E-2</v>
      </c>
      <c r="G152">
        <f t="shared" si="109"/>
        <v>4.3255000000000002E-2</v>
      </c>
      <c r="H152">
        <f t="shared" si="110"/>
        <v>9.5732350000000004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1.5339999999999999E-2</v>
      </c>
      <c r="S152">
        <f t="shared" si="115"/>
        <v>4.3310000000000001E-2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1.7520000000000001E-2</v>
      </c>
      <c r="G153">
        <f t="shared" si="109"/>
        <v>3.4145000000000002E-2</v>
      </c>
      <c r="H153">
        <f t="shared" si="110"/>
        <v>72.869461000000001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1.7540000000000004E-2</v>
      </c>
      <c r="S153">
        <f t="shared" si="115"/>
        <v>3.4189999999999998E-2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4.614E-2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2.8320000000000001E-2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4.6259999999999996E-2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2.8379999999999996E-2</v>
      </c>
    </row>
    <row r="158" spans="1:25" x14ac:dyDescent="0.25">
      <c r="C158" s="17"/>
      <c r="D158" s="16"/>
      <c r="E158" t="s">
        <v>36</v>
      </c>
      <c r="F158">
        <f t="shared" si="118"/>
        <v>1.5380000000000001E-2</v>
      </c>
      <c r="G158">
        <f t="shared" si="119"/>
        <v>4.342E-2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1.542E-2</v>
      </c>
      <c r="S158">
        <f t="shared" si="123"/>
        <v>4.3529999999999999E-2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1.7580000000000002E-2</v>
      </c>
      <c r="G159">
        <f t="shared" si="119"/>
        <v>3.4279999999999998E-2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1.762E-2</v>
      </c>
      <c r="S159">
        <f t="shared" si="123"/>
        <v>3.4369999999999998E-2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4.6020000000000005E-2</v>
      </c>
      <c r="H164">
        <f t="shared" ref="H164:H166" si="128">M32+I32+E32</f>
        <v>3.7965089999999999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2.826E-2</v>
      </c>
      <c r="M164">
        <f>M46+I46+E46</f>
        <v>27.271739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4.6140000000000007E-2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2.8320000000000001E-2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1.5339750000000001E-2</v>
      </c>
      <c r="G165">
        <f t="shared" si="127"/>
        <v>4.3309750000000008E-2</v>
      </c>
      <c r="H165">
        <f t="shared" si="128"/>
        <v>14.396947000000001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1.5379E-2</v>
      </c>
      <c r="S165">
        <f t="shared" si="133"/>
        <v>4.3418999999999999E-2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1.7540000000000004E-2</v>
      </c>
      <c r="G166">
        <f t="shared" si="127"/>
        <v>3.4189749999999998E-2</v>
      </c>
      <c r="H166">
        <f t="shared" si="128"/>
        <v>109.30585399999998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1.7580000000000002E-2</v>
      </c>
      <c r="S166">
        <f t="shared" si="133"/>
        <v>3.4279000000000004E-2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4.6380000000000005E-2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2.844E-2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4.6620000000000009E-2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2.8560000000000002E-2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1.5455999999999999E-2</v>
      </c>
      <c r="G171">
        <f t="shared" si="137"/>
        <v>4.3636000000000001E-2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1.5531E-2</v>
      </c>
      <c r="S171">
        <f t="shared" si="141"/>
        <v>4.3851000000000001E-2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1.7660000000000002E-2</v>
      </c>
      <c r="G172">
        <f t="shared" si="137"/>
        <v>3.4456000000000001E-2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1.7740000000000002E-2</v>
      </c>
      <c r="S172">
        <f t="shared" si="141"/>
        <v>3.4631000000000002E-2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4.6080000000000003E-2</v>
      </c>
      <c r="H177">
        <f t="shared" ref="H177:H179" si="146">Q32+M32+I32+E32</f>
        <v>5.1720189999999997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2.8290012499999996E-2</v>
      </c>
      <c r="M177">
        <f>Q46+M46+I46+E46</f>
        <v>35.967647999999997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4.6259999999999996E-2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2.8380099999999998E-2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1.5359274999999999E-2</v>
      </c>
      <c r="G178">
        <f t="shared" si="145"/>
        <v>4.3364274999999994E-2</v>
      </c>
      <c r="H178">
        <f t="shared" si="146"/>
        <v>19.268423000000002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1.5417199999999999E-2</v>
      </c>
      <c r="S178">
        <f t="shared" si="151"/>
        <v>4.3527199999999995E-2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1.7559987499999999E-2</v>
      </c>
      <c r="G179">
        <f t="shared" si="145"/>
        <v>3.4234274999999995E-2</v>
      </c>
      <c r="H179">
        <f t="shared" si="146"/>
        <v>145.69906800000001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1.7619900000000001E-2</v>
      </c>
      <c r="S179">
        <f t="shared" si="151"/>
        <v>3.4367200000000001E-2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4.6619999999999995E-2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2.8560799999999997E-2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4.6980000000000008E-2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2.8742700000000003E-2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1.5529599999999998E-2</v>
      </c>
      <c r="G184">
        <f t="shared" si="155"/>
        <v>4.3849599999999996E-2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1.56384E-2</v>
      </c>
      <c r="S184">
        <f t="shared" si="159"/>
        <v>4.4168400000000003E-2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1.7739199999999997E-2</v>
      </c>
      <c r="G185">
        <f t="shared" si="155"/>
        <v>3.4629599999999996E-2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1.78573E-2</v>
      </c>
      <c r="S185">
        <f t="shared" si="159"/>
        <v>3.48884E-2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4.5960000000000001E-2</v>
      </c>
      <c r="H190">
        <f t="shared" ref="H190:H192" si="164">AA32+W32</f>
        <v>2.544864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1.7824999999999997E-2</v>
      </c>
      <c r="M190">
        <f>AA46+W46</f>
        <v>16.736702000000001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4.6020000000000005E-2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1.7849999999999998E-2</v>
      </c>
    </row>
    <row r="191" spans="1:25" x14ac:dyDescent="0.25">
      <c r="C191" s="17"/>
      <c r="D191" s="16"/>
      <c r="E191" t="s">
        <v>36</v>
      </c>
      <c r="F191">
        <f t="shared" si="162"/>
        <v>7.0049999999999999E-3</v>
      </c>
      <c r="G191">
        <f t="shared" si="163"/>
        <v>3.8345000000000004E-2</v>
      </c>
      <c r="H191">
        <f t="shared" si="164"/>
        <v>8.8621890000000008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7.0100000000000006E-3</v>
      </c>
      <c r="S191">
        <f t="shared" si="169"/>
        <v>3.8390000000000001E-2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8.6099999999999996E-3</v>
      </c>
      <c r="G192">
        <f t="shared" si="163"/>
        <v>2.7634999999999996E-2</v>
      </c>
      <c r="H192">
        <f t="shared" si="164"/>
        <v>66.906802999999996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8.6200000000000009E-3</v>
      </c>
      <c r="S192">
        <f t="shared" si="169"/>
        <v>2.767E-2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4.614E-2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1.7899999999999999E-2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4.6259999999999996E-2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1.7950000000000001E-2</v>
      </c>
    </row>
    <row r="197" spans="2:25" x14ac:dyDescent="0.25">
      <c r="C197" s="17"/>
      <c r="D197" s="16"/>
      <c r="E197" t="s">
        <v>36</v>
      </c>
      <c r="F197">
        <f t="shared" si="172"/>
        <v>7.0200000000000011E-3</v>
      </c>
      <c r="G197">
        <f t="shared" si="173"/>
        <v>3.848E-2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7.0299999999999998E-3</v>
      </c>
      <c r="S197">
        <f t="shared" si="177"/>
        <v>3.857E-2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8.6400000000000018E-3</v>
      </c>
      <c r="G198">
        <f t="shared" si="173"/>
        <v>2.7740000000000001E-2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8.6599999999999993E-3</v>
      </c>
      <c r="S198">
        <f t="shared" si="177"/>
        <v>2.7809999999999994E-2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4.6020000000000005E-2</v>
      </c>
      <c r="H203">
        <f t="shared" ref="H203:H205" si="182">AE32+AA32+W32</f>
        <v>3.9252569999999998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1.7850000000000001E-2</v>
      </c>
      <c r="M203">
        <f>AE46+AA46+W46</f>
        <v>25.178041999999998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4.6140000000000007E-2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1.7899999999999999E-2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7.0102500000000009E-3</v>
      </c>
      <c r="G204">
        <f t="shared" si="181"/>
        <v>3.8389750000000007E-2</v>
      </c>
      <c r="H204">
        <f t="shared" si="182"/>
        <v>13.243738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7.0210000000000012E-3</v>
      </c>
      <c r="S204">
        <f t="shared" si="186"/>
        <v>3.8478999999999999E-2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8.6202500000000012E-3</v>
      </c>
      <c r="G205">
        <f t="shared" si="181"/>
        <v>2.767E-2</v>
      </c>
      <c r="H205">
        <f t="shared" si="182"/>
        <v>98.312739999999991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8.6410000000000011E-3</v>
      </c>
      <c r="S205">
        <f t="shared" si="186"/>
        <v>2.7740000000000001E-2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4.6380000000000005E-2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1.7999999999999999E-2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4.6620000000000009E-2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1.8100000000000005E-2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7.0439999999999999E-3</v>
      </c>
      <c r="G210">
        <f t="shared" si="190"/>
        <v>3.8655999999999996E-2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7.0690000000000006E-3</v>
      </c>
      <c r="S210">
        <f t="shared" si="194"/>
        <v>3.8831000000000004E-2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8.6840000000000007E-3</v>
      </c>
      <c r="G211">
        <f t="shared" si="190"/>
        <v>2.7879999999999995E-2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8.7290000000000006E-3</v>
      </c>
      <c r="S211">
        <f t="shared" si="194"/>
        <v>2.8020000000000003E-2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4.6080000000000003E-2</v>
      </c>
      <c r="H216">
        <f t="shared" ref="H216:H218" si="199">AI32+AE32+AA32+W32</f>
        <v>5.1015499999999996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1.7874999999999999E-2</v>
      </c>
      <c r="M216">
        <f>AI46+AE46+AA46+W46</f>
        <v>33.497537000000001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4.6259999999999996E-2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1.7950000000000001E-2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7.0157374999999991E-3</v>
      </c>
      <c r="G217">
        <f t="shared" si="198"/>
        <v>3.8434287499999997E-2</v>
      </c>
      <c r="H217">
        <f t="shared" si="199"/>
        <v>17.446085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7.0328999999999999E-3</v>
      </c>
      <c r="S217">
        <f t="shared" si="204"/>
        <v>3.8567299999999999E-2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8.6307249999999988E-3</v>
      </c>
      <c r="G218">
        <f t="shared" si="198"/>
        <v>2.7704987499999993E-2</v>
      </c>
      <c r="H218">
        <f t="shared" si="199"/>
        <v>130.31437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8.6628E-3</v>
      </c>
      <c r="S218">
        <f t="shared" si="204"/>
        <v>2.7809899999999999E-2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4.6619999999999995E-2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1.8099999999999998E-2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4.6980000000000008E-2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1.8250000000000002E-2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7.0711999999999997E-3</v>
      </c>
      <c r="G223">
        <f t="shared" si="208"/>
        <v>3.8830399999999994E-2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7.1142999999999996E-3</v>
      </c>
      <c r="S223">
        <f t="shared" si="212"/>
        <v>3.9091100000000004E-2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8.7303999999999993E-3</v>
      </c>
      <c r="G224">
        <f t="shared" si="208"/>
        <v>2.8019199999999994E-2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8.8015999999999997E-3</v>
      </c>
      <c r="S224">
        <f t="shared" si="212"/>
        <v>2.82273E-2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4.5960000000000001E-2</v>
      </c>
      <c r="H229">
        <f t="shared" ref="H229:H231" si="217">I52+E52</f>
        <v>2.576546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7.1249999999999994E-3</v>
      </c>
      <c r="M229">
        <f>I66+E66</f>
        <v>17.418305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4.6020000000000005E-2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6.7499999999999999E-3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2.5225000000000001E-2</v>
      </c>
      <c r="H230">
        <f t="shared" si="217"/>
        <v>7.7415219999999998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2.5250000000000002E-2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1.6525000000000001E-2</v>
      </c>
      <c r="H231">
        <f t="shared" si="217"/>
        <v>51.129652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1.6550000000000002E-2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4.614E-2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6.0000000000000001E-3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4.6259999999999996E-2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5.2499999999999995E-3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2.5300000000000003E-2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2.5349999999999998E-2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1.6600000000000004E-2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1.6649999999999998E-2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4.6020000000000005E-2</v>
      </c>
      <c r="H242">
        <f t="shared" ref="H242:H244" si="235">M52+I52+E52</f>
        <v>3.7588179999999998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6.7887500000000005E-3</v>
      </c>
      <c r="M242">
        <f>M66+I66+E66</f>
        <v>25.809146999999999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4.6140000000000007E-2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6.1550000000000007E-3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2.5249750000000001E-2</v>
      </c>
      <c r="H243">
        <f t="shared" si="235"/>
        <v>11.638062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2.5299000000000002E-2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1.6549750000000002E-2</v>
      </c>
      <c r="H244">
        <f t="shared" si="235"/>
        <v>76.831153999999998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1.6599000000000003E-2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4.6380000000000005E-2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5.1199999999999987E-3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4.6620000000000009E-2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4.3950000000000005E-3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2.5395999999999998E-2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2.5491000000000003E-2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1.6695999999999999E-2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1.6791E-2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4.6080000000000003E-2</v>
      </c>
      <c r="H255">
        <f t="shared" ref="H255:H257" si="253">Q52+M52+I52+E52</f>
        <v>5.1253660000000005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6.4883499999999986E-3</v>
      </c>
      <c r="M255">
        <f>Q66+M66+I66+E66</f>
        <v>34.290260000000004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4.6259999999999996E-2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5.6917999999999986E-3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2.5274299999999996E-2</v>
      </c>
      <c r="H256">
        <f t="shared" si="253"/>
        <v>15.512698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2.5347399999999999E-2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1.6574274999999999E-2</v>
      </c>
      <c r="H257">
        <f t="shared" si="253"/>
        <v>102.773077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1.6647200000000001E-2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4.6619999999999995E-2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4.6743999999999987E-3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4.6980000000000008E-2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4.308600000000001E-3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2.5491199999999999E-2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2.5633800000000002E-2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1.6789600000000002E-2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1.6928400000000003E-2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48</v>
      </c>
      <c r="C9" s="11"/>
      <c r="D9" s="11"/>
      <c r="E9" s="11"/>
      <c r="F9" s="11" t="s">
        <v>49</v>
      </c>
      <c r="G9" s="11"/>
      <c r="H9" s="11"/>
      <c r="I9" s="11"/>
      <c r="J9" s="11" t="s">
        <v>50</v>
      </c>
      <c r="K9" s="11"/>
      <c r="L9" s="11"/>
      <c r="M9" s="11"/>
      <c r="N9" s="11" t="s">
        <v>51</v>
      </c>
      <c r="O9" s="11"/>
      <c r="P9" s="11"/>
      <c r="Q9" s="11"/>
      <c r="S9" s="17" t="s">
        <v>12</v>
      </c>
      <c r="T9" s="11" t="s">
        <v>48</v>
      </c>
      <c r="U9" s="11"/>
      <c r="V9" s="11"/>
      <c r="W9" s="11"/>
      <c r="X9" s="11" t="s">
        <v>49</v>
      </c>
      <c r="Y9" s="11"/>
      <c r="Z9" s="11"/>
      <c r="AA9" s="11"/>
      <c r="AB9" s="11" t="s">
        <v>50</v>
      </c>
      <c r="AC9" s="11"/>
      <c r="AD9" s="11"/>
      <c r="AE9" s="11"/>
      <c r="AF9" s="11" t="s">
        <v>51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4.3200000000000002E-2</v>
      </c>
      <c r="E11">
        <v>1.1995549999999999</v>
      </c>
      <c r="F11" t="s">
        <v>20</v>
      </c>
      <c r="G11">
        <v>2.5999999999999999E-3</v>
      </c>
      <c r="H11">
        <v>4.4400000000000002E-2</v>
      </c>
      <c r="I11">
        <v>1.1277969999999999</v>
      </c>
      <c r="J11" t="s">
        <v>20</v>
      </c>
      <c r="K11">
        <v>2.5999999999999999E-3</v>
      </c>
      <c r="L11">
        <v>4.5600000000000002E-2</v>
      </c>
      <c r="M11">
        <v>1.1802539999999999</v>
      </c>
      <c r="N11" t="s">
        <v>20</v>
      </c>
      <c r="O11">
        <v>2.5999999999999999E-3</v>
      </c>
      <c r="P11">
        <v>4.6800000000000001E-2</v>
      </c>
      <c r="Q11">
        <v>1.162091</v>
      </c>
      <c r="S11" s="17"/>
      <c r="T11" t="s">
        <v>20</v>
      </c>
      <c r="U11">
        <v>1.2999999999999999E-3</v>
      </c>
      <c r="V11">
        <v>4.3200000000000002E-2</v>
      </c>
      <c r="W11">
        <v>1.1277299999999999</v>
      </c>
      <c r="X11" t="s">
        <v>20</v>
      </c>
      <c r="Y11">
        <v>2.5999999999999999E-3</v>
      </c>
      <c r="Z11">
        <v>4.4400000000000002E-2</v>
      </c>
      <c r="AA11">
        <v>1.2281709999999999</v>
      </c>
      <c r="AB11" t="s">
        <v>20</v>
      </c>
      <c r="AC11">
        <v>2.5999999999999999E-3</v>
      </c>
      <c r="AD11">
        <v>4.5600000000000002E-2</v>
      </c>
      <c r="AE11">
        <v>1.1297440000000001</v>
      </c>
      <c r="AF11" t="s">
        <v>20</v>
      </c>
      <c r="AG11">
        <v>2.5999999999999999E-3</v>
      </c>
      <c r="AH11">
        <v>4.6800000000000001E-2</v>
      </c>
      <c r="AI11">
        <v>1.116806</v>
      </c>
    </row>
    <row r="12" spans="1:35" x14ac:dyDescent="0.25">
      <c r="A12" s="17"/>
      <c r="B12" t="s">
        <v>21</v>
      </c>
      <c r="C12">
        <v>4.0800000000000003E-2</v>
      </c>
      <c r="D12">
        <v>4.2999999999999997E-2</v>
      </c>
      <c r="E12">
        <v>4.1347100000000001</v>
      </c>
      <c r="F12" t="s">
        <v>21</v>
      </c>
      <c r="G12">
        <v>4.1799999999999997E-2</v>
      </c>
      <c r="H12">
        <v>4.4200000000000003E-2</v>
      </c>
      <c r="I12">
        <v>4.2557119999999999</v>
      </c>
      <c r="J12" t="s">
        <v>21</v>
      </c>
      <c r="K12">
        <v>4.2900000000000001E-2</v>
      </c>
      <c r="L12">
        <v>4.5400000000000003E-2</v>
      </c>
      <c r="M12">
        <v>4.0856649999999997</v>
      </c>
      <c r="N12" t="s">
        <v>21</v>
      </c>
      <c r="O12">
        <v>4.3999999999999997E-2</v>
      </c>
      <c r="P12">
        <v>4.6600000000000003E-2</v>
      </c>
      <c r="Q12">
        <v>4.1803629999999998</v>
      </c>
      <c r="S12" s="17"/>
      <c r="T12" t="s">
        <v>21</v>
      </c>
      <c r="U12">
        <v>3.1399999999999997E-2</v>
      </c>
      <c r="V12">
        <v>4.2500000000000003E-2</v>
      </c>
      <c r="W12">
        <v>3.8935439999999999</v>
      </c>
      <c r="X12" t="s">
        <v>21</v>
      </c>
      <c r="Y12">
        <v>3.2099999999999997E-2</v>
      </c>
      <c r="Z12">
        <v>4.36E-2</v>
      </c>
      <c r="AA12">
        <v>3.7418339999999999</v>
      </c>
      <c r="AB12" t="s">
        <v>21</v>
      </c>
      <c r="AC12">
        <v>3.2800000000000003E-2</v>
      </c>
      <c r="AD12">
        <v>4.48E-2</v>
      </c>
      <c r="AE12">
        <v>3.75773</v>
      </c>
      <c r="AF12" t="s">
        <v>21</v>
      </c>
      <c r="AG12">
        <v>3.3500000000000002E-2</v>
      </c>
      <c r="AH12">
        <v>4.5900000000000003E-2</v>
      </c>
      <c r="AI12">
        <v>4.2173639999999999</v>
      </c>
    </row>
    <row r="13" spans="1:35" x14ac:dyDescent="0.25">
      <c r="A13" s="17"/>
      <c r="B13" t="s">
        <v>22</v>
      </c>
      <c r="C13">
        <v>4.0800000000000003E-2</v>
      </c>
      <c r="D13">
        <v>4.1000000000000002E-2</v>
      </c>
      <c r="E13">
        <v>28.134734999999999</v>
      </c>
      <c r="F13" t="s">
        <v>22</v>
      </c>
      <c r="G13">
        <v>4.19E-2</v>
      </c>
      <c r="H13">
        <v>4.2000000000000003E-2</v>
      </c>
      <c r="I13">
        <v>27.103413</v>
      </c>
      <c r="J13" t="s">
        <v>22</v>
      </c>
      <c r="K13">
        <v>4.2900000000000001E-2</v>
      </c>
      <c r="L13">
        <v>4.3099999999999999E-2</v>
      </c>
      <c r="M13">
        <v>27.81531</v>
      </c>
      <c r="N13" t="s">
        <v>22</v>
      </c>
      <c r="O13">
        <v>4.3999999999999997E-2</v>
      </c>
      <c r="P13">
        <v>4.4200000000000003E-2</v>
      </c>
      <c r="Q13">
        <v>27.675889999999999</v>
      </c>
      <c r="S13" s="17"/>
      <c r="T13" t="s">
        <v>22</v>
      </c>
      <c r="U13">
        <v>3.2000000000000001E-2</v>
      </c>
      <c r="V13">
        <v>3.6799999999999999E-2</v>
      </c>
      <c r="W13">
        <v>25.231501000000002</v>
      </c>
      <c r="X13" t="s">
        <v>22</v>
      </c>
      <c r="Y13">
        <v>3.2800000000000003E-2</v>
      </c>
      <c r="Z13">
        <v>3.78E-2</v>
      </c>
      <c r="AA13">
        <v>25.264669000000001</v>
      </c>
      <c r="AB13" t="s">
        <v>22</v>
      </c>
      <c r="AC13">
        <v>3.3599999999999998E-2</v>
      </c>
      <c r="AD13">
        <v>3.8800000000000001E-2</v>
      </c>
      <c r="AE13">
        <v>26.365299</v>
      </c>
      <c r="AF13" t="s">
        <v>22</v>
      </c>
      <c r="AG13">
        <v>3.4299999999999997E-2</v>
      </c>
      <c r="AH13">
        <v>3.9800000000000002E-2</v>
      </c>
      <c r="AI13">
        <v>26.352886000000002</v>
      </c>
    </row>
    <row r="16" spans="1:35" x14ac:dyDescent="0.25">
      <c r="A16" s="13" t="s">
        <v>24</v>
      </c>
      <c r="B16" s="11" t="s">
        <v>48</v>
      </c>
      <c r="C16" s="11"/>
      <c r="D16" s="11"/>
      <c r="E16" s="11"/>
      <c r="F16" s="11" t="s">
        <v>49</v>
      </c>
      <c r="G16" s="11"/>
      <c r="H16" s="11"/>
      <c r="I16" s="11"/>
      <c r="J16" s="11" t="s">
        <v>50</v>
      </c>
      <c r="K16" s="11"/>
      <c r="L16" s="11"/>
      <c r="M16" s="11"/>
      <c r="N16" s="11" t="s">
        <v>51</v>
      </c>
      <c r="O16" s="11"/>
      <c r="P16" s="11"/>
      <c r="Q16" s="11"/>
      <c r="S16" s="13" t="s">
        <v>24</v>
      </c>
      <c r="T16" s="11" t="s">
        <v>48</v>
      </c>
      <c r="U16" s="11"/>
      <c r="V16" s="11"/>
      <c r="W16" s="11"/>
      <c r="X16" s="11" t="s">
        <v>49</v>
      </c>
      <c r="Y16" s="11"/>
      <c r="Z16" s="11"/>
      <c r="AA16" s="11"/>
      <c r="AB16" s="11" t="s">
        <v>50</v>
      </c>
      <c r="AC16" s="11"/>
      <c r="AD16" s="11"/>
      <c r="AE16" s="11"/>
      <c r="AF16" s="11" t="s">
        <v>51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48</v>
      </c>
      <c r="C23" s="11"/>
      <c r="D23" s="11"/>
      <c r="E23" s="11"/>
      <c r="F23" s="11" t="s">
        <v>49</v>
      </c>
      <c r="G23" s="11"/>
      <c r="H23" s="11"/>
      <c r="I23" s="11"/>
      <c r="J23" s="11" t="s">
        <v>50</v>
      </c>
      <c r="K23" s="11"/>
      <c r="L23" s="11"/>
      <c r="M23" s="11"/>
      <c r="N23" s="11" t="s">
        <v>51</v>
      </c>
      <c r="O23" s="11"/>
      <c r="P23" s="11"/>
      <c r="Q23" s="11"/>
      <c r="S23" s="18" t="s">
        <v>25</v>
      </c>
      <c r="T23" s="11" t="s">
        <v>48</v>
      </c>
      <c r="U23" s="11"/>
      <c r="V23" s="11"/>
      <c r="W23" s="11"/>
      <c r="X23" s="11" t="s">
        <v>49</v>
      </c>
      <c r="Y23" s="11"/>
      <c r="Z23" s="11"/>
      <c r="AA23" s="11"/>
      <c r="AB23" s="11" t="s">
        <v>50</v>
      </c>
      <c r="AC23" s="11"/>
      <c r="AD23" s="11"/>
      <c r="AE23" s="11"/>
      <c r="AF23" s="11" t="s">
        <v>51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4.0800000000000003E-2</v>
      </c>
      <c r="C25" s="3"/>
      <c r="D25" s="3"/>
      <c r="E25">
        <v>8.1938040000000001</v>
      </c>
      <c r="F25">
        <v>4.2200000000000001E-2</v>
      </c>
      <c r="G25" s="3"/>
      <c r="H25" s="3"/>
      <c r="I25">
        <v>7.708291</v>
      </c>
      <c r="J25">
        <v>4.3099999999999999E-2</v>
      </c>
      <c r="K25" s="3"/>
      <c r="L25" s="3"/>
      <c r="M25" s="7">
        <v>8.6340380000000003</v>
      </c>
      <c r="N25" s="3">
        <v>4.4200000000000003E-2</v>
      </c>
      <c r="O25" s="3"/>
      <c r="P25" s="3"/>
      <c r="Q25">
        <v>8.4461169999999992</v>
      </c>
      <c r="S25" s="18"/>
      <c r="T25" s="3">
        <v>3.5400000000000001E-2</v>
      </c>
      <c r="U25" s="3"/>
      <c r="V25" s="3"/>
      <c r="W25">
        <v>7.6611659999999997</v>
      </c>
      <c r="X25" s="3">
        <v>3.6299999999999999E-2</v>
      </c>
      <c r="Y25" s="3"/>
      <c r="Z25" s="3"/>
      <c r="AA25">
        <v>7.8370300000000004</v>
      </c>
      <c r="AB25" s="3">
        <v>3.7100000000000001E-2</v>
      </c>
      <c r="AC25" s="3"/>
      <c r="AD25" s="3"/>
      <c r="AE25">
        <v>7.7584239999999998</v>
      </c>
      <c r="AF25" s="3">
        <v>3.8100000000000002E-2</v>
      </c>
      <c r="AG25" s="3"/>
      <c r="AH25" s="3"/>
      <c r="AI25">
        <v>7.8641819999999996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48</v>
      </c>
      <c r="C30" s="11"/>
      <c r="D30" s="11"/>
      <c r="E30" s="11"/>
      <c r="F30" s="11" t="s">
        <v>49</v>
      </c>
      <c r="G30" s="11"/>
      <c r="H30" s="11"/>
      <c r="I30" s="11"/>
      <c r="J30" s="11" t="s">
        <v>50</v>
      </c>
      <c r="K30" s="11"/>
      <c r="L30" s="11"/>
      <c r="M30" s="11"/>
      <c r="N30" s="11" t="s">
        <v>51</v>
      </c>
      <c r="O30" s="11"/>
      <c r="P30" s="11"/>
      <c r="Q30" s="11"/>
      <c r="S30" s="17" t="s">
        <v>12</v>
      </c>
      <c r="T30" s="11" t="s">
        <v>48</v>
      </c>
      <c r="U30" s="11"/>
      <c r="V30" s="11"/>
      <c r="W30" s="11"/>
      <c r="X30" s="11" t="s">
        <v>49</v>
      </c>
      <c r="Y30" s="11"/>
      <c r="Z30" s="11"/>
      <c r="AA30" s="11"/>
      <c r="AB30" s="11" t="s">
        <v>50</v>
      </c>
      <c r="AC30" s="11"/>
      <c r="AD30" s="11"/>
      <c r="AE30" s="11"/>
      <c r="AF30" s="11" t="s">
        <v>51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4.3200000000000002E-2</v>
      </c>
      <c r="E32">
        <v>1.3152649999999999</v>
      </c>
      <c r="F32" t="s">
        <v>20</v>
      </c>
      <c r="G32">
        <v>2.5999999999999999E-3</v>
      </c>
      <c r="H32">
        <v>4.4400000000000002E-2</v>
      </c>
      <c r="I32">
        <v>1.1312359999999999</v>
      </c>
      <c r="J32" t="s">
        <v>20</v>
      </c>
      <c r="K32">
        <v>2.5999999999999999E-3</v>
      </c>
      <c r="L32">
        <v>4.5600000000000002E-2</v>
      </c>
      <c r="M32">
        <v>1.219603</v>
      </c>
      <c r="N32" t="s">
        <v>20</v>
      </c>
      <c r="O32">
        <v>2.5999999999999999E-3</v>
      </c>
      <c r="P32">
        <v>4.6800000000000001E-2</v>
      </c>
      <c r="Q32">
        <v>1.259509</v>
      </c>
      <c r="S32" s="17"/>
      <c r="T32" t="s">
        <v>20</v>
      </c>
      <c r="U32">
        <v>1.2999999999999999E-3</v>
      </c>
      <c r="V32">
        <v>4.3200000000000002E-2</v>
      </c>
      <c r="W32">
        <v>1.2013400000000001</v>
      </c>
      <c r="X32" t="s">
        <v>20</v>
      </c>
      <c r="Y32">
        <v>2.5999999999999999E-3</v>
      </c>
      <c r="Z32">
        <v>4.4400000000000002E-2</v>
      </c>
      <c r="AA32">
        <v>1.234254</v>
      </c>
      <c r="AB32" t="s">
        <v>20</v>
      </c>
      <c r="AC32">
        <v>2.5999999999999999E-3</v>
      </c>
      <c r="AD32">
        <v>4.5600000000000002E-2</v>
      </c>
      <c r="AE32">
        <v>1.1237010000000001</v>
      </c>
      <c r="AF32" t="s">
        <v>20</v>
      </c>
      <c r="AG32">
        <v>2.5999999999999999E-3</v>
      </c>
      <c r="AH32">
        <v>4.6800000000000001E-2</v>
      </c>
      <c r="AI32">
        <v>1.128131</v>
      </c>
    </row>
    <row r="33" spans="1:35" x14ac:dyDescent="0.25">
      <c r="A33" s="17"/>
      <c r="B33" t="s">
        <v>21</v>
      </c>
      <c r="C33">
        <v>1.5299999999999999E-2</v>
      </c>
      <c r="D33">
        <v>4.07E-2</v>
      </c>
      <c r="E33">
        <v>3.480496</v>
      </c>
      <c r="F33" t="s">
        <v>21</v>
      </c>
      <c r="G33">
        <v>1.5599999999999999E-2</v>
      </c>
      <c r="H33">
        <v>4.1700000000000001E-2</v>
      </c>
      <c r="I33">
        <v>3.7966690000000001</v>
      </c>
      <c r="J33" t="s">
        <v>21</v>
      </c>
      <c r="K33">
        <v>1.6E-2</v>
      </c>
      <c r="L33">
        <v>4.2799999999999998E-2</v>
      </c>
      <c r="M33">
        <v>3.4389029999999998</v>
      </c>
      <c r="N33" t="s">
        <v>21</v>
      </c>
      <c r="O33">
        <v>1.6299999999999999E-2</v>
      </c>
      <c r="P33">
        <v>4.3900000000000002E-2</v>
      </c>
      <c r="Q33">
        <v>3.597572</v>
      </c>
      <c r="S33" s="17"/>
      <c r="T33" t="s">
        <v>21</v>
      </c>
      <c r="U33">
        <v>6.8999999999999999E-3</v>
      </c>
      <c r="V33">
        <v>3.5999999999999997E-2</v>
      </c>
      <c r="W33">
        <v>3.4044150000000002</v>
      </c>
      <c r="X33" t="s">
        <v>21</v>
      </c>
      <c r="Y33">
        <v>7.1000000000000004E-3</v>
      </c>
      <c r="Z33">
        <v>3.6900000000000002E-2</v>
      </c>
      <c r="AA33">
        <v>3.4656570000000002</v>
      </c>
      <c r="AB33" t="s">
        <v>21</v>
      </c>
      <c r="AC33">
        <v>7.3000000000000001E-3</v>
      </c>
      <c r="AD33">
        <v>3.78E-2</v>
      </c>
      <c r="AE33">
        <v>3.3056139999999998</v>
      </c>
      <c r="AF33" t="s">
        <v>21</v>
      </c>
      <c r="AG33">
        <v>7.4999999999999997E-3</v>
      </c>
      <c r="AH33">
        <v>3.8800000000000001E-2</v>
      </c>
      <c r="AI33">
        <v>3.3299729999999998</v>
      </c>
    </row>
    <row r="34" spans="1:35" x14ac:dyDescent="0.25">
      <c r="A34" s="17"/>
      <c r="B34" t="s">
        <v>22</v>
      </c>
      <c r="C34">
        <v>1.72E-2</v>
      </c>
      <c r="D34">
        <v>3.2300000000000002E-2</v>
      </c>
      <c r="E34">
        <v>23.688385</v>
      </c>
      <c r="F34" t="s">
        <v>22</v>
      </c>
      <c r="G34">
        <v>1.7600000000000001E-2</v>
      </c>
      <c r="H34">
        <v>3.3099999999999997E-2</v>
      </c>
      <c r="I34">
        <v>23.598996</v>
      </c>
      <c r="J34" t="s">
        <v>22</v>
      </c>
      <c r="K34" s="7">
        <v>1.7999999999999999E-2</v>
      </c>
      <c r="L34" s="10">
        <v>3.4000000000000002E-2</v>
      </c>
      <c r="M34">
        <v>24.025262000000001</v>
      </c>
      <c r="N34" t="s">
        <v>22</v>
      </c>
      <c r="O34">
        <v>1.84E-2</v>
      </c>
      <c r="P34">
        <v>3.4799999999999998E-2</v>
      </c>
      <c r="Q34">
        <v>23.673269999999999</v>
      </c>
      <c r="S34" s="17"/>
      <c r="T34" t="s">
        <v>22</v>
      </c>
      <c r="U34">
        <v>8.6E-3</v>
      </c>
      <c r="V34">
        <v>2.5999999999999999E-2</v>
      </c>
      <c r="W34">
        <v>21.091401999999999</v>
      </c>
      <c r="X34" t="s">
        <v>22</v>
      </c>
      <c r="Y34">
        <v>8.8000000000000005E-3</v>
      </c>
      <c r="Z34">
        <v>2.6800000000000001E-2</v>
      </c>
      <c r="AA34">
        <v>21.284154999999998</v>
      </c>
      <c r="AB34" t="s">
        <v>22</v>
      </c>
      <c r="AC34">
        <v>8.9999999999999993E-3</v>
      </c>
      <c r="AD34">
        <v>2.75E-2</v>
      </c>
      <c r="AE34">
        <v>25.291594</v>
      </c>
      <c r="AF34" t="s">
        <v>22</v>
      </c>
      <c r="AG34">
        <v>9.2999999999999992E-3</v>
      </c>
      <c r="AH34" s="6">
        <v>2.81E-2</v>
      </c>
      <c r="AI34">
        <v>21.314827999999999</v>
      </c>
    </row>
    <row r="37" spans="1:35" x14ac:dyDescent="0.25">
      <c r="A37" s="13" t="s">
        <v>24</v>
      </c>
      <c r="B37" s="11" t="s">
        <v>48</v>
      </c>
      <c r="C37" s="11"/>
      <c r="D37" s="11"/>
      <c r="E37" s="11"/>
      <c r="F37" s="11" t="s">
        <v>49</v>
      </c>
      <c r="G37" s="11"/>
      <c r="H37" s="11"/>
      <c r="I37" s="11"/>
      <c r="J37" s="11" t="s">
        <v>50</v>
      </c>
      <c r="K37" s="11"/>
      <c r="L37" s="11"/>
      <c r="M37" s="11"/>
      <c r="N37" s="11" t="s">
        <v>51</v>
      </c>
      <c r="O37" s="11"/>
      <c r="P37" s="11"/>
      <c r="Q37" s="11"/>
      <c r="S37" s="13" t="s">
        <v>24</v>
      </c>
      <c r="T37" s="11" t="s">
        <v>48</v>
      </c>
      <c r="U37" s="11"/>
      <c r="V37" s="11"/>
      <c r="W37" s="11"/>
      <c r="X37" s="11" t="s">
        <v>49</v>
      </c>
      <c r="Y37" s="11"/>
      <c r="Z37" s="11"/>
      <c r="AA37" s="11"/>
      <c r="AB37" s="11" t="s">
        <v>50</v>
      </c>
      <c r="AC37" s="11"/>
      <c r="AD37" s="11"/>
      <c r="AE37" s="11"/>
      <c r="AF37" s="11" t="s">
        <v>51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48</v>
      </c>
      <c r="C44" s="11"/>
      <c r="D44" s="11"/>
      <c r="E44" s="11"/>
      <c r="F44" s="11" t="s">
        <v>49</v>
      </c>
      <c r="G44" s="11"/>
      <c r="H44" s="11"/>
      <c r="I44" s="11"/>
      <c r="J44" s="11" t="s">
        <v>50</v>
      </c>
      <c r="K44" s="11"/>
      <c r="L44" s="11"/>
      <c r="M44" s="11"/>
      <c r="N44" s="11" t="s">
        <v>51</v>
      </c>
      <c r="O44" s="11"/>
      <c r="P44" s="11"/>
      <c r="Q44" s="11"/>
      <c r="S44" s="18" t="s">
        <v>25</v>
      </c>
      <c r="T44" s="11" t="s">
        <v>48</v>
      </c>
      <c r="U44" s="11"/>
      <c r="V44" s="11"/>
      <c r="W44" s="11"/>
      <c r="X44" s="11" t="s">
        <v>49</v>
      </c>
      <c r="Y44" s="11"/>
      <c r="Z44" s="11"/>
      <c r="AA44" s="11"/>
      <c r="AB44" s="11" t="s">
        <v>50</v>
      </c>
      <c r="AC44" s="11"/>
      <c r="AD44" s="11"/>
      <c r="AE44" s="11"/>
      <c r="AF44" s="11" t="s">
        <v>51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2.69E-2</v>
      </c>
      <c r="C46" s="3"/>
      <c r="D46" s="3"/>
      <c r="E46">
        <v>7.7339279999999997</v>
      </c>
      <c r="F46" s="3">
        <v>2.75E-2</v>
      </c>
      <c r="G46" s="3"/>
      <c r="H46" s="3"/>
      <c r="I46">
        <v>7.6768340000000004</v>
      </c>
      <c r="J46" s="3">
        <v>2.8299999999999999E-2</v>
      </c>
      <c r="K46" s="3"/>
      <c r="L46" s="3"/>
      <c r="M46">
        <v>7.7952620000000001</v>
      </c>
      <c r="N46" s="3">
        <v>2.9100000000000001E-2</v>
      </c>
      <c r="O46" s="3"/>
      <c r="P46" s="3"/>
      <c r="Q46">
        <v>7.5282549999999997</v>
      </c>
      <c r="S46" s="18"/>
      <c r="T46" s="3">
        <v>1.7299999999999999E-2</v>
      </c>
      <c r="U46" s="3"/>
      <c r="V46" s="3"/>
      <c r="W46">
        <v>7.8956650000000002</v>
      </c>
      <c r="X46" s="3">
        <v>1.77E-2</v>
      </c>
      <c r="Y46" s="3"/>
      <c r="Z46" s="3"/>
      <c r="AA46">
        <v>8.3017339999999997</v>
      </c>
      <c r="AB46" s="3">
        <v>1.8200000000000001E-2</v>
      </c>
      <c r="AC46" s="3"/>
      <c r="AD46" s="3"/>
      <c r="AE46">
        <v>7.9526570000000003</v>
      </c>
      <c r="AF46" s="3">
        <v>1.8700000000000001E-2</v>
      </c>
      <c r="AG46" s="3"/>
      <c r="AH46" s="3"/>
      <c r="AI46">
        <v>8.0388009999999994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48</v>
      </c>
      <c r="C50" s="11"/>
      <c r="D50" s="11"/>
      <c r="E50" s="11"/>
      <c r="F50" s="11" t="s">
        <v>49</v>
      </c>
      <c r="G50" s="11"/>
      <c r="H50" s="11"/>
      <c r="I50" s="11"/>
      <c r="J50" s="11" t="s">
        <v>50</v>
      </c>
      <c r="K50" s="11"/>
      <c r="L50" s="11"/>
      <c r="M50" s="11"/>
      <c r="N50" s="11" t="s">
        <v>51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4.3200000000000002E-2</v>
      </c>
      <c r="E52">
        <v>1.316681</v>
      </c>
      <c r="F52" t="s">
        <v>20</v>
      </c>
      <c r="G52">
        <v>2.5999999999999999E-3</v>
      </c>
      <c r="H52">
        <v>4.4400000000000002E-2</v>
      </c>
      <c r="I52">
        <v>1.147513</v>
      </c>
      <c r="J52" t="s">
        <v>20</v>
      </c>
      <c r="K52">
        <v>2.5999999999999999E-3</v>
      </c>
      <c r="L52">
        <v>4.5600000000000002E-2</v>
      </c>
      <c r="M52">
        <v>1.306878</v>
      </c>
      <c r="N52" t="s">
        <v>20</v>
      </c>
      <c r="O52">
        <v>2.5999999999999999E-3</v>
      </c>
      <c r="P52">
        <v>4.6800000000000001E-2</v>
      </c>
      <c r="Q52">
        <v>1.315393</v>
      </c>
    </row>
    <row r="53" spans="1:17" x14ac:dyDescent="0.25">
      <c r="A53" s="17"/>
      <c r="B53" t="s">
        <v>21</v>
      </c>
      <c r="C53">
        <v>2.8E-3</v>
      </c>
      <c r="D53">
        <v>2.3800000000000002E-2</v>
      </c>
      <c r="E53">
        <v>3.0139019999999999</v>
      </c>
      <c r="F53" t="s">
        <v>21</v>
      </c>
      <c r="G53">
        <v>2.8999999999999998E-3</v>
      </c>
      <c r="H53">
        <v>2.4299999999999999E-2</v>
      </c>
      <c r="I53">
        <v>3.2504439999999999</v>
      </c>
      <c r="J53" t="s">
        <v>21</v>
      </c>
      <c r="K53">
        <v>3.0000000000000001E-3</v>
      </c>
      <c r="L53">
        <v>2.47E-2</v>
      </c>
      <c r="M53">
        <v>3.0592489999999999</v>
      </c>
      <c r="N53" t="s">
        <v>21</v>
      </c>
      <c r="O53">
        <v>3.0999999999999999E-3</v>
      </c>
      <c r="P53">
        <v>2.5399999999999999E-2</v>
      </c>
      <c r="Q53">
        <v>3.2580339999999999</v>
      </c>
    </row>
    <row r="54" spans="1:17" x14ac:dyDescent="0.25">
      <c r="A54" s="17"/>
      <c r="B54" t="s">
        <v>22</v>
      </c>
      <c r="C54">
        <v>3.8E-3</v>
      </c>
      <c r="D54">
        <v>1.5599999999999999E-2</v>
      </c>
      <c r="E54">
        <v>17.677468999999999</v>
      </c>
      <c r="F54" t="s">
        <v>22</v>
      </c>
      <c r="G54">
        <v>3.8999999999999998E-3</v>
      </c>
      <c r="H54">
        <v>1.61E-2</v>
      </c>
      <c r="I54">
        <v>17.568987</v>
      </c>
      <c r="J54" t="s">
        <v>22</v>
      </c>
      <c r="K54">
        <v>4.0000000000000001E-3</v>
      </c>
      <c r="L54">
        <v>1.66E-2</v>
      </c>
      <c r="M54">
        <v>17.840043000000001</v>
      </c>
      <c r="N54" t="s">
        <v>22</v>
      </c>
      <c r="O54">
        <v>4.1000000000000003E-3</v>
      </c>
      <c r="P54">
        <v>1.7000000000000001E-2</v>
      </c>
      <c r="Q54">
        <v>17.405256999999999</v>
      </c>
    </row>
    <row r="57" spans="1:17" x14ac:dyDescent="0.25">
      <c r="A57" s="13" t="s">
        <v>24</v>
      </c>
      <c r="B57" s="11" t="s">
        <v>48</v>
      </c>
      <c r="C57" s="11"/>
      <c r="D57" s="11"/>
      <c r="E57" s="11"/>
      <c r="F57" s="11" t="s">
        <v>49</v>
      </c>
      <c r="G57" s="11"/>
      <c r="H57" s="11"/>
      <c r="I57" s="11"/>
      <c r="J57" s="11" t="s">
        <v>50</v>
      </c>
      <c r="K57" s="11"/>
      <c r="L57" s="11"/>
      <c r="M57" s="11"/>
      <c r="N57" s="11" t="s">
        <v>51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48</v>
      </c>
      <c r="C64" s="11"/>
      <c r="D64" s="11"/>
      <c r="E64" s="11"/>
      <c r="F64" s="11" t="s">
        <v>49</v>
      </c>
      <c r="G64" s="11"/>
      <c r="H64" s="11"/>
      <c r="I64" s="11"/>
      <c r="J64" s="11" t="s">
        <v>50</v>
      </c>
      <c r="K64" s="11"/>
      <c r="L64" s="11"/>
      <c r="M64" s="11"/>
      <c r="N64" s="11" t="s">
        <v>51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7.3000000000000001E-3</v>
      </c>
      <c r="C66" s="3"/>
      <c r="D66" s="3"/>
      <c r="E66">
        <v>7.903594</v>
      </c>
      <c r="F66" s="3">
        <v>7.6E-3</v>
      </c>
      <c r="G66" s="3"/>
      <c r="H66" s="3"/>
      <c r="I66">
        <v>7.9167449999999997</v>
      </c>
      <c r="J66" s="3">
        <v>7.9000000000000008E-3</v>
      </c>
      <c r="K66" s="3"/>
      <c r="L66" s="3"/>
      <c r="M66">
        <v>7.9060740000000003</v>
      </c>
      <c r="N66" s="3">
        <v>8.2000000000000007E-3</v>
      </c>
      <c r="O66" s="3"/>
      <c r="P66" s="3"/>
      <c r="Q66">
        <v>7.9115679999999999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4.326E-2</v>
      </c>
      <c r="H73">
        <f t="shared" ref="H73:H75" si="2">E11+I11</f>
        <v>2.3273519999999999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4.0870000000000004E-2</v>
      </c>
      <c r="M73">
        <f>I25+E25</f>
        <v>15.902094999999999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4.3320000000000004E-2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4.0940000000000004E-2</v>
      </c>
    </row>
    <row r="74" spans="1:27" x14ac:dyDescent="0.25">
      <c r="C74" s="17"/>
      <c r="D74" s="16"/>
      <c r="E74" t="s">
        <v>36</v>
      </c>
      <c r="F74">
        <f t="shared" si="0"/>
        <v>4.0850000000000004E-2</v>
      </c>
      <c r="G74">
        <f t="shared" si="1"/>
        <v>4.3060000000000001E-2</v>
      </c>
      <c r="H74">
        <f t="shared" si="2"/>
        <v>8.3904220000000009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4.0900000000000006E-2</v>
      </c>
      <c r="S74">
        <f t="shared" si="7"/>
        <v>4.3119999999999999E-2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4.0855000000000002E-2</v>
      </c>
      <c r="G75">
        <f t="shared" si="1"/>
        <v>4.1049999999999996E-2</v>
      </c>
      <c r="H75">
        <f t="shared" si="2"/>
        <v>55.238147999999995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4.0910000000000002E-2</v>
      </c>
      <c r="S75">
        <f t="shared" si="7"/>
        <v>4.1100000000000005E-2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4.3439999999999999E-2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4.1080000000000005E-2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4.3560000000000001E-2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4.122E-2</v>
      </c>
    </row>
    <row r="80" spans="1:27" x14ac:dyDescent="0.25">
      <c r="C80" s="17"/>
      <c r="D80" s="16"/>
      <c r="E80" t="s">
        <v>36</v>
      </c>
      <c r="F80">
        <f t="shared" si="10"/>
        <v>4.1000000000000002E-2</v>
      </c>
      <c r="G80">
        <f t="shared" si="11"/>
        <v>4.3240000000000001E-2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4.1099999999999998E-2</v>
      </c>
      <c r="S80">
        <f t="shared" si="15"/>
        <v>4.3359999999999996E-2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4.1020000000000001E-2</v>
      </c>
      <c r="G81">
        <f t="shared" si="11"/>
        <v>4.1200000000000001E-2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4.113E-2</v>
      </c>
      <c r="S81">
        <f t="shared" si="15"/>
        <v>4.1300000000000003E-2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4.3320000000000011E-2</v>
      </c>
      <c r="H86">
        <f t="shared" ref="H86:H88" si="20">M11+I11+E11</f>
        <v>3.507606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4.093875000000001E-2</v>
      </c>
      <c r="M86">
        <f>M25+I25+E25</f>
        <v>24.536133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4.3440000000000006E-2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4.1075000000000007E-2</v>
      </c>
    </row>
    <row r="87" spans="2:25" x14ac:dyDescent="0.25">
      <c r="B87" s="17"/>
      <c r="C87" s="15"/>
      <c r="D87" s="16"/>
      <c r="E87" t="s">
        <v>36</v>
      </c>
      <c r="F87">
        <f t="shared" si="18"/>
        <v>4.0900250000000006E-2</v>
      </c>
      <c r="G87">
        <f t="shared" si="19"/>
        <v>4.3120000000000006E-2</v>
      </c>
      <c r="H87">
        <f t="shared" si="20"/>
        <v>12.476087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4.100100000000001E-2</v>
      </c>
      <c r="S87">
        <f t="shared" si="25"/>
        <v>4.3240000000000001E-2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4.0909750000000009E-2</v>
      </c>
      <c r="G88">
        <f t="shared" si="19"/>
        <v>4.1100250000000005E-2</v>
      </c>
      <c r="H88">
        <f t="shared" si="20"/>
        <v>83.053458000000006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4.1019000000000007E-2</v>
      </c>
      <c r="S88">
        <f t="shared" si="25"/>
        <v>4.1201000000000002E-2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4.3680000000000004E-2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4.1340000000000002E-2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4.3920000000000008E-2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4.1595000000000007E-2</v>
      </c>
    </row>
    <row r="93" spans="2:25" x14ac:dyDescent="0.25">
      <c r="B93" s="17"/>
      <c r="C93" s="15"/>
      <c r="D93" s="16"/>
      <c r="E93" t="s">
        <v>36</v>
      </c>
      <c r="F93">
        <f t="shared" si="28"/>
        <v>4.1203999999999998E-2</v>
      </c>
      <c r="G93">
        <f t="shared" si="29"/>
        <v>4.3479999999999998E-2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4.1409000000000001E-2</v>
      </c>
      <c r="S93">
        <f t="shared" si="33"/>
        <v>4.3720000000000002E-2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4.1236000000000002E-2</v>
      </c>
      <c r="G94">
        <f t="shared" si="29"/>
        <v>4.1403999999999996E-2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4.1451000000000002E-2</v>
      </c>
      <c r="S94">
        <f t="shared" si="33"/>
        <v>4.1609000000000007E-2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4.3380000000000002E-2</v>
      </c>
      <c r="H99">
        <f t="shared" ref="H99:H101" si="38">Q11+M11+I11+E11</f>
        <v>4.6696970000000002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4.1006337499999997E-2</v>
      </c>
      <c r="M99">
        <f>Q25+M25+I25+E25</f>
        <v>32.982249999999993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4.3560000000000001E-2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4.1205699999999998E-2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4.0950737499999994E-2</v>
      </c>
      <c r="G100">
        <f t="shared" si="37"/>
        <v>4.3179999999999996E-2</v>
      </c>
      <c r="H100">
        <f t="shared" si="38"/>
        <v>16.65645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4.1102899999999998E-2</v>
      </c>
      <c r="S100">
        <f t="shared" si="43"/>
        <v>4.3359999999999996E-2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4.0964274999999994E-2</v>
      </c>
      <c r="G101">
        <f t="shared" si="37"/>
        <v>4.1150737499999999E-2</v>
      </c>
      <c r="H101">
        <f t="shared" si="38"/>
        <v>110.72934799999999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4.1127200000000003E-2</v>
      </c>
      <c r="S101">
        <f t="shared" si="43"/>
        <v>4.1302899999999997E-2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4.3920000000000001E-2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4.15856E-2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4.4280000000000007E-2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4.1943900000000006E-2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4.1411200000000002E-2</v>
      </c>
      <c r="G106">
        <f t="shared" si="47"/>
        <v>4.3719999999999995E-2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4.1724300000000006E-2</v>
      </c>
      <c r="S106">
        <f t="shared" si="51"/>
        <v>4.4080000000000001E-2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4.1449600000000003E-2</v>
      </c>
      <c r="G107">
        <f t="shared" si="47"/>
        <v>4.1611200000000001E-2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4.1768400000000004E-2</v>
      </c>
      <c r="S107">
        <f t="shared" si="51"/>
        <v>4.1924300000000005E-2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4.326E-2</v>
      </c>
      <c r="H112">
        <f t="shared" ref="H112:H114" si="56">AA11+W11</f>
        <v>2.3559009999999998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3.5444999999999997E-2</v>
      </c>
      <c r="M112">
        <f>AA25+W25</f>
        <v>15.498196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4.3320000000000004E-2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3.5490000000000001E-2</v>
      </c>
    </row>
    <row r="113" spans="2:25" x14ac:dyDescent="0.25">
      <c r="C113" s="17"/>
      <c r="D113" s="16"/>
      <c r="E113" t="s">
        <v>36</v>
      </c>
      <c r="F113">
        <f t="shared" si="54"/>
        <v>3.1434999999999998E-2</v>
      </c>
      <c r="G113">
        <f t="shared" si="55"/>
        <v>4.2555000000000003E-2</v>
      </c>
      <c r="H113">
        <f t="shared" si="56"/>
        <v>7.6353779999999993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3.1469999999999998E-2</v>
      </c>
      <c r="S113">
        <f t="shared" si="61"/>
        <v>4.2610000000000009E-2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3.2039999999999999E-2</v>
      </c>
      <c r="G114">
        <f t="shared" si="55"/>
        <v>3.6850000000000001E-2</v>
      </c>
      <c r="H114">
        <f t="shared" si="56"/>
        <v>50.496170000000006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3.2080000000000004E-2</v>
      </c>
      <c r="S114">
        <f t="shared" si="61"/>
        <v>3.6900000000000002E-2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4.3439999999999999E-2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3.5580000000000001E-2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4.3560000000000001E-2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3.567E-2</v>
      </c>
    </row>
    <row r="119" spans="2:25" x14ac:dyDescent="0.25">
      <c r="C119" s="17"/>
      <c r="D119" s="16"/>
      <c r="E119" t="s">
        <v>36</v>
      </c>
      <c r="F119">
        <f t="shared" si="64"/>
        <v>3.1539999999999999E-2</v>
      </c>
      <c r="G119">
        <f t="shared" si="65"/>
        <v>4.2720000000000001E-2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3.1609999999999992E-2</v>
      </c>
      <c r="S119">
        <f t="shared" si="69"/>
        <v>4.283E-2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3.2160000000000001E-2</v>
      </c>
      <c r="G120">
        <f t="shared" si="65"/>
        <v>3.7000000000000005E-2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3.2239999999999998E-2</v>
      </c>
      <c r="S120">
        <f t="shared" si="69"/>
        <v>3.7099999999999994E-2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4.3320000000000011E-2</v>
      </c>
      <c r="H125">
        <f t="shared" ref="H125:H127" si="74">AE11+AA11+W11</f>
        <v>3.4856449999999999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3.5489750000000007E-2</v>
      </c>
      <c r="M125">
        <f>AE25+AA25+W25</f>
        <v>23.256619999999998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4.3440000000000006E-2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3.5579E-2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3.1469999999999998E-2</v>
      </c>
      <c r="G126">
        <f t="shared" si="73"/>
        <v>4.2610250000000009E-2</v>
      </c>
      <c r="H126">
        <f t="shared" si="74"/>
        <v>11.393108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3.1539999999999999E-2</v>
      </c>
      <c r="S126">
        <f t="shared" si="79"/>
        <v>4.2721000000000009E-2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3.2080000000000004E-2</v>
      </c>
      <c r="G127">
        <f t="shared" si="73"/>
        <v>3.6900000000000002E-2</v>
      </c>
      <c r="H127">
        <f t="shared" si="74"/>
        <v>76.861469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3.2160000000000001E-2</v>
      </c>
      <c r="S127">
        <f t="shared" si="79"/>
        <v>3.7000000000000005E-2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4.3680000000000004E-2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3.5755999999999996E-2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4.3920000000000008E-2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3.5931000000000005E-2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3.168E-2</v>
      </c>
      <c r="G132">
        <f t="shared" si="83"/>
        <v>4.2944000000000003E-2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3.1820000000000001E-2</v>
      </c>
      <c r="S132">
        <f t="shared" si="87"/>
        <v>4.3169000000000006E-2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3.2320000000000002E-2</v>
      </c>
      <c r="G133">
        <f t="shared" si="83"/>
        <v>3.7199999999999997E-2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3.2480000000000002E-2</v>
      </c>
      <c r="S133">
        <f t="shared" si="87"/>
        <v>3.7400000000000003E-2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4.3380000000000002E-2</v>
      </c>
      <c r="H138">
        <f t="shared" ref="H138:H140" si="92">AI11+AE11+AA11+W11</f>
        <v>4.6024509999999994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3.5534287499999997E-2</v>
      </c>
      <c r="M138">
        <f>AI25+AE25+AA25+W25</f>
        <v>31.120801999999998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4.3560000000000001E-2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3.5667299999999999E-2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3.1504999999999991E-2</v>
      </c>
      <c r="G139">
        <f t="shared" si="91"/>
        <v>4.2665724999999995E-2</v>
      </c>
      <c r="H139">
        <f t="shared" si="92"/>
        <v>15.610472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3.1609999999999999E-2</v>
      </c>
      <c r="S139">
        <f t="shared" si="97"/>
        <v>4.2832799999999997E-2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3.2119987500000002E-2</v>
      </c>
      <c r="G140">
        <f t="shared" si="91"/>
        <v>3.6949999999999997E-2</v>
      </c>
      <c r="H140">
        <f t="shared" si="92"/>
        <v>103.21435500000001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3.2239900000000002E-2</v>
      </c>
      <c r="S140">
        <f t="shared" si="97"/>
        <v>3.7100000000000001E-2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4.3920000000000001E-2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3.5930400000000001E-2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4.4280000000000007E-2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3.6191100000000004E-2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3.1820000000000001E-2</v>
      </c>
      <c r="G145">
        <f t="shared" si="101"/>
        <v>4.3170399999999998E-2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3.2029999999999996E-2</v>
      </c>
      <c r="S145">
        <f t="shared" si="105"/>
        <v>4.3511599999999998E-2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3.24792E-2</v>
      </c>
      <c r="G146">
        <f t="shared" si="101"/>
        <v>3.7400000000000003E-2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3.2717300000000005E-2</v>
      </c>
      <c r="S146">
        <f t="shared" si="105"/>
        <v>3.7699999999999997E-2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4.326E-2</v>
      </c>
      <c r="H151">
        <f t="shared" ref="H151:H153" si="110">I32++E32</f>
        <v>2.4465009999999996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2.6929999999999999E-2</v>
      </c>
      <c r="M151">
        <f>I46+E46</f>
        <v>15.410762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4.3320000000000004E-2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2.6960000000000001E-2</v>
      </c>
    </row>
    <row r="152" spans="1:25" x14ac:dyDescent="0.25">
      <c r="C152" s="17"/>
      <c r="D152" s="16"/>
      <c r="E152" t="s">
        <v>36</v>
      </c>
      <c r="F152">
        <f t="shared" si="108"/>
        <v>1.5314999999999999E-2</v>
      </c>
      <c r="G152">
        <f t="shared" si="109"/>
        <v>4.0749999999999995E-2</v>
      </c>
      <c r="H152">
        <f t="shared" si="110"/>
        <v>7.2771650000000001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1.533E-2</v>
      </c>
      <c r="S152">
        <f t="shared" si="115"/>
        <v>4.0800000000000003E-2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1.7219999999999999E-2</v>
      </c>
      <c r="G153">
        <f t="shared" si="109"/>
        <v>3.2340000000000001E-2</v>
      </c>
      <c r="H153">
        <f t="shared" si="110"/>
        <v>47.287380999999996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1.7240000000000002E-2</v>
      </c>
      <c r="S153">
        <f t="shared" si="115"/>
        <v>3.2379999999999999E-2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4.3439999999999999E-2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2.7020000000000002E-2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4.3560000000000001E-2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2.708E-2</v>
      </c>
    </row>
    <row r="158" spans="1:25" x14ac:dyDescent="0.25">
      <c r="C158" s="17"/>
      <c r="D158" s="16"/>
      <c r="E158" t="s">
        <v>36</v>
      </c>
      <c r="F158">
        <f t="shared" si="118"/>
        <v>1.536E-2</v>
      </c>
      <c r="G158">
        <f t="shared" si="119"/>
        <v>4.0899999999999999E-2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1.5389999999999997E-2</v>
      </c>
      <c r="S158">
        <f t="shared" si="123"/>
        <v>4.0999999999999995E-2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1.7280000000000004E-2</v>
      </c>
      <c r="G159">
        <f t="shared" si="119"/>
        <v>3.2460000000000003E-2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1.7319999999999999E-2</v>
      </c>
      <c r="S159">
        <f t="shared" si="123"/>
        <v>3.2539999999999999E-2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4.3320000000000011E-2</v>
      </c>
      <c r="H164">
        <f t="shared" ref="H164:H166" si="128">M32+I32+E32</f>
        <v>3.6661039999999998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2.6960500000000005E-2</v>
      </c>
      <c r="M164">
        <f>M46+I46+E46</f>
        <v>23.206023999999999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4.3440000000000006E-2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2.7022000000000004E-2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1.5330250000000002E-2</v>
      </c>
      <c r="G165">
        <f t="shared" si="127"/>
        <v>4.0800250000000003E-2</v>
      </c>
      <c r="H165">
        <f t="shared" si="128"/>
        <v>10.716068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1.5361E-2</v>
      </c>
      <c r="S165">
        <f t="shared" si="133"/>
        <v>4.0901000000000007E-2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1.7240000000000002E-2</v>
      </c>
      <c r="G166">
        <f t="shared" si="127"/>
        <v>3.2380249999999999E-2</v>
      </c>
      <c r="H166">
        <f t="shared" si="128"/>
        <v>71.312642999999994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1.7280000000000004E-2</v>
      </c>
      <c r="S166">
        <f t="shared" si="133"/>
        <v>3.2461000000000004E-2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4.3680000000000004E-2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2.7148000000000002E-2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4.3920000000000008E-2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2.7278000000000004E-2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1.5424E-2</v>
      </c>
      <c r="G171">
        <f t="shared" si="137"/>
        <v>4.1104000000000002E-2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1.5488999999999999E-2</v>
      </c>
      <c r="S171">
        <f t="shared" si="141"/>
        <v>4.1308999999999998E-2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1.736E-2</v>
      </c>
      <c r="G172">
        <f t="shared" si="137"/>
        <v>3.2624E-2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1.7440000000000001E-2</v>
      </c>
      <c r="S172">
        <f t="shared" si="141"/>
        <v>3.2788999999999999E-2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4.3380000000000002E-2</v>
      </c>
      <c r="H177">
        <f t="shared" ref="H177:H179" si="146">Q32+M32+I32+E32</f>
        <v>4.9256129999999994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2.6991474999999997E-2</v>
      </c>
      <c r="M177">
        <f>Q46+M46+I46+E46</f>
        <v>30.734278999999997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4.3560000000000001E-2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2.70858E-2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1.5345724999999998E-2</v>
      </c>
      <c r="G178">
        <f t="shared" si="145"/>
        <v>4.0850737499999991E-2</v>
      </c>
      <c r="H178">
        <f t="shared" si="146"/>
        <v>14.313639999999999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1.5392799999999998E-2</v>
      </c>
      <c r="S178">
        <f t="shared" si="151"/>
        <v>4.1002899999999995E-2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1.7259999999999998E-2</v>
      </c>
      <c r="G179">
        <f t="shared" si="145"/>
        <v>3.2420724999999997E-2</v>
      </c>
      <c r="H179">
        <f t="shared" si="146"/>
        <v>94.985912999999996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1.7319999999999999E-2</v>
      </c>
      <c r="S179">
        <f t="shared" si="151"/>
        <v>3.2542799999999997E-2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4.3920000000000001E-2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2.7282399999999998E-2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4.4280000000000007E-2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2.7488600000000002E-2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1.5490399999999998E-2</v>
      </c>
      <c r="G184">
        <f t="shared" si="155"/>
        <v>4.1311199999999992E-2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1.5591600000000001E-2</v>
      </c>
      <c r="S184">
        <f t="shared" si="159"/>
        <v>4.1624300000000003E-2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1.7439999999999997E-2</v>
      </c>
      <c r="G185">
        <f t="shared" si="155"/>
        <v>3.2790400000000004E-2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1.7559999999999999E-2</v>
      </c>
      <c r="S185">
        <f t="shared" si="159"/>
        <v>3.3041600000000004E-2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4.326E-2</v>
      </c>
      <c r="H190">
        <f t="shared" ref="H190:H192" si="164">AA32+W32</f>
        <v>2.435594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1.7319999999999999E-2</v>
      </c>
      <c r="M190">
        <f>AA46+W46</f>
        <v>16.197399000000001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4.3320000000000004E-2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1.7340000000000001E-2</v>
      </c>
    </row>
    <row r="191" spans="1:25" x14ac:dyDescent="0.25">
      <c r="C191" s="17"/>
      <c r="D191" s="16"/>
      <c r="E191" t="s">
        <v>36</v>
      </c>
      <c r="F191">
        <f t="shared" si="162"/>
        <v>6.9099999999999995E-3</v>
      </c>
      <c r="G191">
        <f t="shared" si="163"/>
        <v>3.6044999999999994E-2</v>
      </c>
      <c r="H191">
        <f t="shared" si="164"/>
        <v>6.8700720000000004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6.9200000000000008E-3</v>
      </c>
      <c r="S191">
        <f t="shared" si="169"/>
        <v>3.6089999999999997E-2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8.6099999999999996E-3</v>
      </c>
      <c r="G192">
        <f t="shared" si="163"/>
        <v>2.6039999999999997E-2</v>
      </c>
      <c r="H192">
        <f t="shared" si="164"/>
        <v>42.375557000000001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8.6200000000000009E-3</v>
      </c>
      <c r="S192">
        <f t="shared" si="169"/>
        <v>2.6079999999999999E-2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4.3439999999999999E-2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1.738E-2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4.3560000000000001E-2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1.7419999999999998E-2</v>
      </c>
    </row>
    <row r="197" spans="2:25" x14ac:dyDescent="0.25">
      <c r="C197" s="17"/>
      <c r="D197" s="16"/>
      <c r="E197" t="s">
        <v>36</v>
      </c>
      <c r="F197">
        <f t="shared" si="172"/>
        <v>6.9400000000000009E-3</v>
      </c>
      <c r="G197">
        <f t="shared" si="173"/>
        <v>3.6180000000000004E-2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6.9599999999999992E-3</v>
      </c>
      <c r="S197">
        <f t="shared" si="177"/>
        <v>3.6269999999999997E-2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8.6400000000000018E-3</v>
      </c>
      <c r="G198">
        <f t="shared" si="173"/>
        <v>2.6159999999999999E-2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8.6599999999999993E-3</v>
      </c>
      <c r="S198">
        <f t="shared" si="177"/>
        <v>2.6239999999999999E-2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4.3320000000000011E-2</v>
      </c>
      <c r="H203">
        <f t="shared" ref="H203:H205" si="182">AE32+AA32+W32</f>
        <v>3.5592950000000001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1.7340250000000001E-2</v>
      </c>
      <c r="M203">
        <f>AE46+AA46+W46</f>
        <v>24.150055999999999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4.3440000000000006E-2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1.7381000000000001E-2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6.9199999999999999E-3</v>
      </c>
      <c r="G204">
        <f t="shared" si="181"/>
        <v>3.6089999999999997E-2</v>
      </c>
      <c r="H204">
        <f t="shared" si="182"/>
        <v>10.175686000000001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6.94E-3</v>
      </c>
      <c r="S204">
        <f t="shared" si="186"/>
        <v>3.6179999999999997E-2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8.6200000000000009E-3</v>
      </c>
      <c r="G205">
        <f t="shared" si="181"/>
        <v>2.6079749999999999E-2</v>
      </c>
      <c r="H205">
        <f t="shared" si="182"/>
        <v>67.667151000000004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8.6400000000000018E-3</v>
      </c>
      <c r="S205">
        <f t="shared" si="186"/>
        <v>2.6159000000000002E-2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4.3680000000000004E-2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1.7464E-2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4.3920000000000008E-2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1.7549000000000002E-2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6.9800000000000001E-3</v>
      </c>
      <c r="G210">
        <f t="shared" si="190"/>
        <v>3.6359999999999996E-2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7.0200000000000011E-3</v>
      </c>
      <c r="S210">
        <f t="shared" si="194"/>
        <v>3.6540000000000003E-2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8.6800000000000002E-3</v>
      </c>
      <c r="G211">
        <f t="shared" si="190"/>
        <v>2.6315999999999999E-2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8.7200000000000003E-3</v>
      </c>
      <c r="S211">
        <f t="shared" si="194"/>
        <v>2.6471000000000001E-2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4.3380000000000002E-2</v>
      </c>
      <c r="H216">
        <f t="shared" ref="H216:H218" si="199">AI32+AE32+AA32+W32</f>
        <v>4.6874260000000003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1.7360737499999997E-2</v>
      </c>
      <c r="M216">
        <f>AI46+AE46+AA46+W46</f>
        <v>32.188856999999999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4.3560000000000001E-2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1.7422899999999998E-2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6.9299999999999987E-3</v>
      </c>
      <c r="G217">
        <f t="shared" si="198"/>
        <v>3.6135012499999994E-2</v>
      </c>
      <c r="H217">
        <f t="shared" si="199"/>
        <v>13.505659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6.9599999999999992E-3</v>
      </c>
      <c r="S217">
        <f t="shared" si="204"/>
        <v>3.62701E-2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8.6300124999999991E-3</v>
      </c>
      <c r="G218">
        <f t="shared" si="198"/>
        <v>2.6119249999999997E-2</v>
      </c>
      <c r="H218">
        <f t="shared" si="199"/>
        <v>88.981978999999995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8.6601000000000004E-3</v>
      </c>
      <c r="S218">
        <f t="shared" si="204"/>
        <v>2.6236999999999996E-2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4.3920000000000001E-2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1.7551199999999999E-2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4.4280000000000007E-2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1.7684300000000003E-2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7.0200000000000002E-3</v>
      </c>
      <c r="G223">
        <f t="shared" si="208"/>
        <v>3.6540799999999998E-2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7.0799999999999995E-3</v>
      </c>
      <c r="S223">
        <f t="shared" si="212"/>
        <v>3.6812700000000004E-2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8.720799999999999E-3</v>
      </c>
      <c r="G224">
        <f t="shared" si="208"/>
        <v>2.6467999999999998E-2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8.7827000000000009E-3</v>
      </c>
      <c r="S224">
        <f t="shared" si="212"/>
        <v>2.6693000000000001E-2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4.326E-2</v>
      </c>
      <c r="H229">
        <f t="shared" ref="H229:H231" si="217">I52+E52</f>
        <v>2.464194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6.9349999999999993E-3</v>
      </c>
      <c r="M229">
        <f>I66+E66</f>
        <v>15.820339000000001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4.3320000000000004E-2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6.5700000000000003E-3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2.3825000000000002E-2</v>
      </c>
      <c r="H230">
        <f t="shared" si="217"/>
        <v>6.2643459999999997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2.3850000000000003E-2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1.5624999999999998E-2</v>
      </c>
      <c r="H231">
        <f t="shared" si="217"/>
        <v>35.246455999999995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1.5650000000000001E-2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4.3439999999999999E-2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5.8400000000000006E-3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4.3560000000000001E-2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5.11E-3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2.3900000000000001E-2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2.3949999999999999E-2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1.5699999999999999E-2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1.575E-2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4.3320000000000011E-2</v>
      </c>
      <c r="H242">
        <f t="shared" ref="H242:H244" si="235">M52+I52+E52</f>
        <v>3.7710720000000002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6.6080000000000002E-3</v>
      </c>
      <c r="M242">
        <f>M66+I66+E66</f>
        <v>23.726413000000001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4.3440000000000006E-2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5.9920000000000008E-3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2.3849750000000003E-2</v>
      </c>
      <c r="H243">
        <f t="shared" si="235"/>
        <v>9.3235949999999992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2.3899000000000004E-2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1.5650000000000001E-2</v>
      </c>
      <c r="H244">
        <f t="shared" si="235"/>
        <v>53.086499000000003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1.5699999999999999E-2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4.3680000000000004E-2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4.9879999999999994E-3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4.3920000000000008E-2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4.288000000000001E-3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2.3996E-2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2.4091000000000001E-2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1.5800000000000002E-2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1.5900000000000001E-2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4.3380000000000002E-2</v>
      </c>
      <c r="H255">
        <f t="shared" ref="H255:H257" si="253">Q52+M52+I52+E52</f>
        <v>5.0864650000000005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6.3161499999999995E-3</v>
      </c>
      <c r="M255">
        <f>Q66+M66+I66+E66</f>
        <v>31.637980999999996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4.3560000000000001E-2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5.5431999999999999E-3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2.3874299999999998E-2</v>
      </c>
      <c r="H256">
        <f t="shared" si="253"/>
        <v>12.581629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2.3947400000000001E-2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3.8149999999999994E-3</v>
      </c>
      <c r="G257">
        <f t="shared" si="252"/>
        <v>1.5674987499999998E-2</v>
      </c>
      <c r="H257">
        <f t="shared" si="253"/>
        <v>70.491755999999995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3.8299999999999996E-3</v>
      </c>
      <c r="S257">
        <f t="shared" si="258"/>
        <v>1.5749899999999997E-2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4.3920000000000001E-2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4.561599999999999E-3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4.4280000000000007E-2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4.2184000000000015E-3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2.40912E-2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2.42338E-2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3.8599999999999997E-3</v>
      </c>
      <c r="G263">
        <f t="shared" si="262"/>
        <v>1.5899199999999999E-2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3.8900000000000002E-3</v>
      </c>
      <c r="S263">
        <f t="shared" si="266"/>
        <v>1.60473E-2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I263"/>
  <sheetViews>
    <sheetView zoomScale="40" zoomScaleNormal="4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48</v>
      </c>
      <c r="C9" s="11"/>
      <c r="D9" s="11"/>
      <c r="E9" s="11"/>
      <c r="F9" s="11" t="s">
        <v>49</v>
      </c>
      <c r="G9" s="11"/>
      <c r="H9" s="11"/>
      <c r="I9" s="11"/>
      <c r="J9" s="11" t="s">
        <v>50</v>
      </c>
      <c r="K9" s="11"/>
      <c r="L9" s="11"/>
      <c r="M9" s="11"/>
      <c r="N9" s="11" t="s">
        <v>51</v>
      </c>
      <c r="O9" s="11"/>
      <c r="P9" s="11"/>
      <c r="Q9" s="11"/>
      <c r="S9" s="17" t="s">
        <v>12</v>
      </c>
      <c r="T9" s="11" t="s">
        <v>48</v>
      </c>
      <c r="U9" s="11"/>
      <c r="V9" s="11"/>
      <c r="W9" s="11"/>
      <c r="X9" s="11" t="s">
        <v>49</v>
      </c>
      <c r="Y9" s="11"/>
      <c r="Z9" s="11"/>
      <c r="AA9" s="11"/>
      <c r="AB9" s="11" t="s">
        <v>50</v>
      </c>
      <c r="AC9" s="11"/>
      <c r="AD9" s="11"/>
      <c r="AE9" s="11"/>
      <c r="AF9" s="11" t="s">
        <v>51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 s="9"/>
      <c r="D11" s="9"/>
      <c r="F11" t="s">
        <v>20</v>
      </c>
      <c r="G11" s="9"/>
      <c r="H11" s="9"/>
      <c r="J11" t="s">
        <v>20</v>
      </c>
      <c r="N11" t="s">
        <v>20</v>
      </c>
      <c r="S11" s="17"/>
      <c r="T11" t="s">
        <v>20</v>
      </c>
      <c r="U11" s="9"/>
      <c r="V11" s="9"/>
      <c r="X11" t="s">
        <v>20</v>
      </c>
      <c r="Y11" s="9"/>
      <c r="Z11" s="9"/>
      <c r="AB11" t="s">
        <v>20</v>
      </c>
      <c r="AF11" t="s">
        <v>20</v>
      </c>
    </row>
    <row r="12" spans="1:35" x14ac:dyDescent="0.25">
      <c r="A12" s="17"/>
      <c r="B12" t="s">
        <v>21</v>
      </c>
      <c r="C12" s="9"/>
      <c r="D12" s="9"/>
      <c r="F12" t="s">
        <v>21</v>
      </c>
      <c r="G12" s="9"/>
      <c r="H12" s="9"/>
      <c r="J12" t="s">
        <v>21</v>
      </c>
      <c r="N12" t="s">
        <v>21</v>
      </c>
      <c r="S12" s="17"/>
      <c r="T12" t="s">
        <v>21</v>
      </c>
      <c r="U12" s="9"/>
      <c r="V12" s="9"/>
      <c r="X12" t="s">
        <v>21</v>
      </c>
      <c r="Y12" s="9"/>
      <c r="Z12" s="9"/>
      <c r="AB12" t="s">
        <v>21</v>
      </c>
      <c r="AF12" t="s">
        <v>21</v>
      </c>
    </row>
    <row r="13" spans="1:35" x14ac:dyDescent="0.25">
      <c r="A13" s="17"/>
      <c r="B13" t="s">
        <v>22</v>
      </c>
      <c r="C13">
        <v>3.9600000000000003E-2</v>
      </c>
      <c r="D13">
        <v>3.9699999999999999E-2</v>
      </c>
      <c r="E13">
        <v>25.618590999999999</v>
      </c>
      <c r="F13" t="s">
        <v>22</v>
      </c>
      <c r="G13">
        <v>4.07E-2</v>
      </c>
      <c r="H13">
        <v>4.0800000000000003E-2</v>
      </c>
      <c r="I13">
        <v>25.698539</v>
      </c>
      <c r="J13" t="s">
        <v>22</v>
      </c>
      <c r="K13">
        <v>4.1799999999999997E-2</v>
      </c>
      <c r="L13">
        <v>4.19E-2</v>
      </c>
      <c r="M13">
        <v>25.93242</v>
      </c>
      <c r="N13" t="s">
        <v>22</v>
      </c>
      <c r="O13">
        <v>4.2799999999999998E-2</v>
      </c>
      <c r="P13">
        <v>4.2999999999999997E-2</v>
      </c>
      <c r="Q13">
        <v>24.218363</v>
      </c>
      <c r="S13" s="17"/>
      <c r="T13" t="s">
        <v>22</v>
      </c>
      <c r="U13">
        <v>3.1399999999999997E-2</v>
      </c>
      <c r="V13">
        <v>3.5799999999999998E-2</v>
      </c>
      <c r="W13">
        <v>24.745211999999999</v>
      </c>
      <c r="X13" t="s">
        <v>22</v>
      </c>
      <c r="Y13">
        <v>3.2199999999999999E-2</v>
      </c>
      <c r="Z13">
        <v>3.6799999999999999E-2</v>
      </c>
      <c r="AA13">
        <v>24.350290000000001</v>
      </c>
      <c r="AB13" t="s">
        <v>22</v>
      </c>
      <c r="AC13">
        <v>3.2899999999999999E-2</v>
      </c>
      <c r="AD13">
        <v>3.7699999999999997E-2</v>
      </c>
      <c r="AE13">
        <v>24.602435</v>
      </c>
      <c r="AF13" t="s">
        <v>22</v>
      </c>
      <c r="AG13">
        <v>3.3700000000000001E-2</v>
      </c>
      <c r="AH13">
        <v>3.8699999999999998E-2</v>
      </c>
      <c r="AI13">
        <v>24.790023999999999</v>
      </c>
    </row>
    <row r="16" spans="1:35" x14ac:dyDescent="0.25">
      <c r="A16" s="13" t="s">
        <v>24</v>
      </c>
      <c r="B16" s="11" t="s">
        <v>48</v>
      </c>
      <c r="C16" s="11"/>
      <c r="D16" s="11"/>
      <c r="E16" s="11"/>
      <c r="F16" s="11" t="s">
        <v>49</v>
      </c>
      <c r="G16" s="11"/>
      <c r="H16" s="11"/>
      <c r="I16" s="11"/>
      <c r="J16" s="11" t="s">
        <v>50</v>
      </c>
      <c r="K16" s="11"/>
      <c r="L16" s="11"/>
      <c r="M16" s="11"/>
      <c r="N16" s="11" t="s">
        <v>51</v>
      </c>
      <c r="O16" s="11"/>
      <c r="P16" s="11"/>
      <c r="Q16" s="11"/>
      <c r="S16" s="13" t="s">
        <v>24</v>
      </c>
      <c r="T16" s="11" t="s">
        <v>48</v>
      </c>
      <c r="U16" s="11"/>
      <c r="V16" s="11"/>
      <c r="W16" s="11"/>
      <c r="X16" s="11" t="s">
        <v>49</v>
      </c>
      <c r="Y16" s="11"/>
      <c r="Z16" s="11"/>
      <c r="AA16" s="11"/>
      <c r="AB16" s="11" t="s">
        <v>50</v>
      </c>
      <c r="AC16" s="11"/>
      <c r="AD16" s="11"/>
      <c r="AE16" s="11"/>
      <c r="AF16" s="11" t="s">
        <v>51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 s="9"/>
      <c r="D18" s="9"/>
      <c r="F18" t="s">
        <v>20</v>
      </c>
      <c r="G18" s="9"/>
      <c r="H18" s="9"/>
      <c r="J18" t="s">
        <v>20</v>
      </c>
      <c r="N18" t="s">
        <v>20</v>
      </c>
      <c r="S18" s="13"/>
      <c r="T18" t="s">
        <v>20</v>
      </c>
      <c r="U18" s="9"/>
      <c r="V18" s="9"/>
      <c r="X18" t="s">
        <v>20</v>
      </c>
      <c r="Y18" s="9"/>
      <c r="Z18" s="9"/>
      <c r="AB18" t="s">
        <v>20</v>
      </c>
      <c r="AF18" t="s">
        <v>20</v>
      </c>
    </row>
    <row r="19" spans="1:35" x14ac:dyDescent="0.25">
      <c r="A19" s="13"/>
      <c r="B19" t="s">
        <v>21</v>
      </c>
      <c r="C19" s="9"/>
      <c r="D19" s="9"/>
      <c r="F19" t="s">
        <v>21</v>
      </c>
      <c r="G19" s="9"/>
      <c r="H19" s="9"/>
      <c r="J19" t="s">
        <v>21</v>
      </c>
      <c r="N19" t="s">
        <v>21</v>
      </c>
      <c r="S19" s="13"/>
      <c r="T19" t="s">
        <v>21</v>
      </c>
      <c r="U19" s="9"/>
      <c r="V19" s="9"/>
      <c r="X19" t="s">
        <v>21</v>
      </c>
      <c r="Y19" s="9"/>
      <c r="Z19" s="9"/>
      <c r="AB19" t="s">
        <v>21</v>
      </c>
      <c r="AF19" t="s">
        <v>21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48</v>
      </c>
      <c r="C23" s="11"/>
      <c r="D23" s="11"/>
      <c r="E23" s="11"/>
      <c r="F23" s="11" t="s">
        <v>49</v>
      </c>
      <c r="G23" s="11"/>
      <c r="H23" s="11"/>
      <c r="I23" s="11"/>
      <c r="J23" s="11" t="s">
        <v>50</v>
      </c>
      <c r="K23" s="11"/>
      <c r="L23" s="11"/>
      <c r="M23" s="11"/>
      <c r="N23" s="11" t="s">
        <v>51</v>
      </c>
      <c r="O23" s="11"/>
      <c r="P23" s="11"/>
      <c r="Q23" s="11"/>
      <c r="S23" s="18" t="s">
        <v>25</v>
      </c>
      <c r="T23" s="11" t="s">
        <v>48</v>
      </c>
      <c r="U23" s="11"/>
      <c r="V23" s="11"/>
      <c r="W23" s="11"/>
      <c r="X23" s="11" t="s">
        <v>49</v>
      </c>
      <c r="Y23" s="11"/>
      <c r="Z23" s="11"/>
      <c r="AA23" s="11"/>
      <c r="AB23" s="11" t="s">
        <v>50</v>
      </c>
      <c r="AC23" s="11"/>
      <c r="AD23" s="11"/>
      <c r="AE23" s="11"/>
      <c r="AF23" s="11" t="s">
        <v>51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3.9600000000000003E-2</v>
      </c>
      <c r="C25" s="3"/>
      <c r="D25" s="3"/>
      <c r="E25">
        <v>9.5303159999999991</v>
      </c>
      <c r="F25">
        <v>4.0800000000000003E-2</v>
      </c>
      <c r="G25" s="3"/>
      <c r="H25" s="3"/>
      <c r="I25">
        <v>9.5562860000000001</v>
      </c>
      <c r="J25">
        <v>4.2000000000000003E-2</v>
      </c>
      <c r="K25" s="3"/>
      <c r="L25" s="3"/>
      <c r="M25" s="7">
        <v>9.5581630000000004</v>
      </c>
      <c r="N25" s="3">
        <v>4.3099999999999999E-2</v>
      </c>
      <c r="O25" s="3"/>
      <c r="P25" s="3"/>
      <c r="Q25">
        <v>9.7609349999999999</v>
      </c>
      <c r="S25" s="18"/>
      <c r="T25" s="3">
        <v>3.4500000000000003E-2</v>
      </c>
      <c r="U25" s="3"/>
      <c r="V25" s="3"/>
      <c r="W25">
        <v>9.5853479999999998</v>
      </c>
      <c r="X25" s="3">
        <v>3.5299999999999998E-2</v>
      </c>
      <c r="Y25" s="3"/>
      <c r="Z25" s="3"/>
      <c r="AA25">
        <v>9.7614319999999992</v>
      </c>
      <c r="AB25" s="3">
        <v>3.6200000000000003E-2</v>
      </c>
      <c r="AC25" s="3"/>
      <c r="AD25" s="3"/>
      <c r="AE25">
        <v>9.7247629999999994</v>
      </c>
      <c r="AF25" s="3">
        <v>3.7100000000000001E-2</v>
      </c>
      <c r="AG25" s="3"/>
      <c r="AH25" s="3"/>
      <c r="AI25">
        <v>9.5757519999999996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48</v>
      </c>
      <c r="C30" s="11"/>
      <c r="D30" s="11"/>
      <c r="E30" s="11"/>
      <c r="F30" s="11" t="s">
        <v>49</v>
      </c>
      <c r="G30" s="11"/>
      <c r="H30" s="11"/>
      <c r="I30" s="11"/>
      <c r="J30" s="11" t="s">
        <v>50</v>
      </c>
      <c r="K30" s="11"/>
      <c r="L30" s="11"/>
      <c r="M30" s="11"/>
      <c r="N30" s="11" t="s">
        <v>51</v>
      </c>
      <c r="O30" s="11"/>
      <c r="P30" s="11"/>
      <c r="Q30" s="11"/>
      <c r="S30" s="17" t="s">
        <v>12</v>
      </c>
      <c r="T30" s="11" t="s">
        <v>48</v>
      </c>
      <c r="U30" s="11"/>
      <c r="V30" s="11"/>
      <c r="W30" s="11"/>
      <c r="X30" s="11" t="s">
        <v>49</v>
      </c>
      <c r="Y30" s="11"/>
      <c r="Z30" s="11"/>
      <c r="AA30" s="11"/>
      <c r="AB30" s="11" t="s">
        <v>50</v>
      </c>
      <c r="AC30" s="11"/>
      <c r="AD30" s="11"/>
      <c r="AE30" s="11"/>
      <c r="AF30" s="11" t="s">
        <v>51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 s="9"/>
      <c r="D32" s="9"/>
      <c r="F32" t="s">
        <v>20</v>
      </c>
      <c r="G32" s="9"/>
      <c r="H32" s="9"/>
      <c r="J32" t="s">
        <v>20</v>
      </c>
      <c r="N32" t="s">
        <v>20</v>
      </c>
      <c r="S32" s="17"/>
      <c r="T32" t="s">
        <v>20</v>
      </c>
      <c r="U32" s="9"/>
      <c r="V32" s="9"/>
      <c r="X32" t="s">
        <v>20</v>
      </c>
      <c r="Y32" s="9"/>
      <c r="Z32" s="9"/>
      <c r="AB32" t="s">
        <v>20</v>
      </c>
      <c r="AF32" t="s">
        <v>20</v>
      </c>
    </row>
    <row r="33" spans="1:35" x14ac:dyDescent="0.25">
      <c r="A33" s="17"/>
      <c r="B33" t="s">
        <v>21</v>
      </c>
      <c r="C33" s="9"/>
      <c r="D33" s="9"/>
      <c r="F33" t="s">
        <v>21</v>
      </c>
      <c r="G33" s="9"/>
      <c r="H33" s="9"/>
      <c r="J33" t="s">
        <v>21</v>
      </c>
      <c r="N33" t="s">
        <v>21</v>
      </c>
      <c r="S33" s="17"/>
      <c r="T33" t="s">
        <v>21</v>
      </c>
      <c r="U33" s="9"/>
      <c r="V33" s="9"/>
      <c r="X33" t="s">
        <v>21</v>
      </c>
      <c r="Y33" s="9"/>
      <c r="Z33" s="9"/>
      <c r="AB33" t="s">
        <v>21</v>
      </c>
      <c r="AF33" t="s">
        <v>21</v>
      </c>
    </row>
    <row r="34" spans="1:35" x14ac:dyDescent="0.25">
      <c r="A34" s="17"/>
      <c r="B34" t="s">
        <v>22</v>
      </c>
      <c r="C34">
        <v>1.7000000000000001E-2</v>
      </c>
      <c r="D34">
        <v>3.1399999999999997E-2</v>
      </c>
      <c r="E34">
        <v>22.929002000000001</v>
      </c>
      <c r="F34" t="s">
        <v>22</v>
      </c>
      <c r="G34">
        <v>1.7500000000000002E-2</v>
      </c>
      <c r="H34">
        <v>3.2199999999999999E-2</v>
      </c>
      <c r="I34">
        <v>23.226016000000001</v>
      </c>
      <c r="J34" t="s">
        <v>22</v>
      </c>
      <c r="K34" s="7">
        <v>1.7899999999999999E-2</v>
      </c>
      <c r="L34" s="10">
        <v>3.3099999999999997E-2</v>
      </c>
      <c r="M34">
        <v>23.105463</v>
      </c>
      <c r="N34" t="s">
        <v>22</v>
      </c>
      <c r="O34">
        <v>1.83E-2</v>
      </c>
      <c r="P34">
        <v>3.39E-2</v>
      </c>
      <c r="Q34">
        <v>22.895534000000001</v>
      </c>
      <c r="S34" s="17"/>
      <c r="T34" t="s">
        <v>22</v>
      </c>
      <c r="U34">
        <v>8.5000000000000006E-3</v>
      </c>
      <c r="V34">
        <v>2.53E-2</v>
      </c>
      <c r="W34">
        <v>17.009257999999999</v>
      </c>
      <c r="X34" t="s">
        <v>22</v>
      </c>
      <c r="Y34">
        <v>8.8000000000000005E-3</v>
      </c>
      <c r="Z34">
        <v>2.5999999999999999E-2</v>
      </c>
      <c r="AA34">
        <v>17.146704</v>
      </c>
      <c r="AB34" t="s">
        <v>22</v>
      </c>
      <c r="AC34">
        <v>8.9999999999999993E-3</v>
      </c>
      <c r="AD34">
        <v>2.6700000000000002E-2</v>
      </c>
      <c r="AE34">
        <v>17.038477</v>
      </c>
      <c r="AF34" t="s">
        <v>22</v>
      </c>
      <c r="AG34">
        <v>9.2999999999999992E-3</v>
      </c>
      <c r="AH34" s="6">
        <v>2.7400000000000001E-2</v>
      </c>
      <c r="AI34">
        <v>19.440121000000001</v>
      </c>
    </row>
    <row r="37" spans="1:35" x14ac:dyDescent="0.25">
      <c r="A37" s="13" t="s">
        <v>24</v>
      </c>
      <c r="B37" s="11" t="s">
        <v>48</v>
      </c>
      <c r="C37" s="11"/>
      <c r="D37" s="11"/>
      <c r="E37" s="11"/>
      <c r="F37" s="11" t="s">
        <v>49</v>
      </c>
      <c r="G37" s="11"/>
      <c r="H37" s="11"/>
      <c r="I37" s="11"/>
      <c r="J37" s="11" t="s">
        <v>50</v>
      </c>
      <c r="K37" s="11"/>
      <c r="L37" s="11"/>
      <c r="M37" s="11"/>
      <c r="N37" s="11" t="s">
        <v>51</v>
      </c>
      <c r="O37" s="11"/>
      <c r="P37" s="11"/>
      <c r="Q37" s="11"/>
      <c r="S37" s="13" t="s">
        <v>24</v>
      </c>
      <c r="T37" s="11" t="s">
        <v>48</v>
      </c>
      <c r="U37" s="11"/>
      <c r="V37" s="11"/>
      <c r="W37" s="11"/>
      <c r="X37" s="11" t="s">
        <v>49</v>
      </c>
      <c r="Y37" s="11"/>
      <c r="Z37" s="11"/>
      <c r="AA37" s="11"/>
      <c r="AB37" s="11" t="s">
        <v>50</v>
      </c>
      <c r="AC37" s="11"/>
      <c r="AD37" s="11"/>
      <c r="AE37" s="11"/>
      <c r="AF37" s="11" t="s">
        <v>51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 s="9"/>
      <c r="D39" s="9"/>
      <c r="F39" t="s">
        <v>20</v>
      </c>
      <c r="G39" s="9"/>
      <c r="H39" s="9"/>
      <c r="J39" t="s">
        <v>20</v>
      </c>
      <c r="N39" t="s">
        <v>20</v>
      </c>
      <c r="S39" s="13"/>
      <c r="T39" t="s">
        <v>20</v>
      </c>
      <c r="U39" s="9"/>
      <c r="V39" s="9"/>
      <c r="X39" t="s">
        <v>20</v>
      </c>
      <c r="Y39" s="9"/>
      <c r="Z39" s="9"/>
      <c r="AB39" t="s">
        <v>20</v>
      </c>
      <c r="AF39" t="s">
        <v>20</v>
      </c>
    </row>
    <row r="40" spans="1:35" x14ac:dyDescent="0.25">
      <c r="A40" s="13"/>
      <c r="B40" t="s">
        <v>21</v>
      </c>
      <c r="C40" s="9"/>
      <c r="D40" s="9"/>
      <c r="F40" t="s">
        <v>21</v>
      </c>
      <c r="G40" s="9"/>
      <c r="H40" s="9"/>
      <c r="J40" t="s">
        <v>21</v>
      </c>
      <c r="N40" t="s">
        <v>21</v>
      </c>
      <c r="S40" s="13"/>
      <c r="T40" t="s">
        <v>21</v>
      </c>
      <c r="U40" s="9"/>
      <c r="V40" s="9"/>
      <c r="X40" t="s">
        <v>21</v>
      </c>
      <c r="Y40" s="9"/>
      <c r="Z40" s="9"/>
      <c r="AB40" t="s">
        <v>21</v>
      </c>
      <c r="AF40" t="s">
        <v>21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48</v>
      </c>
      <c r="C44" s="11"/>
      <c r="D44" s="11"/>
      <c r="E44" s="11"/>
      <c r="F44" s="11" t="s">
        <v>49</v>
      </c>
      <c r="G44" s="11"/>
      <c r="H44" s="11"/>
      <c r="I44" s="11"/>
      <c r="J44" s="11" t="s">
        <v>50</v>
      </c>
      <c r="K44" s="11"/>
      <c r="L44" s="11"/>
      <c r="M44" s="11"/>
      <c r="N44" s="11" t="s">
        <v>51</v>
      </c>
      <c r="O44" s="11"/>
      <c r="P44" s="11"/>
      <c r="Q44" s="11"/>
      <c r="S44" s="18" t="s">
        <v>25</v>
      </c>
      <c r="T44" s="11" t="s">
        <v>48</v>
      </c>
      <c r="U44" s="11"/>
      <c r="V44" s="11"/>
      <c r="W44" s="11"/>
      <c r="X44" s="11" t="s">
        <v>49</v>
      </c>
      <c r="Y44" s="11"/>
      <c r="Z44" s="11"/>
      <c r="AA44" s="11"/>
      <c r="AB44" s="11" t="s">
        <v>50</v>
      </c>
      <c r="AC44" s="11"/>
      <c r="AD44" s="11"/>
      <c r="AE44" s="11"/>
      <c r="AF44" s="11" t="s">
        <v>51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2.63E-2</v>
      </c>
      <c r="C46" s="3"/>
      <c r="D46" s="3"/>
      <c r="E46">
        <v>9.5954920000000001</v>
      </c>
      <c r="F46" s="3">
        <v>2.7099999999999999E-2</v>
      </c>
      <c r="G46" s="3"/>
      <c r="H46" s="3"/>
      <c r="I46">
        <v>9.6839700000000004</v>
      </c>
      <c r="J46" s="3">
        <v>2.7799999999999998E-2</v>
      </c>
      <c r="K46" s="3"/>
      <c r="L46" s="3"/>
      <c r="M46">
        <v>9.5662839999999996</v>
      </c>
      <c r="N46" s="3">
        <v>2.8400000000000002E-2</v>
      </c>
      <c r="O46" s="3"/>
      <c r="P46" s="3"/>
      <c r="Q46">
        <v>9.5598320000000001</v>
      </c>
      <c r="S46" s="18"/>
      <c r="T46" s="3">
        <v>1.7000000000000001E-2</v>
      </c>
      <c r="U46" s="3"/>
      <c r="V46" s="3"/>
      <c r="W46">
        <v>9.3232990000000004</v>
      </c>
      <c r="X46" s="3">
        <v>1.7399999999999999E-2</v>
      </c>
      <c r="Y46" s="3"/>
      <c r="Z46" s="3"/>
      <c r="AA46">
        <v>9.2047270000000001</v>
      </c>
      <c r="AB46" s="3">
        <v>1.7899999999999999E-2</v>
      </c>
      <c r="AC46" s="3"/>
      <c r="AD46" s="3"/>
      <c r="AE46">
        <v>8.8294969999999999</v>
      </c>
      <c r="AF46" s="3">
        <v>1.84E-2</v>
      </c>
      <c r="AG46" s="3"/>
      <c r="AH46" s="3"/>
      <c r="AI46">
        <v>9.633419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48</v>
      </c>
      <c r="C50" s="11"/>
      <c r="D50" s="11"/>
      <c r="E50" s="11"/>
      <c r="F50" s="11" t="s">
        <v>49</v>
      </c>
      <c r="G50" s="11"/>
      <c r="H50" s="11"/>
      <c r="I50" s="11"/>
      <c r="J50" s="11" t="s">
        <v>50</v>
      </c>
      <c r="K50" s="11"/>
      <c r="L50" s="11"/>
      <c r="M50" s="11"/>
      <c r="N50" s="11" t="s">
        <v>51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 s="9"/>
      <c r="D52" s="9"/>
      <c r="F52" t="s">
        <v>20</v>
      </c>
      <c r="G52" s="9"/>
      <c r="H52" s="9"/>
      <c r="J52" t="s">
        <v>20</v>
      </c>
      <c r="N52" t="s">
        <v>20</v>
      </c>
    </row>
    <row r="53" spans="1:17" x14ac:dyDescent="0.25">
      <c r="A53" s="17"/>
      <c r="B53" t="s">
        <v>21</v>
      </c>
      <c r="C53" s="9"/>
      <c r="D53" s="9"/>
      <c r="F53" t="s">
        <v>21</v>
      </c>
      <c r="G53" s="9"/>
      <c r="H53" s="9"/>
      <c r="J53" t="s">
        <v>21</v>
      </c>
      <c r="N53" t="s">
        <v>21</v>
      </c>
    </row>
    <row r="54" spans="1:17" x14ac:dyDescent="0.25">
      <c r="A54" s="17"/>
      <c r="B54" t="s">
        <v>22</v>
      </c>
      <c r="C54">
        <v>3.8E-3</v>
      </c>
      <c r="D54">
        <v>1.52E-2</v>
      </c>
      <c r="E54">
        <v>16.412320999999999</v>
      </c>
      <c r="F54" t="s">
        <v>22</v>
      </c>
      <c r="G54">
        <v>3.8999999999999998E-3</v>
      </c>
      <c r="H54">
        <v>1.5699999999999999E-2</v>
      </c>
      <c r="I54">
        <v>16.528673000000001</v>
      </c>
      <c r="J54" t="s">
        <v>22</v>
      </c>
      <c r="K54">
        <v>4.0000000000000001E-3</v>
      </c>
      <c r="L54">
        <v>1.61E-2</v>
      </c>
      <c r="M54">
        <v>16.484280999999999</v>
      </c>
      <c r="N54" t="s">
        <v>22</v>
      </c>
      <c r="O54">
        <v>4.1999999999999997E-3</v>
      </c>
      <c r="P54">
        <v>1.66E-2</v>
      </c>
      <c r="Q54">
        <v>16.515167999999999</v>
      </c>
    </row>
    <row r="57" spans="1:17" x14ac:dyDescent="0.25">
      <c r="A57" s="13" t="s">
        <v>24</v>
      </c>
      <c r="B57" s="11" t="s">
        <v>48</v>
      </c>
      <c r="C57" s="11"/>
      <c r="D57" s="11"/>
      <c r="E57" s="11"/>
      <c r="F57" s="11" t="s">
        <v>49</v>
      </c>
      <c r="G57" s="11"/>
      <c r="H57" s="11"/>
      <c r="I57" s="11"/>
      <c r="J57" s="11" t="s">
        <v>50</v>
      </c>
      <c r="K57" s="11"/>
      <c r="L57" s="11"/>
      <c r="M57" s="11"/>
      <c r="N57" s="11" t="s">
        <v>51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 s="9"/>
      <c r="D59" s="9"/>
      <c r="F59" t="s">
        <v>20</v>
      </c>
      <c r="G59" s="9"/>
      <c r="H59" s="9"/>
      <c r="J59" t="s">
        <v>20</v>
      </c>
      <c r="N59" t="s">
        <v>20</v>
      </c>
    </row>
    <row r="60" spans="1:17" x14ac:dyDescent="0.25">
      <c r="A60" s="13"/>
      <c r="B60" t="s">
        <v>21</v>
      </c>
      <c r="C60" s="9"/>
      <c r="D60" s="9"/>
      <c r="F60" t="s">
        <v>21</v>
      </c>
      <c r="G60" s="9"/>
      <c r="H60" s="9"/>
      <c r="J60" t="s">
        <v>21</v>
      </c>
      <c r="N60" t="s">
        <v>21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48</v>
      </c>
      <c r="C64" s="11"/>
      <c r="D64" s="11"/>
      <c r="E64" s="11"/>
      <c r="F64" s="11" t="s">
        <v>49</v>
      </c>
      <c r="G64" s="11"/>
      <c r="H64" s="11"/>
      <c r="I64" s="11"/>
      <c r="J64" s="11" t="s">
        <v>50</v>
      </c>
      <c r="K64" s="11"/>
      <c r="L64" s="11"/>
      <c r="M64" s="11"/>
      <c r="N64" s="11" t="s">
        <v>51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7.3000000000000001E-3</v>
      </c>
      <c r="C66" s="3"/>
      <c r="D66" s="3"/>
      <c r="E66">
        <v>9.6929800000000004</v>
      </c>
      <c r="F66" s="3">
        <v>7.6E-3</v>
      </c>
      <c r="G66" s="3"/>
      <c r="H66" s="3"/>
      <c r="I66">
        <v>9.4970800000000004</v>
      </c>
      <c r="J66" s="3">
        <v>7.9000000000000008E-3</v>
      </c>
      <c r="K66" s="3"/>
      <c r="L66" s="3"/>
      <c r="M66">
        <v>9.6884870000000003</v>
      </c>
      <c r="N66" s="3">
        <v>8.0999999999999996E-3</v>
      </c>
      <c r="O66" s="3"/>
      <c r="P66" s="3"/>
      <c r="Q66">
        <v>9.5454360000000005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0</v>
      </c>
      <c r="G73">
        <f t="shared" ref="G73:G75" si="1">0.05*H11+(1-0.05)*D11</f>
        <v>0</v>
      </c>
      <c r="H73">
        <f t="shared" ref="H73:H75" si="2">E11+I11</f>
        <v>0</v>
      </c>
      <c r="I73">
        <f t="shared" ref="I73:I75" si="3">0.05*G18+(1-0.05)*C18</f>
        <v>0</v>
      </c>
      <c r="J73">
        <f t="shared" ref="J73:J75" si="4">0.05*H18+(1-0.05)*D18</f>
        <v>0</v>
      </c>
      <c r="K73">
        <f t="shared" ref="K73:K75" si="5">I18+E18</f>
        <v>0</v>
      </c>
      <c r="L73">
        <f>0.05*F25+(1-0.05)*B25</f>
        <v>3.9660000000000001E-2</v>
      </c>
      <c r="M73">
        <f>I25+E25</f>
        <v>19.086601999999999</v>
      </c>
      <c r="P73" s="16" t="s">
        <v>35</v>
      </c>
      <c r="Q73" t="s">
        <v>34</v>
      </c>
      <c r="R73">
        <f t="shared" ref="R73:R75" si="6">0.1*G11+(1-0.1)*C11</f>
        <v>0</v>
      </c>
      <c r="S73">
        <f t="shared" ref="S73:S75" si="7">0.1*H11+(1-0.1)*D11</f>
        <v>0</v>
      </c>
      <c r="U73">
        <f t="shared" ref="U73:U75" si="8">0.1*G18+(1-0.1)*C18</f>
        <v>0</v>
      </c>
      <c r="V73">
        <f t="shared" ref="V73:V75" si="9">0.1*H18+(1-0.1)*D18</f>
        <v>0</v>
      </c>
      <c r="X73">
        <f>0.1*F25+(1-0.1)*B25</f>
        <v>3.9720000000000005E-2</v>
      </c>
    </row>
    <row r="74" spans="1:27" x14ac:dyDescent="0.25">
      <c r="C74" s="17"/>
      <c r="D74" s="16"/>
      <c r="E74" t="s">
        <v>36</v>
      </c>
      <c r="F74">
        <f t="shared" si="0"/>
        <v>0</v>
      </c>
      <c r="G74">
        <f t="shared" si="1"/>
        <v>0</v>
      </c>
      <c r="H74">
        <f t="shared" si="2"/>
        <v>0</v>
      </c>
      <c r="I74">
        <f t="shared" si="3"/>
        <v>0</v>
      </c>
      <c r="J74">
        <f t="shared" si="4"/>
        <v>0</v>
      </c>
      <c r="K74">
        <f t="shared" si="5"/>
        <v>0</v>
      </c>
      <c r="P74" s="16"/>
      <c r="Q74" t="s">
        <v>36</v>
      </c>
      <c r="R74">
        <f t="shared" si="6"/>
        <v>0</v>
      </c>
      <c r="S74">
        <f t="shared" si="7"/>
        <v>0</v>
      </c>
      <c r="U74">
        <f t="shared" si="8"/>
        <v>0</v>
      </c>
      <c r="V74">
        <f t="shared" si="9"/>
        <v>0</v>
      </c>
    </row>
    <row r="75" spans="1:27" x14ac:dyDescent="0.25">
      <c r="C75" s="17"/>
      <c r="D75" s="16"/>
      <c r="E75" t="s">
        <v>37</v>
      </c>
      <c r="F75">
        <f t="shared" si="0"/>
        <v>3.9655000000000003E-2</v>
      </c>
      <c r="G75">
        <f t="shared" si="1"/>
        <v>3.9754999999999999E-2</v>
      </c>
      <c r="H75">
        <f t="shared" si="2"/>
        <v>51.317129999999999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3.9710000000000002E-2</v>
      </c>
      <c r="S75">
        <f t="shared" si="7"/>
        <v>3.9809999999999998E-2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0</v>
      </c>
      <c r="G79">
        <f t="shared" ref="G79:G81" si="11">0.2*H11+(1-0.2)*D11</f>
        <v>0</v>
      </c>
      <c r="I79">
        <f t="shared" ref="I79:I81" si="12">0.2*G18+(1-0.2)*C18</f>
        <v>0</v>
      </c>
      <c r="J79">
        <f t="shared" ref="J79:J81" si="13">0.2*H18+(1-0.2)*D18</f>
        <v>0</v>
      </c>
      <c r="L79">
        <f>0.2*F25+(1-0.2)*B25</f>
        <v>3.9840000000000007E-2</v>
      </c>
      <c r="P79" s="16" t="s">
        <v>39</v>
      </c>
      <c r="Q79" t="s">
        <v>34</v>
      </c>
      <c r="R79">
        <f t="shared" ref="R79:R81" si="14">0.3*G11+(1-0.3)*C11</f>
        <v>0</v>
      </c>
      <c r="S79">
        <f t="shared" ref="S79:S81" si="15">0.3*H11+(1-0.3)*D11</f>
        <v>0</v>
      </c>
      <c r="U79">
        <f t="shared" ref="U79:U81" si="16">0.3*G18+(1-0.3)*C18</f>
        <v>0</v>
      </c>
      <c r="V79">
        <f t="shared" ref="V79:V81" si="17">0.3*H18+(1-0.3)*D18</f>
        <v>0</v>
      </c>
      <c r="X79">
        <f>0.3*F25+(1-0.3)*B25</f>
        <v>3.9960000000000002E-2</v>
      </c>
    </row>
    <row r="80" spans="1:27" x14ac:dyDescent="0.25">
      <c r="C80" s="17"/>
      <c r="D80" s="16"/>
      <c r="E80" t="s">
        <v>36</v>
      </c>
      <c r="F80">
        <f t="shared" si="10"/>
        <v>0</v>
      </c>
      <c r="G80">
        <f t="shared" si="11"/>
        <v>0</v>
      </c>
      <c r="I80">
        <f t="shared" si="12"/>
        <v>0</v>
      </c>
      <c r="J80">
        <f t="shared" si="13"/>
        <v>0</v>
      </c>
      <c r="P80" s="16"/>
      <c r="Q80" t="s">
        <v>36</v>
      </c>
      <c r="R80">
        <f t="shared" si="14"/>
        <v>0</v>
      </c>
      <c r="S80">
        <f t="shared" si="15"/>
        <v>0</v>
      </c>
      <c r="U80">
        <f t="shared" si="16"/>
        <v>0</v>
      </c>
      <c r="V80">
        <f t="shared" si="17"/>
        <v>0</v>
      </c>
    </row>
    <row r="81" spans="2:25" x14ac:dyDescent="0.25">
      <c r="C81" s="17"/>
      <c r="D81" s="16"/>
      <c r="E81" t="s">
        <v>37</v>
      </c>
      <c r="F81">
        <f t="shared" si="10"/>
        <v>3.9820000000000008E-2</v>
      </c>
      <c r="G81">
        <f t="shared" si="11"/>
        <v>3.9920000000000004E-2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3.993E-2</v>
      </c>
      <c r="S81">
        <f t="shared" si="15"/>
        <v>4.0029999999999996E-2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0</v>
      </c>
      <c r="G86">
        <f t="shared" ref="G86:G88" si="19">(0.05*(1-0.05)+0.05*(1-0.05))*H11+0.05*0.05*L11+(1-0.05*(1-0.05)-0.05*(1-0.05)-0.05*0.05)*D11</f>
        <v>0</v>
      </c>
      <c r="H86">
        <f t="shared" ref="H86:H88" si="20">M11+I11+E11</f>
        <v>0</v>
      </c>
      <c r="I86">
        <f t="shared" ref="I86:I88" si="21">(0.05*(1-0.05)+0.05*(1-0.05))*G18+0.05*0.05*K18+(1-0.05*(1-0.05)-0.05*(1-0.05)-0.05*0.05)*C18</f>
        <v>0</v>
      </c>
      <c r="J86">
        <f t="shared" ref="J86:J88" si="22">(0.05*(1-0.05)+0.05*(1-0.05))*H18+0.05*0.05*L18+(1-0.05*(1-0.05)-0.05*(1-0.05)-0.05*0.05)*D18</f>
        <v>0</v>
      </c>
      <c r="K86">
        <f t="shared" ref="K86:K88" si="23">M18+I18+E18</f>
        <v>0</v>
      </c>
      <c r="L86">
        <f>(0.05*(1-0.05)+0.05*(1-0.05))*F25+0.05*0.05*J25+(1-0.05*(1-0.05)-0.05*(1-0.05)-0.05*0.05)*B25</f>
        <v>3.9720000000000005E-2</v>
      </c>
      <c r="M86">
        <f>M25+I25+E25</f>
        <v>28.644765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0</v>
      </c>
      <c r="S86">
        <f t="shared" ref="S86:S88" si="25">(0.1*0.9+0.1*0.9)*H11+0.1*0.1*L11+(1-0.1*0.9-0.1*0.9-0.1*0.1)*D11</f>
        <v>0</v>
      </c>
      <c r="U86">
        <f t="shared" ref="U86:U88" si="26">(0.1*0.9+0.1*0.9)*G18+0.1*0.1*K18+(1-0.1*0.9-0.1*0.9-0.1*0.1)*C18</f>
        <v>0</v>
      </c>
      <c r="V86">
        <f t="shared" ref="V86:V88" si="27">(0.1*0.9+0.1*0.9)*H18+0.1*0.1*L18+(1-0.1*0.9-0.1*0.9-0.1*0.1)*D18</f>
        <v>0</v>
      </c>
      <c r="X86">
        <f>(0.1*0.9+0.1*0.9)*F25+0.1*0.1*J25+(1-0.1*0.9-0.1*0.9-0.1*0.1)*B25</f>
        <v>3.9840000000000007E-2</v>
      </c>
    </row>
    <row r="87" spans="2:25" x14ac:dyDescent="0.25">
      <c r="B87" s="17"/>
      <c r="C87" s="15"/>
      <c r="D87" s="16"/>
      <c r="E87" t="s">
        <v>36</v>
      </c>
      <c r="F87">
        <f t="shared" si="18"/>
        <v>0</v>
      </c>
      <c r="G87">
        <f t="shared" si="19"/>
        <v>0</v>
      </c>
      <c r="H87">
        <f t="shared" si="20"/>
        <v>0</v>
      </c>
      <c r="I87">
        <f t="shared" si="21"/>
        <v>0</v>
      </c>
      <c r="J87">
        <f t="shared" si="22"/>
        <v>0</v>
      </c>
      <c r="K87">
        <f t="shared" si="23"/>
        <v>0</v>
      </c>
      <c r="O87" s="15"/>
      <c r="P87" s="16"/>
      <c r="Q87" t="s">
        <v>36</v>
      </c>
      <c r="R87">
        <f t="shared" si="24"/>
        <v>0</v>
      </c>
      <c r="S87">
        <f t="shared" si="25"/>
        <v>0</v>
      </c>
      <c r="U87">
        <f t="shared" si="26"/>
        <v>0</v>
      </c>
      <c r="V87">
        <f t="shared" si="27"/>
        <v>0</v>
      </c>
    </row>
    <row r="88" spans="2:25" x14ac:dyDescent="0.25">
      <c r="B88" s="17"/>
      <c r="C88" s="15"/>
      <c r="D88" s="16"/>
      <c r="E88" t="s">
        <v>37</v>
      </c>
      <c r="F88">
        <f t="shared" si="18"/>
        <v>3.9710000000000009E-2</v>
      </c>
      <c r="G88">
        <f t="shared" si="19"/>
        <v>3.9809999999999998E-2</v>
      </c>
      <c r="H88">
        <f t="shared" si="20"/>
        <v>77.249549999999999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3.9820000000000008E-2</v>
      </c>
      <c r="S88">
        <f t="shared" si="25"/>
        <v>3.9919999999999997E-2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0</v>
      </c>
      <c r="G92">
        <f t="shared" ref="G92:G94" si="29">(0.2*0.8+0.2*0.8)*H11+0.2*0.2*L11+(1-0.2*0.8-0.2*0.8-0.2*0.2)*D11</f>
        <v>0</v>
      </c>
      <c r="I92">
        <f t="shared" ref="I92:I94" si="30">(0.2*0.8+0.2*0.8)*G18+0.2*0.2*K18+(1-0.2*0.8-0.2*0.8-0.2*0.2)*C18</f>
        <v>0</v>
      </c>
      <c r="J92">
        <f t="shared" ref="J92:J94" si="31">(0.2*0.8+0.2*0.8)*H18+0.2*0.2*L18+(1-0.2*0.8-0.2*0.8-0.2*0.2)*D18</f>
        <v>0</v>
      </c>
      <c r="L92">
        <f>(0.2*0.8+0.2*0.8)*F25+0.2*0.2*J25+(1-0.2*0.8-0.2*0.8-0.2*0.2)*B25</f>
        <v>4.0080000000000005E-2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0</v>
      </c>
      <c r="S92">
        <f t="shared" ref="S92:S94" si="33">(0.3*0.7+0.3*0.7)*H11+0.3*0.3*L11+(1-0.3*0.7-0.3*0.7-0.3*0.3)*D11</f>
        <v>0</v>
      </c>
      <c r="U92">
        <f t="shared" ref="U92:U94" si="34">(0.3*0.7+0.3*0.7)*G18+0.3*0.3*K18+(1-0.3*0.7-0.3*0.7-0.3*0.3)*C18</f>
        <v>0</v>
      </c>
      <c r="V92">
        <f t="shared" ref="V92:V94" si="35">(0.3*0.7+0.3*0.7)*H18+0.3*0.3*L18+(1-0.3*0.7-0.3*0.7-0.3*0.3)*D18</f>
        <v>0</v>
      </c>
      <c r="X92">
        <f>(0.3*0.7+0.3*0.7)*F25+0.3*0.3*J25+(1-0.3*0.7-0.3*0.7-0.3*0.3)*B25</f>
        <v>4.0320000000000009E-2</v>
      </c>
    </row>
    <row r="93" spans="2:25" x14ac:dyDescent="0.25">
      <c r="B93" s="17"/>
      <c r="C93" s="15"/>
      <c r="D93" s="16"/>
      <c r="E93" t="s">
        <v>36</v>
      </c>
      <c r="F93">
        <f t="shared" si="28"/>
        <v>0</v>
      </c>
      <c r="G93">
        <f t="shared" si="29"/>
        <v>0</v>
      </c>
      <c r="I93">
        <f t="shared" si="30"/>
        <v>0</v>
      </c>
      <c r="J93">
        <f t="shared" si="31"/>
        <v>0</v>
      </c>
      <c r="O93" s="15"/>
      <c r="P93" s="16"/>
      <c r="Q93" t="s">
        <v>36</v>
      </c>
      <c r="R93">
        <f t="shared" si="32"/>
        <v>0</v>
      </c>
      <c r="S93">
        <f t="shared" si="33"/>
        <v>0</v>
      </c>
      <c r="U93">
        <f t="shared" si="34"/>
        <v>0</v>
      </c>
      <c r="V93">
        <f t="shared" si="35"/>
        <v>0</v>
      </c>
    </row>
    <row r="94" spans="2:25" x14ac:dyDescent="0.25">
      <c r="B94" s="17"/>
      <c r="C94" s="15"/>
      <c r="D94" s="16"/>
      <c r="E94" t="s">
        <v>37</v>
      </c>
      <c r="F94">
        <f t="shared" si="28"/>
        <v>4.0039999999999999E-2</v>
      </c>
      <c r="G94">
        <f t="shared" si="29"/>
        <v>4.0140000000000002E-2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4.0260000000000004E-2</v>
      </c>
      <c r="S94">
        <f t="shared" si="33"/>
        <v>4.0360000000000007E-2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0</v>
      </c>
      <c r="G99">
        <f t="shared" ref="G99:G101" si="37">3*0.05*(1-0.05)*(1-0.05)*H11+3*0.05*0.05*(1-0.05)*L11+0.05*0.05*0.05*P11+(1-3*0.05*(1-0.05)*(1-0.05)-3*0.05*0.05*(1-0.05)-0.05*0.05*0.05)*D11</f>
        <v>0</v>
      </c>
      <c r="H99">
        <f t="shared" ref="H99:H101" si="38">Q11+M11+I11+E11</f>
        <v>0</v>
      </c>
      <c r="I99">
        <f t="shared" ref="I99:I101" si="39">3*0.05*(1-0.05)*(1-0.05)*G18+3*0.05*0.05*(1-0.05)*K18+0.05*0.05*0.05*O18+(1-3*0.05*(1-0.05)*(1-0.05)-3*0.05*0.05*(1-0.05)-0.05*0.05*0.05)*C18</f>
        <v>0</v>
      </c>
      <c r="J99">
        <f t="shared" ref="J99:J101" si="40">3*0.05*(1-0.05)*(1-0.05)*H18+3*0.05*0.05*(1-0.05)*L18+0.05*0.05*0.05*P18+(1-3*0.05*(1-0.05)*(1-0.05)-3*0.05*0.05*(1-0.05)-0.05*0.05*0.05)*D18</f>
        <v>0</v>
      </c>
      <c r="K99">
        <f t="shared" ref="K99:K101" si="41">Q18+M18+E18+I18</f>
        <v>0</v>
      </c>
      <c r="L99">
        <f>3*0.05*(1-0.05)*(1-0.05)*F25+3*0.05*0.05*(1-0.05)*J25+0.05*0.05*0.05*N25+(1-3*0.05*(1-0.05)*(1-0.05)-3*0.05*0.05*(1-0.05)-0.05*0.05*0.05)*B25</f>
        <v>3.9779987499999996E-2</v>
      </c>
      <c r="M99">
        <f>Q25+M25+I25+E25</f>
        <v>38.405699999999996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0</v>
      </c>
      <c r="S99">
        <f t="shared" ref="S99:S101" si="43">3*0.1*(1-0.1)*(1-0.1)*H11+3*0.1*0.1*(1-0.1)*L11+0.1*0.1*0.1*P11+(1-3*0.1*(1-0.1)*(1-0.1)-3*0.1*0.1*(1-0.1)-0.1*0.1*0.1)*D11</f>
        <v>0</v>
      </c>
      <c r="U99">
        <f t="shared" ref="U99:U101" si="44">3*0.1*(1-0.1)*(1-0.1)*G18+3*0.1*0.1*(1-0.1)*K18+0.1*0.1*0.1*O18+(1-3*0.1*(1-0.1)*(1-0.1)-3*0.1*0.1*(1-0.1)-0.1*0.1*0.1)*C18</f>
        <v>0</v>
      </c>
      <c r="V99">
        <f t="shared" ref="V99:V101" si="45">3*0.1*(1-0.1)*(1-0.1)*H18+3*0.1*0.1*(1-0.1)*L18+0.1*0.1*0.1*P18+(1-3*0.1*(1-0.1)*(1-0.1)-3*0.1*0.1*(1-0.1)-0.1*0.1*0.1)*D18</f>
        <v>0</v>
      </c>
      <c r="X99">
        <f>3*0.1*(1-0.1)*(1-0.1)*F25+3*0.1*0.1*(1-0.1)*J25+0.1*0.1*0.1*N25+(1-3*0.1*(1-0.1)*(1-0.1)-3*0.1*0.1*(1-0.1)-0.1*0.1*0.1)*B25</f>
        <v>3.9959900000000007E-2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0</v>
      </c>
      <c r="G100">
        <f t="shared" si="37"/>
        <v>0</v>
      </c>
      <c r="H100">
        <f t="shared" si="38"/>
        <v>0</v>
      </c>
      <c r="I100">
        <f t="shared" si="39"/>
        <v>0</v>
      </c>
      <c r="J100">
        <f t="shared" si="40"/>
        <v>0</v>
      </c>
      <c r="K100">
        <f t="shared" si="41"/>
        <v>0</v>
      </c>
      <c r="N100" s="19"/>
      <c r="O100" s="15"/>
      <c r="P100" s="16"/>
      <c r="Q100" t="s">
        <v>36</v>
      </c>
      <c r="R100">
        <f t="shared" si="42"/>
        <v>0</v>
      </c>
      <c r="S100">
        <f t="shared" si="43"/>
        <v>0</v>
      </c>
      <c r="U100">
        <f t="shared" si="44"/>
        <v>0</v>
      </c>
      <c r="V100">
        <f t="shared" si="45"/>
        <v>0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3.9764987500000001E-2</v>
      </c>
      <c r="G101">
        <f t="shared" si="37"/>
        <v>3.9864999999999991E-2</v>
      </c>
      <c r="H101">
        <f t="shared" si="38"/>
        <v>101.467913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3.9929900000000004E-2</v>
      </c>
      <c r="S101">
        <f t="shared" si="43"/>
        <v>4.0029999999999996E-2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0</v>
      </c>
      <c r="G105">
        <f t="shared" ref="G105:G107" si="47">3*0.2*(1-0.2)*(1-0.2)*H11+3*0.2*0.2*(1-0.2)*L11+0.2*0.2*0.2*P11+(1-3*0.2*(1-0.2)*(1-0.2)-3*0.2*0.2*(1-0.2)-0.2*0.2*0.2)*D11</f>
        <v>0</v>
      </c>
      <c r="I105">
        <f t="shared" ref="I105:I107" si="48">3*0.2*(1-0.2)*(1-0.2)*G18+3*0.2*0.2*(1-0.2)*K18+0.2*0.2*0.2*O18+(1-3*0.2*(1-0.2)*(1-0.2)-3*0.2*0.2*(1-0.2)-0.2*0.2*0.2)*C18</f>
        <v>0</v>
      </c>
      <c r="J105">
        <f t="shared" ref="J105:J107" si="49">3*0.2*(1-0.2)*(1-0.2)*H18+3*0.2*0.2*(1-0.2)*L18+0.2*0.2*0.2*P18+(1-3*0.2*(1-0.2)*(1-0.2)-3*0.2*0.2*(1-0.2)-0.2*0.2*0.2)*D18</f>
        <v>0</v>
      </c>
      <c r="L105">
        <f>3*0.2*(1-0.2)*(1-0.2)*F25+3*0.2*0.2*(1-0.2)*J25+0.2*0.2*0.2*N25+(1-3*0.2*(1-0.2)*(1-0.2)-3*0.2*0.2*(1-0.2)-0.2*0.2*0.2)*B25</f>
        <v>4.0319199999999999E-2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0</v>
      </c>
      <c r="S105">
        <f t="shared" ref="S105:S107" si="51">3*0.3*(1-0.3)*(1-0.3)*H11+3*0.3*0.3*(1-0.3)*L11+0.3*0.3*0.3*P11+(1-3*0.3*(1-0.3)*(1-0.3)-3*0.3*0.3*(1-0.3)-0.3*0.3*0.3)*D11</f>
        <v>0</v>
      </c>
      <c r="U105">
        <f t="shared" ref="U105:U107" si="52">3*0.3*(1-0.3)*(1-0.3)*G18+3*0.3*0.3*(1-0.3)*K18+0.3*0.3*0.3*O18+(1-3*0.3*(1-0.3)*(1-0.3)-3*0.3*0.3*(1-0.3)-0.3*0.3*0.3)*C18</f>
        <v>0</v>
      </c>
      <c r="V105">
        <f t="shared" ref="V105:V107" si="53">3*0.3*(1-0.3)*(1-0.3)*H18+3*0.3*0.3*(1-0.3)*L18+0.3*0.3*0.3*P18+(1-3*0.3*(1-0.3)*(1-0.3)-3*0.3*0.3*(1-0.3)-0.3*0.3*0.3)*D18</f>
        <v>0</v>
      </c>
      <c r="X105">
        <f>3*0.3*(1-0.3)*(1-0.3)*F25+3*0.3*0.3*(1-0.3)*J25+0.3*0.3*0.3*N25+(1-3*0.3*(1-0.3)*(1-0.3)-3*0.3*0.3*(1-0.3)-0.3*0.3*0.3)*B25</f>
        <v>4.0677300000000007E-2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0</v>
      </c>
      <c r="G106">
        <f t="shared" si="47"/>
        <v>0</v>
      </c>
      <c r="I106">
        <f t="shared" si="48"/>
        <v>0</v>
      </c>
      <c r="J106">
        <f t="shared" si="49"/>
        <v>0</v>
      </c>
      <c r="N106" s="19"/>
      <c r="O106" s="15"/>
      <c r="P106" s="16"/>
      <c r="Q106" t="s">
        <v>36</v>
      </c>
      <c r="R106">
        <f t="shared" si="50"/>
        <v>0</v>
      </c>
      <c r="S106">
        <f t="shared" si="51"/>
        <v>0</v>
      </c>
      <c r="U106">
        <f t="shared" si="52"/>
        <v>0</v>
      </c>
      <c r="V106">
        <f t="shared" si="53"/>
        <v>0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4.0259199999999995E-2</v>
      </c>
      <c r="G107">
        <f t="shared" si="47"/>
        <v>4.036E-2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4.0587300000000007E-2</v>
      </c>
      <c r="S107">
        <f t="shared" si="51"/>
        <v>4.0690000000000004E-2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0</v>
      </c>
      <c r="G112">
        <f t="shared" ref="G112:G114" si="55">0.05*Z11+(1-0.05)*V11</f>
        <v>0</v>
      </c>
      <c r="H112">
        <f t="shared" ref="H112:H114" si="56">AA11+W11</f>
        <v>0</v>
      </c>
      <c r="I112">
        <f t="shared" ref="I112:I114" si="57">0.05*Y18+(1-0.05)*U18</f>
        <v>0</v>
      </c>
      <c r="J112">
        <f t="shared" ref="J112:J114" si="58">0.05*Z18+(1-0.05)*V18</f>
        <v>0</v>
      </c>
      <c r="K112">
        <f t="shared" ref="K112:K114" si="59">AA18+W18</f>
        <v>0</v>
      </c>
      <c r="L112">
        <f>0.05*X25+(1-0.05)*T25</f>
        <v>3.4540000000000001E-2</v>
      </c>
      <c r="M112">
        <f>AA25+W25</f>
        <v>19.346779999999999</v>
      </c>
      <c r="P112" s="16" t="s">
        <v>35</v>
      </c>
      <c r="Q112" t="s">
        <v>34</v>
      </c>
      <c r="R112">
        <f t="shared" ref="R112:R114" si="60">0.1*Y11+(1-0.1)*U11</f>
        <v>0</v>
      </c>
      <c r="S112">
        <f t="shared" ref="S112:S114" si="61">0.1*Z11+(1-0.1)*V11</f>
        <v>0</v>
      </c>
      <c r="U112">
        <f t="shared" ref="U112:U114" si="62">0.1*Y18+(1-0.1)*U18</f>
        <v>0</v>
      </c>
      <c r="V112">
        <f t="shared" ref="V112:V114" si="63">0.1*Z18+(1-0.1)*V18</f>
        <v>0</v>
      </c>
      <c r="X112">
        <f>0.1*X25+(1-0.1)*T25</f>
        <v>3.4580000000000007E-2</v>
      </c>
    </row>
    <row r="113" spans="2:25" x14ac:dyDescent="0.25">
      <c r="C113" s="17"/>
      <c r="D113" s="16"/>
      <c r="E113" t="s">
        <v>36</v>
      </c>
      <c r="F113">
        <f t="shared" si="54"/>
        <v>0</v>
      </c>
      <c r="G113">
        <f t="shared" si="55"/>
        <v>0</v>
      </c>
      <c r="H113">
        <f t="shared" si="56"/>
        <v>0</v>
      </c>
      <c r="I113">
        <f t="shared" si="57"/>
        <v>0</v>
      </c>
      <c r="J113">
        <f t="shared" si="58"/>
        <v>0</v>
      </c>
      <c r="K113">
        <f t="shared" si="59"/>
        <v>0</v>
      </c>
      <c r="P113" s="16"/>
      <c r="Q113" t="s">
        <v>36</v>
      </c>
      <c r="R113">
        <f t="shared" si="60"/>
        <v>0</v>
      </c>
      <c r="S113">
        <f t="shared" si="61"/>
        <v>0</v>
      </c>
      <c r="U113">
        <f t="shared" si="62"/>
        <v>0</v>
      </c>
      <c r="V113">
        <f t="shared" si="63"/>
        <v>0</v>
      </c>
    </row>
    <row r="114" spans="2:25" x14ac:dyDescent="0.25">
      <c r="C114" s="17"/>
      <c r="D114" s="16"/>
      <c r="E114" t="s">
        <v>37</v>
      </c>
      <c r="F114">
        <f t="shared" si="54"/>
        <v>3.1439999999999996E-2</v>
      </c>
      <c r="G114">
        <f t="shared" si="55"/>
        <v>3.585E-2</v>
      </c>
      <c r="H114">
        <f t="shared" si="56"/>
        <v>49.095501999999996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3.1479999999999994E-2</v>
      </c>
      <c r="S114">
        <f t="shared" si="61"/>
        <v>3.5900000000000001E-2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0</v>
      </c>
      <c r="G118">
        <f t="shared" ref="G118:G120" si="65">0.2*Z11+(1-0.2)*V11</f>
        <v>0</v>
      </c>
      <c r="I118">
        <f t="shared" ref="I118:I120" si="66">0.2*Y18+(1-0.2)*U18</f>
        <v>0</v>
      </c>
      <c r="J118">
        <f t="shared" ref="J118:J120" si="67">0.2*Z18+(1-0.2)*V18</f>
        <v>0</v>
      </c>
      <c r="L118">
        <f>0.2*X25+(1-0.2)*T25</f>
        <v>3.4660000000000003E-2</v>
      </c>
      <c r="P118" s="16" t="s">
        <v>39</v>
      </c>
      <c r="Q118" t="s">
        <v>34</v>
      </c>
      <c r="R118">
        <f t="shared" ref="R118:R120" si="68">0.3*Y11+(1-0.3)*U11</f>
        <v>0</v>
      </c>
      <c r="S118">
        <f t="shared" ref="S118:S120" si="69">0.3*Z11+(1-0.3)*V11</f>
        <v>0</v>
      </c>
      <c r="U118">
        <f t="shared" ref="U118:U120" si="70">0.3*Y18+(1-0.3)*U18</f>
        <v>0</v>
      </c>
      <c r="V118">
        <f t="shared" ref="V118:V120" si="71">0.3*Z18+(1-0.3)*V18</f>
        <v>0</v>
      </c>
      <c r="X118">
        <f>0.3*X25+(1-0.3)*T25</f>
        <v>3.474E-2</v>
      </c>
    </row>
    <row r="119" spans="2:25" x14ac:dyDescent="0.25">
      <c r="C119" s="17"/>
      <c r="D119" s="16"/>
      <c r="E119" t="s">
        <v>36</v>
      </c>
      <c r="F119">
        <f t="shared" si="64"/>
        <v>0</v>
      </c>
      <c r="G119">
        <f t="shared" si="65"/>
        <v>0</v>
      </c>
      <c r="I119">
        <f t="shared" si="66"/>
        <v>0</v>
      </c>
      <c r="J119">
        <f t="shared" si="67"/>
        <v>0</v>
      </c>
      <c r="P119" s="16"/>
      <c r="Q119" t="s">
        <v>36</v>
      </c>
      <c r="R119">
        <f t="shared" si="68"/>
        <v>0</v>
      </c>
      <c r="S119">
        <f t="shared" si="69"/>
        <v>0</v>
      </c>
      <c r="U119">
        <f t="shared" si="70"/>
        <v>0</v>
      </c>
      <c r="V119">
        <f t="shared" si="71"/>
        <v>0</v>
      </c>
    </row>
    <row r="120" spans="2:25" x14ac:dyDescent="0.25">
      <c r="C120" s="17"/>
      <c r="D120" s="16"/>
      <c r="E120" t="s">
        <v>37</v>
      </c>
      <c r="F120">
        <f t="shared" si="64"/>
        <v>3.1559999999999998E-2</v>
      </c>
      <c r="G120">
        <f t="shared" si="65"/>
        <v>3.5999999999999997E-2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3.1639999999999995E-2</v>
      </c>
      <c r="S120">
        <f t="shared" si="69"/>
        <v>3.61E-2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0</v>
      </c>
      <c r="G125">
        <f t="shared" ref="G125:G127" si="73">(0.05*(1-0.05)+0.05*(1-0.05))*Z11+0.05*0.05*AD11+(1-0.05*(1-0.05)-0.05*(1-0.05)-0.05*0.05)*V11</f>
        <v>0</v>
      </c>
      <c r="H125">
        <f t="shared" ref="H125:H127" si="74">AE11+AA11+W11</f>
        <v>0</v>
      </c>
      <c r="I125">
        <f t="shared" ref="I125:I127" si="75">(0.05*(1-0.05)+0.05*(1-0.05))*Y18+0.05*0.05*AC18+(1-0.05*(1-0.05)-0.05*(1-0.05)-0.05*0.05)*U18</f>
        <v>0</v>
      </c>
      <c r="J125">
        <f t="shared" ref="J125:J127" si="76">(0.05*(1-0.05)+0.05*(1-0.05))*Z18+0.05*0.05*AD18+(1-0.05*(1-0.05)-0.05*(1-0.05)-0.05*0.05)*V18</f>
        <v>0</v>
      </c>
      <c r="K125">
        <f t="shared" ref="K125:K127" si="77">AE18+AA18+W18</f>
        <v>0</v>
      </c>
      <c r="L125">
        <f>(0.05*(1-0.05)+0.05*(1-0.05))*X25+0.05*0.05*AB25+(1-0.05*(1-0.05)-0.05*(1-0.05)-0.05*0.05)*T25</f>
        <v>3.4580250000000007E-2</v>
      </c>
      <c r="M125">
        <f>AE25+AA25+W25</f>
        <v>29.071542999999998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0</v>
      </c>
      <c r="S125">
        <f t="shared" ref="S125:S127" si="79">(0.1*0.9+0.1*0.9)*Z11+0.1*0.1*AD11+(1-0.1*0.9-0.1*0.9-0.1*0.1)*V11</f>
        <v>0</v>
      </c>
      <c r="U125">
        <f t="shared" ref="U125:U127" si="80">(0.1*0.9+0.1*0.9)*Y18+0.1*0.1*AC18+(1-0.1*0.9-0.1*0.9-0.1*0.1)*U18</f>
        <v>0</v>
      </c>
      <c r="V125">
        <f t="shared" ref="V125:V127" si="81">(0.1*0.9+0.1*0.9)*Z18+0.1*0.1*AD18+(1-0.1*0.9-0.1*0.9-0.1*0.1)*V18</f>
        <v>0</v>
      </c>
      <c r="X125">
        <f>(0.1*0.9+0.1*0.9)*X25+0.1*0.1*AB25+(1-0.1*0.9-0.1*0.9-0.1*0.1)*T25</f>
        <v>3.4661000000000004E-2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0</v>
      </c>
      <c r="G126">
        <f t="shared" si="73"/>
        <v>0</v>
      </c>
      <c r="H126">
        <f t="shared" si="74"/>
        <v>0</v>
      </c>
      <c r="I126">
        <f t="shared" si="75"/>
        <v>0</v>
      </c>
      <c r="J126">
        <f t="shared" si="76"/>
        <v>0</v>
      </c>
      <c r="K126">
        <f t="shared" si="77"/>
        <v>0</v>
      </c>
      <c r="O126" s="15"/>
      <c r="P126" s="16"/>
      <c r="Q126" t="s">
        <v>36</v>
      </c>
      <c r="R126">
        <f t="shared" si="78"/>
        <v>0</v>
      </c>
      <c r="S126">
        <f t="shared" si="79"/>
        <v>0</v>
      </c>
      <c r="U126">
        <f t="shared" si="80"/>
        <v>0</v>
      </c>
      <c r="V126">
        <f t="shared" si="81"/>
        <v>0</v>
      </c>
    </row>
    <row r="127" spans="2:25" x14ac:dyDescent="0.25">
      <c r="B127" s="17"/>
      <c r="C127" s="15"/>
      <c r="D127" s="16"/>
      <c r="E127" t="s">
        <v>37</v>
      </c>
      <c r="F127">
        <f t="shared" si="72"/>
        <v>3.1479750000000001E-2</v>
      </c>
      <c r="G127">
        <f t="shared" si="73"/>
        <v>3.5899750000000008E-2</v>
      </c>
      <c r="H127">
        <f t="shared" si="74"/>
        <v>73.697936999999996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3.1558999999999997E-2</v>
      </c>
      <c r="S127">
        <f t="shared" si="79"/>
        <v>3.5999000000000003E-2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0</v>
      </c>
      <c r="G131">
        <f t="shared" ref="G131:G133" si="83">(0.2*0.8+0.2*0.8)*Z11+0.2*0.2*AD11+(1-0.2*0.8-0.2*0.8-0.2*0.2)*V11</f>
        <v>0</v>
      </c>
      <c r="I131">
        <f t="shared" ref="I131:I133" si="84">(0.2*0.8+0.2*0.8)*Y18+0.2*0.2*AC18+(1-0.2*0.8-0.2*0.8-0.2*0.2)*U18</f>
        <v>0</v>
      </c>
      <c r="J131">
        <f t="shared" ref="J131:J133" si="85">(0.2*0.8+0.2*0.8)*Z18+0.2*0.2*AD18+(1-0.2*0.8-0.2*0.8-0.2*0.2)*V18</f>
        <v>0</v>
      </c>
      <c r="L131">
        <f>(0.2*0.8+0.2*0.8)*X25+0.2*0.2*AB25+(1-0.2*0.8-0.2*0.8-0.2*0.2)*T25</f>
        <v>3.4824000000000001E-2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0</v>
      </c>
      <c r="S131">
        <f t="shared" ref="S131:S133" si="87">(0.3*0.7+0.3*0.7)*Z11+0.3*0.3*AD11+(1-0.3*0.7-0.3*0.7-0.3*0.3)*V11</f>
        <v>0</v>
      </c>
      <c r="U131">
        <f t="shared" ref="U131:U133" si="88">(0.3*0.7+0.3*0.7)*Y18+0.3*0.3*AC18+(1-0.3*0.7-0.3*0.7-0.3*0.3)*U18</f>
        <v>0</v>
      </c>
      <c r="V131">
        <f t="shared" ref="V131:V133" si="89">(0.3*0.7+0.3*0.7)*Z18+0.3*0.3*AD18+(1-0.3*0.7-0.3*0.7-0.3*0.3)*V18</f>
        <v>0</v>
      </c>
      <c r="X131">
        <f>(0.3*0.7+0.3*0.7)*X25+0.3*0.3*AB25+(1-0.3*0.7-0.3*0.7-0.3*0.3)*T25</f>
        <v>3.4989000000000006E-2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0</v>
      </c>
      <c r="G132">
        <f t="shared" si="83"/>
        <v>0</v>
      </c>
      <c r="I132">
        <f t="shared" si="84"/>
        <v>0</v>
      </c>
      <c r="J132">
        <f t="shared" si="85"/>
        <v>0</v>
      </c>
      <c r="O132" s="15"/>
      <c r="P132" s="16"/>
      <c r="Q132" t="s">
        <v>36</v>
      </c>
      <c r="R132">
        <f t="shared" si="86"/>
        <v>0</v>
      </c>
      <c r="S132">
        <f t="shared" si="87"/>
        <v>0</v>
      </c>
      <c r="U132">
        <f t="shared" si="88"/>
        <v>0</v>
      </c>
      <c r="V132">
        <f t="shared" si="89"/>
        <v>0</v>
      </c>
    </row>
    <row r="133" spans="1:25" x14ac:dyDescent="0.25">
      <c r="B133" s="17"/>
      <c r="C133" s="15"/>
      <c r="D133" s="16"/>
      <c r="E133" t="s">
        <v>37</v>
      </c>
      <c r="F133">
        <f t="shared" si="82"/>
        <v>3.1715999999999994E-2</v>
      </c>
      <c r="G133">
        <f t="shared" si="83"/>
        <v>3.6195999999999999E-2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3.1871000000000003E-2</v>
      </c>
      <c r="S133">
        <f t="shared" si="87"/>
        <v>3.6391E-2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0</v>
      </c>
      <c r="G138">
        <f t="shared" ref="G138:G140" si="91">3*0.05*(1-0.05)*(1-0.05)*Z11+3*0.05*0.05*(1-0.05)*AD11+0.05*0.05*0.05*AH11+(1-3*0.05*(1-0.05)*(1-0.05)-3*0.05*0.05*(1-0.05)-0.05*0.05*0.05)*V11</f>
        <v>0</v>
      </c>
      <c r="H138">
        <f t="shared" ref="H138:H140" si="92">AI11+AE11+AA11+W11</f>
        <v>0</v>
      </c>
      <c r="I138">
        <f t="shared" ref="I138:I140" si="93">3*0.05*(1-0.05)*(1-0.05)*Y18+3*0.05*0.05*(1-0.05)*AC18+0.05*0.05*0.05*AG18+(1-3*0.05*(1-0.05)*(1-0.05)-3*0.05*0.05*(1-0.05)-0.05*0.05*0.05)*U18</f>
        <v>0</v>
      </c>
      <c r="J138">
        <f t="shared" ref="J138:J140" si="94">3*0.05*(1-0.05)*(1-0.05)*Z18+3*0.05*0.05*(1-0.05)*AD18+0.05*0.05*0.05*AH18+(1-3*0.05*(1-0.05)*(1-0.05)-3*0.05*0.05*(1-0.05)-0.05*0.05*0.05)*V18</f>
        <v>0</v>
      </c>
      <c r="K138">
        <f t="shared" ref="K138:K140" si="95">AI18+AE18+AA18+W18</f>
        <v>0</v>
      </c>
      <c r="L138">
        <f>3*0.05*(1-0.05)*(1-0.05)*X25+3*0.05*0.05*(1-0.05)*AB25+0.05*0.05*0.05*AF25+(1-3*0.05*(1-0.05)*(1-0.05)-3*0.05*0.05*(1-0.05)-0.05*0.05*0.05)*T25</f>
        <v>3.4620737499999998E-2</v>
      </c>
      <c r="M138">
        <f>AI25+AE25+AA25+W25</f>
        <v>38.647295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0</v>
      </c>
      <c r="S138">
        <f t="shared" ref="S138:S140" si="97">3*0.1*(1-0.1)*(1-0.1)*Z11+3*0.1*0.1*(1-0.1)*AD11+0.1*0.1*0.1*AH11+(1-3*0.1*(1-0.1)*(1-0.1)-3*0.1*0.1*(1-0.1)-0.1*0.1*0.1)*V11</f>
        <v>0</v>
      </c>
      <c r="U138">
        <f t="shared" ref="U138:U140" si="98">3*0.1*(1-0.1)*(1-0.1)*Y18+3*0.1*0.1*(1-0.1)*AC18+0.1*0.1*0.1*AG18+(1-3*0.1*(1-0.1)*(1-0.1)-3*0.1*0.1*(1-0.1)-0.1*0.1*0.1)*U18</f>
        <v>0</v>
      </c>
      <c r="V138">
        <f t="shared" ref="V138:V140" si="99">3*0.1*(1-0.1)*(1-0.1)*Z18+3*0.1*0.1*(1-0.1)*AD18+0.1*0.1*0.1*AH18+(1-3*0.1*(1-0.1)*(1-0.1)-3*0.1*0.1*(1-0.1)-0.1*0.1*0.1)*V18</f>
        <v>0</v>
      </c>
      <c r="X138">
        <f>3*0.1*(1-0.1)*(1-0.1)*X25+3*0.1*0.1*(1-0.1)*AB25+0.1*0.1*0.1*AF25+(1-3*0.1*(1-0.1)*(1-0.1)-3*0.1*0.1*(1-0.1)-0.1*0.1*0.1)*T25</f>
        <v>3.47429E-2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0</v>
      </c>
      <c r="G139">
        <f t="shared" si="91"/>
        <v>0</v>
      </c>
      <c r="H139">
        <f t="shared" si="92"/>
        <v>0</v>
      </c>
      <c r="I139">
        <f t="shared" si="93"/>
        <v>0</v>
      </c>
      <c r="J139">
        <f t="shared" si="94"/>
        <v>0</v>
      </c>
      <c r="K139">
        <f t="shared" si="95"/>
        <v>0</v>
      </c>
      <c r="N139" s="19"/>
      <c r="O139" s="15"/>
      <c r="P139" s="16"/>
      <c r="Q139" t="s">
        <v>36</v>
      </c>
      <c r="R139">
        <f t="shared" si="96"/>
        <v>0</v>
      </c>
      <c r="S139">
        <f t="shared" si="97"/>
        <v>0</v>
      </c>
      <c r="U139">
        <f t="shared" si="98"/>
        <v>0</v>
      </c>
      <c r="V139">
        <f t="shared" si="99"/>
        <v>0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3.1519274999999992E-2</v>
      </c>
      <c r="G140">
        <f t="shared" si="91"/>
        <v>3.5949274999999996E-2</v>
      </c>
      <c r="H140">
        <f t="shared" si="92"/>
        <v>98.487960999999999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3.1637199999999997E-2</v>
      </c>
      <c r="S140">
        <f t="shared" si="97"/>
        <v>3.6097199999999996E-2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0</v>
      </c>
      <c r="G144">
        <f t="shared" ref="G144:G146" si="101">3*0.2*(1-0.2)*(1-0.2)*Z11+3*0.2*0.2*(1-0.2)*AD11+0.2*0.2*0.2*AH11+(1-3*0.2*(1-0.2)*(1-0.2)-3*0.2*0.2*(1-0.2)-0.2*0.2*0.2)*V11</f>
        <v>0</v>
      </c>
      <c r="I144">
        <f t="shared" ref="I144:I146" si="102">3*0.2*(1-0.2)*(1-0.2)*Y18+3*0.2*0.2*(1-0.2)*AC18+0.2*0.2*0.2*AG18+(1-3*0.2*(1-0.2)*(1-0.2)-3*0.2*0.2*(1-0.2)-0.2*0.2*0.2)*U18</f>
        <v>0</v>
      </c>
      <c r="J144">
        <f t="shared" ref="J144:J146" si="103">3*0.2*(1-0.2)*(1-0.2)*Z18+3*0.2*0.2*(1-0.2)*AD18+0.2*0.2*0.2*AH18+(1-3*0.2*(1-0.2)*(1-0.2)-3*0.2*0.2*(1-0.2)-0.2*0.2*0.2)*V18</f>
        <v>0</v>
      </c>
      <c r="L144">
        <f>3*0.2*(1-0.2)*(1-0.2)*X25+3*0.2*0.2*(1-0.2)*AB25+0.2*0.2*0.2*AF25+(1-3*0.2*(1-0.2)*(1-0.2)-3*0.2*0.2*(1-0.2)-0.2*0.2*0.2)*T25</f>
        <v>3.49912E-2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0</v>
      </c>
      <c r="S144">
        <f t="shared" ref="S144:S146" si="105">3*0.3*(1-0.3)*(1-0.3)*Z11+3*0.3*0.3*(1-0.3)*AD11+0.3*0.3*0.3*AH11+(1-3*0.3*(1-0.3)*(1-0.3)-3*0.3*0.3*(1-0.3)-0.3*0.3*0.3)*V11</f>
        <v>0</v>
      </c>
      <c r="U144">
        <f t="shared" ref="U144:U146" si="106">3*0.3*(1-0.3)*(1-0.3)*Y18+3*0.3*0.3*(1-0.3)*AC18+0.3*0.3*0.3*AG18+(1-3*0.3*(1-0.3)*(1-0.3)-3*0.3*0.3*(1-0.3)-0.3*0.3*0.3)*U18</f>
        <v>0</v>
      </c>
      <c r="V144">
        <f t="shared" ref="V144:V146" si="107">3*0.3*(1-0.3)*(1-0.3)*Z18+3*0.3*0.3*(1-0.3)*AD18+0.3*0.3*0.3*AH18+(1-3*0.3*(1-0.3)*(1-0.3)-3*0.3*0.3*(1-0.3)-0.3*0.3*0.3)*V18</f>
        <v>0</v>
      </c>
      <c r="X144">
        <f>3*0.3*(1-0.3)*(1-0.3)*X25+3*0.3*0.3*(1-0.3)*AB25+0.3*0.3*0.3*AF25+(1-3*0.3*(1-0.3)*(1-0.3)-3*0.3*0.3*(1-0.3)-0.3*0.3*0.3)*T25</f>
        <v>3.5244300000000006E-2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0</v>
      </c>
      <c r="G145">
        <f t="shared" si="101"/>
        <v>0</v>
      </c>
      <c r="I145">
        <f t="shared" si="102"/>
        <v>0</v>
      </c>
      <c r="J145">
        <f t="shared" si="103"/>
        <v>0</v>
      </c>
      <c r="N145" s="19"/>
      <c r="O145" s="15"/>
      <c r="P145" s="16"/>
      <c r="Q145" t="s">
        <v>36</v>
      </c>
      <c r="R145">
        <f t="shared" si="104"/>
        <v>0</v>
      </c>
      <c r="S145">
        <f t="shared" si="105"/>
        <v>0</v>
      </c>
      <c r="U145">
        <f t="shared" si="106"/>
        <v>0</v>
      </c>
      <c r="V145">
        <f t="shared" si="107"/>
        <v>0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3.1869599999999998E-2</v>
      </c>
      <c r="G146">
        <f t="shared" si="101"/>
        <v>3.6389599999999994E-2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3.2098399999999999E-2</v>
      </c>
      <c r="S146">
        <f t="shared" si="105"/>
        <v>3.66784E-2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0</v>
      </c>
      <c r="G151">
        <f t="shared" ref="G151:G153" si="109">0.05*H32+(1-0.05)*D32</f>
        <v>0</v>
      </c>
      <c r="H151">
        <f t="shared" ref="H151:H153" si="110">I32++E32</f>
        <v>0</v>
      </c>
      <c r="I151">
        <f t="shared" ref="I151:I153" si="111">0.05*G39+(1-0.05)*C39</f>
        <v>0</v>
      </c>
      <c r="J151">
        <f t="shared" ref="J151:J153" si="112">0.05*H39+(1-0.05)*D39</f>
        <v>0</v>
      </c>
      <c r="K151">
        <f t="shared" ref="K151:K153" si="113">I39+E39</f>
        <v>0</v>
      </c>
      <c r="L151">
        <f>0.05*F46+(1-0.05)*B46</f>
        <v>2.6339999999999999E-2</v>
      </c>
      <c r="M151">
        <f>I46+E46</f>
        <v>19.279462000000002</v>
      </c>
      <c r="P151" s="16" t="s">
        <v>35</v>
      </c>
      <c r="Q151" t="s">
        <v>34</v>
      </c>
      <c r="R151">
        <f t="shared" ref="R151:R153" si="114">0.1*G32+(1-0.1)*C32</f>
        <v>0</v>
      </c>
      <c r="S151">
        <f t="shared" ref="S151:S153" si="115">0.1*H32+(1-0.1)*D32</f>
        <v>0</v>
      </c>
      <c r="U151">
        <f t="shared" ref="U151:U153" si="116">0.1*G39+(1-0.1)*C39</f>
        <v>0</v>
      </c>
      <c r="V151">
        <f t="shared" ref="V151:V153" si="117">0.1*H39+(1-0.1)*D39</f>
        <v>0</v>
      </c>
      <c r="X151">
        <f>0.1*F46+(1-0.1)*B46</f>
        <v>2.6380000000000001E-2</v>
      </c>
    </row>
    <row r="152" spans="1:25" x14ac:dyDescent="0.25">
      <c r="C152" s="17"/>
      <c r="D152" s="16"/>
      <c r="E152" t="s">
        <v>36</v>
      </c>
      <c r="F152">
        <f t="shared" si="108"/>
        <v>0</v>
      </c>
      <c r="G152">
        <f t="shared" si="109"/>
        <v>0</v>
      </c>
      <c r="H152">
        <f t="shared" si="110"/>
        <v>0</v>
      </c>
      <c r="I152">
        <f t="shared" si="111"/>
        <v>0</v>
      </c>
      <c r="J152">
        <f t="shared" si="112"/>
        <v>0</v>
      </c>
      <c r="K152">
        <f t="shared" si="113"/>
        <v>0</v>
      </c>
      <c r="P152" s="16"/>
      <c r="Q152" t="s">
        <v>36</v>
      </c>
      <c r="R152">
        <f t="shared" si="114"/>
        <v>0</v>
      </c>
      <c r="S152">
        <f t="shared" si="115"/>
        <v>0</v>
      </c>
      <c r="U152">
        <f t="shared" si="116"/>
        <v>0</v>
      </c>
      <c r="V152">
        <f t="shared" si="117"/>
        <v>0</v>
      </c>
    </row>
    <row r="153" spans="1:25" x14ac:dyDescent="0.25">
      <c r="C153" s="17"/>
      <c r="D153" s="16"/>
      <c r="E153" t="s">
        <v>37</v>
      </c>
      <c r="F153">
        <f t="shared" si="108"/>
        <v>1.7025000000000002E-2</v>
      </c>
      <c r="G153">
        <f t="shared" si="109"/>
        <v>3.1439999999999996E-2</v>
      </c>
      <c r="H153">
        <f t="shared" si="110"/>
        <v>46.155017999999998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1.7050000000000003E-2</v>
      </c>
      <c r="S153">
        <f t="shared" si="115"/>
        <v>3.1479999999999994E-2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0</v>
      </c>
      <c r="G157">
        <f t="shared" ref="G157:G159" si="119">0.2*H32+(1-0.2)*D32</f>
        <v>0</v>
      </c>
      <c r="I157">
        <f t="shared" ref="I157:I159" si="120">0.2*G39+(1-0.2)*C39</f>
        <v>0</v>
      </c>
      <c r="J157">
        <f t="shared" ref="J157:J159" si="121">0.2*H39+(1-0.2)*D39</f>
        <v>0</v>
      </c>
      <c r="L157">
        <f>0.2*F46+(1-0.2)*B46</f>
        <v>2.6460000000000004E-2</v>
      </c>
      <c r="P157" s="16" t="s">
        <v>39</v>
      </c>
      <c r="Q157" t="s">
        <v>34</v>
      </c>
      <c r="R157">
        <f t="shared" ref="R157:R159" si="122">0.3*G32+(1-0.3)*C32</f>
        <v>0</v>
      </c>
      <c r="S157">
        <f t="shared" ref="S157:S159" si="123">0.3*H32+(1-0.3)*D32</f>
        <v>0</v>
      </c>
      <c r="U157">
        <f t="shared" ref="U157:U159" si="124">0.3*G39+(1-0.3)*C39</f>
        <v>0</v>
      </c>
      <c r="V157">
        <f t="shared" ref="V157:V159" si="125">0.3*H39+(1-0.3)*D39</f>
        <v>0</v>
      </c>
      <c r="X157">
        <f>0.3*F46+(1-0.3)*B46</f>
        <v>2.6540000000000001E-2</v>
      </c>
    </row>
    <row r="158" spans="1:25" x14ac:dyDescent="0.25">
      <c r="C158" s="17"/>
      <c r="D158" s="16"/>
      <c r="E158" t="s">
        <v>36</v>
      </c>
      <c r="F158">
        <f t="shared" si="118"/>
        <v>0</v>
      </c>
      <c r="G158">
        <f t="shared" si="119"/>
        <v>0</v>
      </c>
      <c r="I158">
        <f t="shared" si="120"/>
        <v>0</v>
      </c>
      <c r="J158">
        <f t="shared" si="121"/>
        <v>0</v>
      </c>
      <c r="P158" s="16"/>
      <c r="Q158" t="s">
        <v>36</v>
      </c>
      <c r="R158">
        <f t="shared" si="122"/>
        <v>0</v>
      </c>
      <c r="S158">
        <f t="shared" si="123"/>
        <v>0</v>
      </c>
      <c r="U158">
        <f t="shared" si="124"/>
        <v>0</v>
      </c>
      <c r="V158">
        <f t="shared" si="125"/>
        <v>0</v>
      </c>
    </row>
    <row r="159" spans="1:25" x14ac:dyDescent="0.25">
      <c r="C159" s="17"/>
      <c r="D159" s="16"/>
      <c r="E159" t="s">
        <v>37</v>
      </c>
      <c r="F159">
        <f t="shared" si="118"/>
        <v>1.7100000000000001E-2</v>
      </c>
      <c r="G159">
        <f t="shared" si="119"/>
        <v>3.1559999999999998E-2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1.7150000000000002E-2</v>
      </c>
      <c r="S159">
        <f t="shared" si="123"/>
        <v>3.1639999999999995E-2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0</v>
      </c>
      <c r="G164">
        <f t="shared" ref="G164:G166" si="127">(0.05*(1-0.05)+0.05*(1-0.05))*H32+0.05*0.05*L32+(1-0.05*(1-0.05)-0.05*(1-0.05)-0.05*0.05)*D32</f>
        <v>0</v>
      </c>
      <c r="H164">
        <f t="shared" ref="H164:H166" si="128">M32+I32+E32</f>
        <v>0</v>
      </c>
      <c r="I164">
        <f t="shared" ref="I164:I166" si="129">(0.05*(1-0.05)+0.05*(1-0.05))*G39+0.05*0.05*K39+(1-0.05*(1-0.05)-0.05*(1-0.05)-0.05*0.05)*C39</f>
        <v>0</v>
      </c>
      <c r="J164">
        <f t="shared" ref="J164:J166" si="130">(0.05*(1-0.05)+0.05*(1-0.05))*H39+0.05*0.05*L39+(1-0.05*(1-0.05)-0.05*(1-0.05)-0.05*0.05)*D39</f>
        <v>0</v>
      </c>
      <c r="K164">
        <f t="shared" ref="K164:K166" si="131">M39+I39+E39</f>
        <v>0</v>
      </c>
      <c r="L164">
        <f>(0.05*(1-0.05)+0.05*(1-0.05))*F46+0.05*0.05*J46+(1-0.05*(1-0.05)-0.05*(1-0.05)-0.05*0.05)*B46</f>
        <v>2.6379750000000004E-2</v>
      </c>
      <c r="M164">
        <f>M46+I46+E46</f>
        <v>28.845745999999998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0</v>
      </c>
      <c r="S164">
        <f t="shared" ref="S164:S166" si="133">(0.1*0.9+0.1*0.9)*H32+0.1*0.1*L32+(1-0.1*0.9-0.1*0.9-0.1*0.1)*D32</f>
        <v>0</v>
      </c>
      <c r="U164">
        <f t="shared" ref="U164:U166" si="134">(0.1*0.9+0.1*0.9)*G39+0.1*0.1*K39+(1-0.1*0.9-0.1*0.9-0.1*0.1)*C39</f>
        <v>0</v>
      </c>
      <c r="V164">
        <f t="shared" ref="V164:V166" si="135">(0.1*0.9+0.1*0.9)*H39+0.1*0.1*L39+(1-0.1*0.9-0.1*0.9-0.1*0.1)*D39</f>
        <v>0</v>
      </c>
      <c r="X164">
        <f>(0.1*0.9+0.1*0.9)*F46+0.1*0.1*J46+(1-0.1*0.9-0.1*0.9-0.1*0.1)*B46</f>
        <v>2.6459000000000003E-2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0</v>
      </c>
      <c r="G165">
        <f t="shared" si="127"/>
        <v>0</v>
      </c>
      <c r="H165">
        <f t="shared" si="128"/>
        <v>0</v>
      </c>
      <c r="I165">
        <f t="shared" si="129"/>
        <v>0</v>
      </c>
      <c r="J165">
        <f t="shared" si="130"/>
        <v>0</v>
      </c>
      <c r="K165">
        <f t="shared" si="131"/>
        <v>0</v>
      </c>
      <c r="O165" s="15"/>
      <c r="P165" s="16"/>
      <c r="Q165" t="s">
        <v>36</v>
      </c>
      <c r="R165">
        <f t="shared" si="132"/>
        <v>0</v>
      </c>
      <c r="S165">
        <f t="shared" si="133"/>
        <v>0</v>
      </c>
      <c r="U165">
        <f t="shared" si="134"/>
        <v>0</v>
      </c>
      <c r="V165">
        <f t="shared" si="135"/>
        <v>0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1.7049750000000002E-2</v>
      </c>
      <c r="G166">
        <f t="shared" si="127"/>
        <v>3.1480250000000001E-2</v>
      </c>
      <c r="H166">
        <f t="shared" si="128"/>
        <v>69.260480999999999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1.7099000000000003E-2</v>
      </c>
      <c r="S166">
        <f t="shared" si="133"/>
        <v>3.1560999999999999E-2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0</v>
      </c>
      <c r="G170">
        <f t="shared" ref="G170:G172" si="137">(0.2*0.8+0.2*0.8)*H32+0.2*0.2*L32+(1-0.2*0.8-0.2*0.8-0.2*0.2)*D32</f>
        <v>0</v>
      </c>
      <c r="I170">
        <f t="shared" ref="I170:I172" si="138">(0.2*0.8+0.2*0.8)*G39+0.2*0.2*K39+(1-0.2*0.8-0.2*0.8-0.2*0.2)*C39</f>
        <v>0</v>
      </c>
      <c r="J170">
        <f t="shared" ref="J170:J172" si="139">(0.2*0.8+0.2*0.8)*H39+0.2*0.2*L39+(1-0.2*0.8-0.2*0.8-0.2*0.2)*D39</f>
        <v>0</v>
      </c>
      <c r="L170">
        <f>(0.2*0.8+0.2*0.8)*F46+0.2*0.2*J46+(1-0.2*0.8-0.2*0.8-0.2*0.2)*B46</f>
        <v>2.6615999999999997E-2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0</v>
      </c>
      <c r="S170">
        <f t="shared" ref="S170:S172" si="141">(0.3*0.7+0.3*0.7)*H32+0.3*0.3*L32+(1-0.3*0.7-0.3*0.7-0.3*0.3)*D32</f>
        <v>0</v>
      </c>
      <c r="U170">
        <f t="shared" ref="U170:U172" si="142">(0.3*0.7+0.3*0.7)*G39+0.3*0.3*K39+(1-0.3*0.7-0.3*0.7-0.3*0.3)*C39</f>
        <v>0</v>
      </c>
      <c r="V170">
        <f t="shared" ref="V170:V172" si="143">(0.3*0.7+0.3*0.7)*H39+0.3*0.3*L39+(1-0.3*0.7-0.3*0.7-0.3*0.3)*D39</f>
        <v>0</v>
      </c>
      <c r="X170">
        <f>(0.3*0.7+0.3*0.7)*F46+0.3*0.3*J46+(1-0.3*0.7-0.3*0.7-0.3*0.3)*B46</f>
        <v>2.6771000000000003E-2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0</v>
      </c>
      <c r="G171">
        <f t="shared" si="137"/>
        <v>0</v>
      </c>
      <c r="I171">
        <f t="shared" si="138"/>
        <v>0</v>
      </c>
      <c r="J171">
        <f t="shared" si="139"/>
        <v>0</v>
      </c>
      <c r="O171" s="15"/>
      <c r="P171" s="16"/>
      <c r="Q171" t="s">
        <v>36</v>
      </c>
      <c r="R171">
        <f t="shared" si="140"/>
        <v>0</v>
      </c>
      <c r="S171">
        <f t="shared" si="141"/>
        <v>0</v>
      </c>
      <c r="U171">
        <f t="shared" si="142"/>
        <v>0</v>
      </c>
      <c r="V171">
        <f t="shared" si="143"/>
        <v>0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1.7196000000000003E-2</v>
      </c>
      <c r="G172">
        <f t="shared" si="137"/>
        <v>3.1724000000000002E-2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1.7291000000000001E-2</v>
      </c>
      <c r="S172">
        <f t="shared" si="141"/>
        <v>3.1889000000000001E-2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0</v>
      </c>
      <c r="G177">
        <f t="shared" ref="G177:G179" si="145">3*0.05*(1-0.05)*(1-0.05)*H32+3*0.05*0.05*(1-0.05)*L32+0.05*0.05*0.05*P32+(1-3*0.05*(1-0.05)*(1-0.05)-3*0.05*0.05*(1-0.05)-0.05*0.05*0.05)*D32</f>
        <v>0</v>
      </c>
      <c r="H177">
        <f t="shared" ref="H177:H179" si="146">Q32+M32+I32+E32</f>
        <v>0</v>
      </c>
      <c r="I177">
        <f t="shared" ref="I177:I179" si="147">3*0.05*(1-0.05)*(1-0.05)*G39+3*0.05*0.05*(1-0.05)*K39+0.05*0.05*0.05*O39+(1-3*0.05*(1-0.05)*(1-0.05)-3*0.05*0.05*(1-0.05)-0.05*0.05*0.05)*C39</f>
        <v>0</v>
      </c>
      <c r="J177">
        <f t="shared" ref="J177:J179" si="148">3*0.05*(1-0.05)*(1-0.05)*H39+3*0.05*0.05*(1-0.05)*L39+0.05*0.05*0.05*P39+(1-3*0.05*(1-0.05)*(1-0.05)-3*0.05*0.05*(1-0.05)-0.05*0.05*0.05)*D39</f>
        <v>0</v>
      </c>
      <c r="K177">
        <f t="shared" ref="K177:K179" si="149">Q39+M39+I39+E39</f>
        <v>0</v>
      </c>
      <c r="L177">
        <f>3*0.05*(1-0.05)*(1-0.05)*F46+3*0.05*0.05*(1-0.05)*J46+0.05*0.05*0.05*N46+(1-3*0.05*(1-0.05)*(1-0.05)-3*0.05*0.05*(1-0.05)-0.05*0.05*0.05)*B46</f>
        <v>2.6419249999999998E-2</v>
      </c>
      <c r="M177">
        <f>Q46+M46+I46+E46</f>
        <v>38.405577999999998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0</v>
      </c>
      <c r="S177">
        <f t="shared" ref="S177:S179" si="151">3*0.1*(1-0.1)*(1-0.1)*H32+3*0.1*0.1*(1-0.1)*L32+0.1*0.1*0.1*P32+(1-3*0.1*(1-0.1)*(1-0.1)-3*0.1*0.1*(1-0.1)-0.1*0.1*0.1)*D32</f>
        <v>0</v>
      </c>
      <c r="U177">
        <f t="shared" ref="U177:U179" si="152">3*0.1*(1-0.1)*(1-0.1)*G39+3*0.1*0.1*(1-0.1)*K39+0.1*0.1*0.1*O39+(1-3*0.1*(1-0.1)*(1-0.1)-3*0.1*0.1*(1-0.1)-0.1*0.1*0.1)*C39</f>
        <v>0</v>
      </c>
      <c r="V177">
        <f t="shared" ref="V177:V179" si="153">3*0.1*(1-0.1)*(1-0.1)*H39+3*0.1*0.1*(1-0.1)*L39+0.1*0.1*0.1*P39+(1-3*0.1*(1-0.1)*(1-0.1)-3*0.1*0.1*(1-0.1)-0.1*0.1*0.1)*D39</f>
        <v>0</v>
      </c>
      <c r="X177">
        <f>3*0.1*(1-0.1)*(1-0.1)*F46+3*0.1*0.1*(1-0.1)*J46+0.1*0.1*0.1*N46+(1-3*0.1*(1-0.1)*(1-0.1)-3*0.1*0.1*(1-0.1)-0.1*0.1*0.1)*B46</f>
        <v>2.6536999999999998E-2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0</v>
      </c>
      <c r="G178">
        <f t="shared" si="145"/>
        <v>0</v>
      </c>
      <c r="H178">
        <f t="shared" si="146"/>
        <v>0</v>
      </c>
      <c r="I178">
        <f t="shared" si="147"/>
        <v>0</v>
      </c>
      <c r="J178">
        <f t="shared" si="148"/>
        <v>0</v>
      </c>
      <c r="K178">
        <f t="shared" si="149"/>
        <v>0</v>
      </c>
      <c r="N178" s="19"/>
      <c r="O178" s="15"/>
      <c r="P178" s="16"/>
      <c r="Q178" t="s">
        <v>36</v>
      </c>
      <c r="R178">
        <f t="shared" si="150"/>
        <v>0</v>
      </c>
      <c r="S178">
        <f t="shared" si="151"/>
        <v>0</v>
      </c>
      <c r="U178">
        <f t="shared" si="152"/>
        <v>0</v>
      </c>
      <c r="V178">
        <f t="shared" si="153"/>
        <v>0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1.70742625E-2</v>
      </c>
      <c r="G179">
        <f t="shared" si="145"/>
        <v>3.1520724999999992E-2</v>
      </c>
      <c r="H179">
        <f t="shared" si="146"/>
        <v>92.156014999999996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1.7147100000000002E-2</v>
      </c>
      <c r="S179">
        <f t="shared" si="151"/>
        <v>3.1642799999999999E-2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0</v>
      </c>
      <c r="G183">
        <f t="shared" ref="G183:G185" si="155">3*0.2*(1-0.2)*(1-0.2)*H32+3*0.2*0.2*(1-0.2)*L32+0.2*0.2*0.2*P32+(1-3*0.2*(1-0.2)*(1-0.2)-3*0.2*0.2*(1-0.2)-0.2*0.2*0.2)*D32</f>
        <v>0</v>
      </c>
      <c r="I183">
        <f t="shared" ref="I183:I185" si="156">3*0.2*(1-0.2)*(1-0.2)*G39+3*0.2*0.2*(1-0.2)*K39+0.2*0.2*0.2*O39+(1-3*0.2*(1-0.2)*(1-0.2)-3*0.2*0.2*(1-0.2)-0.2*0.2*0.2)*C39</f>
        <v>0</v>
      </c>
      <c r="J183">
        <f t="shared" ref="J183:J185" si="157">3*0.2*(1-0.2)*(1-0.2)*H39+3*0.2*0.2*(1-0.2)*L39+0.2*0.2*0.2*P39+(1-3*0.2*(1-0.2)*(1-0.2)-3*0.2*0.2*(1-0.2)-0.2*0.2*0.2)*D39</f>
        <v>0</v>
      </c>
      <c r="L183">
        <f>3*0.2*(1-0.2)*(1-0.2)*F46+3*0.2*0.2*(1-0.2)*J46+0.2*0.2*0.2*N46+(1-3*0.2*(1-0.2)*(1-0.2)-3*0.2*0.2*(1-0.2)-0.2*0.2*0.2)*B46</f>
        <v>2.6768E-2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0</v>
      </c>
      <c r="S183">
        <f t="shared" ref="S183:S185" si="159">3*0.3*(1-0.3)*(1-0.3)*H32+3*0.3*0.3*(1-0.3)*L32+0.3*0.3*0.3*P32+(1-3*0.3*(1-0.3)*(1-0.3)-3*0.3*0.3*(1-0.3)-0.3*0.3*0.3)*D32</f>
        <v>0</v>
      </c>
      <c r="U183">
        <f t="shared" ref="U183:U185" si="160">3*0.3*(1-0.3)*(1-0.3)*G39+3*0.3*0.3*(1-0.3)*K39+0.3*0.3*0.3*O39+(1-3*0.3*(1-0.3)*(1-0.3)-3*0.3*0.3*(1-0.3)-0.3*0.3*0.3)*C39</f>
        <v>0</v>
      </c>
      <c r="V183">
        <f t="shared" ref="V183:V185" si="161">3*0.3*(1-0.3)*(1-0.3)*H39+3*0.3*0.3*(1-0.3)*L39+0.3*0.3*0.3*P39+(1-3*0.3*(1-0.3)*(1-0.3)-3*0.3*0.3*(1-0.3)-0.3*0.3*0.3)*D39</f>
        <v>0</v>
      </c>
      <c r="X183">
        <f>3*0.3*(1-0.3)*(1-0.3)*F46+3*0.3*0.3*(1-0.3)*J46+0.3*0.3*0.3*N46+(1-3*0.3*(1-0.3)*(1-0.3)-3*0.3*0.3*(1-0.3)-0.3*0.3*0.3)*B46</f>
        <v>2.6993000000000003E-2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0</v>
      </c>
      <c r="G184">
        <f t="shared" si="155"/>
        <v>0</v>
      </c>
      <c r="I184">
        <f t="shared" si="156"/>
        <v>0</v>
      </c>
      <c r="J184">
        <f t="shared" si="157"/>
        <v>0</v>
      </c>
      <c r="N184" s="19"/>
      <c r="O184" s="15"/>
      <c r="P184" s="16"/>
      <c r="Q184" t="s">
        <v>36</v>
      </c>
      <c r="R184">
        <f t="shared" si="158"/>
        <v>0</v>
      </c>
      <c r="S184">
        <f t="shared" si="159"/>
        <v>0</v>
      </c>
      <c r="U184">
        <f t="shared" si="160"/>
        <v>0</v>
      </c>
      <c r="V184">
        <f t="shared" si="161"/>
        <v>0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1.72888E-2</v>
      </c>
      <c r="G185">
        <f t="shared" si="155"/>
        <v>3.1890399999999999E-2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1.7425700000000002E-2</v>
      </c>
      <c r="S185">
        <f t="shared" si="159"/>
        <v>3.2141599999999999E-2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0</v>
      </c>
      <c r="G190">
        <f t="shared" ref="G190:G192" si="163">0.05*Z32+(1-0.05)*V32</f>
        <v>0</v>
      </c>
      <c r="H190">
        <f t="shared" ref="H190:H192" si="164">AA32+W32</f>
        <v>0</v>
      </c>
      <c r="I190">
        <f t="shared" ref="I190:I192" si="165">0.05*Y39+(1-0.05)*U39</f>
        <v>0</v>
      </c>
      <c r="J190">
        <f t="shared" ref="J190:J192" si="166">0.05*Z39+(1-0.05)*V39</f>
        <v>0</v>
      </c>
      <c r="K190">
        <f t="shared" ref="K190:K192" si="167">AA39+W39</f>
        <v>0</v>
      </c>
      <c r="L190">
        <f>0.05*X46+(1-0.05)*T46</f>
        <v>1.702E-2</v>
      </c>
      <c r="M190">
        <f>AA46+W46</f>
        <v>18.528026000000001</v>
      </c>
      <c r="P190" s="16" t="s">
        <v>35</v>
      </c>
      <c r="Q190" t="s">
        <v>34</v>
      </c>
      <c r="R190">
        <f t="shared" ref="R190:R192" si="168">0.1*Y32+(1-0.1)*U32</f>
        <v>0</v>
      </c>
      <c r="S190">
        <f t="shared" ref="S190:S192" si="169">0.1*Z32+(1-0.1)*V32</f>
        <v>0</v>
      </c>
      <c r="U190">
        <f t="shared" ref="U190:U192" si="170">0.1*Y39+(1-0.1)*U39</f>
        <v>0</v>
      </c>
      <c r="V190">
        <f t="shared" ref="V190:V192" si="171">0.1*Z39+(1-0.1)*V39</f>
        <v>0</v>
      </c>
      <c r="X190">
        <f>0.1*X46+(1-0.1)*T46</f>
        <v>1.704E-2</v>
      </c>
    </row>
    <row r="191" spans="1:25" x14ac:dyDescent="0.25">
      <c r="C191" s="17"/>
      <c r="D191" s="16"/>
      <c r="E191" t="s">
        <v>36</v>
      </c>
      <c r="F191">
        <f t="shared" si="162"/>
        <v>0</v>
      </c>
      <c r="G191">
        <f t="shared" si="163"/>
        <v>0</v>
      </c>
      <c r="H191">
        <f t="shared" si="164"/>
        <v>0</v>
      </c>
      <c r="I191">
        <f t="shared" si="165"/>
        <v>0</v>
      </c>
      <c r="J191">
        <f t="shared" si="166"/>
        <v>0</v>
      </c>
      <c r="K191">
        <f t="shared" si="167"/>
        <v>0</v>
      </c>
      <c r="P191" s="16"/>
      <c r="Q191" t="s">
        <v>36</v>
      </c>
      <c r="R191">
        <f t="shared" si="168"/>
        <v>0</v>
      </c>
      <c r="S191">
        <f t="shared" si="169"/>
        <v>0</v>
      </c>
      <c r="U191">
        <f t="shared" si="170"/>
        <v>0</v>
      </c>
      <c r="V191">
        <f t="shared" si="171"/>
        <v>0</v>
      </c>
    </row>
    <row r="192" spans="1:25" x14ac:dyDescent="0.25">
      <c r="C192" s="17"/>
      <c r="D192" s="16"/>
      <c r="E192" t="s">
        <v>37</v>
      </c>
      <c r="F192">
        <f t="shared" si="162"/>
        <v>8.515E-3</v>
      </c>
      <c r="G192">
        <f t="shared" si="163"/>
        <v>2.5334999999999996E-2</v>
      </c>
      <c r="H192">
        <f t="shared" si="164"/>
        <v>34.155962000000002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8.5300000000000011E-3</v>
      </c>
      <c r="S192">
        <f t="shared" si="169"/>
        <v>2.5369999999999997E-2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0</v>
      </c>
      <c r="G196">
        <f t="shared" ref="G196:G198" si="173">0.2*Z32+(1-0.2)*V32</f>
        <v>0</v>
      </c>
      <c r="I196">
        <f t="shared" ref="I196:I198" si="174">0.2*Y39+(1-0.2)*U39</f>
        <v>0</v>
      </c>
      <c r="J196">
        <f t="shared" ref="J196:J198" si="175">0.2*Z39+(1-0.2)*V39</f>
        <v>0</v>
      </c>
      <c r="L196">
        <f>0.2*X46+(1-0.2)*T46</f>
        <v>1.7080000000000001E-2</v>
      </c>
      <c r="P196" s="16" t="s">
        <v>39</v>
      </c>
      <c r="Q196" t="s">
        <v>34</v>
      </c>
      <c r="R196">
        <f t="shared" ref="R196:R198" si="176">0.3*Y32+(1-0.3)*U32</f>
        <v>0</v>
      </c>
      <c r="S196">
        <f t="shared" ref="S196:S198" si="177">0.3*Z32+(1-0.3)*V32</f>
        <v>0</v>
      </c>
      <c r="U196">
        <f t="shared" ref="U196:U198" si="178">0.3*Y39+(1-0.3)*U39</f>
        <v>0</v>
      </c>
      <c r="V196">
        <f t="shared" ref="V196:V198" si="179">0.3*Z39+(1-0.3)*V39</f>
        <v>0</v>
      </c>
      <c r="X196">
        <f>0.3*X46+(1-0.3)*T46</f>
        <v>1.712E-2</v>
      </c>
    </row>
    <row r="197" spans="2:25" x14ac:dyDescent="0.25">
      <c r="C197" s="17"/>
      <c r="D197" s="16"/>
      <c r="E197" t="s">
        <v>36</v>
      </c>
      <c r="F197">
        <f t="shared" si="172"/>
        <v>0</v>
      </c>
      <c r="G197">
        <f t="shared" si="173"/>
        <v>0</v>
      </c>
      <c r="I197">
        <f t="shared" si="174"/>
        <v>0</v>
      </c>
      <c r="J197">
        <f t="shared" si="175"/>
        <v>0</v>
      </c>
      <c r="P197" s="16"/>
      <c r="Q197" t="s">
        <v>36</v>
      </c>
      <c r="R197">
        <f t="shared" si="176"/>
        <v>0</v>
      </c>
      <c r="S197">
        <f t="shared" si="177"/>
        <v>0</v>
      </c>
      <c r="U197">
        <f t="shared" si="178"/>
        <v>0</v>
      </c>
      <c r="V197">
        <f t="shared" si="179"/>
        <v>0</v>
      </c>
    </row>
    <row r="198" spans="2:25" x14ac:dyDescent="0.25">
      <c r="C198" s="17"/>
      <c r="D198" s="16"/>
      <c r="E198" t="s">
        <v>37</v>
      </c>
      <c r="F198">
        <f t="shared" si="172"/>
        <v>8.5600000000000016E-3</v>
      </c>
      <c r="G198">
        <f t="shared" si="173"/>
        <v>2.5440000000000001E-2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8.5900000000000004E-3</v>
      </c>
      <c r="S198">
        <f t="shared" si="177"/>
        <v>2.5509999999999998E-2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0</v>
      </c>
      <c r="G203">
        <f t="shared" ref="G203:G205" si="181">(0.05*(1-0.05)+0.05*(1-0.05))*Z32+0.05*0.05*AD32+(1-0.05*(1-0.05)-0.05*(1-0.05)-0.05*0.05)*V32</f>
        <v>0</v>
      </c>
      <c r="H203">
        <f t="shared" ref="H203:H205" si="182">AE32+AA32+W32</f>
        <v>0</v>
      </c>
      <c r="I203">
        <f t="shared" ref="I203:I205" si="183">(0.05*(1-0.05)+0.05*(1-0.05))*Y39+0.05*0.05*AC39+(1-0.05*(1-0.05)-0.05*(1-0.05)-0.05*0.05)*U39</f>
        <v>0</v>
      </c>
      <c r="J203">
        <f t="shared" ref="J203:J205" si="184">(0.05*(1-0.05)+0.05*(1-0.05))*Z39+0.05*0.05*AD39+(1-0.05*(1-0.05)-0.05*(1-0.05)-0.05*0.05)*V39</f>
        <v>0</v>
      </c>
      <c r="K203">
        <f t="shared" ref="K203:K205" si="185">AE39+AA39+W39</f>
        <v>0</v>
      </c>
      <c r="L203">
        <f>(0.05*(1-0.05)+0.05*(1-0.05))*X46+0.05*0.05*AB46+(1-0.05*(1-0.05)-0.05*(1-0.05)-0.05*0.05)*T46</f>
        <v>1.7040250000000003E-2</v>
      </c>
      <c r="M203">
        <f>AE46+AA46+W46</f>
        <v>27.357523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0</v>
      </c>
      <c r="S203">
        <f t="shared" ref="S203:S205" si="187">(0.1*0.9+0.1*0.9)*Z32+0.1*0.1*AD32+(1-0.1*0.9-0.1*0.9-0.1*0.1)*V32</f>
        <v>0</v>
      </c>
      <c r="U203">
        <f t="shared" ref="U203:U205" si="188">(0.1*0.9+0.1*0.9)*Y39+0.1*0.1*AC39+(1-0.1*0.9-0.1*0.9-0.1*0.1)*U39</f>
        <v>0</v>
      </c>
      <c r="V203">
        <f t="shared" ref="V203:V205" si="189">(0.1*0.9+0.1*0.9)*Z39+0.1*0.1*AD39+(1-0.1*0.9-0.1*0.9-0.1*0.1)*V39</f>
        <v>0</v>
      </c>
      <c r="X203">
        <f>(0.1*0.9+0.1*0.9)*X46+0.1*0.1*AB46+(1-0.1*0.9-0.1*0.9-0.1*0.1)*T46</f>
        <v>1.7081000000000002E-2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0</v>
      </c>
      <c r="G204">
        <f t="shared" si="181"/>
        <v>0</v>
      </c>
      <c r="H204">
        <f t="shared" si="182"/>
        <v>0</v>
      </c>
      <c r="I204">
        <f t="shared" si="183"/>
        <v>0</v>
      </c>
      <c r="J204">
        <f t="shared" si="184"/>
        <v>0</v>
      </c>
      <c r="K204">
        <f t="shared" si="185"/>
        <v>0</v>
      </c>
      <c r="O204" s="15"/>
      <c r="P204" s="16"/>
      <c r="Q204" t="s">
        <v>36</v>
      </c>
      <c r="R204">
        <f t="shared" si="186"/>
        <v>0</v>
      </c>
      <c r="S204">
        <f t="shared" si="187"/>
        <v>0</v>
      </c>
      <c r="U204">
        <f t="shared" si="188"/>
        <v>0</v>
      </c>
      <c r="V204">
        <f t="shared" si="189"/>
        <v>0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8.5297500000000009E-3</v>
      </c>
      <c r="G205">
        <f t="shared" si="181"/>
        <v>2.5370000000000004E-2</v>
      </c>
      <c r="H205">
        <f t="shared" si="182"/>
        <v>51.194439000000003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8.5590000000000024E-3</v>
      </c>
      <c r="S205">
        <f t="shared" si="187"/>
        <v>2.5440000000000001E-2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0</v>
      </c>
      <c r="G209">
        <f t="shared" ref="G209:G211" si="191">(0.2*0.8+0.2*0.8)*Z32+0.2*0.2*AD32+(1-0.2*0.8-0.2*0.8-0.2*0.2)*V32</f>
        <v>0</v>
      </c>
      <c r="I209">
        <f t="shared" ref="I209:I211" si="192">(0.2*0.8+0.2*0.8)*Y39+0.2*0.2*AC39+(1-0.2*0.8-0.2*0.8-0.2*0.2)*U39</f>
        <v>0</v>
      </c>
      <c r="J209">
        <f t="shared" ref="J209:J211" si="193">(0.2*0.8+0.2*0.8)*Z39+0.2*0.2*AD39+(1-0.2*0.8-0.2*0.8-0.2*0.2)*V39</f>
        <v>0</v>
      </c>
      <c r="L209">
        <f>(0.2*0.8+0.2*0.8)*X46+0.2*0.2*AB46+(1-0.2*0.8-0.2*0.8-0.2*0.2)*T46</f>
        <v>1.7163999999999999E-2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0</v>
      </c>
      <c r="S209">
        <f t="shared" ref="S209:S211" si="195">(0.3*0.7+0.3*0.7)*Z32+0.3*0.3*AD32+(1-0.3*0.7-0.3*0.7-0.3*0.3)*V32</f>
        <v>0</v>
      </c>
      <c r="U209">
        <f t="shared" ref="U209:U211" si="196">(0.3*0.7+0.3*0.7)*Y39+0.3*0.3*AC39+(1-0.3*0.7-0.3*0.7-0.3*0.3)*U39</f>
        <v>0</v>
      </c>
      <c r="V209">
        <f t="shared" ref="V209:V211" si="197">(0.3*0.7+0.3*0.7)*Z39+0.3*0.3*AD39+(1-0.3*0.7-0.3*0.7-0.3*0.3)*V39</f>
        <v>0</v>
      </c>
      <c r="X209">
        <f>(0.3*0.7+0.3*0.7)*X46+0.3*0.3*AB46+(1-0.3*0.7-0.3*0.7-0.3*0.3)*T46</f>
        <v>1.7249E-2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0</v>
      </c>
      <c r="G210">
        <f t="shared" si="191"/>
        <v>0</v>
      </c>
      <c r="I210">
        <f t="shared" si="192"/>
        <v>0</v>
      </c>
      <c r="J210">
        <f t="shared" si="193"/>
        <v>0</v>
      </c>
      <c r="O210" s="15"/>
      <c r="P210" s="16"/>
      <c r="Q210" t="s">
        <v>36</v>
      </c>
      <c r="R210">
        <f t="shared" si="194"/>
        <v>0</v>
      </c>
      <c r="S210">
        <f t="shared" si="195"/>
        <v>0</v>
      </c>
      <c r="U210">
        <f t="shared" si="196"/>
        <v>0</v>
      </c>
      <c r="V210">
        <f t="shared" si="197"/>
        <v>0</v>
      </c>
    </row>
    <row r="211" spans="1:25" x14ac:dyDescent="0.25">
      <c r="B211" s="17"/>
      <c r="C211" s="15"/>
      <c r="D211" s="16"/>
      <c r="E211" t="s">
        <v>37</v>
      </c>
      <c r="F211">
        <f t="shared" si="190"/>
        <v>8.6160000000000004E-3</v>
      </c>
      <c r="G211">
        <f t="shared" si="191"/>
        <v>2.5579999999999999E-2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8.6710000000000016E-3</v>
      </c>
      <c r="S211">
        <f t="shared" si="195"/>
        <v>2.572E-2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0</v>
      </c>
      <c r="G216">
        <f t="shared" ref="G216:G218" si="199">3*0.05*(1-0.05)*(1-0.05)*Z32+3*0.05*0.05*(1-0.05)*AD32+0.05*0.05*0.05*AH32+(1-3*0.05*(1-0.05)*(1-0.05)-3*0.05*0.05*(1-0.05)-0.05*0.05*0.05)*V32</f>
        <v>0</v>
      </c>
      <c r="H216">
        <f t="shared" ref="H216:H218" si="200">AI32+AE32+AA32+W32</f>
        <v>0</v>
      </c>
      <c r="I216">
        <f t="shared" ref="I216:I218" si="201">3*0.05*(1-0.05)*(1-0.05)*Y39+3*0.05*0.05*(1-0.05)*AC39+0.05*0.05*0.05*AG39+(1-3*0.05*(1-0.05)*(1-0.05)-3*0.05*0.05*(1-0.05)-0.05*0.05*0.05)*U39</f>
        <v>0</v>
      </c>
      <c r="J216">
        <f t="shared" ref="J216:J218" si="202">3*0.05*(1-0.05)*(1-0.05)*Z39+3*0.05*0.05*(1-0.05)*AD39+0.05*0.05*0.05*AH39+(1-3*0.05*(1-0.05)*(1-0.05)-3*0.05*0.05*(1-0.05)-0.05*0.05*0.05)*V39</f>
        <v>0</v>
      </c>
      <c r="K216">
        <f t="shared" ref="K216:K218" si="203">AI39+AE39+AA39+W39</f>
        <v>0</v>
      </c>
      <c r="L216">
        <f>3*0.05*(1-0.05)*(1-0.05)*X46+3*0.05*0.05*(1-0.05)*AB46+0.05*0.05*0.05*AF46+(1-3*0.05*(1-0.05)*(1-0.05)-3*0.05*0.05*(1-0.05)-0.05*0.05*0.05)*T46</f>
        <v>1.7060737499999999E-2</v>
      </c>
      <c r="M216">
        <f>AI46+AE46+AA46+W46</f>
        <v>36.990941999999997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0</v>
      </c>
      <c r="S216">
        <f t="shared" ref="S216:S218" si="205">3*0.1*(1-0.1)*(1-0.1)*Z32+3*0.1*0.1*(1-0.1)*AD32+0.1*0.1*0.1*AH32+(1-3*0.1*(1-0.1)*(1-0.1)-3*0.1*0.1*(1-0.1)-0.1*0.1*0.1)*V32</f>
        <v>0</v>
      </c>
      <c r="U216">
        <f t="shared" ref="U216:U218" si="206">3*0.1*(1-0.1)*(1-0.1)*Y39+3*0.1*0.1*(1-0.1)*AC39+0.1*0.1*0.1*AG39+(1-3*0.1*(1-0.1)*(1-0.1)-3*0.1*0.1*(1-0.1)-0.1*0.1*0.1)*U39</f>
        <v>0</v>
      </c>
      <c r="V216">
        <f t="shared" ref="V216:V218" si="207">3*0.1*(1-0.1)*(1-0.1)*Z39+3*0.1*0.1*(1-0.1)*AD39+0.1*0.1*0.1*AH39+(1-3*0.1*(1-0.1)*(1-0.1)-3*0.1*0.1*(1-0.1)-0.1*0.1*0.1)*V39</f>
        <v>0</v>
      </c>
      <c r="X216">
        <f>3*0.1*(1-0.1)*(1-0.1)*X46+3*0.1*0.1*(1-0.1)*AB46+0.1*0.1*0.1*AF46+(1-3*0.1*(1-0.1)*(1-0.1)-3*0.1*0.1*(1-0.1)-0.1*0.1*0.1)*T46</f>
        <v>1.71229E-2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0</v>
      </c>
      <c r="G217">
        <f t="shared" si="199"/>
        <v>0</v>
      </c>
      <c r="H217">
        <f t="shared" si="200"/>
        <v>0</v>
      </c>
      <c r="I217">
        <f t="shared" si="201"/>
        <v>0</v>
      </c>
      <c r="J217">
        <f t="shared" si="202"/>
        <v>0</v>
      </c>
      <c r="K217">
        <f t="shared" si="203"/>
        <v>0</v>
      </c>
      <c r="N217" s="19"/>
      <c r="O217" s="15"/>
      <c r="P217" s="16"/>
      <c r="Q217" t="s">
        <v>36</v>
      </c>
      <c r="R217">
        <f t="shared" si="204"/>
        <v>0</v>
      </c>
      <c r="S217">
        <f t="shared" si="205"/>
        <v>0</v>
      </c>
      <c r="U217">
        <f t="shared" si="206"/>
        <v>0</v>
      </c>
      <c r="V217">
        <f t="shared" si="207"/>
        <v>0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8.5442750000000005E-3</v>
      </c>
      <c r="G218">
        <f t="shared" si="199"/>
        <v>2.5404999999999997E-2</v>
      </c>
      <c r="H218">
        <f t="shared" si="200"/>
        <v>70.634560000000008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8.5871999999999997E-3</v>
      </c>
      <c r="S218">
        <f t="shared" si="205"/>
        <v>2.5509999999999998E-2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0</v>
      </c>
      <c r="G222">
        <f t="shared" ref="G222:G224" si="209">3*0.2*(1-0.2)*(1-0.2)*Z32+3*0.2*0.2*(1-0.2)*AD32+0.2*0.2*0.2*AH32+(1-3*0.2*(1-0.2)*(1-0.2)-3*0.2*0.2*(1-0.2)-0.2*0.2*0.2)*V32</f>
        <v>0</v>
      </c>
      <c r="I222">
        <f t="shared" ref="I222:I224" si="210">3*0.2*(1-0.2)*(1-0.2)*Y39+3*0.2*0.2*(1-0.2)*AC39+0.2*0.2*0.2*AG39+(1-3*0.2*(1-0.2)*(1-0.2)-3*0.2*0.2*(1-0.2)-0.2*0.2*0.2)*U39</f>
        <v>0</v>
      </c>
      <c r="J222">
        <f t="shared" ref="J222:J224" si="211">3*0.2*(1-0.2)*(1-0.2)*Z39+3*0.2*0.2*(1-0.2)*AD39+0.2*0.2*0.2*AH39+(1-3*0.2*(1-0.2)*(1-0.2)-3*0.2*0.2*(1-0.2)-0.2*0.2*0.2)*V39</f>
        <v>0</v>
      </c>
      <c r="L222">
        <f>3*0.2*(1-0.2)*(1-0.2)*X46+3*0.2*0.2*(1-0.2)*AB46+0.2*0.2*0.2*AF46+(1-3*0.2*(1-0.2)*(1-0.2)-3*0.2*0.2*(1-0.2)-0.2*0.2*0.2)*T46</f>
        <v>1.7251200000000001E-2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0</v>
      </c>
      <c r="S222">
        <f t="shared" ref="S222:S224" si="213">3*0.3*(1-0.3)*(1-0.3)*Z32+3*0.3*0.3*(1-0.3)*AD32+0.3*0.3*0.3*AH32+(1-3*0.3*(1-0.3)*(1-0.3)-3*0.3*0.3*(1-0.3)-0.3*0.3*0.3)*V32</f>
        <v>0</v>
      </c>
      <c r="U222">
        <f t="shared" ref="U222:U224" si="214">3*0.3*(1-0.3)*(1-0.3)*Y39+3*0.3*0.3*(1-0.3)*AC39+0.3*0.3*0.3*AG39+(1-3*0.3*(1-0.3)*(1-0.3)-3*0.3*0.3*(1-0.3)-0.3*0.3*0.3)*U39</f>
        <v>0</v>
      </c>
      <c r="V222">
        <f t="shared" ref="V222:V224" si="215">3*0.3*(1-0.3)*(1-0.3)*Z39+3*0.3*0.3*(1-0.3)*AD39+0.3*0.3*0.3*AH39+(1-3*0.3*(1-0.3)*(1-0.3)-3*0.3*0.3*(1-0.3)-0.3*0.3*0.3)*V39</f>
        <v>0</v>
      </c>
      <c r="X222">
        <f>3*0.3*(1-0.3)*(1-0.3)*X46+3*0.3*0.3*(1-0.3)*AB46+0.3*0.3*0.3*AF46+(1-3*0.3*(1-0.3)*(1-0.3)-3*0.3*0.3*(1-0.3)-0.3*0.3*0.3)*T46</f>
        <v>1.7384300000000002E-2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0</v>
      </c>
      <c r="G223">
        <f t="shared" si="209"/>
        <v>0</v>
      </c>
      <c r="I223">
        <f t="shared" si="210"/>
        <v>0</v>
      </c>
      <c r="J223">
        <f t="shared" si="211"/>
        <v>0</v>
      </c>
      <c r="N223" s="19"/>
      <c r="O223" s="15"/>
      <c r="P223" s="16"/>
      <c r="Q223" t="s">
        <v>36</v>
      </c>
      <c r="R223">
        <f t="shared" si="212"/>
        <v>0</v>
      </c>
      <c r="S223">
        <f t="shared" si="213"/>
        <v>0</v>
      </c>
      <c r="U223">
        <f t="shared" si="214"/>
        <v>0</v>
      </c>
      <c r="V223">
        <f t="shared" si="215"/>
        <v>0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8.6695999999999995E-3</v>
      </c>
      <c r="G224">
        <f t="shared" si="209"/>
        <v>2.572E-2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8.7483999999999999E-3</v>
      </c>
      <c r="S224">
        <f t="shared" si="213"/>
        <v>2.5930000000000002E-2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0</v>
      </c>
      <c r="G229">
        <f t="shared" ref="G229:G231" si="217">0.05*H52+(1-0.05)*D52</f>
        <v>0</v>
      </c>
      <c r="H229">
        <f t="shared" ref="H229:H231" si="218">I52+E52</f>
        <v>0</v>
      </c>
      <c r="I229">
        <f t="shared" ref="I229:I231" si="219">0.05*G59+(1-0.05)*C59</f>
        <v>0</v>
      </c>
      <c r="J229">
        <f t="shared" ref="J229:J231" si="220">0.05*H59+(1-0.05)*D59</f>
        <v>0</v>
      </c>
      <c r="K229">
        <f t="shared" ref="K229:K231" si="221">I59+E59</f>
        <v>0</v>
      </c>
      <c r="L229">
        <f>0.05*G66+(1-0.05)*B66</f>
        <v>6.9349999999999993E-3</v>
      </c>
      <c r="M229">
        <f>I66+E66</f>
        <v>19.190060000000003</v>
      </c>
      <c r="P229" s="16" t="s">
        <v>35</v>
      </c>
      <c r="Q229" t="s">
        <v>34</v>
      </c>
      <c r="R229">
        <f t="shared" ref="R229:R231" si="222">0.1*G52+(1-0.1)*C52</f>
        <v>0</v>
      </c>
      <c r="S229">
        <f t="shared" ref="S229:S231" si="223">0.1*H52+(1-0.1)*D52</f>
        <v>0</v>
      </c>
      <c r="U229">
        <f t="shared" ref="U229:U231" si="224">0.1*G59+(1-0.1)*C59</f>
        <v>0</v>
      </c>
      <c r="V229">
        <f t="shared" ref="V229:V231" si="225">0.1*H59+(1-0.1)*D59</f>
        <v>0</v>
      </c>
      <c r="X229">
        <f>0.1*G66+(1-0.1)*B66</f>
        <v>6.5700000000000003E-3</v>
      </c>
    </row>
    <row r="230" spans="1:25" x14ac:dyDescent="0.25">
      <c r="C230" s="17"/>
      <c r="D230" s="16"/>
      <c r="E230" t="s">
        <v>36</v>
      </c>
      <c r="F230">
        <f t="shared" si="216"/>
        <v>0</v>
      </c>
      <c r="G230">
        <f t="shared" si="217"/>
        <v>0</v>
      </c>
      <c r="H230">
        <f t="shared" si="218"/>
        <v>0</v>
      </c>
      <c r="I230">
        <f t="shared" si="219"/>
        <v>0</v>
      </c>
      <c r="J230">
        <f t="shared" si="220"/>
        <v>0</v>
      </c>
      <c r="K230">
        <f t="shared" si="221"/>
        <v>0</v>
      </c>
      <c r="P230" s="16"/>
      <c r="Q230" t="s">
        <v>36</v>
      </c>
      <c r="R230">
        <f t="shared" si="222"/>
        <v>0</v>
      </c>
      <c r="S230">
        <f t="shared" si="223"/>
        <v>0</v>
      </c>
      <c r="U230">
        <f t="shared" si="224"/>
        <v>0</v>
      </c>
      <c r="V230">
        <f t="shared" si="225"/>
        <v>0</v>
      </c>
    </row>
    <row r="231" spans="1:25" x14ac:dyDescent="0.25">
      <c r="C231" s="17"/>
      <c r="D231" s="16"/>
      <c r="E231" t="s">
        <v>37</v>
      </c>
      <c r="F231">
        <f t="shared" si="216"/>
        <v>3.8049999999999998E-3</v>
      </c>
      <c r="G231">
        <f t="shared" si="217"/>
        <v>1.5224999999999999E-2</v>
      </c>
      <c r="H231">
        <f t="shared" si="218"/>
        <v>32.940994000000003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3.81E-3</v>
      </c>
      <c r="S231">
        <f t="shared" si="223"/>
        <v>1.525E-2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0</v>
      </c>
      <c r="G235">
        <f t="shared" ref="G235:G237" si="227">0.2*H52+(1-0.2)*D52</f>
        <v>0</v>
      </c>
      <c r="I235">
        <f t="shared" ref="I235:I237" si="228">0.2*G59+(1-0.2)*C59</f>
        <v>0</v>
      </c>
      <c r="J235">
        <f t="shared" ref="J235:J237" si="229">0.2*H59+(1-0.2)*D59</f>
        <v>0</v>
      </c>
      <c r="L235">
        <f>0.2*G66+(1-0.2)*B66</f>
        <v>5.8400000000000006E-3</v>
      </c>
      <c r="P235" s="16" t="s">
        <v>39</v>
      </c>
      <c r="Q235" t="s">
        <v>34</v>
      </c>
      <c r="R235">
        <f t="shared" ref="R235:R237" si="230">0.3*G52+(1-0.3)*C52</f>
        <v>0</v>
      </c>
      <c r="S235">
        <f t="shared" ref="S235:S237" si="231">0.3*H52+(1-0.3)*D52</f>
        <v>0</v>
      </c>
      <c r="U235">
        <f t="shared" ref="U235:U237" si="232">0.3*G59+(1-0.3)*C59</f>
        <v>0</v>
      </c>
      <c r="V235">
        <f t="shared" ref="V235:V237" si="233">0.3*H59+(1-0.3)*D59</f>
        <v>0</v>
      </c>
      <c r="X235">
        <f>0.3*G66+(1-0.3)*B66</f>
        <v>5.11E-3</v>
      </c>
    </row>
    <row r="236" spans="1:25" x14ac:dyDescent="0.25">
      <c r="C236" s="17"/>
      <c r="D236" s="16"/>
      <c r="E236" t="s">
        <v>36</v>
      </c>
      <c r="F236">
        <f t="shared" si="226"/>
        <v>0</v>
      </c>
      <c r="G236">
        <f t="shared" si="227"/>
        <v>0</v>
      </c>
      <c r="I236">
        <f t="shared" si="228"/>
        <v>0</v>
      </c>
      <c r="J236">
        <f t="shared" si="229"/>
        <v>0</v>
      </c>
      <c r="P236" s="16"/>
      <c r="Q236" t="s">
        <v>36</v>
      </c>
      <c r="R236">
        <f t="shared" si="230"/>
        <v>0</v>
      </c>
      <c r="S236">
        <f t="shared" si="231"/>
        <v>0</v>
      </c>
      <c r="U236">
        <f t="shared" si="232"/>
        <v>0</v>
      </c>
      <c r="V236">
        <f t="shared" si="233"/>
        <v>0</v>
      </c>
    </row>
    <row r="237" spans="1:25" x14ac:dyDescent="0.25">
      <c r="C237" s="17"/>
      <c r="D237" s="16"/>
      <c r="E237" t="s">
        <v>37</v>
      </c>
      <c r="F237">
        <f t="shared" si="226"/>
        <v>3.82E-3</v>
      </c>
      <c r="G237">
        <f t="shared" si="227"/>
        <v>1.5300000000000001E-2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3.8300000000000001E-3</v>
      </c>
      <c r="S237">
        <f t="shared" si="231"/>
        <v>1.5349999999999999E-2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0</v>
      </c>
      <c r="G242">
        <f t="shared" ref="G242:G244" si="235">(0.05*(1-0.05)+0.05*(1-0.05))*H52+0.05*0.05*L52+(1-0.05*(1-0.05)-0.05*(1-0.05)-0.05*0.05)*D52</f>
        <v>0</v>
      </c>
      <c r="H242">
        <f t="shared" ref="H242:H244" si="236">M52+I52+E52</f>
        <v>0</v>
      </c>
      <c r="I242">
        <f t="shared" ref="I242:I244" si="237">(0.05*(1-0.05)+0.05*(1-0.05))*G59+0.05*0.05*K59+(1-0.05*(1-0.05)-0.05*(1-0.05)-0.05*0.05)*C59</f>
        <v>0</v>
      </c>
      <c r="J242">
        <f t="shared" ref="J242:J244" si="238">(0.05*(1-0.05)+0.05*(1-0.05))*H59+0.05*0.05*L59+(1-0.05*(1-0.05)-0.05*(1-0.05)-0.05*0.05)*D59</f>
        <v>0</v>
      </c>
      <c r="K242">
        <f t="shared" ref="K242:K244" si="239">M59+I59+E59</f>
        <v>0</v>
      </c>
      <c r="L242">
        <f>(0.05*(1-0.05)+0.05*(1-0.05))*G66+0.05*0.05*J66+(1-0.05*(1-0.05)-0.05*(1-0.05)-0.05*0.05)*B66</f>
        <v>6.6080000000000002E-3</v>
      </c>
      <c r="M242">
        <f>M66+I66+E66</f>
        <v>28.878546999999998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0</v>
      </c>
      <c r="S242">
        <f t="shared" ref="S242:S244" si="241">(0.1*0.9+0.1*0.9)*H52+0.1*0.1*L52+(1-0.1*0.9-0.1*0.9-0.1*0.1)*D52</f>
        <v>0</v>
      </c>
      <c r="U242">
        <f t="shared" ref="U242:U244" si="242">(0.1*0.9+0.1*0.9)*G59+0.1*0.1*K59+(1-0.1*0.9-0.1*0.9-0.1*0.1)*C59</f>
        <v>0</v>
      </c>
      <c r="V242">
        <f t="shared" ref="V242:V244" si="243">(0.1*0.9+0.1*0.9)*H59+0.1*0.1*L59+(1-0.1*0.9-0.1*0.9-0.1*0.1)*D59</f>
        <v>0</v>
      </c>
      <c r="X242">
        <f>(0.1*0.9+0.1*0.9)*G66+0.1*0.1*J66+(1-0.1*0.9-0.1*0.9-0.1*0.1)*B66</f>
        <v>5.9920000000000008E-3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0</v>
      </c>
      <c r="G243">
        <f t="shared" si="235"/>
        <v>0</v>
      </c>
      <c r="H243">
        <f t="shared" si="236"/>
        <v>0</v>
      </c>
      <c r="I243">
        <f t="shared" si="237"/>
        <v>0</v>
      </c>
      <c r="J243">
        <f t="shared" si="238"/>
        <v>0</v>
      </c>
      <c r="K243">
        <f t="shared" si="239"/>
        <v>0</v>
      </c>
      <c r="O243" s="15"/>
      <c r="P243" s="16"/>
      <c r="Q243" t="s">
        <v>36</v>
      </c>
      <c r="R243">
        <f t="shared" si="240"/>
        <v>0</v>
      </c>
      <c r="S243">
        <f t="shared" si="241"/>
        <v>0</v>
      </c>
      <c r="U243">
        <f t="shared" si="242"/>
        <v>0</v>
      </c>
      <c r="V243">
        <f t="shared" si="243"/>
        <v>0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3.8100000000000005E-3</v>
      </c>
      <c r="G244">
        <f t="shared" si="235"/>
        <v>1.5249750000000001E-2</v>
      </c>
      <c r="H244">
        <f t="shared" si="236"/>
        <v>49.425274999999999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3.82E-3</v>
      </c>
      <c r="S244">
        <f t="shared" si="241"/>
        <v>1.5299E-2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0</v>
      </c>
      <c r="G248">
        <f t="shared" ref="G248:G250" si="245">(0.2*0.8+0.2*0.8)*H52+0.2*0.2*L52+(1-0.2*0.8-0.2*0.8-0.2*0.2)*D52</f>
        <v>0</v>
      </c>
      <c r="I248">
        <f t="shared" ref="I248:I250" si="246">(0.2*0.8+0.2*0.8)*G59+0.2*0.2*K59+(1-0.2*0.8-0.2*0.8-0.2*0.2)*C59</f>
        <v>0</v>
      </c>
      <c r="J248">
        <f t="shared" ref="J248:J250" si="247">(0.2*0.8+0.2*0.8)*H59+0.2*0.2*L59+(1-0.2*0.8-0.2*0.8-0.2*0.2)*D59</f>
        <v>0</v>
      </c>
      <c r="L248">
        <f>(0.2*0.8+0.2*0.8)*G66+0.2*0.2*J66+(1-0.2*0.8-0.2*0.8-0.2*0.2)*B66</f>
        <v>4.9879999999999994E-3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0</v>
      </c>
      <c r="S248">
        <f t="shared" ref="S248:S250" si="249">(0.3*0.7+0.3*0.7)*H52+0.3*0.3*L52+(1-0.3*0.7-0.3*0.7-0.3*0.3)*D52</f>
        <v>0</v>
      </c>
      <c r="U248">
        <f t="shared" ref="U248:U250" si="250">(0.3*0.7+0.3*0.7)*G59+0.3*0.3*K59+(1-0.3*0.7-0.3*0.7-0.3*0.3)*C59</f>
        <v>0</v>
      </c>
      <c r="V248">
        <f t="shared" ref="V248:V250" si="251">(0.3*0.7+0.3*0.7)*H59+0.3*0.3*L59+(1-0.3*0.7-0.3*0.7-0.3*0.3)*D59</f>
        <v>0</v>
      </c>
      <c r="X248">
        <f>(0.3*0.7+0.3*0.7)*G66+0.3*0.3*J66+(1-0.3*0.7-0.3*0.7-0.3*0.3)*B66</f>
        <v>4.288000000000001E-3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0</v>
      </c>
      <c r="G249">
        <f t="shared" si="245"/>
        <v>0</v>
      </c>
      <c r="I249">
        <f t="shared" si="246"/>
        <v>0</v>
      </c>
      <c r="J249">
        <f t="shared" si="247"/>
        <v>0</v>
      </c>
      <c r="O249" s="15"/>
      <c r="P249" s="16"/>
      <c r="Q249" t="s">
        <v>36</v>
      </c>
      <c r="R249">
        <f t="shared" si="248"/>
        <v>0</v>
      </c>
      <c r="S249">
        <f t="shared" si="249"/>
        <v>0</v>
      </c>
      <c r="U249">
        <f t="shared" si="250"/>
        <v>0</v>
      </c>
      <c r="V249">
        <f t="shared" si="251"/>
        <v>0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3.8399999999999997E-3</v>
      </c>
      <c r="G250">
        <f t="shared" si="245"/>
        <v>1.5396E-2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3.8600000000000001E-3</v>
      </c>
      <c r="S250">
        <f t="shared" si="249"/>
        <v>1.5491000000000001E-2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0</v>
      </c>
      <c r="G255">
        <f t="shared" ref="G255:G257" si="253">3*0.05*(1-0.05)*(1-0.05)*H52+3*0.05*0.05*(1-0.05)*L52+0.05*0.05*0.05*P52+(1-3*0.05*(1-0.05)*(1-0.05)-3*0.05*0.05*(1-0.05)-0.05*0.05*0.05)*D52</f>
        <v>0</v>
      </c>
      <c r="H255">
        <f t="shared" ref="H255:H257" si="254">Q52+M52+I52+E52</f>
        <v>0</v>
      </c>
      <c r="I255">
        <f t="shared" ref="I255:I257" si="255">3*0.05*(1-0.05)*(1-0.05)*G59+3*0.05*0.05*(1-0.05)*K59+0.05*0.05*0.05*O59+(1-3*0.05*(1-0.05)*(1-0.05)-3*0.05*0.05*(1-0.05)-0.05*0.05*0.05)*C59</f>
        <v>0</v>
      </c>
      <c r="J255">
        <f t="shared" ref="J255:J257" si="256">3*0.05*(1-0.05)*(1-0.05)*H59+3*0.05*0.05*(1-0.05)*L59+0.05*0.05*0.05*P59+(1-3*0.05*(1-0.05)*(1-0.05)-3*0.05*0.05*(1-0.05)-0.05*0.05*0.05)*D59</f>
        <v>0</v>
      </c>
      <c r="K255">
        <f t="shared" ref="K255:K257" si="257">Q59+M59+I59+E59</f>
        <v>0</v>
      </c>
      <c r="L255">
        <f>3*0.05*(1-0.05)*(1-0.05)*G66+3*0.05*0.05*(1-0.05)*J66+0.05*0.05*0.05*N66+(1-3*0.05*(1-0.05)*(1-0.05)-3*0.05*0.05*(1-0.05)-0.05*0.05*0.05)*B66</f>
        <v>6.3161374999999992E-3</v>
      </c>
      <c r="M255">
        <f>Q66+M66+I66+E66</f>
        <v>38.423983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0</v>
      </c>
      <c r="S255">
        <f t="shared" ref="S255:S257" si="259">3*0.1*(1-0.1)*(1-0.1)*H52+3*0.1*0.1*(1-0.1)*L52+0.1*0.1*0.1*P52+(1-3*0.1*(1-0.1)*(1-0.1)-3*0.1*0.1*(1-0.1)-0.1*0.1*0.1)*D52</f>
        <v>0</v>
      </c>
      <c r="U255">
        <f t="shared" ref="U255:U257" si="260">3*0.1*(1-0.1)*(1-0.1)*G59+3*0.1*0.1*(1-0.1)*K59+0.1*0.1*0.1*O59+(1-3*0.1*(1-0.1)*(1-0.1)-3*0.1*0.1*(1-0.1)-0.1*0.1*0.1)*C59</f>
        <v>0</v>
      </c>
      <c r="V255">
        <f t="shared" ref="V255:V257" si="261">3*0.1*(1-0.1)*(1-0.1)*H59+3*0.1*0.1*(1-0.1)*L59+0.1*0.1*0.1*P59+(1-3*0.1*(1-0.1)*(1-0.1)-3*0.1*0.1*(1-0.1)-0.1*0.1*0.1)*D59</f>
        <v>0</v>
      </c>
      <c r="X255">
        <f>3*0.1*(1-0.1)*(1-0.1)*G66+3*0.1*0.1*(1-0.1)*J66+0.1*0.1*0.1*N66+(1-3*0.1*(1-0.1)*(1-0.1)-3*0.1*0.1*(1-0.1)-0.1*0.1*0.1)*B66</f>
        <v>5.5430999999999996E-3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0</v>
      </c>
      <c r="G256">
        <f t="shared" si="253"/>
        <v>0</v>
      </c>
      <c r="H256">
        <f t="shared" si="254"/>
        <v>0</v>
      </c>
      <c r="I256">
        <f t="shared" si="255"/>
        <v>0</v>
      </c>
      <c r="J256">
        <f t="shared" si="256"/>
        <v>0</v>
      </c>
      <c r="K256">
        <f t="shared" si="257"/>
        <v>0</v>
      </c>
      <c r="N256" s="19"/>
      <c r="O256" s="15"/>
      <c r="P256" s="16"/>
      <c r="Q256" t="s">
        <v>36</v>
      </c>
      <c r="R256">
        <f t="shared" si="258"/>
        <v>0</v>
      </c>
      <c r="S256">
        <f t="shared" si="259"/>
        <v>0</v>
      </c>
      <c r="U256">
        <f t="shared" si="260"/>
        <v>0</v>
      </c>
      <c r="V256">
        <f t="shared" si="261"/>
        <v>0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3.8150124999999993E-3</v>
      </c>
      <c r="G257">
        <f t="shared" si="253"/>
        <v>1.5274274999999997E-2</v>
      </c>
      <c r="H257">
        <f t="shared" si="254"/>
        <v>65.940442999999988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3.8300999999999995E-3</v>
      </c>
      <c r="S257">
        <f t="shared" si="259"/>
        <v>1.53472E-2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0</v>
      </c>
      <c r="G261">
        <f t="shared" ref="G261:G263" si="263">3*0.2*(1-0.2)*(1-0.2)*H52+3*0.2*0.2*(1-0.2)*L52+0.2*0.2*0.2*P52+(1-3*0.2*(1-0.2)*(1-0.2)-3*0.2*0.2*(1-0.2)-0.2*0.2*0.2)*D52</f>
        <v>0</v>
      </c>
      <c r="I261">
        <f t="shared" ref="I261:I263" si="264">3*0.2*(1-0.2)*(1-0.2)*G59+3*0.2*0.2*(1-0.2)*K59+0.2*0.2*0.2*O59+(1-3*0.2*(1-0.2)*(1-0.2)-3*0.2*0.2*(1-0.2)-0.2*0.2*0.2)*C59</f>
        <v>0</v>
      </c>
      <c r="J261">
        <f t="shared" ref="J261:J263" si="265">3*0.2*(1-0.2)*(1-0.2)*H59+3*0.2*0.2*(1-0.2)*L59+0.2*0.2*0.2*P59+(1-3*0.2*(1-0.2)*(1-0.2)-3*0.2*0.2*(1-0.2)-0.2*0.2*0.2)*D59</f>
        <v>0</v>
      </c>
      <c r="L261">
        <f>3*0.2*(1-0.2)*(1-0.2)*G66+3*0.2*0.2*(1-0.2)*J66+0.2*0.2*0.2*N66+(1-3*0.2*(1-0.2)*(1-0.2)-3*0.2*0.2*(1-0.2)-0.2*0.2*0.2)*B66</f>
        <v>4.5607999999999985E-3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0</v>
      </c>
      <c r="S261">
        <f t="shared" ref="S261:S263" si="267">3*0.3*(1-0.3)*(1-0.3)*H52+3*0.3*0.3*(1-0.3)*L52+0.3*0.3*0.3*P52+(1-3*0.3*(1-0.3)*(1-0.3)-3*0.3*0.3*(1-0.3)-0.3*0.3*0.3)*D52</f>
        <v>0</v>
      </c>
      <c r="U261">
        <f t="shared" ref="U261:U263" si="268">3*0.3*(1-0.3)*(1-0.3)*G59+3*0.3*0.3*(1-0.3)*K59+0.3*0.3*0.3*O59+(1-3*0.3*(1-0.3)*(1-0.3)-3*0.3*0.3*(1-0.3)-0.3*0.3*0.3)*C59</f>
        <v>0</v>
      </c>
      <c r="V261">
        <f t="shared" ref="V261:V263" si="269">3*0.3*(1-0.3)*(1-0.3)*H59+3*0.3*0.3*(1-0.3)*L59+0.3*0.3*0.3*P59+(1-3*0.3*(1-0.3)*(1-0.3)-3*0.3*0.3*(1-0.3)-0.3*0.3*0.3)*D59</f>
        <v>0</v>
      </c>
      <c r="X261">
        <f>3*0.3*(1-0.3)*(1-0.3)*G66+3*0.3*0.3*(1-0.3)*J66+0.3*0.3*0.3*N66+(1-3*0.3*(1-0.3)*(1-0.3)-3*0.3*0.3*(1-0.3)-0.3*0.3*0.3)*B66</f>
        <v>4.2157000000000019E-3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0</v>
      </c>
      <c r="G262">
        <f t="shared" si="263"/>
        <v>0</v>
      </c>
      <c r="I262">
        <f t="shared" si="264"/>
        <v>0</v>
      </c>
      <c r="J262">
        <f t="shared" si="265"/>
        <v>0</v>
      </c>
      <c r="N262" s="19"/>
      <c r="O262" s="15"/>
      <c r="P262" s="16"/>
      <c r="Q262" t="s">
        <v>36</v>
      </c>
      <c r="R262">
        <f t="shared" si="266"/>
        <v>0</v>
      </c>
      <c r="S262">
        <f t="shared" si="267"/>
        <v>0</v>
      </c>
      <c r="U262">
        <f t="shared" si="268"/>
        <v>0</v>
      </c>
      <c r="V262">
        <f t="shared" si="269"/>
        <v>0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3.8607999999999997E-3</v>
      </c>
      <c r="G263">
        <f t="shared" si="263"/>
        <v>1.5489599999999999E-2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3.8927000000000007E-3</v>
      </c>
      <c r="S263">
        <f t="shared" si="267"/>
        <v>1.5628400000000001E-2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52</v>
      </c>
      <c r="C9" s="11"/>
      <c r="D9" s="11"/>
      <c r="E9" s="11"/>
      <c r="F9" s="11" t="s">
        <v>53</v>
      </c>
      <c r="G9" s="11"/>
      <c r="H9" s="11"/>
      <c r="I9" s="11"/>
      <c r="J9" s="11" t="s">
        <v>54</v>
      </c>
      <c r="K9" s="11"/>
      <c r="L9" s="11"/>
      <c r="M9" s="11"/>
      <c r="N9" s="11" t="s">
        <v>55</v>
      </c>
      <c r="O9" s="11"/>
      <c r="P9" s="11"/>
      <c r="Q9" s="11"/>
      <c r="S9" s="17" t="s">
        <v>12</v>
      </c>
      <c r="T9" s="11" t="s">
        <v>52</v>
      </c>
      <c r="U9" s="11"/>
      <c r="V9" s="11"/>
      <c r="W9" s="11"/>
      <c r="X9" s="11" t="s">
        <v>53</v>
      </c>
      <c r="Y9" s="11"/>
      <c r="Z9" s="11"/>
      <c r="AA9" s="11"/>
      <c r="AB9" s="11" t="s">
        <v>54</v>
      </c>
      <c r="AC9" s="11"/>
      <c r="AD9" s="11"/>
      <c r="AE9" s="11"/>
      <c r="AF9" s="11" t="s">
        <v>55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4.0500000000000001E-2</v>
      </c>
      <c r="E11">
        <v>1.2826070000000001</v>
      </c>
      <c r="F11" t="s">
        <v>20</v>
      </c>
      <c r="G11">
        <v>2.5999999999999999E-3</v>
      </c>
      <c r="H11">
        <v>4.1700000000000001E-2</v>
      </c>
      <c r="I11">
        <v>1.2440960000000001</v>
      </c>
      <c r="J11" t="s">
        <v>20</v>
      </c>
      <c r="K11">
        <v>2.5999999999999999E-3</v>
      </c>
      <c r="L11">
        <v>4.2900000000000001E-2</v>
      </c>
      <c r="M11">
        <v>0.99807199999999996</v>
      </c>
      <c r="N11" t="s">
        <v>20</v>
      </c>
      <c r="O11">
        <v>2.5999999999999999E-3</v>
      </c>
      <c r="P11">
        <v>4.41E-2</v>
      </c>
      <c r="Q11">
        <v>0.98372599999999999</v>
      </c>
      <c r="S11" s="17"/>
      <c r="T11" t="s">
        <v>20</v>
      </c>
      <c r="U11">
        <v>1.2999999999999999E-3</v>
      </c>
      <c r="V11">
        <v>4.0500000000000001E-2</v>
      </c>
      <c r="W11">
        <v>1.015585</v>
      </c>
      <c r="X11" t="s">
        <v>20</v>
      </c>
      <c r="Y11">
        <v>2.5999999999999999E-3</v>
      </c>
      <c r="Z11">
        <v>4.1700000000000001E-2</v>
      </c>
      <c r="AA11">
        <v>1.255514</v>
      </c>
      <c r="AB11" t="s">
        <v>20</v>
      </c>
      <c r="AC11">
        <v>2.5999999999999999E-3</v>
      </c>
      <c r="AD11">
        <v>4.2900000000000001E-2</v>
      </c>
      <c r="AE11">
        <v>1.038753</v>
      </c>
      <c r="AF11" t="s">
        <v>20</v>
      </c>
      <c r="AG11">
        <v>2.5999999999999999E-3</v>
      </c>
      <c r="AH11">
        <v>4.41E-2</v>
      </c>
      <c r="AI11">
        <v>0.98299499999999995</v>
      </c>
    </row>
    <row r="12" spans="1:35" x14ac:dyDescent="0.25">
      <c r="A12" s="17"/>
      <c r="B12" t="s">
        <v>21</v>
      </c>
      <c r="C12">
        <v>3.8399999999999997E-2</v>
      </c>
      <c r="D12">
        <v>4.0399999999999998E-2</v>
      </c>
      <c r="E12">
        <v>3.3430870000000001</v>
      </c>
      <c r="F12" t="s">
        <v>21</v>
      </c>
      <c r="G12">
        <v>3.95E-2</v>
      </c>
      <c r="H12">
        <v>4.1500000000000002E-2</v>
      </c>
      <c r="I12">
        <v>2.6958099999999998</v>
      </c>
      <c r="J12" t="s">
        <v>21</v>
      </c>
      <c r="K12">
        <v>4.0500000000000001E-2</v>
      </c>
      <c r="L12">
        <v>4.2700000000000002E-2</v>
      </c>
      <c r="M12">
        <v>3.1376240000000002</v>
      </c>
      <c r="N12" t="s">
        <v>21</v>
      </c>
      <c r="O12">
        <v>4.1599999999999998E-2</v>
      </c>
      <c r="P12">
        <v>4.3900000000000002E-2</v>
      </c>
      <c r="Q12">
        <v>3.3835169999999999</v>
      </c>
      <c r="S12" s="17"/>
      <c r="T12" t="s">
        <v>21</v>
      </c>
      <c r="U12">
        <v>3.0099999999999998E-2</v>
      </c>
      <c r="V12">
        <v>3.9800000000000002E-2</v>
      </c>
      <c r="W12">
        <v>2.6769229999999999</v>
      </c>
      <c r="X12" t="s">
        <v>21</v>
      </c>
      <c r="Y12">
        <v>3.09E-2</v>
      </c>
      <c r="Z12">
        <v>4.1000000000000002E-2</v>
      </c>
      <c r="AA12">
        <v>3.287013</v>
      </c>
      <c r="AB12" t="s">
        <v>21</v>
      </c>
      <c r="AC12">
        <v>3.1699999999999999E-2</v>
      </c>
      <c r="AD12">
        <v>4.2099999999999999E-2</v>
      </c>
      <c r="AE12">
        <v>3.0917940000000002</v>
      </c>
      <c r="AF12" t="s">
        <v>21</v>
      </c>
      <c r="AG12">
        <v>3.2399999999999998E-2</v>
      </c>
      <c r="AH12">
        <v>4.3299999999999998E-2</v>
      </c>
      <c r="AI12">
        <v>2.6854290000000001</v>
      </c>
    </row>
    <row r="13" spans="1:35" x14ac:dyDescent="0.25">
      <c r="A13" s="17"/>
      <c r="B13" t="s">
        <v>22</v>
      </c>
      <c r="C13">
        <v>3.8399999999999997E-2</v>
      </c>
      <c r="D13">
        <v>3.85E-2</v>
      </c>
      <c r="E13">
        <v>16.699096000000001</v>
      </c>
      <c r="F13" t="s">
        <v>22</v>
      </c>
      <c r="G13">
        <v>3.95E-2</v>
      </c>
      <c r="H13">
        <v>3.9600000000000003E-2</v>
      </c>
      <c r="I13">
        <v>17.209555000000002</v>
      </c>
      <c r="J13" t="s">
        <v>22</v>
      </c>
      <c r="K13">
        <v>4.0599999999999997E-2</v>
      </c>
      <c r="L13">
        <v>4.07E-2</v>
      </c>
      <c r="M13">
        <v>17.928235999999998</v>
      </c>
      <c r="N13" t="s">
        <v>22</v>
      </c>
      <c r="O13">
        <v>4.1599999999999998E-2</v>
      </c>
      <c r="P13">
        <v>4.1799999999999997E-2</v>
      </c>
      <c r="Q13">
        <v>18.934559</v>
      </c>
      <c r="S13" s="17"/>
      <c r="T13" t="s">
        <v>22</v>
      </c>
      <c r="U13">
        <v>3.0700000000000002E-2</v>
      </c>
      <c r="V13">
        <v>3.4700000000000002E-2</v>
      </c>
      <c r="W13">
        <v>17.225559000000001</v>
      </c>
      <c r="X13" t="s">
        <v>22</v>
      </c>
      <c r="Y13">
        <v>3.15E-2</v>
      </c>
      <c r="Z13">
        <v>3.5700000000000003E-2</v>
      </c>
      <c r="AA13">
        <v>16.661595999999999</v>
      </c>
      <c r="AB13" t="s">
        <v>22</v>
      </c>
      <c r="AC13">
        <v>3.2300000000000002E-2</v>
      </c>
      <c r="AD13">
        <v>3.6700000000000003E-2</v>
      </c>
      <c r="AE13">
        <v>16.759730999999999</v>
      </c>
      <c r="AF13" t="s">
        <v>22</v>
      </c>
      <c r="AG13">
        <v>3.3099999999999997E-2</v>
      </c>
      <c r="AH13">
        <v>3.7600000000000001E-2</v>
      </c>
      <c r="AI13">
        <v>15.766660999999999</v>
      </c>
    </row>
    <row r="16" spans="1:35" x14ac:dyDescent="0.25">
      <c r="A16" s="13" t="s">
        <v>24</v>
      </c>
      <c r="B16" s="11" t="s">
        <v>52</v>
      </c>
      <c r="C16" s="11"/>
      <c r="D16" s="11"/>
      <c r="E16" s="11"/>
      <c r="F16" s="11" t="s">
        <v>53</v>
      </c>
      <c r="G16" s="11"/>
      <c r="H16" s="11"/>
      <c r="I16" s="11"/>
      <c r="J16" s="11" t="s">
        <v>54</v>
      </c>
      <c r="K16" s="11"/>
      <c r="L16" s="11"/>
      <c r="M16" s="11"/>
      <c r="N16" s="11" t="s">
        <v>55</v>
      </c>
      <c r="O16" s="11"/>
      <c r="P16" s="11"/>
      <c r="Q16" s="11"/>
      <c r="S16" s="13" t="s">
        <v>24</v>
      </c>
      <c r="T16" s="11" t="s">
        <v>52</v>
      </c>
      <c r="U16" s="11"/>
      <c r="V16" s="11"/>
      <c r="W16" s="11"/>
      <c r="X16" s="11" t="s">
        <v>53</v>
      </c>
      <c r="Y16" s="11"/>
      <c r="Z16" s="11"/>
      <c r="AA16" s="11"/>
      <c r="AB16" s="11" t="s">
        <v>54</v>
      </c>
      <c r="AC16" s="11"/>
      <c r="AD16" s="11"/>
      <c r="AE16" s="11"/>
      <c r="AF16" s="11" t="s">
        <v>55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52</v>
      </c>
      <c r="C23" s="11"/>
      <c r="D23" s="11"/>
      <c r="E23" s="11"/>
      <c r="F23" s="11" t="s">
        <v>53</v>
      </c>
      <c r="G23" s="11"/>
      <c r="H23" s="11"/>
      <c r="I23" s="11"/>
      <c r="J23" s="11" t="s">
        <v>54</v>
      </c>
      <c r="K23" s="11"/>
      <c r="L23" s="11"/>
      <c r="M23" s="11"/>
      <c r="N23" s="11" t="s">
        <v>55</v>
      </c>
      <c r="O23" s="11"/>
      <c r="P23" s="11"/>
      <c r="Q23" s="11"/>
      <c r="S23" s="18" t="s">
        <v>25</v>
      </c>
      <c r="T23" s="11" t="s">
        <v>52</v>
      </c>
      <c r="U23" s="11"/>
      <c r="V23" s="11"/>
      <c r="W23" s="11"/>
      <c r="X23" s="11" t="s">
        <v>53</v>
      </c>
      <c r="Y23" s="11"/>
      <c r="Z23" s="11"/>
      <c r="AA23" s="11"/>
      <c r="AB23" s="11" t="s">
        <v>54</v>
      </c>
      <c r="AC23" s="11"/>
      <c r="AD23" s="11"/>
      <c r="AE23" s="11"/>
      <c r="AF23" s="11" t="s">
        <v>55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3.85E-2</v>
      </c>
      <c r="C25" s="3"/>
      <c r="D25" s="3"/>
      <c r="E25">
        <v>9.0341679999999993</v>
      </c>
      <c r="F25">
        <v>3.9600000000000003E-2</v>
      </c>
      <c r="G25" s="3"/>
      <c r="H25" s="3"/>
      <c r="I25">
        <v>8.2216729999999991</v>
      </c>
      <c r="J25">
        <v>4.07E-2</v>
      </c>
      <c r="K25" s="3"/>
      <c r="L25" s="3"/>
      <c r="M25" s="7">
        <v>7.3702189999999996</v>
      </c>
      <c r="N25" s="3">
        <v>4.1799999999999997E-2</v>
      </c>
      <c r="O25" s="3"/>
      <c r="P25" s="3"/>
      <c r="Q25">
        <v>7.6153510000000004</v>
      </c>
      <c r="S25" s="18"/>
      <c r="T25" s="3">
        <v>3.3500000000000002E-2</v>
      </c>
      <c r="U25" s="3"/>
      <c r="V25" s="3"/>
      <c r="W25">
        <v>7.6096579999999996</v>
      </c>
      <c r="X25" s="3">
        <v>3.4200000000000001E-2</v>
      </c>
      <c r="Y25" s="3"/>
      <c r="Z25" s="3"/>
      <c r="AA25">
        <v>7.3796520000000001</v>
      </c>
      <c r="AB25" s="3">
        <v>3.5299999999999998E-2</v>
      </c>
      <c r="AC25" s="3"/>
      <c r="AD25" s="3"/>
      <c r="AE25">
        <v>7.2926019999999996</v>
      </c>
      <c r="AF25" s="3">
        <v>3.6400000000000002E-2</v>
      </c>
      <c r="AG25" s="3"/>
      <c r="AH25" s="3"/>
      <c r="AI25">
        <v>7.7281050000000002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52</v>
      </c>
      <c r="C30" s="11"/>
      <c r="D30" s="11"/>
      <c r="E30" s="11"/>
      <c r="F30" s="11" t="s">
        <v>53</v>
      </c>
      <c r="G30" s="11"/>
      <c r="H30" s="11"/>
      <c r="I30" s="11"/>
      <c r="J30" s="11" t="s">
        <v>54</v>
      </c>
      <c r="K30" s="11"/>
      <c r="L30" s="11"/>
      <c r="M30" s="11"/>
      <c r="N30" s="11" t="s">
        <v>55</v>
      </c>
      <c r="O30" s="11"/>
      <c r="P30" s="11"/>
      <c r="Q30" s="11"/>
      <c r="S30" s="17" t="s">
        <v>12</v>
      </c>
      <c r="T30" s="11" t="s">
        <v>52</v>
      </c>
      <c r="U30" s="11"/>
      <c r="V30" s="11"/>
      <c r="W30" s="11"/>
      <c r="X30" s="11" t="s">
        <v>53</v>
      </c>
      <c r="Y30" s="11"/>
      <c r="Z30" s="11"/>
      <c r="AA30" s="11"/>
      <c r="AB30" s="11" t="s">
        <v>54</v>
      </c>
      <c r="AC30" s="11"/>
      <c r="AD30" s="11"/>
      <c r="AE30" s="11"/>
      <c r="AF30" s="11" t="s">
        <v>55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4.0500000000000001E-2</v>
      </c>
      <c r="E32">
        <v>0.96441200000000005</v>
      </c>
      <c r="F32" t="s">
        <v>20</v>
      </c>
      <c r="G32">
        <v>2.5999999999999999E-3</v>
      </c>
      <c r="H32">
        <v>4.1700000000000001E-2</v>
      </c>
      <c r="I32">
        <v>0.996892</v>
      </c>
      <c r="J32" t="s">
        <v>20</v>
      </c>
      <c r="K32">
        <v>2.5999999999999999E-3</v>
      </c>
      <c r="L32">
        <v>4.2900000000000001E-2</v>
      </c>
      <c r="M32">
        <v>0.97638199999999997</v>
      </c>
      <c r="N32" t="s">
        <v>20</v>
      </c>
      <c r="O32">
        <v>2.5999999999999999E-3</v>
      </c>
      <c r="P32">
        <v>4.41E-2</v>
      </c>
      <c r="Q32">
        <v>1.2538069999999999</v>
      </c>
      <c r="S32" s="17"/>
      <c r="T32" t="s">
        <v>20</v>
      </c>
      <c r="U32">
        <v>1.2999999999999999E-3</v>
      </c>
      <c r="V32">
        <v>4.0500000000000001E-2</v>
      </c>
      <c r="W32">
        <v>0.99787899999999996</v>
      </c>
      <c r="X32" t="s">
        <v>20</v>
      </c>
      <c r="Y32">
        <v>2.5999999999999999E-3</v>
      </c>
      <c r="Z32">
        <v>4.1700000000000001E-2</v>
      </c>
      <c r="AA32">
        <v>1.256332</v>
      </c>
      <c r="AB32" t="s">
        <v>20</v>
      </c>
      <c r="AC32">
        <v>2.5999999999999999E-3</v>
      </c>
      <c r="AD32">
        <v>4.2900000000000001E-2</v>
      </c>
      <c r="AE32">
        <v>1.24563</v>
      </c>
      <c r="AF32" t="s">
        <v>20</v>
      </c>
      <c r="AG32">
        <v>2.5999999999999999E-3</v>
      </c>
      <c r="AH32">
        <v>4.41E-2</v>
      </c>
      <c r="AI32">
        <v>1.2444679999999999</v>
      </c>
    </row>
    <row r="33" spans="1:35" x14ac:dyDescent="0.25">
      <c r="A33" s="17"/>
      <c r="B33" t="s">
        <v>21</v>
      </c>
      <c r="C33">
        <v>1.52E-2</v>
      </c>
      <c r="D33">
        <v>3.8100000000000002E-2</v>
      </c>
      <c r="E33">
        <v>3.1848670000000001</v>
      </c>
      <c r="F33" t="s">
        <v>21</v>
      </c>
      <c r="G33">
        <v>1.55E-2</v>
      </c>
      <c r="H33">
        <v>3.9199999999999999E-2</v>
      </c>
      <c r="I33">
        <v>3.1668229999999999</v>
      </c>
      <c r="J33" t="s">
        <v>21</v>
      </c>
      <c r="K33">
        <v>1.5900000000000001E-2</v>
      </c>
      <c r="L33">
        <v>4.0300000000000002E-2</v>
      </c>
      <c r="M33">
        <v>3.1532239999999998</v>
      </c>
      <c r="N33" t="s">
        <v>21</v>
      </c>
      <c r="O33">
        <v>1.6299999999999999E-2</v>
      </c>
      <c r="P33">
        <v>4.1399999999999999E-2</v>
      </c>
      <c r="Q33">
        <v>2.586068</v>
      </c>
      <c r="S33" s="17"/>
      <c r="T33" t="s">
        <v>21</v>
      </c>
      <c r="U33">
        <v>6.7999999999999996E-3</v>
      </c>
      <c r="V33">
        <v>3.3799999999999997E-2</v>
      </c>
      <c r="W33">
        <v>2.3994719999999998</v>
      </c>
      <c r="X33" t="s">
        <v>21</v>
      </c>
      <c r="Y33">
        <v>7.0000000000000001E-3</v>
      </c>
      <c r="Z33">
        <v>3.4700000000000002E-2</v>
      </c>
      <c r="AA33">
        <v>3.1384940000000001</v>
      </c>
      <c r="AB33" t="s">
        <v>21</v>
      </c>
      <c r="AC33">
        <v>7.1999999999999998E-3</v>
      </c>
      <c r="AD33">
        <v>3.56E-2</v>
      </c>
      <c r="AE33">
        <v>2.8440300000000001</v>
      </c>
      <c r="AF33" t="s">
        <v>21</v>
      </c>
      <c r="AG33">
        <v>7.4000000000000003E-3</v>
      </c>
      <c r="AH33">
        <v>3.6499999999999998E-2</v>
      </c>
      <c r="AI33">
        <v>2.9942519999999999</v>
      </c>
    </row>
    <row r="34" spans="1:35" x14ac:dyDescent="0.25">
      <c r="A34" s="17"/>
      <c r="B34" t="s">
        <v>22</v>
      </c>
      <c r="C34">
        <v>1.6799999999999999E-2</v>
      </c>
      <c r="D34">
        <v>3.0499999999999999E-2</v>
      </c>
      <c r="E34">
        <v>15.375108000000001</v>
      </c>
      <c r="F34" t="s">
        <v>22</v>
      </c>
      <c r="G34">
        <v>1.7299999999999999E-2</v>
      </c>
      <c r="H34">
        <v>3.1300000000000001E-2</v>
      </c>
      <c r="I34">
        <v>15.799028</v>
      </c>
      <c r="J34" t="s">
        <v>22</v>
      </c>
      <c r="K34" s="7">
        <v>1.77E-2</v>
      </c>
      <c r="L34" s="10">
        <v>3.2199999999999999E-2</v>
      </c>
      <c r="M34">
        <v>15.615404</v>
      </c>
      <c r="N34" t="s">
        <v>22</v>
      </c>
      <c r="O34">
        <v>1.8100000000000002E-2</v>
      </c>
      <c r="P34">
        <v>3.3000000000000002E-2</v>
      </c>
      <c r="Q34">
        <v>15.033389</v>
      </c>
      <c r="S34" s="17"/>
      <c r="T34" t="s">
        <v>22</v>
      </c>
      <c r="U34">
        <v>8.5000000000000006E-3</v>
      </c>
      <c r="V34">
        <v>2.4500000000000001E-2</v>
      </c>
      <c r="W34">
        <v>14.445954</v>
      </c>
      <c r="X34" t="s">
        <v>22</v>
      </c>
      <c r="Y34">
        <v>8.8000000000000005E-3</v>
      </c>
      <c r="Z34">
        <v>2.53E-2</v>
      </c>
      <c r="AA34">
        <v>14.276623000000001</v>
      </c>
      <c r="AB34" t="s">
        <v>22</v>
      </c>
      <c r="AC34">
        <v>8.9999999999999993E-3</v>
      </c>
      <c r="AD34">
        <v>2.5999999999999999E-2</v>
      </c>
      <c r="AE34">
        <v>14.295804</v>
      </c>
      <c r="AF34" t="s">
        <v>22</v>
      </c>
      <c r="AG34">
        <v>9.1999999999999998E-3</v>
      </c>
      <c r="AH34" s="6">
        <v>2.6700000000000002E-2</v>
      </c>
      <c r="AI34">
        <v>13.344730999999999</v>
      </c>
    </row>
    <row r="37" spans="1:35" x14ac:dyDescent="0.25">
      <c r="A37" s="13" t="s">
        <v>24</v>
      </c>
      <c r="B37" s="11" t="s">
        <v>52</v>
      </c>
      <c r="C37" s="11"/>
      <c r="D37" s="11"/>
      <c r="E37" s="11"/>
      <c r="F37" s="11" t="s">
        <v>53</v>
      </c>
      <c r="G37" s="11"/>
      <c r="H37" s="11"/>
      <c r="I37" s="11"/>
      <c r="J37" s="11" t="s">
        <v>54</v>
      </c>
      <c r="K37" s="11"/>
      <c r="L37" s="11"/>
      <c r="M37" s="11"/>
      <c r="N37" s="11" t="s">
        <v>55</v>
      </c>
      <c r="O37" s="11"/>
      <c r="P37" s="11"/>
      <c r="Q37" s="11"/>
      <c r="S37" s="13" t="s">
        <v>24</v>
      </c>
      <c r="T37" s="11" t="s">
        <v>52</v>
      </c>
      <c r="U37" s="11"/>
      <c r="V37" s="11"/>
      <c r="W37" s="11"/>
      <c r="X37" s="11" t="s">
        <v>53</v>
      </c>
      <c r="Y37" s="11"/>
      <c r="Z37" s="11"/>
      <c r="AA37" s="11"/>
      <c r="AB37" s="11" t="s">
        <v>54</v>
      </c>
      <c r="AC37" s="11"/>
      <c r="AD37" s="11"/>
      <c r="AE37" s="11"/>
      <c r="AF37" s="11" t="s">
        <v>55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52</v>
      </c>
      <c r="C44" s="11"/>
      <c r="D44" s="11"/>
      <c r="E44" s="11"/>
      <c r="F44" s="11" t="s">
        <v>53</v>
      </c>
      <c r="G44" s="11"/>
      <c r="H44" s="11"/>
      <c r="I44" s="11"/>
      <c r="J44" s="11" t="s">
        <v>54</v>
      </c>
      <c r="K44" s="11"/>
      <c r="L44" s="11"/>
      <c r="M44" s="11"/>
      <c r="N44" s="11" t="s">
        <v>55</v>
      </c>
      <c r="O44" s="11"/>
      <c r="P44" s="11"/>
      <c r="Q44" s="11"/>
      <c r="S44" s="18" t="s">
        <v>25</v>
      </c>
      <c r="T44" s="11" t="s">
        <v>52</v>
      </c>
      <c r="U44" s="11"/>
      <c r="V44" s="11"/>
      <c r="W44" s="11"/>
      <c r="X44" s="11" t="s">
        <v>53</v>
      </c>
      <c r="Y44" s="11"/>
      <c r="Z44" s="11"/>
      <c r="AA44" s="11"/>
      <c r="AB44" s="11" t="s">
        <v>54</v>
      </c>
      <c r="AC44" s="11"/>
      <c r="AD44" s="11"/>
      <c r="AE44" s="11"/>
      <c r="AF44" s="11" t="s">
        <v>55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2.5700000000000001E-2</v>
      </c>
      <c r="C46" s="3"/>
      <c r="D46" s="3"/>
      <c r="E46">
        <v>7.590846</v>
      </c>
      <c r="F46" s="3">
        <v>2.64E-2</v>
      </c>
      <c r="G46" s="3"/>
      <c r="H46" s="3"/>
      <c r="I46">
        <v>7.3641519999999998</v>
      </c>
      <c r="J46" s="3">
        <v>2.7199999999999998E-2</v>
      </c>
      <c r="K46" s="3"/>
      <c r="L46" s="3"/>
      <c r="M46">
        <v>7.3396699999999999</v>
      </c>
      <c r="N46" s="3">
        <v>2.7799999999999998E-2</v>
      </c>
      <c r="O46" s="3"/>
      <c r="P46" s="3"/>
      <c r="Q46">
        <v>7.4790080000000003</v>
      </c>
      <c r="S46" s="18"/>
      <c r="T46" s="3">
        <v>1.67E-2</v>
      </c>
      <c r="U46" s="3"/>
      <c r="V46" s="3"/>
      <c r="W46">
        <v>7.7097230000000003</v>
      </c>
      <c r="X46" s="3">
        <v>1.7100000000000001E-2</v>
      </c>
      <c r="Y46" s="3"/>
      <c r="Z46" s="3"/>
      <c r="AA46">
        <v>7.6835420000000001</v>
      </c>
      <c r="AB46" s="3">
        <v>1.7600000000000001E-2</v>
      </c>
      <c r="AC46" s="3"/>
      <c r="AD46" s="3"/>
      <c r="AE46">
        <v>7.6177159999999997</v>
      </c>
      <c r="AF46" s="3">
        <v>1.8100000000000002E-2</v>
      </c>
      <c r="AG46" s="3"/>
      <c r="AH46" s="3"/>
      <c r="AI46">
        <v>9.1635589999999993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52</v>
      </c>
      <c r="C50" s="11"/>
      <c r="D50" s="11"/>
      <c r="E50" s="11"/>
      <c r="F50" s="11" t="s">
        <v>53</v>
      </c>
      <c r="G50" s="11"/>
      <c r="H50" s="11"/>
      <c r="I50" s="11"/>
      <c r="J50" s="11" t="s">
        <v>54</v>
      </c>
      <c r="K50" s="11"/>
      <c r="L50" s="11"/>
      <c r="M50" s="11"/>
      <c r="N50" s="11" t="s">
        <v>55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4.0500000000000001E-2</v>
      </c>
      <c r="E52">
        <v>1.2433129999999999</v>
      </c>
      <c r="F52" t="s">
        <v>20</v>
      </c>
      <c r="G52">
        <v>2.5999999999999999E-3</v>
      </c>
      <c r="H52">
        <v>4.1700000000000001E-2</v>
      </c>
      <c r="I52">
        <v>1.247268</v>
      </c>
      <c r="J52" t="s">
        <v>20</v>
      </c>
      <c r="K52">
        <v>2.5999999999999999E-3</v>
      </c>
      <c r="L52">
        <v>4.2900000000000001E-2</v>
      </c>
      <c r="M52">
        <v>1.2570479999999999</v>
      </c>
      <c r="N52" t="s">
        <v>20</v>
      </c>
      <c r="O52">
        <v>2.5999999999999999E-3</v>
      </c>
      <c r="P52">
        <v>4.41E-2</v>
      </c>
      <c r="Q52">
        <v>0.98963900000000005</v>
      </c>
    </row>
    <row r="53" spans="1:17" x14ac:dyDescent="0.25">
      <c r="A53" s="17"/>
      <c r="B53" t="s">
        <v>21</v>
      </c>
      <c r="C53">
        <v>2.8E-3</v>
      </c>
      <c r="D53">
        <v>2.23E-2</v>
      </c>
      <c r="E53">
        <v>2.6347299999999998</v>
      </c>
      <c r="F53" t="s">
        <v>21</v>
      </c>
      <c r="G53">
        <v>2.8999999999999998E-3</v>
      </c>
      <c r="H53">
        <v>2.29E-2</v>
      </c>
      <c r="I53">
        <v>2.2459690000000001</v>
      </c>
      <c r="J53" t="s">
        <v>21</v>
      </c>
      <c r="K53">
        <v>3.0000000000000001E-3</v>
      </c>
      <c r="L53">
        <v>2.3199999999999998E-2</v>
      </c>
      <c r="M53">
        <v>2.6745199999999998</v>
      </c>
      <c r="N53" t="s">
        <v>21</v>
      </c>
      <c r="O53">
        <v>3.0999999999999999E-3</v>
      </c>
      <c r="P53">
        <v>2.3900000000000001E-2</v>
      </c>
      <c r="Q53">
        <v>2.668615</v>
      </c>
    </row>
    <row r="54" spans="1:17" x14ac:dyDescent="0.25">
      <c r="A54" s="17"/>
      <c r="B54" t="s">
        <v>22</v>
      </c>
      <c r="C54">
        <v>3.8E-3</v>
      </c>
      <c r="D54">
        <v>1.47E-2</v>
      </c>
      <c r="E54">
        <v>10.988930999999999</v>
      </c>
      <c r="F54" t="s">
        <v>22</v>
      </c>
      <c r="G54">
        <v>3.8999999999999998E-3</v>
      </c>
      <c r="H54">
        <v>1.52E-2</v>
      </c>
      <c r="I54">
        <v>11.285221999999999</v>
      </c>
      <c r="J54" t="s">
        <v>22</v>
      </c>
      <c r="K54">
        <v>4.0000000000000001E-3</v>
      </c>
      <c r="L54">
        <v>1.5699999999999999E-2</v>
      </c>
      <c r="M54">
        <v>10.978337</v>
      </c>
      <c r="N54" t="s">
        <v>22</v>
      </c>
      <c r="O54">
        <v>4.1999999999999997E-3</v>
      </c>
      <c r="P54">
        <v>1.6199999999999999E-2</v>
      </c>
      <c r="Q54">
        <v>10.602062999999999</v>
      </c>
    </row>
    <row r="57" spans="1:17" x14ac:dyDescent="0.25">
      <c r="A57" s="13" t="s">
        <v>24</v>
      </c>
      <c r="B57" s="11" t="s">
        <v>52</v>
      </c>
      <c r="C57" s="11"/>
      <c r="D57" s="11"/>
      <c r="E57" s="11"/>
      <c r="F57" s="11" t="s">
        <v>53</v>
      </c>
      <c r="G57" s="11"/>
      <c r="H57" s="11"/>
      <c r="I57" s="11"/>
      <c r="J57" s="11" t="s">
        <v>54</v>
      </c>
      <c r="K57" s="11"/>
      <c r="L57" s="11"/>
      <c r="M57" s="11"/>
      <c r="N57" s="11" t="s">
        <v>55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52</v>
      </c>
      <c r="C64" s="11"/>
      <c r="D64" s="11"/>
      <c r="E64" s="11"/>
      <c r="F64" s="11" t="s">
        <v>53</v>
      </c>
      <c r="G64" s="11"/>
      <c r="H64" s="11"/>
      <c r="I64" s="11"/>
      <c r="J64" s="11" t="s">
        <v>54</v>
      </c>
      <c r="K64" s="11"/>
      <c r="L64" s="11"/>
      <c r="M64" s="11"/>
      <c r="N64" s="11" t="s">
        <v>55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7.1999999999999998E-3</v>
      </c>
      <c r="C66" s="3"/>
      <c r="D66" s="3"/>
      <c r="E66">
        <v>8.5725160000000002</v>
      </c>
      <c r="F66" s="3">
        <v>7.4999999999999997E-3</v>
      </c>
      <c r="G66" s="3"/>
      <c r="H66" s="3"/>
      <c r="I66">
        <v>7.5543979999999999</v>
      </c>
      <c r="J66" s="3">
        <v>7.7999999999999996E-3</v>
      </c>
      <c r="K66" s="3"/>
      <c r="L66" s="3"/>
      <c r="M66">
        <v>7.3503930000000004</v>
      </c>
      <c r="N66" s="3">
        <v>8.0999999999999996E-3</v>
      </c>
      <c r="O66" s="3"/>
      <c r="P66" s="3"/>
      <c r="Q66">
        <v>7.6144740000000004</v>
      </c>
    </row>
    <row r="67" spans="1:27" x14ac:dyDescent="0.25">
      <c r="J67" t="s">
        <v>23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4.0559999999999999E-2</v>
      </c>
      <c r="H73">
        <f t="shared" ref="H73:H75" si="2">E11+I11</f>
        <v>2.5267030000000004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3.8554999999999999E-2</v>
      </c>
      <c r="M73">
        <f>I25+E25</f>
        <v>17.255840999999997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4.0620000000000003E-2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3.8609999999999998E-2</v>
      </c>
    </row>
    <row r="74" spans="1:27" x14ac:dyDescent="0.25">
      <c r="C74" s="17"/>
      <c r="D74" s="16"/>
      <c r="E74" t="s">
        <v>36</v>
      </c>
      <c r="F74">
        <f t="shared" si="0"/>
        <v>3.8454999999999996E-2</v>
      </c>
      <c r="G74">
        <f t="shared" si="1"/>
        <v>4.0454999999999998E-2</v>
      </c>
      <c r="H74">
        <f t="shared" si="2"/>
        <v>6.0388970000000004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3.8510000000000003E-2</v>
      </c>
      <c r="S74">
        <f t="shared" si="7"/>
        <v>4.0509999999999997E-2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3.8454999999999996E-2</v>
      </c>
      <c r="G75">
        <f t="shared" si="1"/>
        <v>3.8554999999999999E-2</v>
      </c>
      <c r="H75">
        <f t="shared" si="2"/>
        <v>33.908651000000006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3.8510000000000003E-2</v>
      </c>
      <c r="S75">
        <f t="shared" si="7"/>
        <v>3.8609999999999998E-2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4.0740000000000005E-2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3.8720000000000004E-2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4.086E-2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3.8829999999999996E-2</v>
      </c>
    </row>
    <row r="80" spans="1:27" x14ac:dyDescent="0.25">
      <c r="C80" s="17"/>
      <c r="D80" s="16"/>
      <c r="E80" t="s">
        <v>36</v>
      </c>
      <c r="F80">
        <f t="shared" si="10"/>
        <v>3.8620000000000002E-2</v>
      </c>
      <c r="G80">
        <f t="shared" si="11"/>
        <v>4.0620000000000003E-2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3.8730000000000001E-2</v>
      </c>
      <c r="S80">
        <f t="shared" si="15"/>
        <v>4.0729999999999995E-2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3.8620000000000002E-2</v>
      </c>
      <c r="G81">
        <f t="shared" si="11"/>
        <v>3.8720000000000004E-2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3.8730000000000001E-2</v>
      </c>
      <c r="S81">
        <f t="shared" si="15"/>
        <v>3.8829999999999996E-2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4.0620000000000003E-2</v>
      </c>
      <c r="H86">
        <f t="shared" ref="H86:H88" si="20">M11+I11+E11</f>
        <v>3.524775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3.8609999999999998E-2</v>
      </c>
      <c r="M86">
        <f>M25+I25+E25</f>
        <v>24.626059999999995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4.0739999999999998E-2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3.8720000000000004E-2</v>
      </c>
    </row>
    <row r="87" spans="2:25" x14ac:dyDescent="0.25">
      <c r="B87" s="17"/>
      <c r="C87" s="15"/>
      <c r="D87" s="16"/>
      <c r="E87" t="s">
        <v>36</v>
      </c>
      <c r="F87">
        <f t="shared" si="18"/>
        <v>3.8509750000000002E-2</v>
      </c>
      <c r="G87">
        <f t="shared" si="19"/>
        <v>4.0510249999999998E-2</v>
      </c>
      <c r="H87">
        <f t="shared" si="20"/>
        <v>9.176521000000001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3.8619000000000001E-2</v>
      </c>
      <c r="S87">
        <f t="shared" si="25"/>
        <v>4.0621000000000004E-2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3.8510000000000003E-2</v>
      </c>
      <c r="G88">
        <f t="shared" si="19"/>
        <v>3.8609999999999998E-2</v>
      </c>
      <c r="H88">
        <f t="shared" si="20"/>
        <v>51.836887000000004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3.8620000000000002E-2</v>
      </c>
      <c r="S88">
        <f t="shared" si="25"/>
        <v>3.8720000000000004E-2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4.0980000000000003E-2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3.8940000000000002E-2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4.1220000000000007E-2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3.916E-2</v>
      </c>
    </row>
    <row r="93" spans="2:25" x14ac:dyDescent="0.25">
      <c r="B93" s="17"/>
      <c r="C93" s="15"/>
      <c r="D93" s="16"/>
      <c r="E93" t="s">
        <v>36</v>
      </c>
      <c r="F93">
        <f t="shared" si="28"/>
        <v>3.8835999999999996E-2</v>
      </c>
      <c r="G93">
        <f t="shared" si="29"/>
        <v>4.0843999999999998E-2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3.9051000000000002E-2</v>
      </c>
      <c r="S93">
        <f t="shared" si="33"/>
        <v>4.1069000000000008E-2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3.884E-2</v>
      </c>
      <c r="G94">
        <f t="shared" si="29"/>
        <v>3.8940000000000002E-2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3.9060000000000004E-2</v>
      </c>
      <c r="S94">
        <f t="shared" si="33"/>
        <v>3.916E-2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4.0679999999999994E-2</v>
      </c>
      <c r="H99">
        <f t="shared" ref="H99:H101" si="38">Q11+M11+I11+E11</f>
        <v>4.5085010000000008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3.8664999999999998E-2</v>
      </c>
      <c r="M99">
        <f>Q25+M25+I25+E25</f>
        <v>32.241410999999999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4.086E-2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3.8829999999999996E-2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3.8564274999999995E-2</v>
      </c>
      <c r="G100">
        <f t="shared" si="37"/>
        <v>4.056573749999999E-2</v>
      </c>
      <c r="H100">
        <f t="shared" si="38"/>
        <v>12.560038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3.8727199999999996E-2</v>
      </c>
      <c r="S100">
        <f t="shared" si="43"/>
        <v>4.0732899999999995E-2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3.8564987499999995E-2</v>
      </c>
      <c r="G101">
        <f t="shared" si="37"/>
        <v>3.8664999999999998E-2</v>
      </c>
      <c r="H101">
        <f t="shared" si="38"/>
        <v>70.771445999999997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3.8729899999999998E-2</v>
      </c>
      <c r="S101">
        <f t="shared" si="43"/>
        <v>3.8829999999999996E-2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4.1219999999999993E-2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3.916E-2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4.1580000000000006E-2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3.9490000000000004E-2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3.9049599999999997E-2</v>
      </c>
      <c r="G106">
        <f t="shared" si="47"/>
        <v>4.1071199999999995E-2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3.9368400000000005E-2</v>
      </c>
      <c r="S106">
        <f t="shared" si="51"/>
        <v>4.1414300000000001E-2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3.9059199999999995E-2</v>
      </c>
      <c r="G107">
        <f t="shared" si="47"/>
        <v>3.916E-2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3.93873E-2</v>
      </c>
      <c r="S107">
        <f t="shared" si="51"/>
        <v>3.9490000000000004E-2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>0.05*Y11+(1-0.05)*U11</f>
        <v>1.3649999999999999E-3</v>
      </c>
      <c r="G112">
        <f t="shared" ref="G112:G114" si="54">0.05*Z11+(1-0.05)*V11</f>
        <v>4.0559999999999999E-2</v>
      </c>
      <c r="H112">
        <f t="shared" ref="H112:H114" si="55">AA11+W11</f>
        <v>2.271099</v>
      </c>
      <c r="I112">
        <f t="shared" ref="I112:I114" si="56">0.05*Y18+(1-0.05)*U18</f>
        <v>1.3649999999999999E-3</v>
      </c>
      <c r="J112">
        <f t="shared" ref="J112:J114" si="57">0.05*Z18+(1-0.05)*V18</f>
        <v>2.0264999999999998E-2</v>
      </c>
      <c r="K112">
        <f t="shared" ref="K112:K114" si="58">AA18+W18</f>
        <v>61.463003</v>
      </c>
      <c r="L112">
        <f>0.05*X25+(1-0.05)*T25</f>
        <v>3.3535000000000002E-2</v>
      </c>
      <c r="M112">
        <f>AA25+W25</f>
        <v>14.98931</v>
      </c>
      <c r="P112" s="16" t="s">
        <v>35</v>
      </c>
      <c r="Q112" t="s">
        <v>34</v>
      </c>
      <c r="R112">
        <f>0.1*Y11+(1-0.1)*U11</f>
        <v>1.4300000000000001E-3</v>
      </c>
      <c r="S112">
        <f t="shared" ref="S112:S114" si="59">0.1*Z11+(1-0.1)*V11</f>
        <v>4.0620000000000003E-2</v>
      </c>
      <c r="U112">
        <f t="shared" ref="U112:U114" si="60">0.1*Y18+(1-0.1)*U18</f>
        <v>1.4300000000000001E-3</v>
      </c>
      <c r="V112">
        <f t="shared" ref="V112:V114" si="61">0.1*Z18+(1-0.1)*V18</f>
        <v>2.0329999999999997E-2</v>
      </c>
      <c r="X112">
        <f>0.1*X25+(1-0.1)*T25</f>
        <v>3.3570000000000003E-2</v>
      </c>
    </row>
    <row r="113" spans="2:25" x14ac:dyDescent="0.25">
      <c r="C113" s="17"/>
      <c r="D113" s="16"/>
      <c r="E113" t="s">
        <v>36</v>
      </c>
      <c r="F113">
        <f>0.05*Y12+(1-0.05)*U12</f>
        <v>3.0139999999999997E-2</v>
      </c>
      <c r="G113">
        <f t="shared" si="54"/>
        <v>3.9860000000000007E-2</v>
      </c>
      <c r="H113">
        <f t="shared" si="55"/>
        <v>5.9639360000000003</v>
      </c>
      <c r="I113">
        <f t="shared" si="56"/>
        <v>1.7750000000000002E-2</v>
      </c>
      <c r="J113">
        <f t="shared" si="57"/>
        <v>1.9950000000000002E-2</v>
      </c>
      <c r="K113">
        <f t="shared" si="58"/>
        <v>160.86655300000001</v>
      </c>
      <c r="P113" s="16"/>
      <c r="Q113" t="s">
        <v>36</v>
      </c>
      <c r="R113">
        <f>0.1*Y12+(1-0.1)*U12</f>
        <v>3.0179999999999998E-2</v>
      </c>
      <c r="S113">
        <f t="shared" si="59"/>
        <v>3.9920000000000004E-2</v>
      </c>
      <c r="U113">
        <f t="shared" si="60"/>
        <v>1.78E-2</v>
      </c>
      <c r="V113">
        <f t="shared" si="61"/>
        <v>2.0000000000000004E-2</v>
      </c>
    </row>
    <row r="114" spans="2:25" x14ac:dyDescent="0.25">
      <c r="C114" s="17"/>
      <c r="D114" s="16"/>
      <c r="E114" t="s">
        <v>37</v>
      </c>
      <c r="F114">
        <f>0.05*Y13+(1-0.05)*U13</f>
        <v>3.074E-2</v>
      </c>
      <c r="G114">
        <f t="shared" si="54"/>
        <v>3.4750000000000003E-2</v>
      </c>
      <c r="H114">
        <f t="shared" si="55"/>
        <v>33.887155</v>
      </c>
      <c r="I114">
        <f t="shared" si="56"/>
        <v>1.7950000000000001E-2</v>
      </c>
      <c r="J114">
        <f t="shared" si="57"/>
        <v>1.8449999999999998E-2</v>
      </c>
      <c r="K114">
        <f t="shared" si="58"/>
        <v>781.46889499999997</v>
      </c>
      <c r="P114" s="16"/>
      <c r="Q114" t="s">
        <v>37</v>
      </c>
      <c r="R114">
        <f>0.1*Y13+(1-0.1)*U13</f>
        <v>3.0780000000000002E-2</v>
      </c>
      <c r="S114">
        <f t="shared" si="59"/>
        <v>3.4799999999999998E-2</v>
      </c>
      <c r="U114">
        <f t="shared" si="60"/>
        <v>1.7999999999999999E-2</v>
      </c>
      <c r="V114">
        <f t="shared" si="61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>0.2*Y11+(1-0.2)*U11</f>
        <v>1.5599999999999998E-3</v>
      </c>
      <c r="G118">
        <f t="shared" ref="G118:G120" si="62">0.2*Z11+(1-0.2)*V11</f>
        <v>4.0740000000000005E-2</v>
      </c>
      <c r="I118">
        <f t="shared" ref="I118:I120" si="63">0.2*Y18+(1-0.2)*U18</f>
        <v>1.5599999999999998E-3</v>
      </c>
      <c r="J118">
        <f t="shared" ref="J118:J120" si="64">0.2*Z18+(1-0.2)*V18</f>
        <v>2.0459999999999999E-2</v>
      </c>
      <c r="L118">
        <f>0.2*X25+(1-0.2)*T25</f>
        <v>3.3640000000000003E-2</v>
      </c>
      <c r="P118" s="16" t="s">
        <v>39</v>
      </c>
      <c r="Q118" t="s">
        <v>34</v>
      </c>
      <c r="R118">
        <f>0.3*Y11+(1-0.3)*U11</f>
        <v>1.6899999999999999E-3</v>
      </c>
      <c r="S118">
        <f t="shared" ref="S118:S120" si="65">0.3*Z11+(1-0.3)*V11</f>
        <v>4.086E-2</v>
      </c>
      <c r="U118">
        <f t="shared" ref="U118:U120" si="66">0.3*Y18+(1-0.3)*U18</f>
        <v>1.6899999999999999E-3</v>
      </c>
      <c r="V118">
        <f t="shared" ref="V118:V120" si="67">0.3*Z18+(1-0.3)*V18</f>
        <v>2.0589999999999997E-2</v>
      </c>
      <c r="X118">
        <f>0.3*X25+(1-0.3)*T25</f>
        <v>3.3709999999999997E-2</v>
      </c>
    </row>
    <row r="119" spans="2:25" x14ac:dyDescent="0.25">
      <c r="C119" s="17"/>
      <c r="D119" s="16"/>
      <c r="E119" t="s">
        <v>36</v>
      </c>
      <c r="F119">
        <f>0.2*Y12+(1-0.2)*U12</f>
        <v>3.0260000000000002E-2</v>
      </c>
      <c r="G119">
        <f t="shared" si="62"/>
        <v>4.0039999999999999E-2</v>
      </c>
      <c r="I119">
        <f t="shared" si="63"/>
        <v>1.7899999999999999E-2</v>
      </c>
      <c r="J119">
        <f t="shared" si="64"/>
        <v>2.01E-2</v>
      </c>
      <c r="P119" s="16"/>
      <c r="Q119" t="s">
        <v>36</v>
      </c>
      <c r="R119">
        <f>0.3*Y12+(1-0.3)*U12</f>
        <v>3.0339999999999999E-2</v>
      </c>
      <c r="S119">
        <f t="shared" si="65"/>
        <v>4.0160000000000001E-2</v>
      </c>
      <c r="U119">
        <f t="shared" si="66"/>
        <v>1.8000000000000002E-2</v>
      </c>
      <c r="V119">
        <f t="shared" si="67"/>
        <v>2.0199999999999999E-2</v>
      </c>
    </row>
    <row r="120" spans="2:25" x14ac:dyDescent="0.25">
      <c r="C120" s="17"/>
      <c r="D120" s="16"/>
      <c r="E120" t="s">
        <v>37</v>
      </c>
      <c r="F120">
        <f>0.2*Y13+(1-0.2)*U13</f>
        <v>3.0860000000000002E-2</v>
      </c>
      <c r="G120">
        <f t="shared" si="62"/>
        <v>3.49E-2</v>
      </c>
      <c r="I120">
        <f t="shared" si="63"/>
        <v>1.8099999999999998E-2</v>
      </c>
      <c r="J120">
        <f t="shared" si="64"/>
        <v>1.8600000000000002E-2</v>
      </c>
      <c r="P120" s="16"/>
      <c r="Q120" t="s">
        <v>37</v>
      </c>
      <c r="R120">
        <f>0.3*Y13+(1-0.3)*U13</f>
        <v>3.0939999999999999E-2</v>
      </c>
      <c r="S120">
        <f t="shared" si="65"/>
        <v>3.5000000000000003E-2</v>
      </c>
      <c r="U120">
        <f t="shared" si="66"/>
        <v>1.8200000000000001E-2</v>
      </c>
      <c r="V120">
        <f t="shared" si="67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>(0.05*(1-0.05)+0.05*(1-0.05))*Y11+0.05*0.05*AC11+(1-0.05*(1-0.05)-0.05*(1-0.05)-0.05*0.05)*U11</f>
        <v>1.4267500000000001E-3</v>
      </c>
      <c r="G125">
        <f t="shared" ref="G125:G127" si="68">(0.05*(1-0.05)+0.05*(1-0.05))*Z11+0.05*0.05*AD11+(1-0.05*(1-0.05)-0.05*(1-0.05)-0.05*0.05)*V11</f>
        <v>4.0620000000000003E-2</v>
      </c>
      <c r="H125">
        <f t="shared" ref="H125:H127" si="69">AE11+AA11+W11</f>
        <v>3.3098520000000002</v>
      </c>
      <c r="I125">
        <f t="shared" ref="I125:I127" si="70">(0.05*(1-0.05)+0.05*(1-0.05))*Y18+0.05*0.05*AC18+(1-0.05*(1-0.05)-0.05*(1-0.05)-0.05*0.05)*U18</f>
        <v>1.4267500000000001E-3</v>
      </c>
      <c r="J125">
        <f t="shared" ref="J125:J127" si="71">(0.05*(1-0.05)+0.05*(1-0.05))*Z18+0.05*0.05*AD18+(1-0.05*(1-0.05)-0.05*(1-0.05)-0.05*0.05)*V18</f>
        <v>2.0329750000000001E-2</v>
      </c>
      <c r="K125">
        <f t="shared" ref="K125:K127" si="72">AE18+AA18+W18</f>
        <v>94.520920999999987</v>
      </c>
      <c r="L125">
        <f>(0.05*(1-0.05)+0.05*(1-0.05))*X25+0.05*0.05*AB25+(1-0.05*(1-0.05)-0.05*(1-0.05)-0.05*0.05)*T25</f>
        <v>3.3571000000000004E-2</v>
      </c>
      <c r="M125">
        <f>AE25+AA25+W25</f>
        <v>22.281911999999998</v>
      </c>
      <c r="O125" s="15" t="s">
        <v>41</v>
      </c>
      <c r="P125" s="16" t="s">
        <v>35</v>
      </c>
      <c r="Q125" t="s">
        <v>34</v>
      </c>
      <c r="R125">
        <f>(0.1*0.9+0.1*0.9)*Y11+0.1*0.1*AC11+(1-0.1*0.9-0.1*0.9-0.1*0.1)*U11</f>
        <v>1.5470000000000002E-3</v>
      </c>
      <c r="S125">
        <f t="shared" ref="S125:S127" si="73">(0.1*0.9+0.1*0.9)*Z11+0.1*0.1*AD11+(1-0.1*0.9-0.1*0.9-0.1*0.1)*V11</f>
        <v>4.0739999999999998E-2</v>
      </c>
      <c r="U125">
        <f t="shared" ref="U125:U127" si="74">(0.1*0.9+0.1*0.9)*Y18+0.1*0.1*AC18+(1-0.1*0.9-0.1*0.9-0.1*0.1)*U18</f>
        <v>1.5470000000000002E-3</v>
      </c>
      <c r="V125">
        <f t="shared" ref="V125:V127" si="75">(0.1*0.9+0.1*0.9)*Z18+0.1*0.1*AD18+(1-0.1*0.9-0.1*0.9-0.1*0.1)*V18</f>
        <v>2.0459000000000001E-2</v>
      </c>
      <c r="X125">
        <f>(0.1*0.9+0.1*0.9)*X25+0.1*0.1*AB25+(1-0.1*0.9-0.1*0.9-0.1*0.1)*T25</f>
        <v>3.3644000000000007E-2</v>
      </c>
    </row>
    <row r="126" spans="2:25" x14ac:dyDescent="0.25">
      <c r="B126" s="17"/>
      <c r="C126" s="15"/>
      <c r="D126" s="16"/>
      <c r="E126" t="s">
        <v>36</v>
      </c>
      <c r="F126">
        <f>(0.05*(1-0.05)+0.05*(1-0.05))*Y12+0.05*0.05*AC12+(1-0.05*(1-0.05)-0.05*(1-0.05)-0.05*0.05)*U12</f>
        <v>3.0180000000000002E-2</v>
      </c>
      <c r="G126">
        <f t="shared" si="68"/>
        <v>3.9919750000000004E-2</v>
      </c>
      <c r="H126">
        <f t="shared" si="69"/>
        <v>9.0557300000000005</v>
      </c>
      <c r="I126">
        <f t="shared" si="70"/>
        <v>1.7800000000000003E-2</v>
      </c>
      <c r="J126">
        <f t="shared" si="71"/>
        <v>2.0000500000000004E-2</v>
      </c>
      <c r="K126">
        <f t="shared" si="72"/>
        <v>240.47434999999999</v>
      </c>
      <c r="O126" s="15"/>
      <c r="P126" s="16"/>
      <c r="Q126" t="s">
        <v>36</v>
      </c>
      <c r="R126">
        <f>(0.1*0.9+0.1*0.9)*Y12+0.1*0.1*AC12+(1-0.1*0.9-0.1*0.9-0.1*0.1)*U12</f>
        <v>3.0260000000000002E-2</v>
      </c>
      <c r="S126">
        <f t="shared" si="73"/>
        <v>4.0039000000000005E-2</v>
      </c>
      <c r="U126">
        <f t="shared" si="74"/>
        <v>1.7900000000000003E-2</v>
      </c>
      <c r="V126">
        <f t="shared" si="75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>(0.05*(1-0.05)+0.05*(1-0.05))*Y13+0.05*0.05*AC13+(1-0.05*(1-0.05)-0.05*(1-0.05)-0.05*0.05)*U13</f>
        <v>3.0780000000000002E-2</v>
      </c>
      <c r="G127">
        <f t="shared" si="68"/>
        <v>3.4800000000000005E-2</v>
      </c>
      <c r="H127">
        <f t="shared" si="69"/>
        <v>50.646885999999995</v>
      </c>
      <c r="I127">
        <f t="shared" si="70"/>
        <v>1.8000000000000002E-2</v>
      </c>
      <c r="J127">
        <f t="shared" si="71"/>
        <v>1.8500250000000003E-2</v>
      </c>
      <c r="K127">
        <f t="shared" si="72"/>
        <v>1302.0141779999999</v>
      </c>
      <c r="O127" s="15"/>
      <c r="P127" s="16"/>
      <c r="Q127" t="s">
        <v>37</v>
      </c>
      <c r="R127">
        <f>(0.1*0.9+0.1*0.9)*Y13+0.1*0.1*AC13+(1-0.1*0.9-0.1*0.9-0.1*0.1)*U13</f>
        <v>3.0860000000000005E-2</v>
      </c>
      <c r="S127">
        <f t="shared" si="73"/>
        <v>3.4900000000000007E-2</v>
      </c>
      <c r="U127">
        <f t="shared" si="74"/>
        <v>1.8100000000000002E-2</v>
      </c>
      <c r="V127">
        <f t="shared" si="75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>(0.2*0.8+0.2*0.8)*Y11+0.2*0.2*AC11+(1-0.2*0.8-0.2*0.8-0.2*0.2)*U11</f>
        <v>1.768E-3</v>
      </c>
      <c r="G131">
        <f t="shared" ref="G131:G133" si="76">(0.2*0.8+0.2*0.8)*Z11+0.2*0.2*AD11+(1-0.2*0.8-0.2*0.8-0.2*0.2)*V11</f>
        <v>4.0980000000000003E-2</v>
      </c>
      <c r="I131">
        <f t="shared" ref="I131:I133" si="77">(0.2*0.8+0.2*0.8)*Y18+0.2*0.2*AC18+(1-0.2*0.8-0.2*0.8-0.2*0.2)*U18</f>
        <v>1.768E-3</v>
      </c>
      <c r="J131">
        <f t="shared" ref="J131:J133" si="78">(0.2*0.8+0.2*0.8)*Z18+0.2*0.2*AD18+(1-0.2*0.8-0.2*0.8-0.2*0.2)*V18</f>
        <v>2.0715999999999998E-2</v>
      </c>
      <c r="L131">
        <f>(0.2*0.8+0.2*0.8)*X25+0.2*0.2*AB25+(1-0.2*0.8-0.2*0.8-0.2*0.2)*T25</f>
        <v>3.3796E-2</v>
      </c>
      <c r="O131" s="15" t="s">
        <v>43</v>
      </c>
      <c r="P131" s="16" t="s">
        <v>39</v>
      </c>
      <c r="Q131" t="s">
        <v>34</v>
      </c>
      <c r="R131">
        <f>(0.3*0.7+0.3*0.7)*Y11+0.3*0.3*AC11+(1-0.3*0.7-0.3*0.7-0.3*0.3)*U11</f>
        <v>1.9629999999999999E-3</v>
      </c>
      <c r="S131">
        <f t="shared" ref="S131:S133" si="79">(0.3*0.7+0.3*0.7)*Z11+0.3*0.3*AD11+(1-0.3*0.7-0.3*0.7-0.3*0.3)*V11</f>
        <v>4.1220000000000007E-2</v>
      </c>
      <c r="U131">
        <f t="shared" ref="U131:U133" si="80">(0.3*0.7+0.3*0.7)*Y18+0.3*0.3*AC18+(1-0.3*0.7-0.3*0.7-0.3*0.3)*U18</f>
        <v>1.9629999999999999E-3</v>
      </c>
      <c r="V131">
        <f t="shared" ref="V131:V133" si="81">(0.3*0.7+0.3*0.7)*Z18+0.3*0.3*AD18+(1-0.3*0.7-0.3*0.7-0.3*0.3)*V18</f>
        <v>2.0971E-2</v>
      </c>
      <c r="X131">
        <f>(0.3*0.7+0.3*0.7)*X25+0.3*0.3*AB25+(1-0.3*0.7-0.3*0.7-0.3*0.3)*T25</f>
        <v>3.3956000000000007E-2</v>
      </c>
    </row>
    <row r="132" spans="1:25" x14ac:dyDescent="0.25">
      <c r="B132" s="17"/>
      <c r="C132" s="15"/>
      <c r="D132" s="16"/>
      <c r="E132" t="s">
        <v>36</v>
      </c>
      <c r="F132">
        <f>(0.2*0.8+0.2*0.8)*Y12+0.2*0.2*AC12+(1-0.2*0.8-0.2*0.8-0.2*0.2)*U12</f>
        <v>3.0419999999999999E-2</v>
      </c>
      <c r="G132">
        <f t="shared" si="76"/>
        <v>4.0275999999999999E-2</v>
      </c>
      <c r="I132">
        <f t="shared" si="77"/>
        <v>1.8099999999999998E-2</v>
      </c>
      <c r="J132">
        <f t="shared" si="78"/>
        <v>2.0308E-2</v>
      </c>
      <c r="O132" s="15"/>
      <c r="P132" s="16"/>
      <c r="Q132" t="s">
        <v>36</v>
      </c>
      <c r="R132">
        <f>(0.3*0.7+0.3*0.7)*Y12+0.3*0.3*AC12+(1-0.3*0.7-0.3*0.7-0.3*0.3)*U12</f>
        <v>3.058E-2</v>
      </c>
      <c r="S132">
        <f t="shared" si="79"/>
        <v>4.0511000000000005E-2</v>
      </c>
      <c r="U132">
        <f t="shared" si="80"/>
        <v>1.8300000000000004E-2</v>
      </c>
      <c r="V132">
        <f t="shared" si="81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>(0.2*0.8+0.2*0.8)*Y13+0.2*0.2*AC13+(1-0.2*0.8-0.2*0.8-0.2*0.2)*U13</f>
        <v>3.1019999999999999E-2</v>
      </c>
      <c r="G133">
        <f t="shared" si="76"/>
        <v>3.5100000000000006E-2</v>
      </c>
      <c r="I133">
        <f t="shared" si="77"/>
        <v>1.8299999999999997E-2</v>
      </c>
      <c r="J133">
        <f t="shared" si="78"/>
        <v>1.8804000000000001E-2</v>
      </c>
      <c r="O133" s="15"/>
      <c r="P133" s="16"/>
      <c r="Q133" t="s">
        <v>37</v>
      </c>
      <c r="R133">
        <f>(0.3*0.7+0.3*0.7)*Y13+0.3*0.3*AC13+(1-0.3*0.7-0.3*0.7-0.3*0.3)*U13</f>
        <v>3.1180000000000006E-2</v>
      </c>
      <c r="S133">
        <f t="shared" si="79"/>
        <v>3.5300000000000005E-2</v>
      </c>
      <c r="U133">
        <f t="shared" si="80"/>
        <v>1.8500000000000003E-2</v>
      </c>
      <c r="V133">
        <f t="shared" si="81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>3*0.05*(1-0.05)*(1-0.05)*Y11+3*0.05*0.05*(1-0.05)*AC11+0.05*0.05*0.05*AG11+(1-3*0.05*(1-0.05)*(1-0.05)-3*0.05*0.05*(1-0.05)-0.05*0.05*0.05)*U11</f>
        <v>1.4854124999999997E-3</v>
      </c>
      <c r="G138">
        <f t="shared" ref="G138:G140" si="82">3*0.05*(1-0.05)*(1-0.05)*Z11+3*0.05*0.05*(1-0.05)*AD11+0.05*0.05*0.05*AH11+(1-3*0.05*(1-0.05)*(1-0.05)-3*0.05*0.05*(1-0.05)-0.05*0.05*0.05)*V11</f>
        <v>4.0679999999999994E-2</v>
      </c>
      <c r="H138">
        <f t="shared" ref="H138:H140" si="83">AI11+AE11+AA11+W11</f>
        <v>4.2928470000000001</v>
      </c>
      <c r="I138">
        <f t="shared" ref="I138:I140" si="84">3*0.05*(1-0.05)*(1-0.05)*Y18+3*0.05*0.05*(1-0.05)*AC18+0.05*0.05*0.05*AG18+(1-3*0.05*(1-0.05)*(1-0.05)-3*0.05*0.05*(1-0.05)-0.05*0.05*0.05)*U18</f>
        <v>1.4854124999999997E-3</v>
      </c>
      <c r="J138">
        <f t="shared" ref="J138:J140" si="85">3*0.05*(1-0.05)*(1-0.05)*Z18+3*0.05*0.05*(1-0.05)*AD18+0.05*0.05*0.05*AH18+(1-3*0.05*(1-0.05)*(1-0.05)-3*0.05*0.05*(1-0.05)-0.05*0.05*0.05)*V18</f>
        <v>2.0394262499999996E-2</v>
      </c>
      <c r="K138">
        <f t="shared" ref="K138:K140" si="86">AI18+AE18+AA18+W18</f>
        <v>124.757386</v>
      </c>
      <c r="L138">
        <f>3*0.05*(1-0.05)*(1-0.05)*X25+3*0.05*0.05*(1-0.05)*AB25+0.05*0.05*0.05*AF25+(1-3*0.05*(1-0.05)*(1-0.05)-3*0.05*0.05*(1-0.05)-0.05*0.05*0.05)*T25</f>
        <v>3.3607949999999998E-2</v>
      </c>
      <c r="M138">
        <f>AI25+AE25+AA25+W25</f>
        <v>30.010017000000001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>3*0.1*(1-0.1)*(1-0.1)*Y11+3*0.1*0.1*(1-0.1)*AC11+0.1*0.1*0.1*AG11+(1-3*0.1*(1-0.1)*(1-0.1)-3*0.1*0.1*(1-0.1)-0.1*0.1*0.1)*U11</f>
        <v>1.6522999999999998E-3</v>
      </c>
      <c r="S138">
        <f t="shared" ref="S138:S140" si="87">3*0.1*(1-0.1)*(1-0.1)*Z11+3*0.1*0.1*(1-0.1)*AD11+0.1*0.1*0.1*AH11+(1-3*0.1*(1-0.1)*(1-0.1)-3*0.1*0.1*(1-0.1)-0.1*0.1*0.1)*V11</f>
        <v>4.086E-2</v>
      </c>
      <c r="U138">
        <f t="shared" ref="U138:U140" si="88">3*0.1*(1-0.1)*(1-0.1)*Y18+3*0.1*0.1*(1-0.1)*AC18+0.1*0.1*0.1*AG18+(1-3*0.1*(1-0.1)*(1-0.1)-3*0.1*0.1*(1-0.1)-0.1*0.1*0.1)*U18</f>
        <v>1.6522999999999998E-3</v>
      </c>
      <c r="V138">
        <f t="shared" ref="V138:V140" si="8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3.3721600000000004E-2</v>
      </c>
    </row>
    <row r="139" spans="1:25" x14ac:dyDescent="0.25">
      <c r="A139" s="17"/>
      <c r="B139" s="19"/>
      <c r="C139" s="15"/>
      <c r="D139" s="16"/>
      <c r="E139" t="s">
        <v>36</v>
      </c>
      <c r="F139">
        <f>3*0.05*(1-0.05)*(1-0.05)*Y12+3*0.05*0.05*(1-0.05)*AC12+0.05*0.05*0.05*AG12+(1-3*0.05*(1-0.05)*(1-0.05)-3*0.05*0.05*(1-0.05)-0.05*0.05*0.05)*U12</f>
        <v>3.0219987499999997E-2</v>
      </c>
      <c r="G139">
        <f t="shared" si="82"/>
        <v>3.9979274999999995E-2</v>
      </c>
      <c r="H139">
        <f t="shared" si="83"/>
        <v>11.741159000000001</v>
      </c>
      <c r="I139">
        <f t="shared" si="84"/>
        <v>1.7849999999999998E-2</v>
      </c>
      <c r="J139">
        <f t="shared" si="85"/>
        <v>2.0051474999999996E-2</v>
      </c>
      <c r="K139">
        <f t="shared" si="86"/>
        <v>317.84337800000003</v>
      </c>
      <c r="N139" s="19"/>
      <c r="O139" s="15"/>
      <c r="P139" s="16"/>
      <c r="Q139" t="s">
        <v>36</v>
      </c>
      <c r="R139">
        <f>3*0.1*(1-0.1)*(1-0.1)*Y12+3*0.1*0.1*(1-0.1)*AC12+0.1*0.1*0.1*AG12+(1-3*0.1*(1-0.1)*(1-0.1)-3*0.1*0.1*(1-0.1)-0.1*0.1*0.1)*U12</f>
        <v>3.0339899999999996E-2</v>
      </c>
      <c r="S139">
        <f t="shared" si="87"/>
        <v>4.0157200000000004E-2</v>
      </c>
      <c r="U139">
        <f t="shared" si="88"/>
        <v>1.7999999999999999E-2</v>
      </c>
      <c r="V139">
        <f t="shared" si="8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>3*0.05*(1-0.05)*(1-0.05)*Y13+3*0.05*0.05*(1-0.05)*AC13+0.05*0.05*0.05*AG13+(1-3*0.05*(1-0.05)*(1-0.05)-3*0.05*0.05*(1-0.05)-0.05*0.05*0.05)*U13</f>
        <v>3.082E-2</v>
      </c>
      <c r="G140">
        <f t="shared" si="82"/>
        <v>3.4849987499999999E-2</v>
      </c>
      <c r="H140">
        <f t="shared" si="83"/>
        <v>66.413547000000008</v>
      </c>
      <c r="I140">
        <f t="shared" si="84"/>
        <v>1.8049999999999997E-2</v>
      </c>
      <c r="J140">
        <f t="shared" si="85"/>
        <v>1.8550724999999997E-2</v>
      </c>
      <c r="K140">
        <f t="shared" si="86"/>
        <v>1756.320825</v>
      </c>
      <c r="N140" s="19"/>
      <c r="O140" s="15"/>
      <c r="P140" s="16"/>
      <c r="Q140" t="s">
        <v>37</v>
      </c>
      <c r="R140">
        <f>3*0.1*(1-0.1)*(1-0.1)*Y13+3*0.1*0.1*(1-0.1)*AC13+0.1*0.1*0.1*AG13+(1-3*0.1*(1-0.1)*(1-0.1)-3*0.1*0.1*(1-0.1)-0.1*0.1*0.1)*U13</f>
        <v>3.0940000000000002E-2</v>
      </c>
      <c r="S140">
        <f t="shared" si="87"/>
        <v>3.49999E-2</v>
      </c>
      <c r="U140">
        <f t="shared" si="88"/>
        <v>1.8200000000000001E-2</v>
      </c>
      <c r="V140">
        <f t="shared" si="8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>3*0.2*(1-0.2)*(1-0.2)*Y11+3*0.2*0.2*(1-0.2)*AC11+0.2*0.2*0.2*AG11+(1-3*0.2*(1-0.2)*(1-0.2)-3*0.2*0.2*(1-0.2)-0.2*0.2*0.2)*U11</f>
        <v>1.9344E-3</v>
      </c>
      <c r="G144">
        <f t="shared" ref="G144:G146" si="90">3*0.2*(1-0.2)*(1-0.2)*Z11+3*0.2*0.2*(1-0.2)*AD11+0.2*0.2*0.2*AH11+(1-3*0.2*(1-0.2)*(1-0.2)-3*0.2*0.2*(1-0.2)-0.2*0.2*0.2)*V11</f>
        <v>4.1219999999999993E-2</v>
      </c>
      <c r="I144">
        <f t="shared" ref="I144:I146" si="91">3*0.2*(1-0.2)*(1-0.2)*Y18+3*0.2*0.2*(1-0.2)*AC18+0.2*0.2*0.2*AG18+(1-3*0.2*(1-0.2)*(1-0.2)-3*0.2*0.2*(1-0.2)-0.2*0.2*0.2)*U18</f>
        <v>1.9344E-3</v>
      </c>
      <c r="J144">
        <f t="shared" ref="J144:J146" si="92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3.3964799999999996E-2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>3*0.3*(1-0.3)*(1-0.3)*Y11+3*0.3*0.3*(1-0.3)*AC11+0.3*0.3*0.3*AG11+(1-3*0.3*(1-0.3)*(1-0.3)-3*0.3*0.3*(1-0.3)-0.3*0.3*0.3)*U11</f>
        <v>2.1540999999999999E-3</v>
      </c>
      <c r="S144">
        <f t="shared" ref="S144:S146" si="93">3*0.3*(1-0.3)*(1-0.3)*Z11+3*0.3*0.3*(1-0.3)*AD11+0.3*0.3*0.3*AH11+(1-3*0.3*(1-0.3)*(1-0.3)-3*0.3*0.3*(1-0.3)-0.3*0.3*0.3)*V11</f>
        <v>4.1580000000000006E-2</v>
      </c>
      <c r="U144">
        <f t="shared" ref="U144:U146" si="94">3*0.3*(1-0.3)*(1-0.3)*Y18+3*0.3*0.3*(1-0.3)*AC18+0.3*0.3*0.3*AG18+(1-3*0.3*(1-0.3)*(1-0.3)-3*0.3*0.3*(1-0.3)-0.3*0.3*0.3)*U18</f>
        <v>2.1540999999999999E-3</v>
      </c>
      <c r="V144">
        <f t="shared" ref="V144:V146" si="95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3.4227199999999999E-2</v>
      </c>
    </row>
    <row r="145" spans="1:25" x14ac:dyDescent="0.25">
      <c r="A145" s="17"/>
      <c r="B145" s="19"/>
      <c r="C145" s="15"/>
      <c r="D145" s="16"/>
      <c r="E145" t="s">
        <v>36</v>
      </c>
      <c r="F145">
        <f>3*0.2*(1-0.2)*(1-0.2)*Y12+3*0.2*0.2*(1-0.2)*AC12+0.2*0.2*0.2*AG12+(1-3*0.2*(1-0.2)*(1-0.2)-3*0.2*0.2*(1-0.2)-0.2*0.2*0.2)*U12</f>
        <v>3.0579199999999997E-2</v>
      </c>
      <c r="G145">
        <f t="shared" si="90"/>
        <v>4.05096E-2</v>
      </c>
      <c r="I145">
        <f t="shared" si="91"/>
        <v>1.83E-2</v>
      </c>
      <c r="J145">
        <f t="shared" si="92"/>
        <v>2.05224E-2</v>
      </c>
      <c r="N145" s="19"/>
      <c r="O145" s="15"/>
      <c r="P145" s="16"/>
      <c r="Q145" t="s">
        <v>36</v>
      </c>
      <c r="R145">
        <f>3*0.3*(1-0.3)*(1-0.3)*Y12+3*0.3*0.3*(1-0.3)*AC12+0.3*0.3*0.3*AG12+(1-3*0.3*(1-0.3)*(1-0.3)-3*0.3*0.3*(1-0.3)-0.3*0.3*0.3)*U12</f>
        <v>3.0817299999999999E-2</v>
      </c>
      <c r="S145">
        <f t="shared" si="93"/>
        <v>4.0858400000000003E-2</v>
      </c>
      <c r="U145">
        <f t="shared" si="94"/>
        <v>1.8600000000000002E-2</v>
      </c>
      <c r="V145">
        <f t="shared" si="95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>3*0.2*(1-0.2)*(1-0.2)*Y13+3*0.2*0.2*(1-0.2)*AC13+0.2*0.2*0.2*AG13+(1-3*0.2*(1-0.2)*(1-0.2)-3*0.2*0.2*(1-0.2)-0.2*0.2*0.2)*U13</f>
        <v>3.1179999999999999E-2</v>
      </c>
      <c r="G146">
        <f t="shared" si="90"/>
        <v>3.5299200000000003E-2</v>
      </c>
      <c r="I146">
        <f t="shared" si="91"/>
        <v>1.8499999999999996E-2</v>
      </c>
      <c r="J146">
        <f t="shared" si="92"/>
        <v>1.90104E-2</v>
      </c>
      <c r="N146" s="19"/>
      <c r="O146" s="15"/>
      <c r="P146" s="16"/>
      <c r="Q146" t="s">
        <v>37</v>
      </c>
      <c r="R146">
        <f>3*0.3*(1-0.3)*(1-0.3)*Y13+3*0.3*0.3*(1-0.3)*AC13+0.3*0.3*0.3*AG13+(1-3*0.3*(1-0.3)*(1-0.3)-3*0.3*0.3*(1-0.3)-0.3*0.3*0.3)*U13</f>
        <v>3.1420000000000003E-2</v>
      </c>
      <c r="S146">
        <f t="shared" si="93"/>
        <v>3.5597300000000005E-2</v>
      </c>
      <c r="U146">
        <f t="shared" si="94"/>
        <v>1.8800000000000001E-2</v>
      </c>
      <c r="V146">
        <f t="shared" si="95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96">0.05*G32+(1-0.05)*C32</f>
        <v>1.3649999999999999E-3</v>
      </c>
      <c r="G151">
        <f t="shared" ref="G151:G153" si="97">0.05*H32+(1-0.05)*D32</f>
        <v>4.0559999999999999E-2</v>
      </c>
      <c r="H151">
        <f t="shared" ref="H151:H153" si="98">I32++E32</f>
        <v>1.9613040000000002</v>
      </c>
      <c r="I151">
        <f t="shared" ref="I151:I153" si="99">0.05*G39+(1-0.05)*C39</f>
        <v>1.3649999999999999E-3</v>
      </c>
      <c r="J151">
        <f t="shared" ref="J151:J153" si="100">0.05*H39+(1-0.05)*D39</f>
        <v>2.0264999999999998E-2</v>
      </c>
      <c r="K151">
        <f t="shared" ref="K151:K153" si="101">I39+E39</f>
        <v>65.368884000000008</v>
      </c>
      <c r="L151">
        <f>0.05*F46+(1-0.05)*B46</f>
        <v>2.5735000000000001E-2</v>
      </c>
      <c r="M151">
        <f>I46+E46</f>
        <v>14.954998</v>
      </c>
      <c r="P151" s="16" t="s">
        <v>35</v>
      </c>
      <c r="Q151" t="s">
        <v>34</v>
      </c>
      <c r="R151">
        <f t="shared" ref="R151:R153" si="102">0.1*G32+(1-0.1)*C32</f>
        <v>1.4300000000000001E-3</v>
      </c>
      <c r="S151">
        <f t="shared" ref="S151:S153" si="103">0.1*H32+(1-0.1)*D32</f>
        <v>4.0620000000000003E-2</v>
      </c>
      <c r="U151">
        <f t="shared" ref="U151:U153" si="104">0.1*G39+(1-0.1)*C39</f>
        <v>1.4300000000000001E-3</v>
      </c>
      <c r="V151">
        <f t="shared" ref="V151:V153" si="105">0.1*H39+(1-0.1)*D39</f>
        <v>2.0329999999999997E-2</v>
      </c>
      <c r="X151">
        <f>0.1*F46+(1-0.1)*B46</f>
        <v>2.5770000000000001E-2</v>
      </c>
    </row>
    <row r="152" spans="1:25" x14ac:dyDescent="0.25">
      <c r="C152" s="17"/>
      <c r="D152" s="16"/>
      <c r="E152" t="s">
        <v>36</v>
      </c>
      <c r="F152">
        <f t="shared" si="96"/>
        <v>1.5214999999999999E-2</v>
      </c>
      <c r="G152">
        <f t="shared" si="97"/>
        <v>3.8154999999999994E-2</v>
      </c>
      <c r="H152">
        <f t="shared" si="98"/>
        <v>6.3516899999999996</v>
      </c>
      <c r="I152">
        <f t="shared" si="99"/>
        <v>1.1730000000000001E-2</v>
      </c>
      <c r="J152">
        <f t="shared" si="100"/>
        <v>1.9129999999999998E-2</v>
      </c>
      <c r="K152">
        <f t="shared" si="101"/>
        <v>157.74503999999999</v>
      </c>
      <c r="P152" s="16"/>
      <c r="Q152" t="s">
        <v>36</v>
      </c>
      <c r="R152">
        <f t="shared" si="102"/>
        <v>1.523E-2</v>
      </c>
      <c r="S152">
        <f t="shared" si="103"/>
        <v>3.8210000000000001E-2</v>
      </c>
      <c r="U152">
        <f t="shared" si="104"/>
        <v>1.1760000000000001E-2</v>
      </c>
      <c r="V152">
        <f t="shared" si="105"/>
        <v>1.916E-2</v>
      </c>
    </row>
    <row r="153" spans="1:25" x14ac:dyDescent="0.25">
      <c r="C153" s="17"/>
      <c r="D153" s="16"/>
      <c r="E153" t="s">
        <v>37</v>
      </c>
      <c r="F153">
        <f t="shared" si="96"/>
        <v>1.6825E-2</v>
      </c>
      <c r="G153">
        <f t="shared" si="97"/>
        <v>3.0539999999999998E-2</v>
      </c>
      <c r="H153">
        <f t="shared" si="98"/>
        <v>31.174136000000001</v>
      </c>
      <c r="I153">
        <f t="shared" si="99"/>
        <v>1.3054999999999999E-2</v>
      </c>
      <c r="J153">
        <f t="shared" si="100"/>
        <v>1.6344999999999998E-2</v>
      </c>
      <c r="K153">
        <f t="shared" si="101"/>
        <v>1088.810152</v>
      </c>
      <c r="P153" s="16"/>
      <c r="Q153" t="s">
        <v>37</v>
      </c>
      <c r="R153">
        <f t="shared" si="102"/>
        <v>1.685E-2</v>
      </c>
      <c r="S153">
        <f t="shared" si="103"/>
        <v>3.058E-2</v>
      </c>
      <c r="U153">
        <f t="shared" si="104"/>
        <v>1.311E-2</v>
      </c>
      <c r="V153">
        <f t="shared" si="105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06">0.2*G32+(1-0.2)*C32</f>
        <v>1.5599999999999998E-3</v>
      </c>
      <c r="G157">
        <f t="shared" ref="G157:G159" si="107">0.2*H32+(1-0.2)*D32</f>
        <v>4.0740000000000005E-2</v>
      </c>
      <c r="I157">
        <f t="shared" ref="I157:I159" si="108">0.2*G39+(1-0.2)*C39</f>
        <v>1.5599999999999998E-3</v>
      </c>
      <c r="J157">
        <f t="shared" ref="J157:J159" si="109">0.2*H39+(1-0.2)*D39</f>
        <v>2.0459999999999999E-2</v>
      </c>
      <c r="L157">
        <f>0.2*F46+(1-0.2)*B46</f>
        <v>2.5840000000000002E-2</v>
      </c>
      <c r="P157" s="16" t="s">
        <v>39</v>
      </c>
      <c r="Q157" t="s">
        <v>34</v>
      </c>
      <c r="R157">
        <f t="shared" ref="R157:R159" si="110">0.3*G32+(1-0.3)*C32</f>
        <v>1.6899999999999999E-3</v>
      </c>
      <c r="S157">
        <f t="shared" ref="S157:S159" si="111">0.3*H32+(1-0.3)*D32</f>
        <v>4.086E-2</v>
      </c>
      <c r="U157">
        <f t="shared" ref="U157:U159" si="112">0.3*G39+(1-0.3)*C39</f>
        <v>1.6899999999999999E-3</v>
      </c>
      <c r="V157">
        <f t="shared" ref="V157:V159" si="113">0.3*H39+(1-0.3)*D39</f>
        <v>2.0589999999999997E-2</v>
      </c>
      <c r="X157">
        <f>0.3*F46+(1-0.3)*B46</f>
        <v>2.5909999999999999E-2</v>
      </c>
    </row>
    <row r="158" spans="1:25" x14ac:dyDescent="0.25">
      <c r="C158" s="17"/>
      <c r="D158" s="16"/>
      <c r="E158" t="s">
        <v>36</v>
      </c>
      <c r="F158">
        <f t="shared" si="106"/>
        <v>1.5260000000000001E-2</v>
      </c>
      <c r="G158">
        <f t="shared" si="107"/>
        <v>3.8320000000000007E-2</v>
      </c>
      <c r="I158">
        <f t="shared" si="108"/>
        <v>1.1820000000000001E-2</v>
      </c>
      <c r="J158">
        <f t="shared" si="109"/>
        <v>1.9220000000000001E-2</v>
      </c>
      <c r="P158" s="16"/>
      <c r="Q158" t="s">
        <v>36</v>
      </c>
      <c r="R158">
        <f t="shared" si="110"/>
        <v>1.529E-2</v>
      </c>
      <c r="S158">
        <f t="shared" si="111"/>
        <v>3.8429999999999999E-2</v>
      </c>
      <c r="U158">
        <f t="shared" si="112"/>
        <v>1.1879999999999998E-2</v>
      </c>
      <c r="V158">
        <f t="shared" si="113"/>
        <v>1.9279999999999999E-2</v>
      </c>
    </row>
    <row r="159" spans="1:25" x14ac:dyDescent="0.25">
      <c r="C159" s="17"/>
      <c r="D159" s="16"/>
      <c r="E159" t="s">
        <v>37</v>
      </c>
      <c r="F159">
        <f t="shared" si="106"/>
        <v>1.6900000000000002E-2</v>
      </c>
      <c r="G159">
        <f t="shared" si="107"/>
        <v>3.0660000000000003E-2</v>
      </c>
      <c r="I159">
        <f t="shared" si="108"/>
        <v>1.3219999999999999E-2</v>
      </c>
      <c r="J159">
        <f t="shared" si="109"/>
        <v>1.6480000000000002E-2</v>
      </c>
      <c r="P159" s="16"/>
      <c r="Q159" t="s">
        <v>37</v>
      </c>
      <c r="R159">
        <f t="shared" si="110"/>
        <v>1.6949999999999996E-2</v>
      </c>
      <c r="S159">
        <f t="shared" si="111"/>
        <v>3.0739999999999996E-2</v>
      </c>
      <c r="U159">
        <f t="shared" si="112"/>
        <v>1.3329999999999998E-2</v>
      </c>
      <c r="V159">
        <f t="shared" si="113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14">(0.05*(1-0.05)+0.05*(1-0.05))*G32+0.05*0.05*K32+(1-0.05*(1-0.05)-0.05*(1-0.05)-0.05*0.05)*C32</f>
        <v>1.4267500000000001E-3</v>
      </c>
      <c r="G164">
        <f t="shared" ref="G164:G166" si="115">(0.05*(1-0.05)+0.05*(1-0.05))*H32+0.05*0.05*L32+(1-0.05*(1-0.05)-0.05*(1-0.05)-0.05*0.05)*D32</f>
        <v>4.0620000000000003E-2</v>
      </c>
      <c r="H164">
        <f t="shared" ref="H164:H166" si="116">M32+I32+E32</f>
        <v>2.9376860000000002</v>
      </c>
      <c r="I164">
        <f t="shared" ref="I164:I166" si="117">(0.05*(1-0.05)+0.05*(1-0.05))*G39+0.05*0.05*K39+(1-0.05*(1-0.05)-0.05*(1-0.05)-0.05*0.05)*C39</f>
        <v>1.4267500000000001E-3</v>
      </c>
      <c r="J164">
        <f t="shared" ref="J164:J166" si="118">(0.05*(1-0.05)+0.05*(1-0.05))*H39+0.05*0.05*L39+(1-0.05*(1-0.05)-0.05*(1-0.05)-0.05*0.05)*D39</f>
        <v>2.0329750000000001E-2</v>
      </c>
      <c r="K164">
        <f t="shared" ref="K164:K166" si="119">M39+I39+E39</f>
        <v>101.095859</v>
      </c>
      <c r="L164">
        <f>(0.05*(1-0.05)+0.05*(1-0.05))*F46+0.05*0.05*J46+(1-0.05*(1-0.05)-0.05*(1-0.05)-0.05*0.05)*B46</f>
        <v>2.5770250000000001E-2</v>
      </c>
      <c r="M164">
        <f>M46+I46+E46</f>
        <v>22.294667999999998</v>
      </c>
      <c r="O164" s="15" t="s">
        <v>41</v>
      </c>
      <c r="P164" s="16" t="s">
        <v>35</v>
      </c>
      <c r="Q164" t="s">
        <v>34</v>
      </c>
      <c r="R164">
        <f t="shared" ref="R164:R166" si="120">(0.1*0.9+0.1*0.9)*G32+0.1*0.1*K32+(1-0.1*0.9-0.1*0.9-0.1*0.1)*C32</f>
        <v>1.5470000000000002E-3</v>
      </c>
      <c r="S164">
        <f t="shared" ref="S164:S166" si="121">(0.1*0.9+0.1*0.9)*H32+0.1*0.1*L32+(1-0.1*0.9-0.1*0.9-0.1*0.1)*D32</f>
        <v>4.0739999999999998E-2</v>
      </c>
      <c r="U164">
        <f t="shared" ref="U164:U166" si="122">(0.1*0.9+0.1*0.9)*G39+0.1*0.1*K39+(1-0.1*0.9-0.1*0.9-0.1*0.1)*C39</f>
        <v>1.5470000000000002E-3</v>
      </c>
      <c r="V164">
        <f t="shared" ref="V164:V166" si="123">(0.1*0.9+0.1*0.9)*H39+0.1*0.1*L39+(1-0.1*0.9-0.1*0.9-0.1*0.1)*D39</f>
        <v>2.0459000000000001E-2</v>
      </c>
      <c r="X164">
        <f>(0.1*0.9+0.1*0.9)*F46+0.1*0.1*J46+(1-0.1*0.9-0.1*0.9-0.1*0.1)*B46</f>
        <v>2.5841000000000003E-2</v>
      </c>
    </row>
    <row r="165" spans="2:25" x14ac:dyDescent="0.25">
      <c r="B165" s="17"/>
      <c r="C165" s="15"/>
      <c r="D165" s="16"/>
      <c r="E165" t="s">
        <v>36</v>
      </c>
      <c r="F165">
        <f t="shared" si="114"/>
        <v>1.5230250000000001E-2</v>
      </c>
      <c r="G165">
        <f t="shared" si="115"/>
        <v>3.8210000000000008E-2</v>
      </c>
      <c r="H165">
        <f t="shared" si="116"/>
        <v>9.5049139999999994</v>
      </c>
      <c r="I165">
        <f t="shared" si="117"/>
        <v>1.1759750000000001E-2</v>
      </c>
      <c r="J165">
        <f t="shared" si="118"/>
        <v>1.9161249999999998E-2</v>
      </c>
      <c r="K165">
        <f t="shared" si="119"/>
        <v>244.59615700000001</v>
      </c>
      <c r="O165" s="15"/>
      <c r="P165" s="16"/>
      <c r="Q165" t="s">
        <v>36</v>
      </c>
      <c r="R165">
        <f t="shared" si="120"/>
        <v>1.5261E-2</v>
      </c>
      <c r="S165">
        <f t="shared" si="121"/>
        <v>3.8320000000000007E-2</v>
      </c>
      <c r="U165">
        <f t="shared" si="122"/>
        <v>1.1819000000000001E-2</v>
      </c>
      <c r="V165">
        <f t="shared" si="123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14"/>
        <v>1.684975E-2</v>
      </c>
      <c r="G166">
        <f t="shared" si="115"/>
        <v>3.0580250000000003E-2</v>
      </c>
      <c r="H166">
        <f t="shared" si="116"/>
        <v>46.789540000000002</v>
      </c>
      <c r="I166">
        <f t="shared" si="117"/>
        <v>1.3108999999999999E-2</v>
      </c>
      <c r="J166">
        <f t="shared" si="118"/>
        <v>1.6390999999999999E-2</v>
      </c>
      <c r="K166">
        <f t="shared" si="119"/>
        <v>1654.8008629999999</v>
      </c>
      <c r="O166" s="15"/>
      <c r="P166" s="16"/>
      <c r="Q166" t="s">
        <v>37</v>
      </c>
      <c r="R166">
        <f t="shared" si="120"/>
        <v>1.6899000000000001E-2</v>
      </c>
      <c r="S166">
        <f t="shared" si="121"/>
        <v>3.0661000000000001E-2</v>
      </c>
      <c r="U166">
        <f t="shared" si="122"/>
        <v>1.3216E-2</v>
      </c>
      <c r="V166">
        <f t="shared" si="123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24">(0.2*0.8+0.2*0.8)*G32+0.2*0.2*K32+(1-0.2*0.8-0.2*0.8-0.2*0.2)*C32</f>
        <v>1.768E-3</v>
      </c>
      <c r="G170">
        <f t="shared" ref="G170:G172" si="125">(0.2*0.8+0.2*0.8)*H32+0.2*0.2*L32+(1-0.2*0.8-0.2*0.8-0.2*0.2)*D32</f>
        <v>4.0980000000000003E-2</v>
      </c>
      <c r="I170">
        <f t="shared" ref="I170:I172" si="126">(0.2*0.8+0.2*0.8)*G39+0.2*0.2*K39+(1-0.2*0.8-0.2*0.8-0.2*0.2)*C39</f>
        <v>1.768E-3</v>
      </c>
      <c r="J170">
        <f t="shared" ref="J170:J172" si="127">(0.2*0.8+0.2*0.8)*H39+0.2*0.2*L39+(1-0.2*0.8-0.2*0.8-0.2*0.2)*D39</f>
        <v>2.0715999999999998E-2</v>
      </c>
      <c r="L170">
        <f>(0.2*0.8+0.2*0.8)*F46+0.2*0.2*J46+(1-0.2*0.8-0.2*0.8-0.2*0.2)*B46</f>
        <v>2.5984E-2</v>
      </c>
      <c r="O170" s="15" t="s">
        <v>43</v>
      </c>
      <c r="P170" s="16" t="s">
        <v>39</v>
      </c>
      <c r="Q170" t="s">
        <v>34</v>
      </c>
      <c r="R170">
        <f t="shared" ref="R170:R172" si="128">(0.3*0.7+0.3*0.7)*G32+0.3*0.3*K32+(1-0.3*0.7-0.3*0.7-0.3*0.3)*C32</f>
        <v>1.9629999999999999E-3</v>
      </c>
      <c r="S170">
        <f t="shared" ref="S170:S172" si="129">(0.3*0.7+0.3*0.7)*H32+0.3*0.3*L32+(1-0.3*0.7-0.3*0.7-0.3*0.3)*D32</f>
        <v>4.1220000000000007E-2</v>
      </c>
      <c r="U170">
        <f t="shared" ref="U170:U172" si="130">(0.3*0.7+0.3*0.7)*G39+0.3*0.3*K39+(1-0.3*0.7-0.3*0.7-0.3*0.3)*C39</f>
        <v>1.9629999999999999E-3</v>
      </c>
      <c r="V170">
        <f t="shared" ref="V170:V172" si="131">(0.3*0.7+0.3*0.7)*H39+0.3*0.3*L39+(1-0.3*0.7-0.3*0.7-0.3*0.3)*D39</f>
        <v>2.0971E-2</v>
      </c>
      <c r="X170">
        <f>(0.3*0.7+0.3*0.7)*F46+0.3*0.3*J46+(1-0.3*0.7-0.3*0.7-0.3*0.3)*B46</f>
        <v>2.6129000000000003E-2</v>
      </c>
    </row>
    <row r="171" spans="2:25" x14ac:dyDescent="0.25">
      <c r="B171" s="17"/>
      <c r="C171" s="15"/>
      <c r="D171" s="16"/>
      <c r="E171" t="s">
        <v>36</v>
      </c>
      <c r="F171">
        <f t="shared" si="124"/>
        <v>1.5324000000000001E-2</v>
      </c>
      <c r="G171">
        <f t="shared" si="125"/>
        <v>3.8539999999999998E-2</v>
      </c>
      <c r="I171">
        <f t="shared" si="126"/>
        <v>1.1936E-2</v>
      </c>
      <c r="J171">
        <f t="shared" si="127"/>
        <v>1.9359999999999999E-2</v>
      </c>
      <c r="O171" s="15"/>
      <c r="P171" s="16"/>
      <c r="Q171" t="s">
        <v>36</v>
      </c>
      <c r="R171">
        <f t="shared" si="128"/>
        <v>1.5389000000000002E-2</v>
      </c>
      <c r="S171">
        <f t="shared" si="129"/>
        <v>3.8760000000000003E-2</v>
      </c>
      <c r="U171">
        <f t="shared" si="130"/>
        <v>1.2051000000000001E-2</v>
      </c>
      <c r="V171">
        <f t="shared" si="131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24"/>
        <v>1.6995999999999997E-2</v>
      </c>
      <c r="G172">
        <f t="shared" si="125"/>
        <v>3.0823999999999997E-2</v>
      </c>
      <c r="I172">
        <f t="shared" si="126"/>
        <v>1.3423999999999998E-2</v>
      </c>
      <c r="J172">
        <f t="shared" si="127"/>
        <v>1.6675999999999996E-2</v>
      </c>
      <c r="O172" s="15"/>
      <c r="P172" s="16"/>
      <c r="Q172" t="s">
        <v>37</v>
      </c>
      <c r="R172">
        <f t="shared" si="128"/>
        <v>1.7091000000000002E-2</v>
      </c>
      <c r="S172">
        <f t="shared" si="129"/>
        <v>3.0989000000000003E-2</v>
      </c>
      <c r="U172">
        <f t="shared" si="130"/>
        <v>1.3624000000000001E-2</v>
      </c>
      <c r="V172">
        <f t="shared" si="131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32">3*0.05*(1-0.05)*(1-0.05)*G32+3*0.05*0.05*(1-0.05)*K32+0.05*0.05*0.05*O32+(1-3*0.05*(1-0.05)*(1-0.05)-3*0.05*0.05*(1-0.05)-0.05*0.05*0.05)*C32</f>
        <v>1.4854124999999997E-3</v>
      </c>
      <c r="G177">
        <f t="shared" ref="G177:G179" si="133">3*0.05*(1-0.05)*(1-0.05)*H32+3*0.05*0.05*(1-0.05)*L32+0.05*0.05*0.05*P32+(1-3*0.05*(1-0.05)*(1-0.05)-3*0.05*0.05*(1-0.05)-0.05*0.05*0.05)*D32</f>
        <v>4.0679999999999994E-2</v>
      </c>
      <c r="H177">
        <f t="shared" ref="H177:H179" si="134">Q32+M32+I32+E32</f>
        <v>4.1914929999999995</v>
      </c>
      <c r="I177">
        <f t="shared" ref="I177:I179" si="135">3*0.05*(1-0.05)*(1-0.05)*G39+3*0.05*0.05*(1-0.05)*K39+0.05*0.05*0.05*O39+(1-3*0.05*(1-0.05)*(1-0.05)-3*0.05*0.05*(1-0.05)-0.05*0.05*0.05)*C39</f>
        <v>1.4854124999999997E-3</v>
      </c>
      <c r="J177">
        <f t="shared" ref="J177:J179" si="136">3*0.05*(1-0.05)*(1-0.05)*H39+3*0.05*0.05*(1-0.05)*L39+0.05*0.05*0.05*P39+(1-3*0.05*(1-0.05)*(1-0.05)-3*0.05*0.05*(1-0.05)-0.05*0.05*0.05)*D39</f>
        <v>2.0394262499999996E-2</v>
      </c>
      <c r="K177">
        <f t="shared" ref="K177:K179" si="137">Q39+M39+I39+E39</f>
        <v>130.19523800000002</v>
      </c>
      <c r="L177">
        <f>3*0.05*(1-0.05)*(1-0.05)*F46+3*0.05*0.05*(1-0.05)*J46+0.05*0.05*0.05*N46+(1-3*0.05*(1-0.05)*(1-0.05)-3*0.05*0.05*(1-0.05)-0.05*0.05*0.05)*B46</f>
        <v>2.5805712499999994E-2</v>
      </c>
      <c r="M177">
        <f>Q46+M46+I46+E46</f>
        <v>29.773675999999998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38">3*0.1*(1-0.1)*(1-0.1)*G32+3*0.1*0.1*(1-0.1)*K32+0.1*0.1*0.1*O32+(1-3*0.1*(1-0.1)*(1-0.1)-3*0.1*0.1*(1-0.1)-0.1*0.1*0.1)*C32</f>
        <v>1.6522999999999998E-3</v>
      </c>
      <c r="S177">
        <f t="shared" ref="S177:S179" si="139">3*0.1*(1-0.1)*(1-0.1)*H32+3*0.1*0.1*(1-0.1)*L32+0.1*0.1*0.1*P32+(1-3*0.1*(1-0.1)*(1-0.1)-3*0.1*0.1*(1-0.1)-0.1*0.1*0.1)*D32</f>
        <v>4.086E-2</v>
      </c>
      <c r="U177">
        <f t="shared" ref="U177:U179" si="140">3*0.1*(1-0.1)*(1-0.1)*G39+3*0.1*0.1*(1-0.1)*K39+0.1*0.1*0.1*O39+(1-3*0.1*(1-0.1)*(1-0.1)-3*0.1*0.1*(1-0.1)-0.1*0.1*0.1)*C39</f>
        <v>1.6522999999999998E-3</v>
      </c>
      <c r="V177">
        <f t="shared" ref="V177:V179" si="141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2.5912699999999997E-2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32"/>
        <v>1.5245737499999999E-2</v>
      </c>
      <c r="G178">
        <f t="shared" si="133"/>
        <v>3.8265E-2</v>
      </c>
      <c r="H178">
        <f t="shared" si="134"/>
        <v>12.090982</v>
      </c>
      <c r="I178">
        <f t="shared" si="135"/>
        <v>1.1789275E-2</v>
      </c>
      <c r="J178">
        <f t="shared" si="136"/>
        <v>1.9193699999999998E-2</v>
      </c>
      <c r="K178">
        <f t="shared" si="137"/>
        <v>324.48057899999998</v>
      </c>
      <c r="N178" s="19"/>
      <c r="O178" s="15"/>
      <c r="P178" s="16"/>
      <c r="Q178" t="s">
        <v>36</v>
      </c>
      <c r="R178">
        <f t="shared" si="138"/>
        <v>1.52929E-2</v>
      </c>
      <c r="S178">
        <f t="shared" si="139"/>
        <v>3.8429999999999999E-2</v>
      </c>
      <c r="U178">
        <f t="shared" si="140"/>
        <v>1.1877199999999999E-2</v>
      </c>
      <c r="V178">
        <f t="shared" si="141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32"/>
        <v>1.6874262499999997E-2</v>
      </c>
      <c r="G179">
        <f t="shared" si="133"/>
        <v>3.0620724999999994E-2</v>
      </c>
      <c r="H179">
        <f t="shared" si="134"/>
        <v>61.822929000000002</v>
      </c>
      <c r="I179">
        <f t="shared" si="135"/>
        <v>1.3162037499999998E-2</v>
      </c>
      <c r="J179">
        <f t="shared" si="136"/>
        <v>1.6437849999999997E-2</v>
      </c>
      <c r="K179">
        <f t="shared" si="137"/>
        <v>2165.3061699999998</v>
      </c>
      <c r="N179" s="19"/>
      <c r="O179" s="15"/>
      <c r="P179" s="16"/>
      <c r="Q179" t="s">
        <v>37</v>
      </c>
      <c r="R179">
        <f t="shared" si="138"/>
        <v>1.6947099999999996E-2</v>
      </c>
      <c r="S179">
        <f t="shared" si="139"/>
        <v>3.0742799999999997E-2</v>
      </c>
      <c r="U179">
        <f t="shared" si="140"/>
        <v>1.3318299999999998E-2</v>
      </c>
      <c r="V179">
        <f t="shared" si="141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42">3*0.2*(1-0.2)*(1-0.2)*G32+3*0.2*0.2*(1-0.2)*K32+0.2*0.2*0.2*O32+(1-3*0.2*(1-0.2)*(1-0.2)-3*0.2*0.2*(1-0.2)-0.2*0.2*0.2)*C32</f>
        <v>1.9344E-3</v>
      </c>
      <c r="G183">
        <f t="shared" ref="G183:G185" si="143">3*0.2*(1-0.2)*(1-0.2)*H32+3*0.2*0.2*(1-0.2)*L32+0.2*0.2*0.2*P32+(1-3*0.2*(1-0.2)*(1-0.2)-3*0.2*0.2*(1-0.2)-0.2*0.2*0.2)*D32</f>
        <v>4.1219999999999993E-2</v>
      </c>
      <c r="I183">
        <f t="shared" ref="I183:I185" si="144">3*0.2*(1-0.2)*(1-0.2)*G39+3*0.2*0.2*(1-0.2)*K39+0.2*0.2*0.2*O39+(1-3*0.2*(1-0.2)*(1-0.2)-3*0.2*0.2*(1-0.2)-0.2*0.2*0.2)*C39</f>
        <v>1.9344E-3</v>
      </c>
      <c r="J183">
        <f t="shared" ref="J183:J185" si="145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2.6129599999999999E-2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46">3*0.3*(1-0.3)*(1-0.3)*G32+3*0.3*0.3*(1-0.3)*K32+0.3*0.3*0.3*O32+(1-3*0.3*(1-0.3)*(1-0.3)-3*0.3*0.3*(1-0.3)-0.3*0.3*0.3)*C32</f>
        <v>2.1540999999999999E-3</v>
      </c>
      <c r="S183">
        <f t="shared" ref="S183:S185" si="147">3*0.3*(1-0.3)*(1-0.3)*H32+3*0.3*0.3*(1-0.3)*L32+0.3*0.3*0.3*P32+(1-3*0.3*(1-0.3)*(1-0.3)-3*0.3*0.3*(1-0.3)-0.3*0.3*0.3)*D32</f>
        <v>4.1580000000000006E-2</v>
      </c>
      <c r="U183">
        <f t="shared" ref="U183:U185" si="148">3*0.3*(1-0.3)*(1-0.3)*G39+3*0.3*0.3*(1-0.3)*K39+0.3*0.3*0.3*O39+(1-3*0.3*(1-0.3)*(1-0.3)-3*0.3*0.3*(1-0.3)-0.3*0.3*0.3)*C39</f>
        <v>2.1540999999999999E-3</v>
      </c>
      <c r="V183">
        <f t="shared" ref="V183:V185" si="149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2.6348900000000001E-2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42"/>
        <v>1.5391199999999999E-2</v>
      </c>
      <c r="G184">
        <f t="shared" si="143"/>
        <v>3.8759999999999996E-2</v>
      </c>
      <c r="I184">
        <f t="shared" si="144"/>
        <v>1.2049599999999999E-2</v>
      </c>
      <c r="J184">
        <f t="shared" si="145"/>
        <v>1.9516799999999997E-2</v>
      </c>
      <c r="N184" s="19"/>
      <c r="O184" s="15"/>
      <c r="P184" s="16"/>
      <c r="Q184" t="s">
        <v>36</v>
      </c>
      <c r="R184">
        <f t="shared" si="146"/>
        <v>1.5494300000000003E-2</v>
      </c>
      <c r="S184">
        <f t="shared" si="147"/>
        <v>3.909E-2</v>
      </c>
      <c r="U184">
        <f t="shared" si="148"/>
        <v>1.2218400000000003E-2</v>
      </c>
      <c r="V184">
        <f t="shared" si="149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42"/>
        <v>1.7088800000000001E-2</v>
      </c>
      <c r="G185">
        <f t="shared" si="143"/>
        <v>3.0990399999999998E-2</v>
      </c>
      <c r="I185">
        <f t="shared" si="144"/>
        <v>1.3614399999999999E-2</v>
      </c>
      <c r="J185">
        <f t="shared" si="145"/>
        <v>1.6878399999999998E-2</v>
      </c>
      <c r="N185" s="19"/>
      <c r="O185" s="15"/>
      <c r="P185" s="16"/>
      <c r="Q185" t="s">
        <v>37</v>
      </c>
      <c r="R185">
        <f t="shared" si="146"/>
        <v>1.72257E-2</v>
      </c>
      <c r="S185">
        <f t="shared" si="147"/>
        <v>3.1241600000000001E-2</v>
      </c>
      <c r="U185">
        <f t="shared" si="148"/>
        <v>1.3890099999999999E-2</v>
      </c>
      <c r="V185">
        <f t="shared" si="149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50">0.05*Y32+(1-0.05)*U32</f>
        <v>1.3649999999999999E-3</v>
      </c>
      <c r="G190">
        <f t="shared" ref="G190:G192" si="151">0.05*Z32+(1-0.05)*V32</f>
        <v>4.0559999999999999E-2</v>
      </c>
      <c r="H190">
        <f t="shared" ref="H190:H192" si="152">AA32+W32</f>
        <v>2.2542109999999997</v>
      </c>
      <c r="I190">
        <f t="shared" ref="I190:I192" si="153">0.05*Y39+(1-0.05)*U39</f>
        <v>1.3649999999999999E-3</v>
      </c>
      <c r="J190">
        <f t="shared" ref="J190:J192" si="154">0.05*Z39+(1-0.05)*V39</f>
        <v>2.0264999999999998E-2</v>
      </c>
      <c r="K190">
        <f t="shared" ref="K190:K192" si="155">AA39+W39</f>
        <v>57.420222000000003</v>
      </c>
      <c r="L190">
        <f>0.05*X46+(1-0.05)*T46</f>
        <v>1.6719999999999999E-2</v>
      </c>
      <c r="M190">
        <f>AA46+W46</f>
        <v>15.393265</v>
      </c>
      <c r="P190" s="16" t="s">
        <v>35</v>
      </c>
      <c r="Q190" t="s">
        <v>34</v>
      </c>
      <c r="R190">
        <f t="shared" ref="R190:R192" si="156">0.1*Y32+(1-0.1)*U32</f>
        <v>1.4300000000000001E-3</v>
      </c>
      <c r="S190">
        <f t="shared" ref="S190:S192" si="157">0.1*Z32+(1-0.1)*V32</f>
        <v>4.0620000000000003E-2</v>
      </c>
      <c r="U190">
        <f t="shared" ref="U190:U192" si="158">0.1*Y39+(1-0.1)*U39</f>
        <v>1.4300000000000001E-3</v>
      </c>
      <c r="V190">
        <f t="shared" ref="V190:V192" si="159">0.1*Z39+(1-0.1)*V39</f>
        <v>2.0329999999999997E-2</v>
      </c>
      <c r="X190">
        <f>0.1*X46+(1-0.1)*T46</f>
        <v>1.6740000000000001E-2</v>
      </c>
    </row>
    <row r="191" spans="1:25" x14ac:dyDescent="0.25">
      <c r="C191" s="17"/>
      <c r="D191" s="16"/>
      <c r="E191" t="s">
        <v>36</v>
      </c>
      <c r="F191">
        <f t="shared" si="150"/>
        <v>6.8100000000000001E-3</v>
      </c>
      <c r="G191">
        <f t="shared" si="151"/>
        <v>3.3844999999999993E-2</v>
      </c>
      <c r="H191">
        <f t="shared" si="152"/>
        <v>5.5379659999999999</v>
      </c>
      <c r="I191">
        <f t="shared" si="153"/>
        <v>6.1199999999999996E-3</v>
      </c>
      <c r="J191">
        <f t="shared" si="154"/>
        <v>1.6990000000000002E-2</v>
      </c>
      <c r="K191">
        <f t="shared" si="155"/>
        <v>165.147638</v>
      </c>
      <c r="P191" s="16"/>
      <c r="Q191" t="s">
        <v>36</v>
      </c>
      <c r="R191">
        <f t="shared" si="156"/>
        <v>6.8199999999999997E-3</v>
      </c>
      <c r="S191">
        <f t="shared" si="157"/>
        <v>3.3889999999999997E-2</v>
      </c>
      <c r="U191">
        <f t="shared" si="158"/>
        <v>6.1399999999999996E-3</v>
      </c>
      <c r="V191">
        <f t="shared" si="159"/>
        <v>1.6980000000000002E-2</v>
      </c>
    </row>
    <row r="192" spans="1:25" x14ac:dyDescent="0.25">
      <c r="C192" s="17"/>
      <c r="D192" s="16"/>
      <c r="E192" t="s">
        <v>37</v>
      </c>
      <c r="F192">
        <f t="shared" si="150"/>
        <v>8.515E-3</v>
      </c>
      <c r="G192">
        <f t="shared" si="151"/>
        <v>2.4539999999999999E-2</v>
      </c>
      <c r="H192">
        <f t="shared" si="152"/>
        <v>28.722577000000001</v>
      </c>
      <c r="I192">
        <f t="shared" si="153"/>
        <v>7.5449999999999996E-3</v>
      </c>
      <c r="J192">
        <f t="shared" si="154"/>
        <v>1.3234999999999999E-2</v>
      </c>
      <c r="K192">
        <f t="shared" si="155"/>
        <v>1164.887686</v>
      </c>
      <c r="P192" s="16"/>
      <c r="Q192" t="s">
        <v>37</v>
      </c>
      <c r="R192">
        <f t="shared" si="156"/>
        <v>8.5300000000000011E-3</v>
      </c>
      <c r="S192">
        <f t="shared" si="157"/>
        <v>2.4580000000000001E-2</v>
      </c>
      <c r="U192">
        <f t="shared" si="158"/>
        <v>7.5899999999999995E-3</v>
      </c>
      <c r="V192">
        <f t="shared" si="159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60">0.2*Y32+(1-0.2)*U32</f>
        <v>1.5599999999999998E-3</v>
      </c>
      <c r="G196">
        <f t="shared" ref="G196:G198" si="161">0.2*Z32+(1-0.2)*V32</f>
        <v>4.0740000000000005E-2</v>
      </c>
      <c r="I196">
        <f t="shared" ref="I196:I198" si="162">0.2*Y39+(1-0.2)*U39</f>
        <v>1.5599999999999998E-3</v>
      </c>
      <c r="J196">
        <f t="shared" ref="J196:J198" si="163">0.2*Z39+(1-0.2)*V39</f>
        <v>2.0459999999999999E-2</v>
      </c>
      <c r="L196">
        <f>0.2*X46+(1-0.2)*T46</f>
        <v>1.678E-2</v>
      </c>
      <c r="P196" s="16" t="s">
        <v>39</v>
      </c>
      <c r="Q196" t="s">
        <v>34</v>
      </c>
      <c r="R196">
        <f t="shared" ref="R196:R198" si="164">0.3*Y32+(1-0.3)*U32</f>
        <v>1.6899999999999999E-3</v>
      </c>
      <c r="S196">
        <f t="shared" ref="S196:S198" si="165">0.3*Z32+(1-0.3)*V32</f>
        <v>4.086E-2</v>
      </c>
      <c r="U196">
        <f t="shared" ref="U196:U198" si="166">0.3*Y39+(1-0.3)*U39</f>
        <v>1.6899999999999999E-3</v>
      </c>
      <c r="V196">
        <f t="shared" ref="V196:V198" si="167">0.3*Z39+(1-0.3)*V39</f>
        <v>2.0589999999999997E-2</v>
      </c>
      <c r="X196">
        <f>0.3*X46+(1-0.3)*T46</f>
        <v>1.6819999999999998E-2</v>
      </c>
    </row>
    <row r="197" spans="2:25" x14ac:dyDescent="0.25">
      <c r="C197" s="17"/>
      <c r="D197" s="16"/>
      <c r="E197" t="s">
        <v>36</v>
      </c>
      <c r="F197">
        <f t="shared" si="160"/>
        <v>6.8400000000000006E-3</v>
      </c>
      <c r="G197">
        <f t="shared" si="161"/>
        <v>3.3979999999999996E-2</v>
      </c>
      <c r="I197">
        <f t="shared" si="162"/>
        <v>6.1800000000000006E-3</v>
      </c>
      <c r="J197">
        <f t="shared" si="163"/>
        <v>1.6960000000000003E-2</v>
      </c>
      <c r="P197" s="16"/>
      <c r="Q197" t="s">
        <v>36</v>
      </c>
      <c r="R197">
        <f t="shared" si="164"/>
        <v>6.8599999999999998E-3</v>
      </c>
      <c r="S197">
        <f t="shared" si="165"/>
        <v>3.4069999999999996E-2</v>
      </c>
      <c r="U197">
        <f t="shared" si="166"/>
        <v>6.2199999999999998E-3</v>
      </c>
      <c r="V197">
        <f t="shared" si="167"/>
        <v>1.694E-2</v>
      </c>
    </row>
    <row r="198" spans="2:25" x14ac:dyDescent="0.25">
      <c r="C198" s="17"/>
      <c r="D198" s="16"/>
      <c r="E198" t="s">
        <v>37</v>
      </c>
      <c r="F198">
        <f t="shared" si="160"/>
        <v>8.5600000000000016E-3</v>
      </c>
      <c r="G198">
        <f t="shared" si="161"/>
        <v>2.4660000000000001E-2</v>
      </c>
      <c r="I198">
        <f t="shared" si="162"/>
        <v>7.6800000000000002E-3</v>
      </c>
      <c r="J198">
        <f t="shared" si="163"/>
        <v>1.3339999999999999E-2</v>
      </c>
      <c r="P198" s="16"/>
      <c r="Q198" t="s">
        <v>37</v>
      </c>
      <c r="R198">
        <f t="shared" si="164"/>
        <v>8.5900000000000004E-3</v>
      </c>
      <c r="S198">
        <f t="shared" si="165"/>
        <v>2.4739999999999998E-2</v>
      </c>
      <c r="U198">
        <f t="shared" si="166"/>
        <v>7.7699999999999991E-3</v>
      </c>
      <c r="V198">
        <f t="shared" si="167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68">(0.05*(1-0.05)+0.05*(1-0.05))*Y32+0.05*0.05*AC32+(1-0.05*(1-0.05)-0.05*(1-0.05)-0.05*0.05)*U32</f>
        <v>1.4267500000000001E-3</v>
      </c>
      <c r="G203">
        <f t="shared" ref="G203:G205" si="169">(0.05*(1-0.05)+0.05*(1-0.05))*Z32+0.05*0.05*AD32+(1-0.05*(1-0.05)-0.05*(1-0.05)-0.05*0.05)*V32</f>
        <v>4.0620000000000003E-2</v>
      </c>
      <c r="H203">
        <f t="shared" ref="H203:H205" si="170">AE32+AA32+W32</f>
        <v>3.499841</v>
      </c>
      <c r="I203">
        <f t="shared" ref="I203:I205" si="171">(0.05*(1-0.05)+0.05*(1-0.05))*Y39+0.05*0.05*AC39+(1-0.05*(1-0.05)-0.05*(1-0.05)-0.05*0.05)*U39</f>
        <v>1.4267500000000001E-3</v>
      </c>
      <c r="J203">
        <f t="shared" ref="J203:J205" si="172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1.6740250000000002E-2</v>
      </c>
      <c r="M203">
        <f>AE46+AA46+W46</f>
        <v>23.010981000000001</v>
      </c>
      <c r="O203" s="15" t="s">
        <v>41</v>
      </c>
      <c r="P203" s="16" t="s">
        <v>35</v>
      </c>
      <c r="Q203" t="s">
        <v>34</v>
      </c>
      <c r="R203">
        <f t="shared" ref="R203:R205" si="173">(0.1*0.9+0.1*0.9)*Y32+0.1*0.1*AC32+(1-0.1*0.9-0.1*0.9-0.1*0.1)*U32</f>
        <v>1.5470000000000002E-3</v>
      </c>
      <c r="S203">
        <f t="shared" ref="S203:S205" si="174">(0.1*0.9+0.1*0.9)*Z32+0.1*0.1*AD32+(1-0.1*0.9-0.1*0.9-0.1*0.1)*V32</f>
        <v>4.0739999999999998E-2</v>
      </c>
      <c r="U203">
        <f t="shared" ref="U203:U205" si="175">(0.1*0.9+0.1*0.9)*Y39+0.1*0.1*AC39+(1-0.1*0.9-0.1*0.9-0.1*0.1)*U39</f>
        <v>1.5470000000000002E-3</v>
      </c>
      <c r="V203">
        <f t="shared" ref="V203:V205" si="176">(0.1*0.9+0.1*0.9)*Z39+0.1*0.1*AD39+(1-0.1*0.9-0.1*0.9-0.1*0.1)*V39</f>
        <v>2.0459000000000001E-2</v>
      </c>
      <c r="X203">
        <f>(0.1*0.9+0.1*0.9)*X46+0.1*0.1*AB46+(1-0.1*0.9-0.1*0.9-0.1*0.1)*T46</f>
        <v>1.6781000000000001E-2</v>
      </c>
    </row>
    <row r="204" spans="2:25" x14ac:dyDescent="0.25">
      <c r="B204" s="17"/>
      <c r="C204" s="15"/>
      <c r="D204" s="16"/>
      <c r="E204" t="s">
        <v>36</v>
      </c>
      <c r="F204">
        <f t="shared" si="168"/>
        <v>6.8199999999999997E-3</v>
      </c>
      <c r="G204">
        <f t="shared" si="169"/>
        <v>3.3890000000000003E-2</v>
      </c>
      <c r="H204">
        <f t="shared" si="170"/>
        <v>8.3819959999999991</v>
      </c>
      <c r="I204">
        <f t="shared" si="171"/>
        <v>6.1400000000000005E-3</v>
      </c>
      <c r="J204">
        <f t="shared" si="172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73"/>
        <v>6.8400000000000006E-3</v>
      </c>
      <c r="S204">
        <f t="shared" si="174"/>
        <v>3.3980000000000003E-2</v>
      </c>
      <c r="U204">
        <f t="shared" si="175"/>
        <v>6.1800000000000015E-3</v>
      </c>
      <c r="V204">
        <f t="shared" si="176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68"/>
        <v>8.5297500000000009E-3</v>
      </c>
      <c r="G205">
        <f t="shared" si="169"/>
        <v>2.4579750000000001E-2</v>
      </c>
      <c r="H205">
        <f t="shared" si="170"/>
        <v>43.018381000000005</v>
      </c>
      <c r="I205">
        <f t="shared" si="171"/>
        <v>7.58875E-3</v>
      </c>
      <c r="J205">
        <f t="shared" si="172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73"/>
        <v>8.5590000000000024E-3</v>
      </c>
      <c r="S205">
        <f t="shared" si="174"/>
        <v>2.4659E-2</v>
      </c>
      <c r="U205">
        <f t="shared" si="175"/>
        <v>7.6750000000000004E-3</v>
      </c>
      <c r="V205">
        <f t="shared" si="176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77">(0.2*0.8+0.2*0.8)*Y32+0.2*0.2*AC32+(1-0.2*0.8-0.2*0.8-0.2*0.2)*U32</f>
        <v>1.768E-3</v>
      </c>
      <c r="G209">
        <f t="shared" ref="G209:G211" si="178">(0.2*0.8+0.2*0.8)*Z32+0.2*0.2*AD32+(1-0.2*0.8-0.2*0.8-0.2*0.2)*V32</f>
        <v>4.0980000000000003E-2</v>
      </c>
      <c r="I209">
        <f t="shared" ref="I209:I211" si="179">(0.2*0.8+0.2*0.8)*Y39+0.2*0.2*AC39+(1-0.2*0.8-0.2*0.8-0.2*0.2)*U39</f>
        <v>1.768E-3</v>
      </c>
      <c r="J209">
        <f t="shared" ref="J209:J211" si="180">(0.2*0.8+0.2*0.8)*Z39+0.2*0.2*AD39+(1-0.2*0.8-0.2*0.8-0.2*0.2)*V39</f>
        <v>2.0715999999999998E-2</v>
      </c>
      <c r="L209">
        <f>(0.2*0.8+0.2*0.8)*X46+0.2*0.2*AB46+(1-0.2*0.8-0.2*0.8-0.2*0.2)*T46</f>
        <v>1.6863999999999997E-2</v>
      </c>
      <c r="O209" s="15" t="s">
        <v>43</v>
      </c>
      <c r="P209" s="16" t="s">
        <v>39</v>
      </c>
      <c r="Q209" t="s">
        <v>34</v>
      </c>
      <c r="R209">
        <f t="shared" ref="R209:R211" si="181">(0.3*0.7+0.3*0.7)*Y32+0.3*0.3*AC32+(1-0.3*0.7-0.3*0.7-0.3*0.3)*U32</f>
        <v>1.9629999999999999E-3</v>
      </c>
      <c r="S209">
        <f t="shared" ref="S209:S211" si="182">(0.3*0.7+0.3*0.7)*Z32+0.3*0.3*AD32+(1-0.3*0.7-0.3*0.7-0.3*0.3)*V32</f>
        <v>4.1220000000000007E-2</v>
      </c>
      <c r="U209">
        <f t="shared" ref="U209:U211" si="183">(0.3*0.7+0.3*0.7)*Y39+0.3*0.3*AC39+(1-0.3*0.7-0.3*0.7-0.3*0.3)*U39</f>
        <v>1.9629999999999999E-3</v>
      </c>
      <c r="V209">
        <f t="shared" ref="V209:V211" si="184">(0.3*0.7+0.3*0.7)*Z39+0.3*0.3*AD39+(1-0.3*0.7-0.3*0.7-0.3*0.3)*V39</f>
        <v>2.0971E-2</v>
      </c>
      <c r="X209">
        <f>(0.3*0.7+0.3*0.7)*X46+0.3*0.3*AB46+(1-0.3*0.7-0.3*0.7-0.3*0.3)*T46</f>
        <v>1.6948999999999999E-2</v>
      </c>
    </row>
    <row r="210" spans="1:25" x14ac:dyDescent="0.25">
      <c r="B210" s="17"/>
      <c r="C210" s="15"/>
      <c r="D210" s="16"/>
      <c r="E210" t="s">
        <v>36</v>
      </c>
      <c r="F210">
        <f t="shared" si="177"/>
        <v>6.8799999999999998E-3</v>
      </c>
      <c r="G210">
        <f t="shared" si="178"/>
        <v>3.4159999999999996E-2</v>
      </c>
      <c r="I210">
        <f t="shared" si="179"/>
        <v>6.2599999999999999E-3</v>
      </c>
      <c r="J210">
        <f t="shared" si="180"/>
        <v>1.6968E-2</v>
      </c>
      <c r="O210" s="15"/>
      <c r="P210" s="16"/>
      <c r="Q210" t="s">
        <v>36</v>
      </c>
      <c r="R210">
        <f t="shared" si="181"/>
        <v>6.9200000000000008E-3</v>
      </c>
      <c r="S210">
        <f t="shared" si="182"/>
        <v>3.4339999999999996E-2</v>
      </c>
      <c r="U210">
        <f t="shared" si="183"/>
        <v>6.3400000000000001E-3</v>
      </c>
      <c r="V210">
        <f t="shared" si="184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77"/>
        <v>8.6160000000000004E-3</v>
      </c>
      <c r="G211">
        <f t="shared" si="178"/>
        <v>2.4816000000000001E-2</v>
      </c>
      <c r="I211">
        <f t="shared" si="179"/>
        <v>7.8399999999999997E-3</v>
      </c>
      <c r="J211">
        <f t="shared" si="180"/>
        <v>1.3483999999999999E-2</v>
      </c>
      <c r="O211" s="15"/>
      <c r="P211" s="16"/>
      <c r="Q211" t="s">
        <v>37</v>
      </c>
      <c r="R211">
        <f t="shared" si="181"/>
        <v>8.6710000000000016E-3</v>
      </c>
      <c r="S211">
        <f t="shared" si="182"/>
        <v>2.4971000000000004E-2</v>
      </c>
      <c r="U211">
        <f t="shared" si="183"/>
        <v>7.9950000000000004E-3</v>
      </c>
      <c r="V211">
        <f t="shared" si="184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85">3*0.05*(1-0.05)*(1-0.05)*Y32+3*0.05*0.05*(1-0.05)*AC32+0.05*0.05*0.05*AG32+(1-3*0.05*(1-0.05)*(1-0.05)-3*0.05*0.05*(1-0.05)-0.05*0.05*0.05)*U32</f>
        <v>1.4854124999999997E-3</v>
      </c>
      <c r="G216">
        <f t="shared" ref="G216:G218" si="186">3*0.05*(1-0.05)*(1-0.05)*Z32+3*0.05*0.05*(1-0.05)*AD32+0.05*0.05*0.05*AH32+(1-3*0.05*(1-0.05)*(1-0.05)-3*0.05*0.05*(1-0.05)-0.05*0.05*0.05)*V32</f>
        <v>4.0679999999999994E-2</v>
      </c>
      <c r="H216">
        <f t="shared" ref="H216:H218" si="187">AI32+AE32+AA32+W32</f>
        <v>4.7443089999999994</v>
      </c>
      <c r="I216">
        <f t="shared" ref="I216:I218" si="188">3*0.05*(1-0.05)*(1-0.05)*Y39+3*0.05*0.05*(1-0.05)*AC39+0.05*0.05*0.05*AG39+(1-3*0.05*(1-0.05)*(1-0.05)-3*0.05*0.05*(1-0.05)-0.05*0.05*0.05)*U39</f>
        <v>1.4854124999999997E-3</v>
      </c>
      <c r="J216">
        <f t="shared" ref="J216:J218" si="189">3*0.05*(1-0.05)*(1-0.05)*Z39+3*0.05*0.05*(1-0.05)*AD39+0.05*0.05*0.05*AH39+(1-3*0.05*(1-0.05)*(1-0.05)-3*0.05*0.05*(1-0.05)-0.05*0.05*0.05)*V39</f>
        <v>2.0394262499999996E-2</v>
      </c>
      <c r="K216">
        <f t="shared" ref="K216:K218" si="190">AI39+AE39+AA39+W39</f>
        <v>119.88655799999999</v>
      </c>
      <c r="L216">
        <f>3*0.05*(1-0.05)*(1-0.05)*X46+3*0.05*0.05*(1-0.05)*AB46+0.05*0.05*0.05*AF46+(1-3*0.05*(1-0.05)*(1-0.05)-3*0.05*0.05*(1-0.05)-0.05*0.05*0.05)*T46</f>
        <v>1.6760737499999998E-2</v>
      </c>
      <c r="M216">
        <f>AI46+AE46+AA46+W46</f>
        <v>32.17454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191">3*0.1*(1-0.1)*(1-0.1)*Y32+3*0.1*0.1*(1-0.1)*AC32+0.1*0.1*0.1*AG32+(1-3*0.1*(1-0.1)*(1-0.1)-3*0.1*0.1*(1-0.1)-0.1*0.1*0.1)*U32</f>
        <v>1.6522999999999998E-3</v>
      </c>
      <c r="S216">
        <f t="shared" ref="S216:S218" si="192">3*0.1*(1-0.1)*(1-0.1)*Z32+3*0.1*0.1*(1-0.1)*AD32+0.1*0.1*0.1*AH32+(1-3*0.1*(1-0.1)*(1-0.1)-3*0.1*0.1*(1-0.1)-0.1*0.1*0.1)*V32</f>
        <v>4.086E-2</v>
      </c>
      <c r="U216">
        <f t="shared" ref="U216:U218" si="193">3*0.1*(1-0.1)*(1-0.1)*Y39+3*0.1*0.1*(1-0.1)*AC39+0.1*0.1*0.1*AG39+(1-3*0.1*(1-0.1)*(1-0.1)-3*0.1*0.1*(1-0.1)-0.1*0.1*0.1)*U39</f>
        <v>1.6522999999999998E-3</v>
      </c>
      <c r="V216">
        <f t="shared" ref="V216:V218" si="194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1.6822899999999998E-2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85"/>
        <v>6.8299999999999993E-3</v>
      </c>
      <c r="G217">
        <f t="shared" si="186"/>
        <v>3.3934999999999993E-2</v>
      </c>
      <c r="H217">
        <f t="shared" si="187"/>
        <v>11.376247999999999</v>
      </c>
      <c r="I217">
        <f t="shared" si="188"/>
        <v>6.1599999999999997E-3</v>
      </c>
      <c r="J217">
        <f t="shared" si="189"/>
        <v>1.6978862500000001E-2</v>
      </c>
      <c r="K217">
        <f t="shared" si="190"/>
        <v>326.02146900000002</v>
      </c>
      <c r="N217" s="19"/>
      <c r="O217" s="15"/>
      <c r="P217" s="16"/>
      <c r="Q217" t="s">
        <v>36</v>
      </c>
      <c r="R217">
        <f t="shared" si="191"/>
        <v>6.8599999999999989E-3</v>
      </c>
      <c r="S217">
        <f t="shared" si="192"/>
        <v>3.4069999999999996E-2</v>
      </c>
      <c r="U217">
        <f t="shared" si="193"/>
        <v>6.2199999999999998E-3</v>
      </c>
      <c r="V217">
        <f t="shared" si="194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85"/>
        <v>8.5442625000000001E-3</v>
      </c>
      <c r="G218">
        <f t="shared" si="186"/>
        <v>2.4619262499999999E-2</v>
      </c>
      <c r="H218">
        <f t="shared" si="187"/>
        <v>56.363112000000001</v>
      </c>
      <c r="I218">
        <f t="shared" si="188"/>
        <v>7.6313124999999983E-3</v>
      </c>
      <c r="J218">
        <f t="shared" si="189"/>
        <v>1.3305749999999998E-2</v>
      </c>
      <c r="K218">
        <f t="shared" si="190"/>
        <v>2783.079236</v>
      </c>
      <c r="N218" s="19"/>
      <c r="O218" s="15"/>
      <c r="P218" s="16"/>
      <c r="Q218" t="s">
        <v>37</v>
      </c>
      <c r="R218">
        <f t="shared" si="191"/>
        <v>8.5871000000000003E-3</v>
      </c>
      <c r="S218">
        <f t="shared" si="192"/>
        <v>2.4737100000000001E-2</v>
      </c>
      <c r="U218">
        <f t="shared" si="193"/>
        <v>7.7554999999999985E-3</v>
      </c>
      <c r="V218">
        <f t="shared" si="194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195">3*0.2*(1-0.2)*(1-0.2)*Y32+3*0.2*0.2*(1-0.2)*AC32+0.2*0.2*0.2*AG32+(1-3*0.2*(1-0.2)*(1-0.2)-3*0.2*0.2*(1-0.2)-0.2*0.2*0.2)*U32</f>
        <v>1.9344E-3</v>
      </c>
      <c r="G222">
        <f t="shared" ref="G222:G224" si="196">3*0.2*(1-0.2)*(1-0.2)*Z32+3*0.2*0.2*(1-0.2)*AD32+0.2*0.2*0.2*AH32+(1-3*0.2*(1-0.2)*(1-0.2)-3*0.2*0.2*(1-0.2)-0.2*0.2*0.2)*V32</f>
        <v>4.1219999999999993E-2</v>
      </c>
      <c r="I222">
        <f t="shared" ref="I222:I224" si="197">3*0.2*(1-0.2)*(1-0.2)*Y39+3*0.2*0.2*(1-0.2)*AC39+0.2*0.2*0.2*AG39+(1-3*0.2*(1-0.2)*(1-0.2)-3*0.2*0.2*(1-0.2)-0.2*0.2*0.2)*U39</f>
        <v>1.9344E-3</v>
      </c>
      <c r="J222">
        <f t="shared" ref="J222:J224" si="198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1.69512E-2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199">3*0.3*(1-0.3)*(1-0.3)*Y32+3*0.3*0.3*(1-0.3)*AC32+0.3*0.3*0.3*AG32+(1-3*0.3*(1-0.3)*(1-0.3)-3*0.3*0.3*(1-0.3)-0.3*0.3*0.3)*U32</f>
        <v>2.1540999999999999E-3</v>
      </c>
      <c r="S222">
        <f t="shared" ref="S222:S224" si="200">3*0.3*(1-0.3)*(1-0.3)*Z32+3*0.3*0.3*(1-0.3)*AD32+0.3*0.3*0.3*AH32+(1-3*0.3*(1-0.3)*(1-0.3)-3*0.3*0.3*(1-0.3)-0.3*0.3*0.3)*V32</f>
        <v>4.1580000000000006E-2</v>
      </c>
      <c r="U222">
        <f t="shared" ref="U222:U224" si="201">3*0.3*(1-0.3)*(1-0.3)*Y39+3*0.3*0.3*(1-0.3)*AC39+0.3*0.3*0.3*AG39+(1-3*0.3*(1-0.3)*(1-0.3)-3*0.3*0.3*(1-0.3)-0.3*0.3*0.3)*U39</f>
        <v>2.1540999999999999E-3</v>
      </c>
      <c r="V222">
        <f t="shared" ref="V222:V224" si="202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1.7084300000000004E-2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195"/>
        <v>6.9199999999999991E-3</v>
      </c>
      <c r="G223">
        <f t="shared" si="196"/>
        <v>3.4339999999999996E-2</v>
      </c>
      <c r="I223">
        <f t="shared" si="197"/>
        <v>6.3400000000000001E-3</v>
      </c>
      <c r="J223">
        <f t="shared" si="198"/>
        <v>1.7015200000000001E-2</v>
      </c>
      <c r="N223" s="19"/>
      <c r="O223" s="15"/>
      <c r="P223" s="16"/>
      <c r="Q223" t="s">
        <v>36</v>
      </c>
      <c r="R223">
        <f t="shared" si="199"/>
        <v>6.9800000000000001E-3</v>
      </c>
      <c r="S223">
        <f t="shared" si="200"/>
        <v>3.4610000000000002E-2</v>
      </c>
      <c r="U223">
        <f t="shared" si="201"/>
        <v>6.4600000000000005E-3</v>
      </c>
      <c r="V223">
        <f t="shared" si="202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195"/>
        <v>8.6687999999999991E-3</v>
      </c>
      <c r="G224">
        <f t="shared" si="196"/>
        <v>2.4968799999999999E-2</v>
      </c>
      <c r="I224">
        <f t="shared" si="197"/>
        <v>7.9839999999999998E-3</v>
      </c>
      <c r="J224">
        <f t="shared" si="198"/>
        <v>1.3631999999999998E-2</v>
      </c>
      <c r="N224" s="19"/>
      <c r="O224" s="15"/>
      <c r="P224" s="16"/>
      <c r="Q224" t="s">
        <v>37</v>
      </c>
      <c r="R224">
        <f t="shared" si="199"/>
        <v>8.7457000000000003E-3</v>
      </c>
      <c r="S224">
        <f t="shared" si="200"/>
        <v>2.5195700000000001E-2</v>
      </c>
      <c r="U224">
        <f t="shared" si="201"/>
        <v>8.1884999999999996E-3</v>
      </c>
      <c r="V224">
        <f t="shared" si="202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03">0.05*G52+(1-0.05)*C52</f>
        <v>1.3649999999999999E-3</v>
      </c>
      <c r="G229">
        <f t="shared" ref="G229:G231" si="204">0.05*H52+(1-0.05)*D52</f>
        <v>4.0559999999999999E-2</v>
      </c>
      <c r="H229">
        <f t="shared" ref="H229:H231" si="205">I52+E52</f>
        <v>2.4905809999999997</v>
      </c>
      <c r="I229">
        <f t="shared" ref="I229:I231" si="206">0.05*G59+(1-0.05)*C59</f>
        <v>1.3649999999999999E-3</v>
      </c>
      <c r="J229">
        <f t="shared" ref="J229:J231" si="207">0.05*H59+(1-0.05)*D59</f>
        <v>2.0264999999999998E-2</v>
      </c>
      <c r="K229">
        <f t="shared" ref="K229:K231" si="208">I59+E59</f>
        <v>57.364215000000002</v>
      </c>
      <c r="L229">
        <f>0.05*G66+(1-0.05)*B66</f>
        <v>6.8399999999999997E-3</v>
      </c>
      <c r="M229">
        <f>I66+E66</f>
        <v>16.126913999999999</v>
      </c>
      <c r="P229" s="16" t="s">
        <v>35</v>
      </c>
      <c r="Q229" t="s">
        <v>34</v>
      </c>
      <c r="R229">
        <f t="shared" ref="R229:R231" si="209">0.1*G52+(1-0.1)*C52</f>
        <v>1.4300000000000001E-3</v>
      </c>
      <c r="S229">
        <f t="shared" ref="S229:S231" si="210">0.1*H52+(1-0.1)*D52</f>
        <v>4.0620000000000003E-2</v>
      </c>
      <c r="U229">
        <f t="shared" ref="U229:U231" si="211">0.1*G59+(1-0.1)*C59</f>
        <v>1.4300000000000001E-3</v>
      </c>
      <c r="V229">
        <f t="shared" ref="V229:V231" si="212">0.1*H59+(1-0.1)*D59</f>
        <v>2.0329999999999997E-2</v>
      </c>
      <c r="X229">
        <f>0.1*G66+(1-0.1)*B66</f>
        <v>6.4799999999999996E-3</v>
      </c>
    </row>
    <row r="230" spans="1:25" x14ac:dyDescent="0.25">
      <c r="C230" s="17"/>
      <c r="D230" s="16"/>
      <c r="E230" t="s">
        <v>36</v>
      </c>
      <c r="F230">
        <f t="shared" si="203"/>
        <v>2.8050000000000002E-3</v>
      </c>
      <c r="G230">
        <f t="shared" si="204"/>
        <v>2.2329999999999999E-2</v>
      </c>
      <c r="H230">
        <f t="shared" si="205"/>
        <v>4.8806989999999999</v>
      </c>
      <c r="I230">
        <f t="shared" si="206"/>
        <v>2.725E-3</v>
      </c>
      <c r="J230">
        <f t="shared" si="207"/>
        <v>1.1394999999999999E-2</v>
      </c>
      <c r="K230">
        <f t="shared" si="208"/>
        <v>155.65718800000002</v>
      </c>
      <c r="P230" s="16"/>
      <c r="Q230" t="s">
        <v>36</v>
      </c>
      <c r="R230">
        <f t="shared" si="209"/>
        <v>2.81E-3</v>
      </c>
      <c r="S230">
        <f t="shared" si="210"/>
        <v>2.2360000000000001E-2</v>
      </c>
      <c r="U230">
        <f t="shared" si="211"/>
        <v>2.7500000000000003E-3</v>
      </c>
      <c r="V230">
        <f t="shared" si="212"/>
        <v>1.129E-2</v>
      </c>
    </row>
    <row r="231" spans="1:25" x14ac:dyDescent="0.25">
      <c r="C231" s="17"/>
      <c r="D231" s="16"/>
      <c r="E231" t="s">
        <v>37</v>
      </c>
      <c r="F231">
        <f t="shared" si="203"/>
        <v>3.8049999999999998E-3</v>
      </c>
      <c r="G231">
        <f t="shared" si="204"/>
        <v>1.4724999999999999E-2</v>
      </c>
      <c r="H231">
        <f t="shared" si="205"/>
        <v>22.274152999999998</v>
      </c>
      <c r="I231">
        <f t="shared" si="206"/>
        <v>3.64E-3</v>
      </c>
      <c r="J231">
        <f t="shared" si="207"/>
        <v>8.1950000000000009E-3</v>
      </c>
      <c r="K231">
        <f t="shared" si="208"/>
        <v>826.11785600000007</v>
      </c>
      <c r="P231" s="16"/>
      <c r="Q231" t="s">
        <v>37</v>
      </c>
      <c r="R231">
        <f t="shared" si="209"/>
        <v>3.81E-3</v>
      </c>
      <c r="S231">
        <f t="shared" si="210"/>
        <v>1.4750000000000001E-2</v>
      </c>
      <c r="U231">
        <f t="shared" si="211"/>
        <v>3.6800000000000001E-3</v>
      </c>
      <c r="V231">
        <f t="shared" si="212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13">0.2*G52+(1-0.2)*C52</f>
        <v>1.5599999999999998E-3</v>
      </c>
      <c r="G235">
        <f t="shared" ref="G235:G237" si="214">0.2*H52+(1-0.2)*D52</f>
        <v>4.0740000000000005E-2</v>
      </c>
      <c r="I235">
        <f t="shared" ref="I235:I237" si="215">0.2*G59+(1-0.2)*C59</f>
        <v>1.5599999999999998E-3</v>
      </c>
      <c r="J235">
        <f t="shared" ref="J235:J237" si="216">0.2*H59+(1-0.2)*D59</f>
        <v>2.0459999999999999E-2</v>
      </c>
      <c r="L235">
        <f>0.2*G66+(1-0.2)*B66</f>
        <v>5.7600000000000004E-3</v>
      </c>
      <c r="P235" s="16" t="s">
        <v>39</v>
      </c>
      <c r="Q235" t="s">
        <v>34</v>
      </c>
      <c r="R235">
        <f t="shared" ref="R235:R237" si="217">0.3*G52+(1-0.3)*C52</f>
        <v>1.6899999999999999E-3</v>
      </c>
      <c r="S235">
        <f t="shared" ref="S235:S237" si="218">0.3*H52+(1-0.3)*D52</f>
        <v>4.086E-2</v>
      </c>
      <c r="U235">
        <f t="shared" ref="U235:U237" si="219">0.3*G59+(1-0.3)*C59</f>
        <v>1.6899999999999999E-3</v>
      </c>
      <c r="V235">
        <f t="shared" ref="V235:V237" si="220">0.3*H59+(1-0.3)*D59</f>
        <v>2.0589999999999997E-2</v>
      </c>
      <c r="X235">
        <f>0.3*G66+(1-0.3)*B66</f>
        <v>5.0399999999999993E-3</v>
      </c>
    </row>
    <row r="236" spans="1:25" x14ac:dyDescent="0.25">
      <c r="C236" s="17"/>
      <c r="D236" s="16"/>
      <c r="E236" t="s">
        <v>36</v>
      </c>
      <c r="F236">
        <f t="shared" si="213"/>
        <v>2.8200000000000005E-3</v>
      </c>
      <c r="G236">
        <f t="shared" si="214"/>
        <v>2.2420000000000002E-2</v>
      </c>
      <c r="I236">
        <f t="shared" si="215"/>
        <v>2.8E-3</v>
      </c>
      <c r="J236">
        <f t="shared" si="216"/>
        <v>1.108E-2</v>
      </c>
      <c r="P236" s="16"/>
      <c r="Q236" t="s">
        <v>36</v>
      </c>
      <c r="R236">
        <f t="shared" si="217"/>
        <v>2.8300000000000001E-3</v>
      </c>
      <c r="S236">
        <f t="shared" si="218"/>
        <v>2.248E-2</v>
      </c>
      <c r="U236">
        <f t="shared" si="219"/>
        <v>2.8500000000000001E-3</v>
      </c>
      <c r="V236">
        <f t="shared" si="220"/>
        <v>1.0869999999999999E-2</v>
      </c>
    </row>
    <row r="237" spans="1:25" x14ac:dyDescent="0.25">
      <c r="C237" s="17"/>
      <c r="D237" s="16"/>
      <c r="E237" t="s">
        <v>37</v>
      </c>
      <c r="F237">
        <f t="shared" si="213"/>
        <v>3.82E-3</v>
      </c>
      <c r="G237">
        <f t="shared" si="214"/>
        <v>1.4800000000000001E-2</v>
      </c>
      <c r="I237">
        <f t="shared" si="215"/>
        <v>3.7600000000000003E-3</v>
      </c>
      <c r="J237">
        <f t="shared" si="216"/>
        <v>8.1799999999999998E-3</v>
      </c>
      <c r="P237" s="16"/>
      <c r="Q237" t="s">
        <v>37</v>
      </c>
      <c r="R237">
        <f t="shared" si="217"/>
        <v>3.8300000000000001E-3</v>
      </c>
      <c r="S237">
        <f t="shared" si="218"/>
        <v>1.4849999999999999E-2</v>
      </c>
      <c r="U237">
        <f t="shared" si="219"/>
        <v>3.8399999999999997E-3</v>
      </c>
      <c r="V237">
        <f t="shared" si="220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21">(0.05*(1-0.05)+0.05*(1-0.05))*G52+0.05*0.05*K52+(1-0.05*(1-0.05)-0.05*(1-0.05)-0.05*0.05)*C52</f>
        <v>1.4267500000000001E-3</v>
      </c>
      <c r="G242">
        <f t="shared" ref="G242:G244" si="222">(0.05*(1-0.05)+0.05*(1-0.05))*H52+0.05*0.05*L52+(1-0.05*(1-0.05)-0.05*(1-0.05)-0.05*0.05)*D52</f>
        <v>4.0620000000000003E-2</v>
      </c>
      <c r="H242">
        <f t="shared" ref="H242:H244" si="223">M52+I52+E52</f>
        <v>3.7476289999999999</v>
      </c>
      <c r="I242">
        <f t="shared" ref="I242:I244" si="224">(0.05*(1-0.05)+0.05*(1-0.05))*G59+0.05*0.05*K59+(1-0.05*(1-0.05)-0.05*(1-0.05)-0.05*0.05)*C59</f>
        <v>1.4267500000000001E-3</v>
      </c>
      <c r="J242">
        <f t="shared" ref="J242:J244" si="225">(0.05*(1-0.05)+0.05*(1-0.05))*H59+0.05*0.05*L59+(1-0.05*(1-0.05)-0.05*(1-0.05)-0.05*0.05)*D59</f>
        <v>2.0329750000000001E-2</v>
      </c>
      <c r="K242">
        <f t="shared" ref="K242:K244" si="226">M59+I59+E59</f>
        <v>90.521468999999996</v>
      </c>
      <c r="L242">
        <f>(0.05*(1-0.05)+0.05*(1-0.05))*G66+0.05*0.05*J66+(1-0.05*(1-0.05)-0.05*(1-0.05)-0.05*0.05)*B66</f>
        <v>6.5175000000000007E-3</v>
      </c>
      <c r="M242">
        <f>M66+I66+E66</f>
        <v>23.477307</v>
      </c>
      <c r="O242" s="15" t="s">
        <v>41</v>
      </c>
      <c r="P242" s="16" t="s">
        <v>35</v>
      </c>
      <c r="Q242" t="s">
        <v>34</v>
      </c>
      <c r="R242">
        <f t="shared" ref="R242:R244" si="227">(0.1*0.9+0.1*0.9)*G52+0.1*0.1*K52+(1-0.1*0.9-0.1*0.9-0.1*0.1)*C52</f>
        <v>1.5470000000000002E-3</v>
      </c>
      <c r="S242">
        <f t="shared" ref="S242:S244" si="228">(0.1*0.9+0.1*0.9)*H52+0.1*0.1*L52+(1-0.1*0.9-0.1*0.9-0.1*0.1)*D52</f>
        <v>4.0739999999999998E-2</v>
      </c>
      <c r="U242">
        <f t="shared" ref="U242:U244" si="229">(0.1*0.9+0.1*0.9)*G59+0.1*0.1*K59+(1-0.1*0.9-0.1*0.9-0.1*0.1)*C59</f>
        <v>1.5470000000000002E-3</v>
      </c>
      <c r="V242">
        <f t="shared" ref="V242:V244" si="230">(0.1*0.9+0.1*0.9)*H59+0.1*0.1*L59+(1-0.1*0.9-0.1*0.9-0.1*0.1)*D59</f>
        <v>2.0459000000000001E-2</v>
      </c>
      <c r="X242">
        <f>(0.1*0.9+0.1*0.9)*G66+0.1*0.1*J66+(1-0.1*0.9-0.1*0.9-0.1*0.1)*B66</f>
        <v>5.9100000000000003E-3</v>
      </c>
    </row>
    <row r="243" spans="1:25" x14ac:dyDescent="0.25">
      <c r="B243" s="17"/>
      <c r="C243" s="15"/>
      <c r="D243" s="16"/>
      <c r="E243" t="s">
        <v>36</v>
      </c>
      <c r="F243">
        <f t="shared" si="221"/>
        <v>2.81E-3</v>
      </c>
      <c r="G243">
        <f t="shared" si="222"/>
        <v>2.2359250000000001E-2</v>
      </c>
      <c r="H243">
        <f t="shared" si="223"/>
        <v>7.5552189999999992</v>
      </c>
      <c r="I243">
        <f t="shared" si="224"/>
        <v>2.7505000000000003E-3</v>
      </c>
      <c r="J243">
        <f t="shared" si="225"/>
        <v>1.1297250000000002E-2</v>
      </c>
      <c r="K243">
        <f t="shared" si="226"/>
        <v>231.137618</v>
      </c>
      <c r="O243" s="15"/>
      <c r="P243" s="16"/>
      <c r="Q243" t="s">
        <v>36</v>
      </c>
      <c r="R243">
        <f t="shared" si="227"/>
        <v>2.82E-3</v>
      </c>
      <c r="S243">
        <f t="shared" si="228"/>
        <v>2.2417000000000003E-2</v>
      </c>
      <c r="U243">
        <f t="shared" si="229"/>
        <v>2.8020000000000002E-3</v>
      </c>
      <c r="V243">
        <f t="shared" si="230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21"/>
        <v>3.8100000000000005E-3</v>
      </c>
      <c r="G244">
        <f t="shared" si="222"/>
        <v>1.4750000000000001E-2</v>
      </c>
      <c r="H244">
        <f t="shared" si="223"/>
        <v>33.252490000000002</v>
      </c>
      <c r="I244">
        <f t="shared" si="224"/>
        <v>3.6787500000000002E-3</v>
      </c>
      <c r="J244">
        <f t="shared" si="225"/>
        <v>8.1892500000000021E-3</v>
      </c>
      <c r="K244">
        <f t="shared" si="226"/>
        <v>1351.7638460000001</v>
      </c>
      <c r="O244" s="15"/>
      <c r="P244" s="16"/>
      <c r="Q244" t="s">
        <v>37</v>
      </c>
      <c r="R244">
        <f t="shared" si="227"/>
        <v>3.82E-3</v>
      </c>
      <c r="S244">
        <f t="shared" si="228"/>
        <v>1.4800000000000001E-2</v>
      </c>
      <c r="U244">
        <f t="shared" si="229"/>
        <v>3.7550000000000005E-3</v>
      </c>
      <c r="V244">
        <f t="shared" si="230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31">(0.2*0.8+0.2*0.8)*G52+0.2*0.2*K52+(1-0.2*0.8-0.2*0.8-0.2*0.2)*C52</f>
        <v>1.768E-3</v>
      </c>
      <c r="G248">
        <f t="shared" ref="G248:G250" si="232">(0.2*0.8+0.2*0.8)*H52+0.2*0.2*L52+(1-0.2*0.8-0.2*0.8-0.2*0.2)*D52</f>
        <v>4.0980000000000003E-2</v>
      </c>
      <c r="I248">
        <f t="shared" ref="I248:I250" si="233">(0.2*0.8+0.2*0.8)*G59+0.2*0.2*K59+(1-0.2*0.8-0.2*0.8-0.2*0.2)*C59</f>
        <v>1.768E-3</v>
      </c>
      <c r="J248">
        <f t="shared" ref="J248:J250" si="234">(0.2*0.8+0.2*0.8)*H59+0.2*0.2*L59+(1-0.2*0.8-0.2*0.8-0.2*0.2)*D59</f>
        <v>2.0715999999999998E-2</v>
      </c>
      <c r="L248">
        <f>(0.2*0.8+0.2*0.8)*G66+0.2*0.2*J66+(1-0.2*0.8-0.2*0.8-0.2*0.2)*B66</f>
        <v>4.919999999999999E-3</v>
      </c>
      <c r="O248" s="15" t="s">
        <v>43</v>
      </c>
      <c r="P248" s="16" t="s">
        <v>39</v>
      </c>
      <c r="Q248" t="s">
        <v>34</v>
      </c>
      <c r="R248">
        <f t="shared" ref="R248:R250" si="235">(0.3*0.7+0.3*0.7)*G52+0.3*0.3*K52+(1-0.3*0.7-0.3*0.7-0.3*0.3)*C52</f>
        <v>1.9629999999999999E-3</v>
      </c>
      <c r="S248">
        <f t="shared" ref="S248:S250" si="236">(0.3*0.7+0.3*0.7)*H52+0.3*0.3*L52+(1-0.3*0.7-0.3*0.7-0.3*0.3)*D52</f>
        <v>4.1220000000000007E-2</v>
      </c>
      <c r="U248">
        <f t="shared" ref="U248:U250" si="237">(0.3*0.7+0.3*0.7)*G59+0.3*0.3*K59+(1-0.3*0.7-0.3*0.7-0.3*0.3)*C59</f>
        <v>1.9629999999999999E-3</v>
      </c>
      <c r="V248">
        <f t="shared" ref="V248:V250" si="238">(0.3*0.7+0.3*0.7)*H59+0.3*0.3*L59+(1-0.3*0.7-0.3*0.7-0.3*0.3)*D59</f>
        <v>2.0971E-2</v>
      </c>
      <c r="X248">
        <f>(0.3*0.7+0.3*0.7)*G66+0.3*0.3*J66+(1-0.3*0.7-0.3*0.7-0.3*0.3)*B66</f>
        <v>4.2300000000000011E-3</v>
      </c>
    </row>
    <row r="249" spans="1:25" x14ac:dyDescent="0.25">
      <c r="B249" s="17"/>
      <c r="C249" s="15"/>
      <c r="D249" s="16"/>
      <c r="E249" t="s">
        <v>36</v>
      </c>
      <c r="F249">
        <f t="shared" si="231"/>
        <v>2.8399999999999996E-3</v>
      </c>
      <c r="G249">
        <f t="shared" si="232"/>
        <v>2.2527999999999999E-2</v>
      </c>
      <c r="I249">
        <f t="shared" si="233"/>
        <v>2.908E-3</v>
      </c>
      <c r="J249">
        <f t="shared" si="234"/>
        <v>1.0775999999999999E-2</v>
      </c>
      <c r="O249" s="15"/>
      <c r="P249" s="16"/>
      <c r="Q249" t="s">
        <v>36</v>
      </c>
      <c r="R249">
        <f t="shared" si="235"/>
        <v>2.8600000000000001E-3</v>
      </c>
      <c r="S249">
        <f t="shared" si="236"/>
        <v>2.2633E-2</v>
      </c>
      <c r="U249">
        <f t="shared" si="237"/>
        <v>3.0180000000000003E-3</v>
      </c>
      <c r="V249">
        <f t="shared" si="238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31"/>
        <v>3.8399999999999997E-3</v>
      </c>
      <c r="G250">
        <f t="shared" si="232"/>
        <v>1.49E-2</v>
      </c>
      <c r="I250">
        <f t="shared" si="233"/>
        <v>3.8999999999999998E-3</v>
      </c>
      <c r="J250">
        <f t="shared" si="234"/>
        <v>8.1480000000000007E-3</v>
      </c>
      <c r="O250" s="15"/>
      <c r="P250" s="16"/>
      <c r="Q250" t="s">
        <v>37</v>
      </c>
      <c r="R250">
        <f t="shared" si="235"/>
        <v>3.8600000000000001E-3</v>
      </c>
      <c r="S250">
        <f t="shared" si="236"/>
        <v>1.5000000000000001E-2</v>
      </c>
      <c r="U250">
        <f t="shared" si="237"/>
        <v>4.0350000000000004E-3</v>
      </c>
      <c r="V250">
        <f t="shared" si="238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39">3*0.05*(1-0.05)*(1-0.05)*G52+3*0.05*0.05*(1-0.05)*K52+0.05*0.05*0.05*O52+(1-3*0.05*(1-0.05)*(1-0.05)-3*0.05*0.05*(1-0.05)-0.05*0.05*0.05)*C52</f>
        <v>1.4854124999999997E-3</v>
      </c>
      <c r="G255">
        <f t="shared" ref="G255:G257" si="240">3*0.05*(1-0.05)*(1-0.05)*H52+3*0.05*0.05*(1-0.05)*L52+0.05*0.05*0.05*P52+(1-3*0.05*(1-0.05)*(1-0.05)-3*0.05*0.05*(1-0.05)-0.05*0.05*0.05)*D52</f>
        <v>4.0679999999999994E-2</v>
      </c>
      <c r="H255">
        <f t="shared" ref="H255:H257" si="241">Q52+M52+I52+E52</f>
        <v>4.7372680000000003</v>
      </c>
      <c r="I255">
        <f t="shared" ref="I255:I257" si="242">3*0.05*(1-0.05)*(1-0.05)*G59+3*0.05*0.05*(1-0.05)*K59+0.05*0.05*0.05*O59+(1-3*0.05*(1-0.05)*(1-0.05)-3*0.05*0.05*(1-0.05)-0.05*0.05*0.05)*C59</f>
        <v>1.4854124999999997E-3</v>
      </c>
      <c r="J255">
        <f t="shared" ref="J255:J257" si="243">3*0.05*(1-0.05)*(1-0.05)*H59+3*0.05*0.05*(1-0.05)*L59+0.05*0.05*0.05*P59+(1-3*0.05*(1-0.05)*(1-0.05)-3*0.05*0.05*(1-0.05)-0.05*0.05*0.05)*D59</f>
        <v>2.0394262499999996E-2</v>
      </c>
      <c r="K255">
        <f t="shared" ref="K255:K257" si="244">Q59+M59+I59+E59</f>
        <v>119.614884</v>
      </c>
      <c r="L255">
        <f>3*0.05*(1-0.05)*(1-0.05)*G66+3*0.05*0.05*(1-0.05)*J66+0.05*0.05*0.05*N66+(1-3*0.05*(1-0.05)*(1-0.05)-3*0.05*0.05*(1-0.05)-0.05*0.05*0.05)*B66</f>
        <v>6.2296874999999991E-3</v>
      </c>
      <c r="M255">
        <f>Q66+M66+I66+E66</f>
        <v>31.091781000000001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45">3*0.1*(1-0.1)*(1-0.1)*G52+3*0.1*0.1*(1-0.1)*K52+0.1*0.1*0.1*O52+(1-3*0.1*(1-0.1)*(1-0.1)-3*0.1*0.1*(1-0.1)-0.1*0.1*0.1)*C52</f>
        <v>1.6522999999999998E-3</v>
      </c>
      <c r="S255">
        <f t="shared" ref="S255:S257" si="246">3*0.1*(1-0.1)*(1-0.1)*H52+3*0.1*0.1*(1-0.1)*L52+0.1*0.1*0.1*P52+(1-3*0.1*(1-0.1)*(1-0.1)-3*0.1*0.1*(1-0.1)-0.1*0.1*0.1)*D52</f>
        <v>4.086E-2</v>
      </c>
      <c r="U255">
        <f t="shared" ref="U255:U257" si="247">3*0.1*(1-0.1)*(1-0.1)*G59+3*0.1*0.1*(1-0.1)*K59+0.1*0.1*0.1*O59+(1-3*0.1*(1-0.1)*(1-0.1)-3*0.1*0.1*(1-0.1)-0.1*0.1*0.1)*C59</f>
        <v>1.6522999999999998E-3</v>
      </c>
      <c r="V255">
        <f t="shared" ref="V255:V257" si="248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5.4674999999999984E-3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39"/>
        <v>2.8149999999999998E-3</v>
      </c>
      <c r="G256">
        <f t="shared" si="240"/>
        <v>2.2387837499999997E-2</v>
      </c>
      <c r="H256">
        <f t="shared" si="241"/>
        <v>10.223834</v>
      </c>
      <c r="I256">
        <f t="shared" si="242"/>
        <v>2.7763874999999997E-3</v>
      </c>
      <c r="J256">
        <f t="shared" si="243"/>
        <v>1.1206387499999998E-2</v>
      </c>
      <c r="K256">
        <f t="shared" si="244"/>
        <v>304.11976900000002</v>
      </c>
      <c r="N256" s="19"/>
      <c r="O256" s="15"/>
      <c r="P256" s="16"/>
      <c r="Q256" t="s">
        <v>36</v>
      </c>
      <c r="R256">
        <f t="shared" si="245"/>
        <v>2.8299999999999996E-3</v>
      </c>
      <c r="S256">
        <f t="shared" si="246"/>
        <v>2.2471700000000001E-2</v>
      </c>
      <c r="U256">
        <f t="shared" si="247"/>
        <v>2.8551000000000002E-3</v>
      </c>
      <c r="V256">
        <f t="shared" si="248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39"/>
        <v>3.8150124999999993E-3</v>
      </c>
      <c r="G257">
        <f t="shared" si="240"/>
        <v>1.4774999999999998E-2</v>
      </c>
      <c r="H257">
        <f t="shared" si="241"/>
        <v>43.854552999999996</v>
      </c>
      <c r="I257">
        <f t="shared" si="242"/>
        <v>3.7163124999999996E-3</v>
      </c>
      <c r="J257">
        <f t="shared" si="243"/>
        <v>8.1829125000000003E-3</v>
      </c>
      <c r="K257">
        <f t="shared" si="244"/>
        <v>1694.5005720000001</v>
      </c>
      <c r="N257" s="19"/>
      <c r="O257" s="15"/>
      <c r="P257" s="16"/>
      <c r="Q257" t="s">
        <v>37</v>
      </c>
      <c r="R257">
        <f t="shared" si="245"/>
        <v>3.8300999999999995E-3</v>
      </c>
      <c r="S257">
        <f t="shared" si="246"/>
        <v>1.4849999999999999E-2</v>
      </c>
      <c r="U257">
        <f t="shared" si="247"/>
        <v>3.8254999999999999E-3</v>
      </c>
      <c r="V257">
        <f t="shared" si="248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49">3*0.2*(1-0.2)*(1-0.2)*G52+3*0.2*0.2*(1-0.2)*K52+0.2*0.2*0.2*O52+(1-3*0.2*(1-0.2)*(1-0.2)-3*0.2*0.2*(1-0.2)-0.2*0.2*0.2)*C52</f>
        <v>1.9344E-3</v>
      </c>
      <c r="G261">
        <f t="shared" ref="G261:G263" si="250">3*0.2*(1-0.2)*(1-0.2)*H52+3*0.2*0.2*(1-0.2)*L52+0.2*0.2*0.2*P52+(1-3*0.2*(1-0.2)*(1-0.2)-3*0.2*0.2*(1-0.2)-0.2*0.2*0.2)*D52</f>
        <v>4.1219999999999993E-2</v>
      </c>
      <c r="I261">
        <f t="shared" ref="I261:I263" si="251">3*0.2*(1-0.2)*(1-0.2)*G59+3*0.2*0.2*(1-0.2)*K59+0.2*0.2*0.2*O59+(1-3*0.2*(1-0.2)*(1-0.2)-3*0.2*0.2*(1-0.2)-0.2*0.2*0.2)*C59</f>
        <v>1.9344E-3</v>
      </c>
      <c r="J261">
        <f t="shared" ref="J261:J263" si="252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4.4999999999999988E-3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53">3*0.3*(1-0.3)*(1-0.3)*G52+3*0.3*0.3*(1-0.3)*K52+0.3*0.3*0.3*O52+(1-3*0.3*(1-0.3)*(1-0.3)-3*0.3*0.3*(1-0.3)-0.3*0.3*0.3)*C52</f>
        <v>2.1540999999999999E-3</v>
      </c>
      <c r="S261">
        <f t="shared" ref="S261:S263" si="254">3*0.3*(1-0.3)*(1-0.3)*H52+3*0.3*0.3*(1-0.3)*L52+0.3*0.3*0.3*P52+(1-3*0.3*(1-0.3)*(1-0.3)-3*0.3*0.3*(1-0.3)-0.3*0.3*0.3)*D52</f>
        <v>4.1580000000000006E-2</v>
      </c>
      <c r="U261">
        <f t="shared" ref="U261:U263" si="255">3*0.3*(1-0.3)*(1-0.3)*G59+3*0.3*0.3*(1-0.3)*K59+0.3*0.3*0.3*O59+(1-3*0.3*(1-0.3)*(1-0.3)-3*0.3*0.3*(1-0.3)-0.3*0.3*0.3)*C59</f>
        <v>2.1540999999999999E-3</v>
      </c>
      <c r="V261">
        <f t="shared" ref="V261:V263" si="256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4.1625000000000013E-3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49"/>
        <v>2.8599999999999997E-3</v>
      </c>
      <c r="G262">
        <f t="shared" si="250"/>
        <v>2.26296E-2</v>
      </c>
      <c r="I262">
        <f t="shared" si="251"/>
        <v>3.0168E-3</v>
      </c>
      <c r="J262">
        <f t="shared" si="252"/>
        <v>1.0564799999999999E-2</v>
      </c>
      <c r="N262" s="19"/>
      <c r="O262" s="15"/>
      <c r="P262" s="16"/>
      <c r="Q262" t="s">
        <v>36</v>
      </c>
      <c r="R262">
        <f t="shared" si="253"/>
        <v>2.8900000000000002E-3</v>
      </c>
      <c r="S262">
        <f t="shared" si="254"/>
        <v>2.27779E-2</v>
      </c>
      <c r="U262">
        <f t="shared" si="255"/>
        <v>3.1797000000000001E-3</v>
      </c>
      <c r="V262">
        <f t="shared" si="256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49"/>
        <v>3.8607999999999997E-3</v>
      </c>
      <c r="G263">
        <f t="shared" si="250"/>
        <v>1.4999999999999999E-2</v>
      </c>
      <c r="I263">
        <f t="shared" si="251"/>
        <v>4.0239999999999998E-3</v>
      </c>
      <c r="J263">
        <f t="shared" si="252"/>
        <v>8.1144000000000008E-3</v>
      </c>
      <c r="N263" s="19"/>
      <c r="O263" s="15"/>
      <c r="P263" s="16"/>
      <c r="Q263" t="s">
        <v>37</v>
      </c>
      <c r="R263">
        <f t="shared" si="253"/>
        <v>3.8927000000000007E-3</v>
      </c>
      <c r="S263">
        <f t="shared" si="254"/>
        <v>1.515E-2</v>
      </c>
      <c r="U263">
        <f t="shared" si="255"/>
        <v>4.1985000000000008E-3</v>
      </c>
      <c r="V263">
        <f t="shared" si="256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56</v>
      </c>
      <c r="C9" s="11"/>
      <c r="D9" s="11"/>
      <c r="E9" s="11"/>
      <c r="F9" s="11" t="s">
        <v>57</v>
      </c>
      <c r="G9" s="11"/>
      <c r="H9" s="11"/>
      <c r="I9" s="11"/>
      <c r="J9" s="11" t="s">
        <v>58</v>
      </c>
      <c r="K9" s="11"/>
      <c r="L9" s="11"/>
      <c r="M9" s="11"/>
      <c r="N9" s="11" t="s">
        <v>59</v>
      </c>
      <c r="O9" s="11"/>
      <c r="P9" s="11"/>
      <c r="Q9" s="11"/>
      <c r="S9" s="17" t="s">
        <v>12</v>
      </c>
      <c r="T9" s="11" t="s">
        <v>56</v>
      </c>
      <c r="U9" s="11"/>
      <c r="V9" s="11"/>
      <c r="W9" s="11"/>
      <c r="X9" s="11" t="s">
        <v>57</v>
      </c>
      <c r="Y9" s="11"/>
      <c r="Z9" s="11"/>
      <c r="AA9" s="11"/>
      <c r="AB9" s="11" t="s">
        <v>58</v>
      </c>
      <c r="AC9" s="11"/>
      <c r="AD9" s="11"/>
      <c r="AE9" s="11"/>
      <c r="AF9" s="11" t="s">
        <v>59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3.78E-2</v>
      </c>
      <c r="E11">
        <v>0.97326000000000001</v>
      </c>
      <c r="F11" t="s">
        <v>20</v>
      </c>
      <c r="G11">
        <v>2.5999999999999999E-3</v>
      </c>
      <c r="H11">
        <v>3.9E-2</v>
      </c>
      <c r="I11">
        <v>0.96829900000000002</v>
      </c>
      <c r="J11" t="s">
        <v>20</v>
      </c>
      <c r="K11">
        <v>2.5999999999999999E-3</v>
      </c>
      <c r="L11">
        <v>4.02E-2</v>
      </c>
      <c r="M11">
        <v>0.96323499999999995</v>
      </c>
      <c r="N11" t="s">
        <v>20</v>
      </c>
      <c r="O11">
        <v>2.5999999999999999E-3</v>
      </c>
      <c r="P11">
        <v>4.1399999999999999E-2</v>
      </c>
      <c r="Q11">
        <v>0.93518100000000004</v>
      </c>
      <c r="S11" s="17"/>
      <c r="T11" t="s">
        <v>20</v>
      </c>
      <c r="U11">
        <v>1.2999999999999999E-3</v>
      </c>
      <c r="V11">
        <v>3.78E-2</v>
      </c>
      <c r="W11">
        <v>0.98244399999999998</v>
      </c>
      <c r="X11" t="s">
        <v>20</v>
      </c>
      <c r="Y11">
        <v>2.5999999999999999E-3</v>
      </c>
      <c r="Z11">
        <v>3.9E-2</v>
      </c>
      <c r="AA11">
        <v>1.0147710000000001</v>
      </c>
      <c r="AB11" t="s">
        <v>20</v>
      </c>
      <c r="AC11">
        <v>2.5999999999999999E-3</v>
      </c>
      <c r="AD11">
        <v>4.02E-2</v>
      </c>
      <c r="AE11">
        <v>0.94400399999999995</v>
      </c>
      <c r="AF11" t="s">
        <v>20</v>
      </c>
      <c r="AG11">
        <v>2.5999999999999999E-3</v>
      </c>
      <c r="AH11">
        <v>4.1399999999999999E-2</v>
      </c>
      <c r="AI11">
        <v>0.95725000000000005</v>
      </c>
    </row>
    <row r="12" spans="1:35" x14ac:dyDescent="0.25">
      <c r="A12" s="17"/>
      <c r="B12" t="s">
        <v>21</v>
      </c>
      <c r="C12">
        <v>3.5900000000000001E-2</v>
      </c>
      <c r="D12">
        <v>3.7699999999999997E-2</v>
      </c>
      <c r="E12">
        <v>2.0194740000000002</v>
      </c>
      <c r="F12" t="s">
        <v>21</v>
      </c>
      <c r="G12">
        <v>3.6999999999999998E-2</v>
      </c>
      <c r="H12">
        <v>3.8899999999999997E-2</v>
      </c>
      <c r="I12">
        <v>2.0808710000000001</v>
      </c>
      <c r="J12" t="s">
        <v>21</v>
      </c>
      <c r="K12">
        <v>3.8100000000000002E-2</v>
      </c>
      <c r="L12">
        <v>4.0099999999999997E-2</v>
      </c>
      <c r="M12">
        <v>2.1785939999999999</v>
      </c>
      <c r="N12" t="s">
        <v>21</v>
      </c>
      <c r="O12">
        <v>3.9199999999999999E-2</v>
      </c>
      <c r="P12">
        <v>4.1200000000000001E-2</v>
      </c>
      <c r="Q12">
        <v>2.156517</v>
      </c>
      <c r="S12" s="17"/>
      <c r="T12" t="s">
        <v>21</v>
      </c>
      <c r="U12">
        <v>2.8799999999999999E-2</v>
      </c>
      <c r="V12">
        <v>3.7199999999999997E-2</v>
      </c>
      <c r="W12">
        <v>2.3499029999999999</v>
      </c>
      <c r="X12" t="s">
        <v>21</v>
      </c>
      <c r="Y12">
        <v>2.9600000000000001E-2</v>
      </c>
      <c r="Z12">
        <v>3.8300000000000001E-2</v>
      </c>
      <c r="AA12">
        <v>2.0647340000000001</v>
      </c>
      <c r="AB12" t="s">
        <v>21</v>
      </c>
      <c r="AC12">
        <v>3.04E-2</v>
      </c>
      <c r="AD12">
        <v>3.95E-2</v>
      </c>
      <c r="AE12">
        <v>2.3959700000000002</v>
      </c>
      <c r="AF12" t="s">
        <v>21</v>
      </c>
      <c r="AG12">
        <v>3.1099999999999999E-2</v>
      </c>
      <c r="AH12">
        <v>4.0599999999999997E-2</v>
      </c>
      <c r="AI12">
        <v>2.0797569999999999</v>
      </c>
    </row>
    <row r="13" spans="1:35" x14ac:dyDescent="0.25">
      <c r="A13" s="17"/>
      <c r="B13" t="s">
        <v>22</v>
      </c>
      <c r="C13">
        <v>3.3500000000000002E-2</v>
      </c>
      <c r="D13">
        <v>3.61E-2</v>
      </c>
      <c r="E13">
        <v>10.206567</v>
      </c>
      <c r="F13" t="s">
        <v>22</v>
      </c>
      <c r="G13">
        <v>3.7100000000000001E-2</v>
      </c>
      <c r="H13">
        <v>3.7199999999999997E-2</v>
      </c>
      <c r="I13">
        <v>10.477969</v>
      </c>
      <c r="J13" t="s">
        <v>22</v>
      </c>
      <c r="K13">
        <v>3.8199999999999998E-2</v>
      </c>
      <c r="L13">
        <v>3.8300000000000001E-2</v>
      </c>
      <c r="M13">
        <v>10.518395</v>
      </c>
      <c r="N13" t="s">
        <v>22</v>
      </c>
      <c r="O13">
        <v>3.9300000000000002E-2</v>
      </c>
      <c r="P13">
        <v>3.9399999999999998E-2</v>
      </c>
      <c r="Q13">
        <v>10.65155</v>
      </c>
      <c r="S13" s="17"/>
      <c r="T13" t="s">
        <v>22</v>
      </c>
      <c r="U13">
        <v>2.93E-2</v>
      </c>
      <c r="V13">
        <v>3.2599999999999997E-2</v>
      </c>
      <c r="W13">
        <v>11.04466</v>
      </c>
      <c r="X13" t="s">
        <v>22</v>
      </c>
      <c r="Y13">
        <v>3.0099999999999998E-2</v>
      </c>
      <c r="Z13">
        <v>3.3599999999999998E-2</v>
      </c>
      <c r="AA13">
        <v>10.966555</v>
      </c>
      <c r="AB13" t="s">
        <v>22</v>
      </c>
      <c r="AC13">
        <v>3.09E-2</v>
      </c>
      <c r="AD13">
        <v>3.4599999999999999E-2</v>
      </c>
      <c r="AE13">
        <v>10.101233000000001</v>
      </c>
      <c r="AF13" t="s">
        <v>22</v>
      </c>
      <c r="AG13">
        <v>3.1699999999999999E-2</v>
      </c>
      <c r="AH13">
        <v>3.5499999999999997E-2</v>
      </c>
      <c r="AI13">
        <v>9.9904060000000001</v>
      </c>
    </row>
    <row r="16" spans="1:35" x14ac:dyDescent="0.25">
      <c r="A16" s="13" t="s">
        <v>24</v>
      </c>
      <c r="B16" s="11" t="s">
        <v>56</v>
      </c>
      <c r="C16" s="11"/>
      <c r="D16" s="11"/>
      <c r="E16" s="11"/>
      <c r="F16" s="11" t="s">
        <v>57</v>
      </c>
      <c r="G16" s="11"/>
      <c r="H16" s="11"/>
      <c r="I16" s="11"/>
      <c r="J16" s="11" t="s">
        <v>58</v>
      </c>
      <c r="K16" s="11"/>
      <c r="L16" s="11"/>
      <c r="M16" s="11"/>
      <c r="N16" s="11" t="s">
        <v>59</v>
      </c>
      <c r="O16" s="11"/>
      <c r="P16" s="11"/>
      <c r="Q16" s="11"/>
      <c r="S16" s="13" t="s">
        <v>24</v>
      </c>
      <c r="T16" s="11" t="s">
        <v>56</v>
      </c>
      <c r="U16" s="11"/>
      <c r="V16" s="11"/>
      <c r="W16" s="11"/>
      <c r="X16" s="11" t="s">
        <v>57</v>
      </c>
      <c r="Y16" s="11"/>
      <c r="Z16" s="11"/>
      <c r="AA16" s="11"/>
      <c r="AB16" s="11" t="s">
        <v>58</v>
      </c>
      <c r="AC16" s="11"/>
      <c r="AD16" s="11"/>
      <c r="AE16" s="11"/>
      <c r="AF16" s="11" t="s">
        <v>59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56</v>
      </c>
      <c r="C23" s="11"/>
      <c r="D23" s="11"/>
      <c r="E23" s="11"/>
      <c r="F23" s="11" t="s">
        <v>57</v>
      </c>
      <c r="G23" s="11"/>
      <c r="H23" s="11"/>
      <c r="I23" s="11"/>
      <c r="J23" s="11" t="s">
        <v>58</v>
      </c>
      <c r="K23" s="11"/>
      <c r="L23" s="11"/>
      <c r="M23" s="11"/>
      <c r="N23" s="11" t="s">
        <v>59</v>
      </c>
      <c r="O23" s="11"/>
      <c r="P23" s="11"/>
      <c r="Q23" s="11"/>
      <c r="S23" s="18" t="s">
        <v>25</v>
      </c>
      <c r="T23" s="11" t="s">
        <v>56</v>
      </c>
      <c r="U23" s="11"/>
      <c r="V23" s="11"/>
      <c r="W23" s="11"/>
      <c r="X23" s="11" t="s">
        <v>57</v>
      </c>
      <c r="Y23" s="11"/>
      <c r="Z23" s="11"/>
      <c r="AA23" s="11"/>
      <c r="AB23" s="11" t="s">
        <v>58</v>
      </c>
      <c r="AC23" s="11"/>
      <c r="AD23" s="11"/>
      <c r="AE23" s="11"/>
      <c r="AF23" s="11" t="s">
        <v>59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3.61E-2</v>
      </c>
      <c r="C25" s="3"/>
      <c r="D25" s="3"/>
      <c r="E25">
        <v>6.6159460000000001</v>
      </c>
      <c r="F25" s="3">
        <v>3.7199999999999997E-2</v>
      </c>
      <c r="G25" s="3"/>
      <c r="H25" s="3"/>
      <c r="I25">
        <v>6.8998280000000003</v>
      </c>
      <c r="J25">
        <v>3.8199999999999998E-2</v>
      </c>
      <c r="K25" s="3"/>
      <c r="L25" s="3"/>
      <c r="M25" s="7">
        <v>7.672866</v>
      </c>
      <c r="N25" s="3">
        <v>3.9300000000000002E-2</v>
      </c>
      <c r="O25" s="3"/>
      <c r="P25" s="3"/>
      <c r="Q25">
        <v>6.9141779999999997</v>
      </c>
      <c r="S25" s="18"/>
      <c r="T25" s="3">
        <v>3.15E-2</v>
      </c>
      <c r="U25" s="3"/>
      <c r="V25" s="3"/>
      <c r="W25">
        <v>7.2056100000000001</v>
      </c>
      <c r="X25" s="3">
        <v>3.2500000000000001E-2</v>
      </c>
      <c r="Y25" s="3"/>
      <c r="Z25" s="3"/>
      <c r="AA25">
        <v>6.653003</v>
      </c>
      <c r="AB25" s="3">
        <v>3.3399999999999999E-2</v>
      </c>
      <c r="AC25" s="3"/>
      <c r="AD25" s="3"/>
      <c r="AE25">
        <v>7.0696620000000001</v>
      </c>
      <c r="AF25" s="3">
        <v>3.4299999999999997E-2</v>
      </c>
      <c r="AG25" s="3"/>
      <c r="AH25" s="3"/>
      <c r="AI25">
        <v>6.7361610000000001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56</v>
      </c>
      <c r="C30" s="11"/>
      <c r="D30" s="11"/>
      <c r="E30" s="11"/>
      <c r="F30" s="11" t="s">
        <v>57</v>
      </c>
      <c r="G30" s="11"/>
      <c r="H30" s="11"/>
      <c r="I30" s="11"/>
      <c r="J30" s="11" t="s">
        <v>58</v>
      </c>
      <c r="K30" s="11"/>
      <c r="L30" s="11"/>
      <c r="M30" s="11"/>
      <c r="N30" s="11" t="s">
        <v>59</v>
      </c>
      <c r="O30" s="11"/>
      <c r="P30" s="11"/>
      <c r="Q30" s="11"/>
      <c r="S30" s="17" t="s">
        <v>12</v>
      </c>
      <c r="T30" s="11" t="s">
        <v>56</v>
      </c>
      <c r="U30" s="11"/>
      <c r="V30" s="11"/>
      <c r="W30" s="11"/>
      <c r="X30" s="11" t="s">
        <v>57</v>
      </c>
      <c r="Y30" s="11"/>
      <c r="Z30" s="11"/>
      <c r="AA30" s="11"/>
      <c r="AB30" s="11" t="s">
        <v>58</v>
      </c>
      <c r="AC30" s="11"/>
      <c r="AD30" s="11"/>
      <c r="AE30" s="11"/>
      <c r="AF30" s="11" t="s">
        <v>59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3.78E-2</v>
      </c>
      <c r="E32">
        <v>1.220016</v>
      </c>
      <c r="F32" t="s">
        <v>20</v>
      </c>
      <c r="G32">
        <v>2.5999999999999999E-3</v>
      </c>
      <c r="H32">
        <v>3.9E-2</v>
      </c>
      <c r="I32">
        <v>0.96281300000000003</v>
      </c>
      <c r="J32" t="s">
        <v>20</v>
      </c>
      <c r="K32">
        <v>2.5999999999999999E-3</v>
      </c>
      <c r="L32">
        <v>4.02E-2</v>
      </c>
      <c r="M32">
        <v>1.2508790000000001</v>
      </c>
      <c r="N32" t="s">
        <v>20</v>
      </c>
      <c r="O32">
        <v>2.5999999999999999E-3</v>
      </c>
      <c r="P32">
        <v>4.1399999999999999E-2</v>
      </c>
      <c r="Q32">
        <v>0.95242700000000002</v>
      </c>
      <c r="S32" s="17"/>
      <c r="T32" t="s">
        <v>20</v>
      </c>
      <c r="U32">
        <v>1.2999999999999999E-3</v>
      </c>
      <c r="V32">
        <v>3.78E-2</v>
      </c>
      <c r="W32">
        <v>1.2231080000000001</v>
      </c>
      <c r="X32" t="s">
        <v>20</v>
      </c>
      <c r="Y32">
        <v>2.5999999999999999E-3</v>
      </c>
      <c r="Z32">
        <v>3.9E-2</v>
      </c>
      <c r="AA32">
        <v>1.2263740000000001</v>
      </c>
      <c r="AB32" t="s">
        <v>20</v>
      </c>
      <c r="AC32">
        <v>2.5999999999999999E-3</v>
      </c>
      <c r="AD32">
        <v>4.02E-2</v>
      </c>
      <c r="AE32">
        <v>0.93994699999999998</v>
      </c>
      <c r="AF32" t="s">
        <v>20</v>
      </c>
      <c r="AG32">
        <v>2.5999999999999999E-3</v>
      </c>
      <c r="AH32">
        <v>4.1399999999999999E-2</v>
      </c>
      <c r="AI32">
        <v>1.2232369999999999</v>
      </c>
    </row>
    <row r="33" spans="1:35" x14ac:dyDescent="0.25">
      <c r="A33" s="17"/>
      <c r="B33" t="s">
        <v>21</v>
      </c>
      <c r="C33">
        <v>1.49E-2</v>
      </c>
      <c r="D33">
        <v>3.56E-2</v>
      </c>
      <c r="E33">
        <v>2.3295590000000002</v>
      </c>
      <c r="F33" t="s">
        <v>21</v>
      </c>
      <c r="G33">
        <v>1.5299999999999999E-2</v>
      </c>
      <c r="H33">
        <v>3.6700000000000003E-2</v>
      </c>
      <c r="I33">
        <v>2.015647</v>
      </c>
      <c r="J33" t="s">
        <v>21</v>
      </c>
      <c r="K33">
        <v>1.5699999999999999E-2</v>
      </c>
      <c r="L33">
        <v>3.7699999999999997E-2</v>
      </c>
      <c r="M33">
        <v>1.9217029999999999</v>
      </c>
      <c r="N33" t="s">
        <v>21</v>
      </c>
      <c r="O33">
        <v>1.61E-2</v>
      </c>
      <c r="P33">
        <v>3.8800000000000001E-2</v>
      </c>
      <c r="Q33">
        <v>2.0013350000000001</v>
      </c>
      <c r="S33" s="17"/>
      <c r="T33" t="s">
        <v>21</v>
      </c>
      <c r="U33">
        <v>6.7999999999999996E-3</v>
      </c>
      <c r="V33">
        <v>3.1600000000000003E-2</v>
      </c>
      <c r="W33">
        <v>2.3962659999999998</v>
      </c>
      <c r="X33" t="s">
        <v>21</v>
      </c>
      <c r="Y33">
        <v>7.0000000000000001E-3</v>
      </c>
      <c r="Z33">
        <v>3.2500000000000001E-2</v>
      </c>
      <c r="AA33">
        <v>2.097235</v>
      </c>
      <c r="AB33" t="s">
        <v>21</v>
      </c>
      <c r="AC33">
        <v>7.1999999999999998E-3</v>
      </c>
      <c r="AD33">
        <v>3.3300000000000003E-2</v>
      </c>
      <c r="AE33">
        <v>1.9226030000000001</v>
      </c>
      <c r="AF33" t="s">
        <v>21</v>
      </c>
      <c r="AG33">
        <v>7.4000000000000003E-3</v>
      </c>
      <c r="AH33">
        <v>3.4299999999999997E-2</v>
      </c>
      <c r="AI33">
        <v>1.9294560000000001</v>
      </c>
    </row>
    <row r="34" spans="1:35" x14ac:dyDescent="0.25">
      <c r="A34" s="17"/>
      <c r="B34" t="s">
        <v>22</v>
      </c>
      <c r="C34">
        <v>1.6400000000000001E-2</v>
      </c>
      <c r="D34">
        <v>2.86E-2</v>
      </c>
      <c r="E34">
        <v>10.174405</v>
      </c>
      <c r="F34" t="s">
        <v>22</v>
      </c>
      <c r="G34">
        <v>1.6799999999999999E-2</v>
      </c>
      <c r="H34">
        <v>2.9399999999999999E-2</v>
      </c>
      <c r="I34">
        <v>10.915108999999999</v>
      </c>
      <c r="J34" t="s">
        <v>22</v>
      </c>
      <c r="K34" s="7">
        <v>1.7299999999999999E-2</v>
      </c>
      <c r="L34" s="10">
        <v>3.0300000000000001E-2</v>
      </c>
      <c r="M34">
        <v>9.5222069999999999</v>
      </c>
      <c r="N34" t="s">
        <v>22</v>
      </c>
      <c r="O34">
        <v>1.77E-2</v>
      </c>
      <c r="P34">
        <v>3.1199999999999999E-2</v>
      </c>
      <c r="Q34">
        <v>9.7271459999999994</v>
      </c>
      <c r="S34" s="17"/>
      <c r="T34" t="s">
        <v>22</v>
      </c>
      <c r="U34">
        <v>8.3999999999999995E-3</v>
      </c>
      <c r="V34">
        <v>2.3099999999999999E-2</v>
      </c>
      <c r="W34">
        <v>9.9668340000000004</v>
      </c>
      <c r="X34" t="s">
        <v>22</v>
      </c>
      <c r="Y34">
        <v>8.6999999999999994E-3</v>
      </c>
      <c r="Z34">
        <v>2.3800000000000002E-2</v>
      </c>
      <c r="AA34">
        <v>5.3573399999999998</v>
      </c>
      <c r="AB34" t="s">
        <v>22</v>
      </c>
      <c r="AC34">
        <v>8.8999999999999999E-3</v>
      </c>
      <c r="AD34">
        <v>2.4500000000000001E-2</v>
      </c>
      <c r="AE34">
        <v>8.6788489999999996</v>
      </c>
      <c r="AF34" t="s">
        <v>22</v>
      </c>
      <c r="AG34">
        <v>9.1999999999999998E-3</v>
      </c>
      <c r="AH34" s="6">
        <v>2.52E-2</v>
      </c>
      <c r="AI34">
        <v>8.9883019999999991</v>
      </c>
    </row>
    <row r="37" spans="1:35" x14ac:dyDescent="0.25">
      <c r="A37" s="13" t="s">
        <v>24</v>
      </c>
      <c r="B37" s="11" t="s">
        <v>56</v>
      </c>
      <c r="C37" s="11"/>
      <c r="D37" s="11"/>
      <c r="E37" s="11"/>
      <c r="F37" s="11" t="s">
        <v>57</v>
      </c>
      <c r="G37" s="11"/>
      <c r="H37" s="11"/>
      <c r="I37" s="11"/>
      <c r="J37" s="11" t="s">
        <v>58</v>
      </c>
      <c r="K37" s="11"/>
      <c r="L37" s="11"/>
      <c r="M37" s="11"/>
      <c r="N37" s="11" t="s">
        <v>59</v>
      </c>
      <c r="O37" s="11"/>
      <c r="P37" s="11"/>
      <c r="Q37" s="11"/>
      <c r="S37" s="13" t="s">
        <v>24</v>
      </c>
      <c r="T37" s="11" t="s">
        <v>56</v>
      </c>
      <c r="U37" s="11"/>
      <c r="V37" s="11"/>
      <c r="W37" s="11"/>
      <c r="X37" s="11" t="s">
        <v>57</v>
      </c>
      <c r="Y37" s="11"/>
      <c r="Z37" s="11"/>
      <c r="AA37" s="11"/>
      <c r="AB37" s="11" t="s">
        <v>58</v>
      </c>
      <c r="AC37" s="11"/>
      <c r="AD37" s="11"/>
      <c r="AE37" s="11"/>
      <c r="AF37" s="11" t="s">
        <v>59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56</v>
      </c>
      <c r="C44" s="11"/>
      <c r="D44" s="11"/>
      <c r="E44" s="11"/>
      <c r="F44" s="11" t="s">
        <v>57</v>
      </c>
      <c r="G44" s="11"/>
      <c r="H44" s="11"/>
      <c r="I44" s="11"/>
      <c r="J44" s="11" t="s">
        <v>58</v>
      </c>
      <c r="K44" s="11"/>
      <c r="L44" s="11"/>
      <c r="M44" s="11"/>
      <c r="N44" s="11" t="s">
        <v>59</v>
      </c>
      <c r="O44" s="11"/>
      <c r="P44" s="11"/>
      <c r="Q44" s="11"/>
      <c r="S44" s="18" t="s">
        <v>25</v>
      </c>
      <c r="T44" s="11" t="s">
        <v>56</v>
      </c>
      <c r="U44" s="11"/>
      <c r="V44" s="11"/>
      <c r="W44" s="11"/>
      <c r="X44" s="11" t="s">
        <v>57</v>
      </c>
      <c r="Y44" s="11"/>
      <c r="Z44" s="11"/>
      <c r="AA44" s="11"/>
      <c r="AB44" s="11" t="s">
        <v>58</v>
      </c>
      <c r="AC44" s="11"/>
      <c r="AD44" s="11"/>
      <c r="AE44" s="11"/>
      <c r="AF44" s="11" t="s">
        <v>59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2.4400000000000002E-2</v>
      </c>
      <c r="C46" s="3"/>
      <c r="D46" s="3"/>
      <c r="E46">
        <v>7.0155289999999999</v>
      </c>
      <c r="F46" s="3">
        <v>2.52E-2</v>
      </c>
      <c r="G46" s="3"/>
      <c r="H46" s="3"/>
      <c r="I46">
        <v>7.1406749999999999</v>
      </c>
      <c r="J46" s="3">
        <v>2.58E-2</v>
      </c>
      <c r="K46" s="3"/>
      <c r="L46" s="3"/>
      <c r="M46">
        <v>7.0649030000000002</v>
      </c>
      <c r="N46" s="3">
        <v>2.6599999999999999E-2</v>
      </c>
      <c r="O46" s="3"/>
      <c r="P46" s="3"/>
      <c r="Q46">
        <v>7.0084090000000003</v>
      </c>
      <c r="S46" s="18"/>
      <c r="T46" s="3">
        <v>1.6E-2</v>
      </c>
      <c r="U46" s="3"/>
      <c r="V46" s="3"/>
      <c r="W46">
        <v>6.9575659999999999</v>
      </c>
      <c r="X46" s="3">
        <v>1.6500000000000001E-2</v>
      </c>
      <c r="Y46" s="3"/>
      <c r="Z46" s="3"/>
      <c r="AA46">
        <v>6.8856390000000003</v>
      </c>
      <c r="AB46" s="3">
        <v>1.7000000000000001E-2</v>
      </c>
      <c r="AC46" s="3"/>
      <c r="AD46" s="3"/>
      <c r="AE46">
        <v>6.9994540000000001</v>
      </c>
      <c r="AF46" s="3">
        <v>1.7500000000000002E-2</v>
      </c>
      <c r="AG46" s="3"/>
      <c r="AH46" s="3"/>
      <c r="AI46">
        <v>6.7826570000000004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56</v>
      </c>
      <c r="C50" s="11"/>
      <c r="D50" s="11"/>
      <c r="E50" s="11"/>
      <c r="F50" s="11" t="s">
        <v>57</v>
      </c>
      <c r="G50" s="11"/>
      <c r="H50" s="11"/>
      <c r="I50" s="11"/>
      <c r="J50" s="11" t="s">
        <v>58</v>
      </c>
      <c r="K50" s="11"/>
      <c r="L50" s="11"/>
      <c r="M50" s="11"/>
      <c r="N50" s="11" t="s">
        <v>59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3.78E-2</v>
      </c>
      <c r="E52">
        <v>1.217336</v>
      </c>
      <c r="F52" t="s">
        <v>20</v>
      </c>
      <c r="G52">
        <v>2.5999999999999999E-3</v>
      </c>
      <c r="H52">
        <v>3.9E-2</v>
      </c>
      <c r="I52">
        <v>1.217519</v>
      </c>
      <c r="J52" t="s">
        <v>20</v>
      </c>
      <c r="K52">
        <v>2.5999999999999999E-3</v>
      </c>
      <c r="L52">
        <v>4.02E-2</v>
      </c>
      <c r="M52">
        <v>1.2084269999999999</v>
      </c>
      <c r="N52" t="s">
        <v>20</v>
      </c>
      <c r="O52">
        <v>2.5999999999999999E-3</v>
      </c>
      <c r="P52">
        <v>4.1399999999999999E-2</v>
      </c>
      <c r="Q52">
        <v>1.211819</v>
      </c>
    </row>
    <row r="53" spans="1:17" x14ac:dyDescent="0.25">
      <c r="A53" s="17"/>
      <c r="B53" t="s">
        <v>21</v>
      </c>
      <c r="C53">
        <v>2.8E-3</v>
      </c>
      <c r="D53">
        <v>2.0899999999999998E-2</v>
      </c>
      <c r="E53">
        <v>1.7423690000000001</v>
      </c>
      <c r="F53" t="s">
        <v>21</v>
      </c>
      <c r="G53">
        <v>2.8999999999999998E-3</v>
      </c>
      <c r="H53">
        <v>2.1399999999999999E-2</v>
      </c>
      <c r="I53">
        <v>2.0662039999999999</v>
      </c>
      <c r="J53" t="s">
        <v>21</v>
      </c>
      <c r="K53">
        <v>3.0000000000000001E-3</v>
      </c>
      <c r="L53">
        <v>2.18E-2</v>
      </c>
      <c r="M53">
        <v>1.735546</v>
      </c>
      <c r="N53" t="s">
        <v>21</v>
      </c>
      <c r="O53">
        <v>3.0999999999999999E-3</v>
      </c>
      <c r="P53">
        <v>2.2499999999999999E-2</v>
      </c>
      <c r="Q53">
        <v>1.784996</v>
      </c>
    </row>
    <row r="54" spans="1:17" x14ac:dyDescent="0.25">
      <c r="A54" s="17"/>
      <c r="B54" t="s">
        <v>22</v>
      </c>
      <c r="C54">
        <v>3.8E-3</v>
      </c>
      <c r="D54">
        <v>1.3899999999999999E-2</v>
      </c>
      <c r="E54">
        <v>7.3999990000000002</v>
      </c>
      <c r="F54" t="s">
        <v>22</v>
      </c>
      <c r="G54">
        <v>3.8999999999999998E-3</v>
      </c>
      <c r="H54">
        <v>1.44E-2</v>
      </c>
      <c r="I54">
        <v>7.2330839999999998</v>
      </c>
      <c r="J54" t="s">
        <v>22</v>
      </c>
      <c r="K54">
        <v>4.0000000000000001E-3</v>
      </c>
      <c r="L54">
        <v>1.4800000000000001E-2</v>
      </c>
      <c r="M54">
        <v>7.0420220000000002</v>
      </c>
      <c r="N54" t="s">
        <v>22</v>
      </c>
      <c r="O54">
        <v>4.1999999999999997E-3</v>
      </c>
      <c r="P54">
        <v>1.5299999999999999E-2</v>
      </c>
      <c r="Q54">
        <v>7.1039409999999998</v>
      </c>
    </row>
    <row r="57" spans="1:17" x14ac:dyDescent="0.25">
      <c r="A57" s="13" t="s">
        <v>24</v>
      </c>
      <c r="B57" s="11" t="s">
        <v>56</v>
      </c>
      <c r="C57" s="11"/>
      <c r="D57" s="11"/>
      <c r="E57" s="11"/>
      <c r="F57" s="11" t="s">
        <v>57</v>
      </c>
      <c r="G57" s="11"/>
      <c r="H57" s="11"/>
      <c r="I57" s="11"/>
      <c r="J57" s="11" t="s">
        <v>58</v>
      </c>
      <c r="K57" s="11"/>
      <c r="L57" s="11"/>
      <c r="M57" s="11"/>
      <c r="N57" s="11" t="s">
        <v>59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56</v>
      </c>
      <c r="C64" s="11"/>
      <c r="D64" s="11"/>
      <c r="E64" s="11"/>
      <c r="F64" s="11" t="s">
        <v>57</v>
      </c>
      <c r="G64" s="11"/>
      <c r="H64" s="11"/>
      <c r="I64" s="11"/>
      <c r="J64" s="11" t="s">
        <v>58</v>
      </c>
      <c r="K64" s="11"/>
      <c r="L64" s="11"/>
      <c r="M64" s="11"/>
      <c r="N64" s="11" t="s">
        <v>59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7.0000000000000001E-3</v>
      </c>
      <c r="C66" s="3"/>
      <c r="D66" s="3"/>
      <c r="E66">
        <v>7.0132380000000003</v>
      </c>
      <c r="F66" s="3">
        <v>7.4000000000000003E-3</v>
      </c>
      <c r="G66" s="3"/>
      <c r="H66" s="3"/>
      <c r="I66">
        <v>7.8347110000000004</v>
      </c>
      <c r="J66" s="3">
        <v>7.6E-3</v>
      </c>
      <c r="K66" s="3"/>
      <c r="L66" s="3"/>
      <c r="M66">
        <v>6.6266429999999996</v>
      </c>
      <c r="N66" s="3">
        <v>7.9000000000000008E-3</v>
      </c>
      <c r="O66" s="3"/>
      <c r="P66" s="3"/>
      <c r="Q66">
        <v>6.7329270000000001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3.7859999999999998E-2</v>
      </c>
      <c r="H73">
        <f t="shared" ref="H73:H75" si="2">E11+I11</f>
        <v>1.941559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3.6155E-2</v>
      </c>
      <c r="M73">
        <f>I25+E25</f>
        <v>13.515774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3.7920000000000002E-2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3.6209999999999999E-2</v>
      </c>
    </row>
    <row r="74" spans="1:27" x14ac:dyDescent="0.25">
      <c r="C74" s="17"/>
      <c r="D74" s="16"/>
      <c r="E74" t="s">
        <v>36</v>
      </c>
      <c r="F74">
        <f t="shared" si="0"/>
        <v>3.5954999999999994E-2</v>
      </c>
      <c r="G74">
        <f t="shared" si="1"/>
        <v>3.7759999999999995E-2</v>
      </c>
      <c r="H74">
        <f t="shared" si="2"/>
        <v>4.1003450000000008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3.6010000000000007E-2</v>
      </c>
      <c r="S74">
        <f t="shared" si="7"/>
        <v>3.7819999999999999E-2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3.3680000000000002E-2</v>
      </c>
      <c r="G75">
        <f t="shared" si="1"/>
        <v>3.6155E-2</v>
      </c>
      <c r="H75">
        <f t="shared" si="2"/>
        <v>20.684536000000001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3.3860000000000001E-2</v>
      </c>
      <c r="S75">
        <f t="shared" si="7"/>
        <v>3.6209999999999999E-2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3.8040000000000004E-2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3.6320000000000005E-2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3.8159999999999999E-2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3.6429999999999997E-2</v>
      </c>
    </row>
    <row r="80" spans="1:27" x14ac:dyDescent="0.25">
      <c r="C80" s="17"/>
      <c r="D80" s="16"/>
      <c r="E80" t="s">
        <v>36</v>
      </c>
      <c r="F80">
        <f t="shared" si="10"/>
        <v>3.6119999999999999E-2</v>
      </c>
      <c r="G80">
        <f t="shared" si="11"/>
        <v>3.7940000000000002E-2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3.6229999999999998E-2</v>
      </c>
      <c r="S80">
        <f t="shared" si="15"/>
        <v>3.8059999999999997E-2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3.4220000000000007E-2</v>
      </c>
      <c r="G81">
        <f t="shared" si="11"/>
        <v>3.6320000000000005E-2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3.458E-2</v>
      </c>
      <c r="S81">
        <f t="shared" si="15"/>
        <v>3.6429999999999997E-2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3.7920000000000009E-2</v>
      </c>
      <c r="H86">
        <f t="shared" ref="H86:H88" si="20">M11+I11+E11</f>
        <v>2.9047939999999999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3.6209750000000006E-2</v>
      </c>
      <c r="M86">
        <f>M25+I25+E25</f>
        <v>21.188639999999999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3.8040000000000004E-2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3.6319000000000004E-2</v>
      </c>
    </row>
    <row r="87" spans="2:25" x14ac:dyDescent="0.25">
      <c r="B87" s="17"/>
      <c r="C87" s="15"/>
      <c r="D87" s="16"/>
      <c r="E87" t="s">
        <v>36</v>
      </c>
      <c r="F87">
        <f t="shared" si="18"/>
        <v>3.6010000000000007E-2</v>
      </c>
      <c r="G87">
        <f t="shared" si="19"/>
        <v>3.7819999999999999E-2</v>
      </c>
      <c r="H87">
        <f t="shared" si="20"/>
        <v>6.2789390000000012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3.6120000000000006E-2</v>
      </c>
      <c r="S87">
        <f t="shared" si="25"/>
        <v>3.7940000000000002E-2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3.3853750000000002E-2</v>
      </c>
      <c r="G88">
        <f t="shared" si="19"/>
        <v>3.6210000000000006E-2</v>
      </c>
      <c r="H88">
        <f t="shared" si="20"/>
        <v>31.202931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3.4195000000000003E-2</v>
      </c>
      <c r="S88">
        <f t="shared" si="25"/>
        <v>3.6320000000000005E-2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3.8279999999999995E-2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3.6535999999999999E-2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3.8519999999999999E-2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3.6751000000000006E-2</v>
      </c>
    </row>
    <row r="93" spans="2:25" x14ac:dyDescent="0.25">
      <c r="B93" s="17"/>
      <c r="C93" s="15"/>
      <c r="D93" s="16"/>
      <c r="E93" t="s">
        <v>36</v>
      </c>
      <c r="F93">
        <f t="shared" si="28"/>
        <v>3.6339999999999997E-2</v>
      </c>
      <c r="G93">
        <f t="shared" si="29"/>
        <v>3.8179999999999992E-2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3.6560000000000009E-2</v>
      </c>
      <c r="S93">
        <f t="shared" si="33"/>
        <v>3.8420000000000003E-2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3.4839999999999996E-2</v>
      </c>
      <c r="G94">
        <f t="shared" si="29"/>
        <v>3.6539999999999996E-2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3.5435000000000008E-2</v>
      </c>
      <c r="S94">
        <f t="shared" si="33"/>
        <v>3.6760000000000001E-2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3.7979999999999993E-2</v>
      </c>
      <c r="H99">
        <f t="shared" ref="H99:H101" si="38">Q11+M11+I11+E11</f>
        <v>3.8399749999999999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3.6264274999999999E-2</v>
      </c>
      <c r="M99">
        <f>Q25+M25+I25+E25</f>
        <v>28.102817999999999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3.8159999999999999E-2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3.6427199999999993E-2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3.6065E-2</v>
      </c>
      <c r="G100">
        <f t="shared" si="37"/>
        <v>3.787998749999999E-2</v>
      </c>
      <c r="H100">
        <f t="shared" si="38"/>
        <v>8.4354560000000003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3.6229999999999998E-2</v>
      </c>
      <c r="S100">
        <f t="shared" si="43"/>
        <v>3.8059899999999994E-2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3.4021562499999998E-2</v>
      </c>
      <c r="G101">
        <f t="shared" si="37"/>
        <v>3.6264999999999992E-2</v>
      </c>
      <c r="H101">
        <f t="shared" si="38"/>
        <v>41.854481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3.4507500000000003E-2</v>
      </c>
      <c r="S101">
        <f t="shared" si="43"/>
        <v>3.6429999999999997E-2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3.8519999999999999E-2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3.6749599999999993E-2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3.8879999999999998E-2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3.7068400000000001E-2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3.6559999999999995E-2</v>
      </c>
      <c r="G106">
        <f t="shared" si="47"/>
        <v>3.8419199999999994E-2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3.6890000000000006E-2</v>
      </c>
      <c r="S106">
        <f t="shared" si="51"/>
        <v>3.8777300000000001E-2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3.5379999999999995E-2</v>
      </c>
      <c r="G107">
        <f t="shared" si="47"/>
        <v>3.6760000000000001E-2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3.6132499999999998E-2</v>
      </c>
      <c r="S107">
        <f t="shared" si="51"/>
        <v>3.7090000000000005E-2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3.7859999999999998E-2</v>
      </c>
      <c r="H112">
        <f t="shared" ref="H112:H114" si="56">AA11+W11</f>
        <v>1.9972150000000002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3.1550000000000002E-2</v>
      </c>
      <c r="M112">
        <f>AA25+W25</f>
        <v>13.858613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3.7920000000000002E-2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3.1600000000000003E-2</v>
      </c>
    </row>
    <row r="113" spans="2:25" x14ac:dyDescent="0.25">
      <c r="C113" s="17"/>
      <c r="D113" s="16"/>
      <c r="E113" t="s">
        <v>36</v>
      </c>
      <c r="F113">
        <f t="shared" si="54"/>
        <v>2.8839999999999998E-2</v>
      </c>
      <c r="G113">
        <f t="shared" si="55"/>
        <v>3.7254999999999996E-2</v>
      </c>
      <c r="H113">
        <f t="shared" si="56"/>
        <v>4.4146369999999999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2.8879999999999999E-2</v>
      </c>
      <c r="S113">
        <f t="shared" si="61"/>
        <v>3.7309999999999996E-2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2.9339999999999998E-2</v>
      </c>
      <c r="G114">
        <f t="shared" si="55"/>
        <v>3.2649999999999992E-2</v>
      </c>
      <c r="H114">
        <f t="shared" si="56"/>
        <v>22.011215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2.938E-2</v>
      </c>
      <c r="S114">
        <f t="shared" si="61"/>
        <v>3.27E-2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3.8040000000000004E-2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3.1699999999999999E-2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3.8159999999999999E-2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3.1800000000000002E-2</v>
      </c>
    </row>
    <row r="119" spans="2:25" x14ac:dyDescent="0.25">
      <c r="C119" s="17"/>
      <c r="D119" s="16"/>
      <c r="E119" t="s">
        <v>36</v>
      </c>
      <c r="F119">
        <f t="shared" si="64"/>
        <v>2.8960000000000003E-2</v>
      </c>
      <c r="G119">
        <f t="shared" si="65"/>
        <v>3.7419999999999995E-2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2.9039999999999996E-2</v>
      </c>
      <c r="S119">
        <f t="shared" si="69"/>
        <v>3.7529999999999994E-2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2.9460000000000004E-2</v>
      </c>
      <c r="G120">
        <f t="shared" si="65"/>
        <v>3.2799999999999996E-2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2.9539999999999997E-2</v>
      </c>
      <c r="S120">
        <f t="shared" si="69"/>
        <v>3.2899999999999999E-2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3.7920000000000009E-2</v>
      </c>
      <c r="H125">
        <f t="shared" ref="H125:H127" si="74">AE11+AA11+W11</f>
        <v>2.9412190000000002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3.1599750000000003E-2</v>
      </c>
      <c r="M125">
        <f>AE25+AA25+W25</f>
        <v>20.928274999999999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3.8040000000000004E-2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3.1699000000000005E-2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2.8880000000000003E-2</v>
      </c>
      <c r="G126">
        <f t="shared" si="73"/>
        <v>3.7310249999999996E-2</v>
      </c>
      <c r="H126">
        <f t="shared" si="74"/>
        <v>6.8106069999999992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2.8960000000000003E-2</v>
      </c>
      <c r="S126">
        <f t="shared" si="79"/>
        <v>3.7421000000000003E-2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2.9380000000000003E-2</v>
      </c>
      <c r="G127">
        <f t="shared" si="73"/>
        <v>3.27E-2</v>
      </c>
      <c r="H127">
        <f t="shared" si="74"/>
        <v>32.112448000000001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2.946E-2</v>
      </c>
      <c r="S127">
        <f t="shared" si="79"/>
        <v>3.2799999999999996E-2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3.8279999999999995E-2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3.1896000000000001E-2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3.8519999999999999E-2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3.2091000000000001E-2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2.912E-2</v>
      </c>
      <c r="G132">
        <f t="shared" si="83"/>
        <v>3.7643999999999997E-2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2.9280000000000004E-2</v>
      </c>
      <c r="S132">
        <f t="shared" si="87"/>
        <v>3.7869E-2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2.962E-2</v>
      </c>
      <c r="G133">
        <f t="shared" si="83"/>
        <v>3.2999999999999995E-2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2.9780000000000001E-2</v>
      </c>
      <c r="S133">
        <f t="shared" si="87"/>
        <v>3.32E-2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3.7979999999999993E-2</v>
      </c>
      <c r="H138">
        <f t="shared" ref="H138:H140" si="92">AI11+AE11+AA11+W11</f>
        <v>3.8984690000000004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3.1649262499999997E-2</v>
      </c>
      <c r="M138">
        <f>AI25+AE25+AA25+W25</f>
        <v>27.664436000000002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3.8159999999999999E-2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3.1797100000000002E-2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2.8919987499999997E-2</v>
      </c>
      <c r="G139">
        <f t="shared" si="91"/>
        <v>3.7365724999999995E-2</v>
      </c>
      <c r="H139">
        <f t="shared" si="92"/>
        <v>8.8903639999999999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2.9039899999999997E-2</v>
      </c>
      <c r="S139">
        <f t="shared" si="97"/>
        <v>3.7532799999999991E-2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2.9419999999999995E-2</v>
      </c>
      <c r="G140">
        <f t="shared" si="91"/>
        <v>3.2749987499999994E-2</v>
      </c>
      <c r="H140">
        <f t="shared" si="92"/>
        <v>42.102854000000001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2.9539999999999997E-2</v>
      </c>
      <c r="S140">
        <f t="shared" si="97"/>
        <v>3.2899899999999996E-2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3.8519999999999999E-2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3.2088800000000001E-2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3.8879999999999998E-2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3.23757E-2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2.9279199999999998E-2</v>
      </c>
      <c r="G145">
        <f t="shared" si="101"/>
        <v>3.7870399999999999E-2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2.95173E-2</v>
      </c>
      <c r="S145">
        <f t="shared" si="105"/>
        <v>3.8211599999999998E-2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2.9779999999999997E-2</v>
      </c>
      <c r="G146">
        <f t="shared" si="101"/>
        <v>3.3199199999999998E-2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3.0019999999999998E-2</v>
      </c>
      <c r="S146">
        <f t="shared" si="105"/>
        <v>3.3497300000000001E-2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3.7859999999999998E-2</v>
      </c>
      <c r="H151">
        <f t="shared" ref="H151:H153" si="110">I32++E32</f>
        <v>2.1828289999999999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2.444E-2</v>
      </c>
      <c r="M151">
        <f>I46+E46</f>
        <v>14.156203999999999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3.7920000000000002E-2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2.4480000000000002E-2</v>
      </c>
    </row>
    <row r="152" spans="1:25" x14ac:dyDescent="0.25">
      <c r="C152" s="17"/>
      <c r="D152" s="16"/>
      <c r="E152" t="s">
        <v>36</v>
      </c>
      <c r="F152">
        <f t="shared" si="108"/>
        <v>1.4919999999999999E-2</v>
      </c>
      <c r="G152">
        <f t="shared" si="109"/>
        <v>3.5654999999999999E-2</v>
      </c>
      <c r="H152">
        <f t="shared" si="110"/>
        <v>4.3452060000000001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1.494E-2</v>
      </c>
      <c r="S152">
        <f t="shared" si="115"/>
        <v>3.5709999999999999E-2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1.6420000000000001E-2</v>
      </c>
      <c r="G153">
        <f t="shared" si="109"/>
        <v>2.8639999999999999E-2</v>
      </c>
      <c r="H153">
        <f t="shared" si="110"/>
        <v>21.089514000000001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1.6440000000000003E-2</v>
      </c>
      <c r="S153">
        <f t="shared" si="115"/>
        <v>2.8680000000000004E-2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3.8040000000000004E-2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2.4560000000000002E-2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3.8159999999999999E-2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2.4640000000000002E-2</v>
      </c>
    </row>
    <row r="158" spans="1:25" x14ac:dyDescent="0.25">
      <c r="C158" s="17"/>
      <c r="D158" s="16"/>
      <c r="E158" t="s">
        <v>36</v>
      </c>
      <c r="F158">
        <f t="shared" si="118"/>
        <v>1.498E-2</v>
      </c>
      <c r="G158">
        <f t="shared" si="119"/>
        <v>3.5820000000000005E-2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1.5019999999999999E-2</v>
      </c>
      <c r="S158">
        <f t="shared" si="123"/>
        <v>3.5929999999999997E-2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1.6480000000000002E-2</v>
      </c>
      <c r="G159">
        <f t="shared" si="119"/>
        <v>2.8760000000000001E-2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1.652E-2</v>
      </c>
      <c r="S159">
        <f t="shared" si="123"/>
        <v>2.8839999999999998E-2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3.7920000000000009E-2</v>
      </c>
      <c r="H164">
        <f t="shared" ref="H164:H166" si="128">M32+I32+E32</f>
        <v>3.4337080000000002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2.4479500000000001E-2</v>
      </c>
      <c r="M164">
        <f>M46+I46+E46</f>
        <v>21.221107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3.8040000000000004E-2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2.4558000000000003E-2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1.494E-2</v>
      </c>
      <c r="G165">
        <f t="shared" si="127"/>
        <v>3.5709750000000005E-2</v>
      </c>
      <c r="H165">
        <f t="shared" si="128"/>
        <v>6.2669090000000001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1.4980000000000002E-2</v>
      </c>
      <c r="S165">
        <f t="shared" si="133"/>
        <v>3.5819000000000004E-2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1.6440250000000003E-2</v>
      </c>
      <c r="G166">
        <f t="shared" si="127"/>
        <v>2.8680250000000001E-2</v>
      </c>
      <c r="H166">
        <f t="shared" si="128"/>
        <v>30.611720999999999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1.6481000000000003E-2</v>
      </c>
      <c r="S166">
        <f t="shared" si="133"/>
        <v>2.8761000000000002E-2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3.8279999999999995E-2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2.4711999999999998E-2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3.8519999999999999E-2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2.4862000000000002E-2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1.506E-2</v>
      </c>
      <c r="G171">
        <f t="shared" si="137"/>
        <v>3.6035999999999999E-2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1.5140000000000001E-2</v>
      </c>
      <c r="S171">
        <f t="shared" si="141"/>
        <v>3.6251000000000005E-2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1.6564000000000002E-2</v>
      </c>
      <c r="G172">
        <f t="shared" si="137"/>
        <v>2.8923999999999998E-2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1.6649000000000004E-2</v>
      </c>
      <c r="S172">
        <f t="shared" si="141"/>
        <v>2.9089000000000004E-2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3.7979999999999993E-2</v>
      </c>
      <c r="H177">
        <f t="shared" ref="H177:H179" si="146">Q32+M32+I32+E32</f>
        <v>4.3861350000000003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2.451855E-2</v>
      </c>
      <c r="M177">
        <f>Q46+M46+I46+E46</f>
        <v>28.229516000000004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3.8159999999999999E-2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2.4634400000000001E-2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1.4959999999999998E-2</v>
      </c>
      <c r="G178">
        <f t="shared" si="145"/>
        <v>3.5764274999999998E-2</v>
      </c>
      <c r="H178">
        <f t="shared" si="146"/>
        <v>8.2682439999999993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1.5019999999999999E-2</v>
      </c>
      <c r="S178">
        <f t="shared" si="151"/>
        <v>3.5927199999999999E-2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1.6460724999999999E-2</v>
      </c>
      <c r="G179">
        <f t="shared" si="145"/>
        <v>2.8720737499999996E-2</v>
      </c>
      <c r="H179">
        <f t="shared" si="146"/>
        <v>40.338867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1.6522799999999997E-2</v>
      </c>
      <c r="S179">
        <f t="shared" si="151"/>
        <v>2.8842899999999998E-2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3.8519999999999999E-2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2.4859199999999998E-2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3.8879999999999998E-2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2.5076799999999996E-2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1.5139999999999999E-2</v>
      </c>
      <c r="G184">
        <f t="shared" si="155"/>
        <v>3.6249599999999993E-2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1.5259999999999999E-2</v>
      </c>
      <c r="S184">
        <f t="shared" si="159"/>
        <v>3.6568400000000001E-2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1.6650399999999999E-2</v>
      </c>
      <c r="G185">
        <f t="shared" si="155"/>
        <v>2.9091199999999998E-2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1.6781600000000001E-2</v>
      </c>
      <c r="S185">
        <f t="shared" si="159"/>
        <v>2.9344300000000004E-2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3.7859999999999998E-2</v>
      </c>
      <c r="H190">
        <f t="shared" ref="H190:H192" si="164">AA32+W32</f>
        <v>2.4494820000000002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1.6025000000000001E-2</v>
      </c>
      <c r="M190">
        <f>AA46+W46</f>
        <v>13.843205000000001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3.7920000000000002E-2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1.6050000000000002E-2</v>
      </c>
    </row>
    <row r="191" spans="1:25" x14ac:dyDescent="0.25">
      <c r="C191" s="17"/>
      <c r="D191" s="16"/>
      <c r="E191" t="s">
        <v>36</v>
      </c>
      <c r="F191">
        <f t="shared" si="162"/>
        <v>6.8100000000000001E-3</v>
      </c>
      <c r="G191">
        <f t="shared" si="163"/>
        <v>3.1645E-2</v>
      </c>
      <c r="H191">
        <f t="shared" si="164"/>
        <v>4.4935010000000002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6.8199999999999997E-3</v>
      </c>
      <c r="S191">
        <f t="shared" si="169"/>
        <v>3.1690000000000003E-2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8.4149999999999989E-3</v>
      </c>
      <c r="G192">
        <f t="shared" si="163"/>
        <v>2.3134999999999999E-2</v>
      </c>
      <c r="H192">
        <f t="shared" si="164"/>
        <v>15.324173999999999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8.43E-3</v>
      </c>
      <c r="S192">
        <f t="shared" si="169"/>
        <v>2.317E-2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3.8040000000000004E-2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1.61E-2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3.8159999999999999E-2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1.6150000000000001E-2</v>
      </c>
    </row>
    <row r="197" spans="2:25" x14ac:dyDescent="0.25">
      <c r="C197" s="17"/>
      <c r="D197" s="16"/>
      <c r="E197" t="s">
        <v>36</v>
      </c>
      <c r="F197">
        <f t="shared" si="172"/>
        <v>6.8400000000000006E-3</v>
      </c>
      <c r="G197">
        <f t="shared" si="173"/>
        <v>3.1780000000000003E-2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6.8599999999999998E-3</v>
      </c>
      <c r="S197">
        <f t="shared" si="177"/>
        <v>3.1870000000000002E-2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8.4600000000000005E-3</v>
      </c>
      <c r="G198">
        <f t="shared" si="173"/>
        <v>2.324E-2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8.4899999999999993E-3</v>
      </c>
      <c r="S198">
        <f t="shared" si="177"/>
        <v>2.3309999999999997E-2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3.7920000000000009E-2</v>
      </c>
      <c r="H203">
        <f t="shared" ref="H203:H205" si="182">AE32+AA32+W32</f>
        <v>3.3894289999999998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1.6050000000000002E-2</v>
      </c>
      <c r="M203">
        <f>AE46+AA46+W46</f>
        <v>20.842659000000001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3.8040000000000004E-2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1.6100000000000003E-2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6.8199999999999997E-3</v>
      </c>
      <c r="G204">
        <f t="shared" si="181"/>
        <v>3.1689750000000003E-2</v>
      </c>
      <c r="H204">
        <f t="shared" si="182"/>
        <v>6.4161039999999998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6.8400000000000006E-3</v>
      </c>
      <c r="S204">
        <f t="shared" si="186"/>
        <v>3.1779000000000002E-2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8.4297499999999997E-3</v>
      </c>
      <c r="G205">
        <f t="shared" si="181"/>
        <v>2.3170000000000003E-2</v>
      </c>
      <c r="H205">
        <f t="shared" si="182"/>
        <v>24.003022999999999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8.4590000000000012E-3</v>
      </c>
      <c r="S205">
        <f t="shared" si="186"/>
        <v>2.3240000000000004E-2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3.8279999999999995E-2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1.6199999999999999E-2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3.8519999999999999E-2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1.6300000000000002E-2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6.8799999999999998E-3</v>
      </c>
      <c r="G210">
        <f t="shared" si="190"/>
        <v>3.1955999999999998E-2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6.9200000000000008E-3</v>
      </c>
      <c r="S210">
        <f t="shared" si="194"/>
        <v>3.2131000000000007E-2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8.5159999999999993E-3</v>
      </c>
      <c r="G211">
        <f t="shared" si="190"/>
        <v>2.3379999999999998E-2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8.5710000000000005E-3</v>
      </c>
      <c r="S211">
        <f t="shared" si="194"/>
        <v>2.3520000000000003E-2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3.7979999999999993E-2</v>
      </c>
      <c r="H216">
        <f t="shared" ref="H216:H218" si="199">AI32+AE32+AA32+W32</f>
        <v>4.6126659999999999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1.6074999999999999E-2</v>
      </c>
      <c r="M216">
        <f>AI46+AE46+AA46+W46</f>
        <v>27.625316000000002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3.8159999999999999E-2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1.6150000000000001E-2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6.8299999999999993E-3</v>
      </c>
      <c r="G217">
        <f t="shared" si="198"/>
        <v>3.17342875E-2</v>
      </c>
      <c r="H217">
        <f t="shared" si="199"/>
        <v>8.345559999999999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6.8599999999999989E-3</v>
      </c>
      <c r="S217">
        <f t="shared" si="204"/>
        <v>3.1867300000000001E-2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8.4442749999999976E-3</v>
      </c>
      <c r="G218">
        <f t="shared" si="198"/>
        <v>2.3204999999999996E-2</v>
      </c>
      <c r="H218">
        <f t="shared" si="199"/>
        <v>32.991324999999996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8.4871999999999986E-3</v>
      </c>
      <c r="S218">
        <f t="shared" si="204"/>
        <v>2.3310000000000001E-2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3.8519999999999999E-2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1.6299999999999999E-2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3.8879999999999998E-2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1.6450000000000003E-2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6.9199999999999991E-3</v>
      </c>
      <c r="G223">
        <f t="shared" si="208"/>
        <v>3.2130400000000003E-2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6.9800000000000001E-3</v>
      </c>
      <c r="S223">
        <f t="shared" si="212"/>
        <v>3.2391100000000006E-2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8.5696000000000001E-3</v>
      </c>
      <c r="G224">
        <f t="shared" si="208"/>
        <v>2.3519999999999999E-2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8.6484000000000005E-3</v>
      </c>
      <c r="S224">
        <f t="shared" si="212"/>
        <v>2.3730000000000001E-2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3.7859999999999998E-2</v>
      </c>
      <c r="H229">
        <f t="shared" ref="H229:H231" si="217">I52+E52</f>
        <v>2.4348549999999998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6.6499999999999997E-3</v>
      </c>
      <c r="M229">
        <f>I66+E66</f>
        <v>14.847949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3.7920000000000002E-2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6.3E-3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2.0924999999999999E-2</v>
      </c>
      <c r="H230">
        <f t="shared" si="217"/>
        <v>3.808573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2.095E-2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1.3924999999999998E-2</v>
      </c>
      <c r="H231">
        <f t="shared" si="217"/>
        <v>14.633082999999999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1.3950000000000001E-2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3.8040000000000004E-2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5.6000000000000008E-3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3.8159999999999999E-2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4.8999999999999998E-3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2.0999999999999998E-2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2.1049999999999996E-2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1.4E-2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1.405E-2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3.7920000000000009E-2</v>
      </c>
      <c r="H242">
        <f t="shared" ref="H242:H244" si="235">M52+I52+E52</f>
        <v>3.6432819999999997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6.336500000000001E-3</v>
      </c>
      <c r="M242">
        <f>M66+I66+E66</f>
        <v>21.474592000000001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3.8040000000000004E-2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5.7460000000000002E-3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2.094975E-2</v>
      </c>
      <c r="H243">
        <f t="shared" si="235"/>
        <v>5.5441190000000002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2.0999E-2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1.394975E-2</v>
      </c>
      <c r="H244">
        <f t="shared" si="235"/>
        <v>21.675105000000002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1.3999000000000001E-2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3.8279999999999995E-2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4.7840000000000001E-3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3.8519999999999999E-2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4.1140000000000005E-3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2.1095999999999997E-2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2.1191000000000002E-2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1.4095999999999999E-2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1.4191E-2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3.7979999999999993E-2</v>
      </c>
      <c r="H255">
        <f t="shared" ref="H255:H257" si="253">Q52+M52+I52+E52</f>
        <v>4.8551009999999994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6.0567624999999991E-3</v>
      </c>
      <c r="M255">
        <f>Q66+M66+I66+E66</f>
        <v>28.207519000000001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3.8159999999999999E-2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5.316099999999999E-3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2.0974299999999998E-2</v>
      </c>
      <c r="H256">
        <f t="shared" si="253"/>
        <v>7.3291149999999998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2.1047399999999997E-2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3.8150124999999993E-3</v>
      </c>
      <c r="G257">
        <f t="shared" si="252"/>
        <v>1.3974274999999998E-2</v>
      </c>
      <c r="H257">
        <f t="shared" si="253"/>
        <v>28.779046000000001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3.8300999999999995E-3</v>
      </c>
      <c r="S257">
        <f t="shared" si="258"/>
        <v>1.4047199999999999E-2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3.8519999999999999E-2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4.3767999999999993E-3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3.8879999999999998E-2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4.0507000000000008E-3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2.1191199999999997E-2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2.13338E-2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3.8607999999999997E-3</v>
      </c>
      <c r="G263">
        <f t="shared" si="262"/>
        <v>1.41896E-2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3.8927000000000007E-3</v>
      </c>
      <c r="S263">
        <f t="shared" si="266"/>
        <v>1.4328400000000002E-2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263"/>
  <sheetViews>
    <sheetView topLeftCell="A4" zoomScale="70" zoomScaleNormal="7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56</v>
      </c>
      <c r="C9" s="11"/>
      <c r="D9" s="11"/>
      <c r="E9" s="11"/>
      <c r="F9" s="11" t="s">
        <v>57</v>
      </c>
      <c r="G9" s="11"/>
      <c r="H9" s="11"/>
      <c r="I9" s="11"/>
      <c r="J9" s="11" t="s">
        <v>58</v>
      </c>
      <c r="K9" s="11"/>
      <c r="L9" s="11"/>
      <c r="M9" s="11"/>
      <c r="N9" s="11" t="s">
        <v>59</v>
      </c>
      <c r="O9" s="11"/>
      <c r="P9" s="11"/>
      <c r="Q9" s="11"/>
      <c r="S9" s="17" t="s">
        <v>12</v>
      </c>
      <c r="T9" s="11" t="s">
        <v>56</v>
      </c>
      <c r="U9" s="11"/>
      <c r="V9" s="11"/>
      <c r="W9" s="11"/>
      <c r="X9" s="11" t="s">
        <v>57</v>
      </c>
      <c r="Y9" s="11"/>
      <c r="Z9" s="11"/>
      <c r="AA9" s="11"/>
      <c r="AB9" s="11" t="s">
        <v>58</v>
      </c>
      <c r="AC9" s="11"/>
      <c r="AD9" s="11"/>
      <c r="AE9" s="11"/>
      <c r="AF9" s="11" t="s">
        <v>59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3.78E-2</v>
      </c>
      <c r="E11">
        <v>0.97326000000000001</v>
      </c>
      <c r="F11" t="s">
        <v>20</v>
      </c>
      <c r="G11">
        <v>2.5999999999999999E-3</v>
      </c>
      <c r="H11">
        <v>3.9E-2</v>
      </c>
      <c r="I11">
        <v>0.96829900000000002</v>
      </c>
      <c r="J11" t="s">
        <v>20</v>
      </c>
      <c r="K11">
        <v>2.5999999999999999E-3</v>
      </c>
      <c r="L11">
        <v>4.02E-2</v>
      </c>
      <c r="M11">
        <v>0.96323499999999995</v>
      </c>
      <c r="N11" t="s">
        <v>20</v>
      </c>
      <c r="O11">
        <v>2.5999999999999999E-3</v>
      </c>
      <c r="P11">
        <v>4.1399999999999999E-2</v>
      </c>
      <c r="Q11">
        <v>0.93518100000000004</v>
      </c>
      <c r="S11" s="17"/>
      <c r="T11" t="s">
        <v>20</v>
      </c>
      <c r="U11">
        <v>1.2999999999999999E-3</v>
      </c>
      <c r="V11">
        <v>3.78E-2</v>
      </c>
      <c r="W11">
        <v>0.98244399999999998</v>
      </c>
      <c r="X11" t="s">
        <v>20</v>
      </c>
      <c r="Y11">
        <v>2.5999999999999999E-3</v>
      </c>
      <c r="Z11">
        <v>3.9E-2</v>
      </c>
      <c r="AA11">
        <v>1.0147710000000001</v>
      </c>
      <c r="AB11" t="s">
        <v>20</v>
      </c>
      <c r="AC11">
        <v>2.5999999999999999E-3</v>
      </c>
      <c r="AD11">
        <v>4.02E-2</v>
      </c>
      <c r="AE11">
        <v>0.94400399999999995</v>
      </c>
      <c r="AF11" t="s">
        <v>20</v>
      </c>
      <c r="AG11">
        <v>2.5999999999999999E-3</v>
      </c>
      <c r="AH11">
        <v>4.1399999999999999E-2</v>
      </c>
      <c r="AI11">
        <v>0.95725000000000005</v>
      </c>
    </row>
    <row r="12" spans="1:35" x14ac:dyDescent="0.25">
      <c r="A12" s="17"/>
      <c r="B12" t="s">
        <v>21</v>
      </c>
      <c r="C12">
        <v>3.5900000000000001E-2</v>
      </c>
      <c r="D12">
        <v>3.7699999999999997E-2</v>
      </c>
      <c r="E12">
        <v>2.0194740000000002</v>
      </c>
      <c r="F12" t="s">
        <v>21</v>
      </c>
      <c r="G12">
        <v>3.6999999999999998E-2</v>
      </c>
      <c r="H12">
        <v>3.8899999999999997E-2</v>
      </c>
      <c r="I12">
        <v>2.0808710000000001</v>
      </c>
      <c r="J12" t="s">
        <v>21</v>
      </c>
      <c r="K12">
        <v>3.8100000000000002E-2</v>
      </c>
      <c r="L12">
        <v>4.0099999999999997E-2</v>
      </c>
      <c r="M12">
        <v>2.1785939999999999</v>
      </c>
      <c r="N12" t="s">
        <v>21</v>
      </c>
      <c r="O12">
        <v>3.9199999999999999E-2</v>
      </c>
      <c r="P12">
        <v>4.1200000000000001E-2</v>
      </c>
      <c r="Q12">
        <v>2.156517</v>
      </c>
      <c r="S12" s="17"/>
      <c r="T12" t="s">
        <v>21</v>
      </c>
      <c r="U12">
        <v>2.8799999999999999E-2</v>
      </c>
      <c r="V12">
        <v>3.7199999999999997E-2</v>
      </c>
      <c r="W12">
        <v>2.3499029999999999</v>
      </c>
      <c r="X12" t="s">
        <v>21</v>
      </c>
      <c r="Y12">
        <v>2.9600000000000001E-2</v>
      </c>
      <c r="Z12">
        <v>3.8300000000000001E-2</v>
      </c>
      <c r="AA12">
        <v>2.0647340000000001</v>
      </c>
      <c r="AB12" t="s">
        <v>21</v>
      </c>
      <c r="AC12">
        <v>3.04E-2</v>
      </c>
      <c r="AD12">
        <v>3.95E-2</v>
      </c>
      <c r="AE12">
        <v>2.3959700000000002</v>
      </c>
      <c r="AF12" t="s">
        <v>21</v>
      </c>
      <c r="AG12">
        <v>3.1099999999999999E-2</v>
      </c>
      <c r="AH12">
        <v>4.0599999999999997E-2</v>
      </c>
      <c r="AI12">
        <v>2.0797569999999999</v>
      </c>
    </row>
    <row r="13" spans="1:35" x14ac:dyDescent="0.25">
      <c r="A13" s="17"/>
      <c r="B13" t="s">
        <v>22</v>
      </c>
      <c r="C13">
        <v>3.4700000000000002E-2</v>
      </c>
      <c r="D13">
        <v>3.4799999999999998E-2</v>
      </c>
      <c r="E13">
        <v>10.206567</v>
      </c>
      <c r="F13" t="s">
        <v>22</v>
      </c>
      <c r="G13">
        <v>3.5799999999999998E-2</v>
      </c>
      <c r="H13">
        <v>3.5900000000000001E-2</v>
      </c>
      <c r="I13">
        <v>8.9849910000000008</v>
      </c>
      <c r="J13" t="s">
        <v>22</v>
      </c>
      <c r="K13">
        <v>3.6900000000000002E-2</v>
      </c>
      <c r="L13">
        <v>3.7100000000000001E-2</v>
      </c>
      <c r="M13">
        <v>10.334571</v>
      </c>
      <c r="N13" t="s">
        <v>22</v>
      </c>
      <c r="O13">
        <v>3.7999999999999999E-2</v>
      </c>
      <c r="P13">
        <v>3.8199999999999998E-2</v>
      </c>
      <c r="Q13">
        <v>10.482117000000001</v>
      </c>
      <c r="S13" s="17"/>
      <c r="T13" t="s">
        <v>22</v>
      </c>
      <c r="U13">
        <v>2.8500000000000001E-2</v>
      </c>
      <c r="V13">
        <v>3.15E-2</v>
      </c>
      <c r="W13">
        <v>10.271877</v>
      </c>
      <c r="X13" t="s">
        <v>22</v>
      </c>
      <c r="Y13">
        <v>2.9399999999999999E-2</v>
      </c>
      <c r="Z13">
        <v>3.2500000000000001E-2</v>
      </c>
      <c r="AA13">
        <v>8.4214249999999993</v>
      </c>
      <c r="AB13" t="s">
        <v>22</v>
      </c>
      <c r="AC13">
        <v>3.0200000000000001E-2</v>
      </c>
      <c r="AD13">
        <v>3.3500000000000002E-2</v>
      </c>
      <c r="AE13">
        <v>8.4372699999999998</v>
      </c>
      <c r="AF13" t="s">
        <v>22</v>
      </c>
      <c r="AG13">
        <v>3.1E-2</v>
      </c>
      <c r="AH13">
        <v>3.4500000000000003E-2</v>
      </c>
      <c r="AI13">
        <v>10.390516999999999</v>
      </c>
    </row>
    <row r="16" spans="1:35" x14ac:dyDescent="0.25">
      <c r="A16" s="13" t="s">
        <v>24</v>
      </c>
      <c r="B16" s="11" t="s">
        <v>56</v>
      </c>
      <c r="C16" s="11"/>
      <c r="D16" s="11"/>
      <c r="E16" s="11"/>
      <c r="F16" s="11" t="s">
        <v>57</v>
      </c>
      <c r="G16" s="11"/>
      <c r="H16" s="11"/>
      <c r="I16" s="11"/>
      <c r="J16" s="11" t="s">
        <v>58</v>
      </c>
      <c r="K16" s="11"/>
      <c r="L16" s="11"/>
      <c r="M16" s="11"/>
      <c r="N16" s="11" t="s">
        <v>59</v>
      </c>
      <c r="O16" s="11"/>
      <c r="P16" s="11"/>
      <c r="Q16" s="11"/>
      <c r="S16" s="13" t="s">
        <v>24</v>
      </c>
      <c r="T16" s="11" t="s">
        <v>56</v>
      </c>
      <c r="U16" s="11"/>
      <c r="V16" s="11"/>
      <c r="W16" s="11"/>
      <c r="X16" s="11" t="s">
        <v>57</v>
      </c>
      <c r="Y16" s="11"/>
      <c r="Z16" s="11"/>
      <c r="AA16" s="11"/>
      <c r="AB16" s="11" t="s">
        <v>58</v>
      </c>
      <c r="AC16" s="11"/>
      <c r="AD16" s="11"/>
      <c r="AE16" s="11"/>
      <c r="AF16" s="11" t="s">
        <v>59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56</v>
      </c>
      <c r="C23" s="11"/>
      <c r="D23" s="11"/>
      <c r="E23" s="11"/>
      <c r="F23" s="11" t="s">
        <v>57</v>
      </c>
      <c r="G23" s="11"/>
      <c r="H23" s="11"/>
      <c r="I23" s="11"/>
      <c r="J23" s="11" t="s">
        <v>58</v>
      </c>
      <c r="K23" s="11"/>
      <c r="L23" s="11"/>
      <c r="M23" s="11"/>
      <c r="N23" s="11" t="s">
        <v>59</v>
      </c>
      <c r="O23" s="11"/>
      <c r="P23" s="11"/>
      <c r="Q23" s="11"/>
      <c r="S23" s="18" t="s">
        <v>25</v>
      </c>
      <c r="T23" s="11" t="s">
        <v>56</v>
      </c>
      <c r="U23" s="11"/>
      <c r="V23" s="11"/>
      <c r="W23" s="11"/>
      <c r="X23" s="11" t="s">
        <v>57</v>
      </c>
      <c r="Y23" s="11"/>
      <c r="Z23" s="11"/>
      <c r="AA23" s="11"/>
      <c r="AB23" s="11" t="s">
        <v>58</v>
      </c>
      <c r="AC23" s="11"/>
      <c r="AD23" s="11"/>
      <c r="AE23" s="11"/>
      <c r="AF23" s="11" t="s">
        <v>59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3.4799999999999998E-2</v>
      </c>
      <c r="C25" s="3"/>
      <c r="D25" s="3"/>
      <c r="E25">
        <v>7.9199760000000001</v>
      </c>
      <c r="F25" s="3">
        <v>3.5999999999999997E-2</v>
      </c>
      <c r="G25" s="3"/>
      <c r="H25" s="3"/>
      <c r="I25">
        <v>7.8826390000000002</v>
      </c>
      <c r="J25">
        <v>3.7199999999999997E-2</v>
      </c>
      <c r="K25" s="3"/>
      <c r="L25" s="3"/>
      <c r="M25" s="7">
        <v>7.5416420000000004</v>
      </c>
      <c r="N25" s="3">
        <v>3.8100000000000002E-2</v>
      </c>
      <c r="O25" s="3"/>
      <c r="P25" s="3"/>
      <c r="Q25">
        <v>7.854158</v>
      </c>
      <c r="S25" s="18"/>
      <c r="T25" s="3">
        <v>3.0599999999999999E-2</v>
      </c>
      <c r="U25" s="3"/>
      <c r="V25" s="3"/>
      <c r="W25">
        <v>7.9062419999999998</v>
      </c>
      <c r="X25" s="3">
        <v>3.15E-2</v>
      </c>
      <c r="Y25" s="3"/>
      <c r="Z25" s="3"/>
      <c r="AA25">
        <v>7.7076000000000002</v>
      </c>
      <c r="AB25" s="3">
        <v>3.2300000000000002E-2</v>
      </c>
      <c r="AC25" s="3"/>
      <c r="AD25" s="3"/>
      <c r="AE25">
        <v>7.8787390000000004</v>
      </c>
      <c r="AF25" s="3">
        <v>3.3300000000000003E-2</v>
      </c>
      <c r="AG25" s="3"/>
      <c r="AH25" s="3"/>
      <c r="AI25">
        <v>7.2865570000000002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56</v>
      </c>
      <c r="C30" s="11"/>
      <c r="D30" s="11"/>
      <c r="E30" s="11"/>
      <c r="F30" s="11" t="s">
        <v>57</v>
      </c>
      <c r="G30" s="11"/>
      <c r="H30" s="11"/>
      <c r="I30" s="11"/>
      <c r="J30" s="11" t="s">
        <v>58</v>
      </c>
      <c r="K30" s="11"/>
      <c r="L30" s="11"/>
      <c r="M30" s="11"/>
      <c r="N30" s="11" t="s">
        <v>59</v>
      </c>
      <c r="O30" s="11"/>
      <c r="P30" s="11"/>
      <c r="Q30" s="11"/>
      <c r="S30" s="17" t="s">
        <v>12</v>
      </c>
      <c r="T30" s="11" t="s">
        <v>56</v>
      </c>
      <c r="U30" s="11"/>
      <c r="V30" s="11"/>
      <c r="W30" s="11"/>
      <c r="X30" s="11" t="s">
        <v>57</v>
      </c>
      <c r="Y30" s="11"/>
      <c r="Z30" s="11"/>
      <c r="AA30" s="11"/>
      <c r="AB30" s="11" t="s">
        <v>58</v>
      </c>
      <c r="AC30" s="11"/>
      <c r="AD30" s="11"/>
      <c r="AE30" s="11"/>
      <c r="AF30" s="11" t="s">
        <v>59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3.78E-2</v>
      </c>
      <c r="E32">
        <v>1.220016</v>
      </c>
      <c r="F32" t="s">
        <v>20</v>
      </c>
      <c r="G32">
        <v>2.5999999999999999E-3</v>
      </c>
      <c r="H32">
        <v>3.9E-2</v>
      </c>
      <c r="I32">
        <v>0.96281300000000003</v>
      </c>
      <c r="J32" t="s">
        <v>20</v>
      </c>
      <c r="K32">
        <v>2.5999999999999999E-3</v>
      </c>
      <c r="L32">
        <v>4.02E-2</v>
      </c>
      <c r="M32">
        <v>1.2508790000000001</v>
      </c>
      <c r="N32" t="s">
        <v>20</v>
      </c>
      <c r="O32">
        <v>2.5999999999999999E-3</v>
      </c>
      <c r="P32">
        <v>4.1399999999999999E-2</v>
      </c>
      <c r="Q32">
        <v>0.95242700000000002</v>
      </c>
      <c r="S32" s="17"/>
      <c r="T32" t="s">
        <v>20</v>
      </c>
      <c r="U32">
        <v>1.2999999999999999E-3</v>
      </c>
      <c r="V32">
        <v>3.78E-2</v>
      </c>
      <c r="W32">
        <v>1.2231080000000001</v>
      </c>
      <c r="X32" t="s">
        <v>20</v>
      </c>
      <c r="Y32">
        <v>2.5999999999999999E-3</v>
      </c>
      <c r="Z32">
        <v>3.9E-2</v>
      </c>
      <c r="AA32">
        <v>1.2263740000000001</v>
      </c>
      <c r="AB32" t="s">
        <v>20</v>
      </c>
      <c r="AC32">
        <v>2.5999999999999999E-3</v>
      </c>
      <c r="AD32">
        <v>4.02E-2</v>
      </c>
      <c r="AE32">
        <v>0.93994699999999998</v>
      </c>
      <c r="AF32" t="s">
        <v>20</v>
      </c>
      <c r="AG32">
        <v>2.5999999999999999E-3</v>
      </c>
      <c r="AH32">
        <v>4.1399999999999999E-2</v>
      </c>
      <c r="AI32">
        <v>1.2232369999999999</v>
      </c>
    </row>
    <row r="33" spans="1:35" x14ac:dyDescent="0.25">
      <c r="A33" s="17"/>
      <c r="B33" t="s">
        <v>21</v>
      </c>
      <c r="C33">
        <v>1.49E-2</v>
      </c>
      <c r="D33">
        <v>3.56E-2</v>
      </c>
      <c r="E33">
        <v>2.3295590000000002</v>
      </c>
      <c r="F33" t="s">
        <v>21</v>
      </c>
      <c r="G33">
        <v>1.5299999999999999E-2</v>
      </c>
      <c r="H33">
        <v>3.6700000000000003E-2</v>
      </c>
      <c r="I33">
        <v>2.015647</v>
      </c>
      <c r="J33" t="s">
        <v>21</v>
      </c>
      <c r="K33">
        <v>1.5699999999999999E-2</v>
      </c>
      <c r="L33">
        <v>3.7699999999999997E-2</v>
      </c>
      <c r="M33">
        <v>1.9217029999999999</v>
      </c>
      <c r="N33" t="s">
        <v>21</v>
      </c>
      <c r="O33">
        <v>1.61E-2</v>
      </c>
      <c r="P33">
        <v>3.8800000000000001E-2</v>
      </c>
      <c r="Q33">
        <v>2.0013350000000001</v>
      </c>
      <c r="S33" s="17"/>
      <c r="T33" t="s">
        <v>21</v>
      </c>
      <c r="U33">
        <v>6.7999999999999996E-3</v>
      </c>
      <c r="V33">
        <v>3.1600000000000003E-2</v>
      </c>
      <c r="W33">
        <v>2.3962659999999998</v>
      </c>
      <c r="X33" t="s">
        <v>21</v>
      </c>
      <c r="Y33">
        <v>7.0000000000000001E-3</v>
      </c>
      <c r="Z33">
        <v>3.2500000000000001E-2</v>
      </c>
      <c r="AA33">
        <v>2.097235</v>
      </c>
      <c r="AB33" t="s">
        <v>21</v>
      </c>
      <c r="AC33">
        <v>7.1999999999999998E-3</v>
      </c>
      <c r="AD33">
        <v>3.3300000000000003E-2</v>
      </c>
      <c r="AE33">
        <v>1.9226030000000001</v>
      </c>
      <c r="AF33" t="s">
        <v>21</v>
      </c>
      <c r="AG33">
        <v>7.4000000000000003E-3</v>
      </c>
      <c r="AH33">
        <v>3.4299999999999997E-2</v>
      </c>
      <c r="AI33">
        <v>1.9294560000000001</v>
      </c>
    </row>
    <row r="34" spans="1:35" x14ac:dyDescent="0.25">
      <c r="A34" s="17"/>
      <c r="B34" t="s">
        <v>22</v>
      </c>
      <c r="C34">
        <v>1.61E-2</v>
      </c>
      <c r="D34">
        <v>2.76E-2</v>
      </c>
      <c r="E34">
        <v>9.9698089999999997</v>
      </c>
      <c r="F34" t="s">
        <v>22</v>
      </c>
      <c r="G34">
        <v>1.66E-2</v>
      </c>
      <c r="H34">
        <v>2.8500000000000001E-2</v>
      </c>
      <c r="I34">
        <v>9.7109100000000002</v>
      </c>
      <c r="J34" t="s">
        <v>22</v>
      </c>
      <c r="K34" s="7">
        <v>1.7000000000000001E-2</v>
      </c>
      <c r="L34" s="10">
        <v>2.9399999999999999E-2</v>
      </c>
      <c r="M34">
        <v>9.7794570000000007</v>
      </c>
      <c r="N34" t="s">
        <v>22</v>
      </c>
      <c r="O34">
        <v>1.7500000000000002E-2</v>
      </c>
      <c r="P34">
        <v>3.0200000000000001E-2</v>
      </c>
      <c r="Q34">
        <v>9.1839329999999997</v>
      </c>
      <c r="S34" s="17"/>
      <c r="T34" t="s">
        <v>22</v>
      </c>
      <c r="U34">
        <v>8.3000000000000001E-3</v>
      </c>
      <c r="V34">
        <v>2.23E-2</v>
      </c>
      <c r="W34">
        <v>7.4639579999999999</v>
      </c>
      <c r="X34" t="s">
        <v>22</v>
      </c>
      <c r="Y34">
        <v>8.6E-3</v>
      </c>
      <c r="Z34">
        <v>2.3E-2</v>
      </c>
      <c r="AA34">
        <v>8.8547580000000004</v>
      </c>
      <c r="AB34" t="s">
        <v>22</v>
      </c>
      <c r="AC34">
        <v>8.8999999999999999E-3</v>
      </c>
      <c r="AD34">
        <v>2.3699999999999999E-2</v>
      </c>
      <c r="AE34">
        <v>8.8023959999999999</v>
      </c>
      <c r="AF34" t="s">
        <v>22</v>
      </c>
      <c r="AG34">
        <v>9.1000000000000004E-3</v>
      </c>
      <c r="AH34" s="6">
        <v>2.4400000000000002E-2</v>
      </c>
      <c r="AI34">
        <v>8.919594</v>
      </c>
    </row>
    <row r="37" spans="1:35" x14ac:dyDescent="0.25">
      <c r="A37" s="13" t="s">
        <v>24</v>
      </c>
      <c r="B37" s="11" t="s">
        <v>56</v>
      </c>
      <c r="C37" s="11"/>
      <c r="D37" s="11"/>
      <c r="E37" s="11"/>
      <c r="F37" s="11" t="s">
        <v>57</v>
      </c>
      <c r="G37" s="11"/>
      <c r="H37" s="11"/>
      <c r="I37" s="11"/>
      <c r="J37" s="11" t="s">
        <v>58</v>
      </c>
      <c r="K37" s="11"/>
      <c r="L37" s="11"/>
      <c r="M37" s="11"/>
      <c r="N37" s="11" t="s">
        <v>59</v>
      </c>
      <c r="O37" s="11"/>
      <c r="P37" s="11"/>
      <c r="Q37" s="11"/>
      <c r="S37" s="13" t="s">
        <v>24</v>
      </c>
      <c r="T37" s="11" t="s">
        <v>56</v>
      </c>
      <c r="U37" s="11"/>
      <c r="V37" s="11"/>
      <c r="W37" s="11"/>
      <c r="X37" s="11" t="s">
        <v>57</v>
      </c>
      <c r="Y37" s="11"/>
      <c r="Z37" s="11"/>
      <c r="AA37" s="11"/>
      <c r="AB37" s="11" t="s">
        <v>58</v>
      </c>
      <c r="AC37" s="11"/>
      <c r="AD37" s="11"/>
      <c r="AE37" s="11"/>
      <c r="AF37" s="11" t="s">
        <v>59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1.7500000000000002E-2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56</v>
      </c>
      <c r="C44" s="11"/>
      <c r="D44" s="11"/>
      <c r="E44" s="11"/>
      <c r="F44" s="11" t="s">
        <v>57</v>
      </c>
      <c r="G44" s="11"/>
      <c r="H44" s="11"/>
      <c r="I44" s="11"/>
      <c r="J44" s="11" t="s">
        <v>58</v>
      </c>
      <c r="K44" s="11"/>
      <c r="L44" s="11"/>
      <c r="M44" s="11"/>
      <c r="N44" s="11" t="s">
        <v>59</v>
      </c>
      <c r="O44" s="11"/>
      <c r="P44" s="11"/>
      <c r="Q44" s="11"/>
      <c r="S44" s="18" t="s">
        <v>25</v>
      </c>
      <c r="T44" s="11" t="s">
        <v>56</v>
      </c>
      <c r="U44" s="11"/>
      <c r="V44" s="11"/>
      <c r="W44" s="11"/>
      <c r="X44" s="11" t="s">
        <v>57</v>
      </c>
      <c r="Y44" s="11"/>
      <c r="Z44" s="11"/>
      <c r="AA44" s="11"/>
      <c r="AB44" s="11" t="s">
        <v>58</v>
      </c>
      <c r="AC44" s="11"/>
      <c r="AD44" s="11"/>
      <c r="AE44" s="11"/>
      <c r="AF44" s="11" t="s">
        <v>59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2.3900000000000001E-2</v>
      </c>
      <c r="C46" s="3"/>
      <c r="D46" s="3"/>
      <c r="E46">
        <v>8.4018960000000007</v>
      </c>
      <c r="F46" s="3">
        <v>2.4400000000000002E-2</v>
      </c>
      <c r="G46" s="3"/>
      <c r="H46" s="3"/>
      <c r="I46">
        <v>7.7989750000000004</v>
      </c>
      <c r="J46" s="3">
        <v>2.53E-2</v>
      </c>
      <c r="K46" s="3"/>
      <c r="L46" s="3"/>
      <c r="M46">
        <v>7.9192790000000004</v>
      </c>
      <c r="N46" s="3">
        <v>2.5999999999999999E-2</v>
      </c>
      <c r="O46" s="3"/>
      <c r="P46" s="3"/>
      <c r="Q46">
        <v>7.5094110000000001</v>
      </c>
      <c r="S46" s="18"/>
      <c r="T46" s="3">
        <v>1.5699999999999999E-2</v>
      </c>
      <c r="U46" s="3"/>
      <c r="V46" s="3"/>
      <c r="W46">
        <v>8.0447690000000005</v>
      </c>
      <c r="X46" s="3">
        <v>1.6199999999999999E-2</v>
      </c>
      <c r="Y46" s="3"/>
      <c r="Z46" s="3"/>
      <c r="AA46">
        <v>8.0868339999999996</v>
      </c>
      <c r="AB46" s="3">
        <v>1.67E-2</v>
      </c>
      <c r="AC46" s="3"/>
      <c r="AD46" s="3"/>
      <c r="AE46">
        <v>8.0176800000000004</v>
      </c>
      <c r="AF46" s="3">
        <v>1.7100000000000001E-2</v>
      </c>
      <c r="AG46" s="3"/>
      <c r="AH46" s="3"/>
      <c r="AI46">
        <v>8.1277899999999992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56</v>
      </c>
      <c r="C50" s="11"/>
      <c r="D50" s="11"/>
      <c r="E50" s="11"/>
      <c r="F50" s="11" t="s">
        <v>57</v>
      </c>
      <c r="G50" s="11"/>
      <c r="H50" s="11"/>
      <c r="I50" s="11"/>
      <c r="J50" s="11" t="s">
        <v>58</v>
      </c>
      <c r="K50" s="11"/>
      <c r="L50" s="11"/>
      <c r="M50" s="11"/>
      <c r="N50" s="11" t="s">
        <v>59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3.78E-2</v>
      </c>
      <c r="E52">
        <v>1.217336</v>
      </c>
      <c r="F52" t="s">
        <v>20</v>
      </c>
      <c r="G52">
        <v>2.5999999999999999E-3</v>
      </c>
      <c r="H52">
        <v>3.9E-2</v>
      </c>
      <c r="I52">
        <v>1.217519</v>
      </c>
      <c r="J52" t="s">
        <v>20</v>
      </c>
      <c r="K52">
        <v>2.5999999999999999E-3</v>
      </c>
      <c r="L52">
        <v>4.02E-2</v>
      </c>
      <c r="M52">
        <v>1.2084269999999999</v>
      </c>
      <c r="N52" t="s">
        <v>20</v>
      </c>
      <c r="O52">
        <v>2.5999999999999999E-3</v>
      </c>
      <c r="P52">
        <v>4.1399999999999999E-2</v>
      </c>
      <c r="Q52">
        <v>1.211819</v>
      </c>
    </row>
    <row r="53" spans="1:17" x14ac:dyDescent="0.25">
      <c r="A53" s="17"/>
      <c r="B53" t="s">
        <v>21</v>
      </c>
      <c r="C53">
        <v>2.8E-3</v>
      </c>
      <c r="D53">
        <v>2.0899999999999998E-2</v>
      </c>
      <c r="E53">
        <v>1.7423690000000001</v>
      </c>
      <c r="F53" t="s">
        <v>21</v>
      </c>
      <c r="G53">
        <v>2.8999999999999998E-3</v>
      </c>
      <c r="H53">
        <v>2.1399999999999999E-2</v>
      </c>
      <c r="I53">
        <v>2.0662039999999999</v>
      </c>
      <c r="J53" t="s">
        <v>21</v>
      </c>
      <c r="K53">
        <v>3.0000000000000001E-3</v>
      </c>
      <c r="L53">
        <v>2.18E-2</v>
      </c>
      <c r="M53">
        <v>1.735546</v>
      </c>
      <c r="N53" t="s">
        <v>21</v>
      </c>
      <c r="O53">
        <v>3.0999999999999999E-3</v>
      </c>
      <c r="P53">
        <v>2.2499999999999999E-2</v>
      </c>
      <c r="Q53">
        <v>1.784996</v>
      </c>
    </row>
    <row r="54" spans="1:17" x14ac:dyDescent="0.25">
      <c r="A54" s="17"/>
      <c r="B54" t="s">
        <v>22</v>
      </c>
      <c r="C54">
        <v>3.8E-3</v>
      </c>
      <c r="D54">
        <v>1.34E-2</v>
      </c>
      <c r="E54">
        <v>7.2269839999999999</v>
      </c>
      <c r="F54" t="s">
        <v>22</v>
      </c>
      <c r="G54">
        <v>3.8999999999999998E-3</v>
      </c>
      <c r="H54">
        <v>1.3899999999999999E-2</v>
      </c>
      <c r="I54">
        <v>7.3122239999999996</v>
      </c>
      <c r="J54" t="s">
        <v>22</v>
      </c>
      <c r="K54">
        <v>4.0000000000000001E-3</v>
      </c>
      <c r="L54">
        <v>1.44E-2</v>
      </c>
      <c r="M54">
        <v>7.3543019999999997</v>
      </c>
      <c r="N54" t="s">
        <v>22</v>
      </c>
      <c r="O54">
        <v>4.1999999999999997E-3</v>
      </c>
      <c r="P54">
        <v>1.49E-2</v>
      </c>
      <c r="Q54">
        <v>7.3098099999999997</v>
      </c>
    </row>
    <row r="57" spans="1:17" x14ac:dyDescent="0.25">
      <c r="A57" s="13" t="s">
        <v>24</v>
      </c>
      <c r="B57" s="11" t="s">
        <v>56</v>
      </c>
      <c r="C57" s="11"/>
      <c r="D57" s="11"/>
      <c r="E57" s="11"/>
      <c r="F57" s="11" t="s">
        <v>57</v>
      </c>
      <c r="G57" s="11"/>
      <c r="H57" s="11"/>
      <c r="I57" s="11"/>
      <c r="J57" s="11" t="s">
        <v>58</v>
      </c>
      <c r="K57" s="11"/>
      <c r="L57" s="11"/>
      <c r="M57" s="11"/>
      <c r="N57" s="11" t="s">
        <v>59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56</v>
      </c>
      <c r="C64" s="11"/>
      <c r="D64" s="11"/>
      <c r="E64" s="11"/>
      <c r="F64" s="11" t="s">
        <v>57</v>
      </c>
      <c r="G64" s="11"/>
      <c r="H64" s="11"/>
      <c r="I64" s="11"/>
      <c r="J64" s="11" t="s">
        <v>58</v>
      </c>
      <c r="K64" s="11"/>
      <c r="L64" s="11"/>
      <c r="M64" s="11"/>
      <c r="N64" s="11" t="s">
        <v>59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6.8999999999999999E-3</v>
      </c>
      <c r="C66" s="3"/>
      <c r="D66" s="3"/>
      <c r="E66">
        <v>7.4001239999999999</v>
      </c>
      <c r="F66" s="3">
        <v>7.3000000000000001E-3</v>
      </c>
      <c r="G66" s="3"/>
      <c r="H66" s="3"/>
      <c r="I66">
        <v>8.0773499999999991</v>
      </c>
      <c r="J66" s="3">
        <v>7.4999999999999997E-3</v>
      </c>
      <c r="K66" s="3"/>
      <c r="L66" s="3"/>
      <c r="M66">
        <v>7.4436739999999997</v>
      </c>
      <c r="N66" s="3">
        <v>7.7999999999999996E-3</v>
      </c>
      <c r="O66" s="3"/>
      <c r="P66" s="3"/>
      <c r="Q66">
        <v>8.3092039999999994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3.7859999999999998E-2</v>
      </c>
      <c r="H73">
        <f t="shared" ref="H73:H75" si="2">E11+I11</f>
        <v>1.941559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3.4860000000000002E-2</v>
      </c>
      <c r="M73">
        <f>I25+E25</f>
        <v>15.802614999999999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3.7920000000000002E-2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3.492E-2</v>
      </c>
    </row>
    <row r="74" spans="1:27" x14ac:dyDescent="0.25">
      <c r="C74" s="17"/>
      <c r="D74" s="16"/>
      <c r="E74" t="s">
        <v>36</v>
      </c>
      <c r="F74">
        <f t="shared" si="0"/>
        <v>3.5954999999999994E-2</v>
      </c>
      <c r="G74">
        <f t="shared" si="1"/>
        <v>3.7759999999999995E-2</v>
      </c>
      <c r="H74">
        <f t="shared" si="2"/>
        <v>4.1003450000000008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3.6010000000000007E-2</v>
      </c>
      <c r="S74">
        <f t="shared" si="7"/>
        <v>3.7819999999999999E-2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3.4755000000000001E-2</v>
      </c>
      <c r="G75">
        <f t="shared" si="1"/>
        <v>3.4854999999999997E-2</v>
      </c>
      <c r="H75">
        <f t="shared" si="2"/>
        <v>19.191558000000001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3.4810000000000001E-2</v>
      </c>
      <c r="S75">
        <f t="shared" si="7"/>
        <v>3.4910000000000004E-2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3.8040000000000004E-2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3.5040000000000002E-2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3.8159999999999999E-2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3.5159999999999997E-2</v>
      </c>
    </row>
    <row r="80" spans="1:27" x14ac:dyDescent="0.25">
      <c r="C80" s="17"/>
      <c r="D80" s="16"/>
      <c r="E80" t="s">
        <v>36</v>
      </c>
      <c r="F80">
        <f t="shared" si="10"/>
        <v>3.6119999999999999E-2</v>
      </c>
      <c r="G80">
        <f t="shared" si="11"/>
        <v>3.7940000000000002E-2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3.6229999999999998E-2</v>
      </c>
      <c r="S80">
        <f t="shared" si="15"/>
        <v>3.8059999999999997E-2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3.4920000000000007E-2</v>
      </c>
      <c r="G81">
        <f t="shared" si="11"/>
        <v>3.5020000000000003E-2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3.5029999999999999E-2</v>
      </c>
      <c r="S81">
        <f t="shared" si="15"/>
        <v>3.5129999999999995E-2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3.7920000000000009E-2</v>
      </c>
      <c r="H86">
        <f t="shared" ref="H86:H88" si="20">M11+I11+E11</f>
        <v>2.9047939999999999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3.492E-2</v>
      </c>
      <c r="M86">
        <f>M25+I25+E25</f>
        <v>23.344256999999999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3.8040000000000004E-2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3.5040000000000002E-2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3.6010000000000007E-2</v>
      </c>
      <c r="G87">
        <f t="shared" si="19"/>
        <v>3.7819999999999999E-2</v>
      </c>
      <c r="H87">
        <f t="shared" si="20"/>
        <v>6.2789390000000012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3.6120000000000006E-2</v>
      </c>
      <c r="S87">
        <f t="shared" si="25"/>
        <v>3.7940000000000002E-2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3.4810000000000008E-2</v>
      </c>
      <c r="G88">
        <f t="shared" si="19"/>
        <v>3.4910249999999997E-2</v>
      </c>
      <c r="H88">
        <f t="shared" si="20"/>
        <v>29.526129000000001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3.4920000000000007E-2</v>
      </c>
      <c r="S88">
        <f t="shared" si="25"/>
        <v>3.5021000000000004E-2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3.8279999999999995E-2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3.5279999999999999E-2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3.8519999999999999E-2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3.5519999999999996E-2</v>
      </c>
    </row>
    <row r="93" spans="2:25" x14ac:dyDescent="0.25">
      <c r="B93" s="17"/>
      <c r="C93" s="15"/>
      <c r="D93" s="16"/>
      <c r="E93" t="s">
        <v>36</v>
      </c>
      <c r="F93">
        <f t="shared" si="28"/>
        <v>3.6339999999999997E-2</v>
      </c>
      <c r="G93">
        <f t="shared" si="29"/>
        <v>3.8179999999999992E-2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3.6560000000000009E-2</v>
      </c>
      <c r="S93">
        <f t="shared" si="33"/>
        <v>3.8420000000000003E-2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3.5139999999999998E-2</v>
      </c>
      <c r="G94">
        <f t="shared" si="29"/>
        <v>3.5243999999999998E-2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3.5360000000000003E-2</v>
      </c>
      <c r="S94">
        <f t="shared" si="33"/>
        <v>3.5469000000000001E-2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3.7979999999999993E-2</v>
      </c>
      <c r="H99">
        <f t="shared" ref="H99:H101" si="38">Q11+M11+I11+E11</f>
        <v>3.8399749999999999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3.4979962499999989E-2</v>
      </c>
      <c r="M99">
        <f>Q25+M25+I25+E25</f>
        <v>31.198415000000004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3.8159999999999999E-2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3.5159699999999995E-2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3.6065E-2</v>
      </c>
      <c r="G100">
        <f t="shared" si="37"/>
        <v>3.787998749999999E-2</v>
      </c>
      <c r="H100">
        <f t="shared" si="38"/>
        <v>8.4354560000000003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3.6229999999999998E-2</v>
      </c>
      <c r="S100">
        <f t="shared" si="43"/>
        <v>3.8059899999999994E-2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3.4865E-2</v>
      </c>
      <c r="G101">
        <f t="shared" si="37"/>
        <v>3.4965724999999989E-2</v>
      </c>
      <c r="H101">
        <f t="shared" si="38"/>
        <v>40.008246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3.5029999999999999E-2</v>
      </c>
      <c r="S101">
        <f t="shared" si="43"/>
        <v>3.5132799999999999E-2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3.8519999999999999E-2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3.5517599999999996E-2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3.8879999999999998E-2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3.5871899999999998E-2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3.6559999999999995E-2</v>
      </c>
      <c r="G106">
        <f t="shared" si="47"/>
        <v>3.8419199999999994E-2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3.6890000000000006E-2</v>
      </c>
      <c r="S106">
        <f t="shared" si="51"/>
        <v>3.8777300000000001E-2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3.5359999999999996E-2</v>
      </c>
      <c r="G107">
        <f t="shared" si="47"/>
        <v>3.5470399999999999E-2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3.569E-2</v>
      </c>
      <c r="S107">
        <f t="shared" si="51"/>
        <v>3.5811599999999999E-2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3.7859999999999998E-2</v>
      </c>
      <c r="H112">
        <f t="shared" ref="H112:H114" si="56">AA11+W11</f>
        <v>1.9972150000000002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3.0644999999999999E-2</v>
      </c>
      <c r="M112">
        <f>AA25+W25</f>
        <v>15.613842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3.7920000000000002E-2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3.0689999999999999E-2</v>
      </c>
    </row>
    <row r="113" spans="2:25" x14ac:dyDescent="0.25">
      <c r="C113" s="17"/>
      <c r="D113" s="16"/>
      <c r="E113" t="s">
        <v>36</v>
      </c>
      <c r="F113">
        <f t="shared" si="54"/>
        <v>2.8839999999999998E-2</v>
      </c>
      <c r="G113">
        <f t="shared" si="55"/>
        <v>3.7254999999999996E-2</v>
      </c>
      <c r="H113">
        <f t="shared" si="56"/>
        <v>4.4146369999999999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2.8879999999999999E-2</v>
      </c>
      <c r="S113">
        <f t="shared" si="61"/>
        <v>3.7309999999999996E-2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2.8544999999999997E-2</v>
      </c>
      <c r="G114">
        <f t="shared" si="55"/>
        <v>3.1550000000000002E-2</v>
      </c>
      <c r="H114">
        <f t="shared" si="56"/>
        <v>18.693301999999999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2.8590000000000004E-2</v>
      </c>
      <c r="S114">
        <f t="shared" si="61"/>
        <v>3.1600000000000003E-2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3.8040000000000004E-2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3.0780000000000002E-2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3.8159999999999999E-2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3.0869999999999998E-2</v>
      </c>
    </row>
    <row r="119" spans="2:25" x14ac:dyDescent="0.25">
      <c r="C119" s="17"/>
      <c r="D119" s="16"/>
      <c r="E119" t="s">
        <v>36</v>
      </c>
      <c r="F119">
        <f t="shared" si="64"/>
        <v>2.8960000000000003E-2</v>
      </c>
      <c r="G119">
        <f t="shared" si="65"/>
        <v>3.7419999999999995E-2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2.9039999999999996E-2</v>
      </c>
      <c r="S119">
        <f t="shared" si="69"/>
        <v>3.7529999999999994E-2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2.8680000000000001E-2</v>
      </c>
      <c r="G120">
        <f t="shared" si="65"/>
        <v>3.1699999999999999E-2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2.8769999999999997E-2</v>
      </c>
      <c r="S120">
        <f t="shared" si="69"/>
        <v>3.1800000000000002E-2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3.7920000000000009E-2</v>
      </c>
      <c r="H125">
        <f t="shared" ref="H125:H127" si="74">AE11+AA11+W11</f>
        <v>2.9412190000000002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3.0689750000000002E-2</v>
      </c>
      <c r="M125">
        <f>AE25+AA25+W25</f>
        <v>23.492581000000001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3.8040000000000004E-2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3.0779000000000001E-2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2.8880000000000003E-2</v>
      </c>
      <c r="G126">
        <f t="shared" si="73"/>
        <v>3.7310249999999996E-2</v>
      </c>
      <c r="H126">
        <f t="shared" si="74"/>
        <v>6.8106069999999992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2.8960000000000003E-2</v>
      </c>
      <c r="S126">
        <f t="shared" si="79"/>
        <v>3.7421000000000003E-2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2.8589750000000004E-2</v>
      </c>
      <c r="G127">
        <f t="shared" si="73"/>
        <v>3.1600000000000003E-2</v>
      </c>
      <c r="H127">
        <f t="shared" si="74"/>
        <v>27.130571999999997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2.8679000000000003E-2</v>
      </c>
      <c r="S127">
        <f t="shared" si="79"/>
        <v>3.1700000000000006E-2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3.8279999999999995E-2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3.0955999999999997E-2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3.8519999999999999E-2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3.1131000000000006E-2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2.912E-2</v>
      </c>
      <c r="G132">
        <f t="shared" si="83"/>
        <v>3.7643999999999997E-2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2.9280000000000004E-2</v>
      </c>
      <c r="S132">
        <f t="shared" si="87"/>
        <v>3.7869E-2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2.8856E-2</v>
      </c>
      <c r="G133">
        <f t="shared" si="83"/>
        <v>3.1899999999999998E-2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2.9031000000000001E-2</v>
      </c>
      <c r="S133">
        <f t="shared" si="87"/>
        <v>3.2100000000000004E-2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3.7979999999999993E-2</v>
      </c>
      <c r="H138">
        <f t="shared" ref="H138:H140" si="92">AI11+AE11+AA11+W11</f>
        <v>3.8984690000000004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3.0734287499999995E-2</v>
      </c>
      <c r="M138">
        <f>AI25+AE25+AA25+W25</f>
        <v>30.779138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3.8159999999999999E-2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3.0867299999999997E-2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2.8919987499999997E-2</v>
      </c>
      <c r="G139">
        <f t="shared" si="91"/>
        <v>3.7365724999999995E-2</v>
      </c>
      <c r="H139">
        <f t="shared" si="92"/>
        <v>8.8903639999999999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2.9039899999999997E-2</v>
      </c>
      <c r="S139">
        <f t="shared" si="97"/>
        <v>3.7532799999999991E-2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2.8634262499999997E-2</v>
      </c>
      <c r="G140">
        <f t="shared" si="91"/>
        <v>3.1649999999999998E-2</v>
      </c>
      <c r="H140">
        <f t="shared" si="92"/>
        <v>37.521089000000003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2.8767099999999997E-2</v>
      </c>
      <c r="S140">
        <f t="shared" si="97"/>
        <v>3.1800000000000002E-2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3.8519999999999999E-2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3.1130399999999996E-2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3.8879999999999998E-2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3.1391099999999998E-2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2.9279199999999998E-2</v>
      </c>
      <c r="G145">
        <f t="shared" si="101"/>
        <v>3.7870399999999999E-2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2.95173E-2</v>
      </c>
      <c r="S145">
        <f t="shared" si="105"/>
        <v>3.8211599999999998E-2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2.90288E-2</v>
      </c>
      <c r="G146">
        <f t="shared" si="101"/>
        <v>3.2099999999999997E-2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2.9285700000000001E-2</v>
      </c>
      <c r="S146">
        <f t="shared" si="105"/>
        <v>3.2400000000000005E-2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3.7859999999999998E-2</v>
      </c>
      <c r="H151">
        <f t="shared" ref="H151:H153" si="110">I32++E32</f>
        <v>2.1828289999999999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2.3924999999999998E-2</v>
      </c>
      <c r="M151">
        <f>I46+E46</f>
        <v>16.200870999999999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3.7920000000000002E-2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2.3950000000000003E-2</v>
      </c>
    </row>
    <row r="152" spans="1:25" x14ac:dyDescent="0.25">
      <c r="C152" s="17"/>
      <c r="D152" s="16"/>
      <c r="E152" t="s">
        <v>36</v>
      </c>
      <c r="F152">
        <f t="shared" si="108"/>
        <v>1.4919999999999999E-2</v>
      </c>
      <c r="G152">
        <f t="shared" si="109"/>
        <v>3.5654999999999999E-2</v>
      </c>
      <c r="H152">
        <f t="shared" si="110"/>
        <v>4.3452060000000001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1.494E-2</v>
      </c>
      <c r="S152">
        <f t="shared" si="115"/>
        <v>3.5709999999999999E-2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1.6125E-2</v>
      </c>
      <c r="G153">
        <f t="shared" si="109"/>
        <v>2.7644999999999996E-2</v>
      </c>
      <c r="H153">
        <f t="shared" si="110"/>
        <v>19.680719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1.6149999999999998E-2</v>
      </c>
      <c r="S153">
        <f t="shared" si="115"/>
        <v>2.7689999999999999E-2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3.8040000000000004E-2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2.4E-2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3.8159999999999999E-2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2.4049999999999998E-2</v>
      </c>
    </row>
    <row r="158" spans="1:25" x14ac:dyDescent="0.25">
      <c r="C158" s="17"/>
      <c r="D158" s="16"/>
      <c r="E158" t="s">
        <v>36</v>
      </c>
      <c r="F158">
        <f t="shared" si="118"/>
        <v>1.498E-2</v>
      </c>
      <c r="G158">
        <f t="shared" si="119"/>
        <v>3.5820000000000005E-2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1.5019999999999999E-2</v>
      </c>
      <c r="S158">
        <f t="shared" si="123"/>
        <v>3.5929999999999997E-2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1.6199999999999999E-2</v>
      </c>
      <c r="G159">
        <f t="shared" si="119"/>
        <v>2.7780000000000003E-2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1.6250000000000001E-2</v>
      </c>
      <c r="S159">
        <f t="shared" si="123"/>
        <v>2.7869999999999999E-2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3.7920000000000009E-2</v>
      </c>
      <c r="H164">
        <f t="shared" ref="H164:H166" si="128">M32+I32+E32</f>
        <v>3.4337080000000002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2.3951000000000004E-2</v>
      </c>
      <c r="M164">
        <f>M46+I46+E46</f>
        <v>24.120150000000002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3.8040000000000004E-2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2.4004000000000001E-2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1.494E-2</v>
      </c>
      <c r="G165">
        <f t="shared" si="127"/>
        <v>3.5709750000000005E-2</v>
      </c>
      <c r="H165">
        <f t="shared" si="128"/>
        <v>6.2669090000000001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1.4980000000000002E-2</v>
      </c>
      <c r="S165">
        <f t="shared" si="133"/>
        <v>3.5819000000000004E-2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1.6149750000000001E-2</v>
      </c>
      <c r="G166">
        <f t="shared" si="127"/>
        <v>2.7689999999999999E-2</v>
      </c>
      <c r="H166">
        <f t="shared" si="128"/>
        <v>29.460175999999997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1.6199000000000002E-2</v>
      </c>
      <c r="S166">
        <f t="shared" si="133"/>
        <v>2.7780000000000003E-2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3.8279999999999995E-2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2.4116000000000002E-2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3.8519999999999999E-2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2.4236000000000001E-2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1.506E-2</v>
      </c>
      <c r="G171">
        <f t="shared" si="137"/>
        <v>3.6035999999999999E-2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1.5140000000000001E-2</v>
      </c>
      <c r="S171">
        <f t="shared" si="141"/>
        <v>3.6251000000000005E-2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1.6295999999999998E-2</v>
      </c>
      <c r="G172">
        <f t="shared" si="137"/>
        <v>2.7959999999999999E-2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1.6391000000000003E-2</v>
      </c>
      <c r="S172">
        <f t="shared" si="141"/>
        <v>2.8140000000000005E-2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3.7979999999999993E-2</v>
      </c>
      <c r="H177">
        <f t="shared" ref="H177:H179" si="146">Q32+M32+I32+E32</f>
        <v>4.3861350000000003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2.3977925000000001E-2</v>
      </c>
      <c r="M177">
        <f>Q46+M46+I46+E46</f>
        <v>31.629561000000002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3.8159999999999999E-2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2.40614E-2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1.4959999999999998E-2</v>
      </c>
      <c r="G178">
        <f t="shared" si="145"/>
        <v>3.5764274999999998E-2</v>
      </c>
      <c r="H178">
        <f t="shared" si="146"/>
        <v>8.2682439999999993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1.5019999999999999E-2</v>
      </c>
      <c r="S178">
        <f t="shared" si="151"/>
        <v>3.5927199999999999E-2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1.6174274999999998E-2</v>
      </c>
      <c r="G179">
        <f t="shared" si="145"/>
        <v>2.7734987499999995E-2</v>
      </c>
      <c r="H179">
        <f t="shared" si="146"/>
        <v>38.644109</v>
      </c>
      <c r="I179">
        <f t="shared" si="147"/>
        <v>1.3162299999999998E-2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1.62472E-2</v>
      </c>
      <c r="S179">
        <f t="shared" si="151"/>
        <v>2.78699E-2</v>
      </c>
      <c r="U179">
        <f t="shared" si="152"/>
        <v>1.33204E-2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3.8519999999999999E-2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2.4243199999999999E-2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3.8879999999999998E-2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2.4441800000000003E-2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1.5139999999999999E-2</v>
      </c>
      <c r="G184">
        <f t="shared" si="155"/>
        <v>3.6249599999999993E-2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1.5259999999999999E-2</v>
      </c>
      <c r="S184">
        <f t="shared" si="159"/>
        <v>3.6568400000000001E-2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1.6389599999999997E-2</v>
      </c>
      <c r="G185">
        <f t="shared" si="155"/>
        <v>2.8139199999999996E-2</v>
      </c>
      <c r="I185">
        <f t="shared" si="156"/>
        <v>1.36312E-2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1.6528400000000002E-2</v>
      </c>
      <c r="S185">
        <f t="shared" si="159"/>
        <v>2.8407300000000003E-2</v>
      </c>
      <c r="U185">
        <f t="shared" si="160"/>
        <v>1.3946799999999999E-2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3.7859999999999998E-2</v>
      </c>
      <c r="H190">
        <f t="shared" ref="H190:H192" si="164">AA32+W32</f>
        <v>2.4494820000000002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1.5724999999999996E-2</v>
      </c>
      <c r="M190">
        <f>AA46+W46</f>
        <v>16.131602999999998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3.7920000000000002E-2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1.575E-2</v>
      </c>
    </row>
    <row r="191" spans="1:25" x14ac:dyDescent="0.25">
      <c r="C191" s="17"/>
      <c r="D191" s="16"/>
      <c r="E191" t="s">
        <v>36</v>
      </c>
      <c r="F191">
        <f t="shared" si="162"/>
        <v>6.8100000000000001E-3</v>
      </c>
      <c r="G191">
        <f t="shared" si="163"/>
        <v>3.1645E-2</v>
      </c>
      <c r="H191">
        <f t="shared" si="164"/>
        <v>4.4935010000000002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6.8199999999999997E-3</v>
      </c>
      <c r="S191">
        <f t="shared" si="169"/>
        <v>3.1690000000000003E-2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8.3149999999999995E-3</v>
      </c>
      <c r="G192">
        <f t="shared" si="163"/>
        <v>2.2335000000000001E-2</v>
      </c>
      <c r="H192">
        <f t="shared" si="164"/>
        <v>16.318716000000002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8.3300000000000006E-3</v>
      </c>
      <c r="S192">
        <f t="shared" si="169"/>
        <v>2.2370000000000001E-2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3.8040000000000004E-2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1.5800000000000002E-2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3.8159999999999999E-2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1.5849999999999996E-2</v>
      </c>
    </row>
    <row r="197" spans="2:25" x14ac:dyDescent="0.25">
      <c r="C197" s="17"/>
      <c r="D197" s="16"/>
      <c r="E197" t="s">
        <v>36</v>
      </c>
      <c r="F197">
        <f t="shared" si="172"/>
        <v>6.8400000000000006E-3</v>
      </c>
      <c r="G197">
        <f t="shared" si="173"/>
        <v>3.1780000000000003E-2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6.8599999999999998E-3</v>
      </c>
      <c r="S197">
        <f t="shared" si="177"/>
        <v>3.1870000000000002E-2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8.3599999999999994E-3</v>
      </c>
      <c r="G198">
        <f t="shared" si="173"/>
        <v>2.2440000000000002E-2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8.3899999999999999E-3</v>
      </c>
      <c r="S198">
        <f t="shared" si="177"/>
        <v>2.2509999999999999E-2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3.7920000000000009E-2</v>
      </c>
      <c r="H203">
        <f t="shared" ref="H203:H205" si="182">AE32+AA32+W32</f>
        <v>3.3894289999999998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 t="shared" ref="K203:K205" si="185">AE39+AA39+W39</f>
        <v>86.209357000000011</v>
      </c>
      <c r="L203">
        <f>(0.05*(1-0.05)+0.05*(1-0.05))*X46+0.05*0.05*AB46+(1-0.05*(1-0.05)-0.05*(1-0.05)-0.05*0.05)*T46</f>
        <v>1.575E-2</v>
      </c>
      <c r="M203">
        <f>AE46+AA46+W46</f>
        <v>24.149283000000004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1.5470000000000002E-3</v>
      </c>
      <c r="S203">
        <f t="shared" ref="S203:S205" si="187">(0.1*0.9+0.1*0.9)*Z32+0.1*0.1*AD32+(1-0.1*0.9-0.1*0.9-0.1*0.1)*V32</f>
        <v>3.8040000000000004E-2</v>
      </c>
      <c r="U203">
        <f t="shared" ref="U203:U205" si="188">(0.1*0.9+0.1*0.9)*Y39+0.1*0.1*AC39+(1-0.1*0.9-0.1*0.9-0.1*0.1)*U39</f>
        <v>1.5470000000000002E-3</v>
      </c>
      <c r="V203">
        <f t="shared" ref="V203:V205" si="189">(0.1*0.9+0.1*0.9)*Z39+0.1*0.1*AD39+(1-0.1*0.9-0.1*0.9-0.1*0.1)*V39</f>
        <v>2.0459000000000001E-2</v>
      </c>
      <c r="X203">
        <f>(0.1*0.9+0.1*0.9)*X46+0.1*0.1*AB46+(1-0.1*0.9-0.1*0.9-0.1*0.1)*T46</f>
        <v>1.5799999999999998E-2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6.8199999999999997E-3</v>
      </c>
      <c r="G204">
        <f t="shared" si="181"/>
        <v>3.1689750000000003E-2</v>
      </c>
      <c r="H204">
        <f t="shared" si="182"/>
        <v>6.4161039999999998</v>
      </c>
      <c r="I204">
        <f t="shared" si="183"/>
        <v>6.1400000000000005E-3</v>
      </c>
      <c r="J204">
        <f t="shared" si="184"/>
        <v>1.6983000000000002E-2</v>
      </c>
      <c r="K204">
        <f t="shared" si="185"/>
        <v>247.33177699999999</v>
      </c>
      <c r="O204" s="15"/>
      <c r="P204" s="16"/>
      <c r="Q204" t="s">
        <v>36</v>
      </c>
      <c r="R204">
        <f t="shared" si="186"/>
        <v>6.8400000000000006E-3</v>
      </c>
      <c r="S204">
        <f t="shared" si="187"/>
        <v>3.1779000000000002E-2</v>
      </c>
      <c r="U204">
        <f t="shared" si="188"/>
        <v>6.1800000000000015E-3</v>
      </c>
      <c r="V204">
        <f t="shared" si="189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8.3300000000000006E-3</v>
      </c>
      <c r="G205">
        <f t="shared" si="181"/>
        <v>2.2370000000000001E-2</v>
      </c>
      <c r="H205">
        <f t="shared" si="182"/>
        <v>25.121111999999997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8.3600000000000011E-3</v>
      </c>
      <c r="S205">
        <f t="shared" si="187"/>
        <v>2.2440000000000002E-2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1.768E-3</v>
      </c>
      <c r="G209">
        <f t="shared" ref="G209:G211" si="191">(0.2*0.8+0.2*0.8)*Z32+0.2*0.2*AD32+(1-0.2*0.8-0.2*0.8-0.2*0.2)*V32</f>
        <v>3.8279999999999995E-2</v>
      </c>
      <c r="I209">
        <f t="shared" ref="I209:I211" si="192">(0.2*0.8+0.2*0.8)*Y39+0.2*0.2*AC39+(1-0.2*0.8-0.2*0.8-0.2*0.2)*U39</f>
        <v>1.768E-3</v>
      </c>
      <c r="J209">
        <f t="shared" ref="J209:J211" si="193">(0.2*0.8+0.2*0.8)*Z39+0.2*0.2*AD39+(1-0.2*0.8-0.2*0.8-0.2*0.2)*V39</f>
        <v>2.0715999999999998E-2</v>
      </c>
      <c r="L209">
        <f>(0.2*0.8+0.2*0.8)*X46+0.2*0.2*AB46+(1-0.2*0.8-0.2*0.8-0.2*0.2)*T46</f>
        <v>1.5899999999999997E-2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1.9629999999999999E-3</v>
      </c>
      <c r="S209">
        <f t="shared" ref="S209:S211" si="195">(0.3*0.7+0.3*0.7)*Z32+0.3*0.3*AD32+(1-0.3*0.7-0.3*0.7-0.3*0.3)*V32</f>
        <v>3.8519999999999999E-2</v>
      </c>
      <c r="U209">
        <f t="shared" ref="U209:U211" si="196">(0.3*0.7+0.3*0.7)*Y39+0.3*0.3*AC39+(1-0.3*0.7-0.3*0.7-0.3*0.3)*U39</f>
        <v>1.9629999999999999E-3</v>
      </c>
      <c r="V209">
        <f t="shared" ref="V209:V211" si="197">(0.3*0.7+0.3*0.7)*Z39+0.3*0.3*AD39+(1-0.3*0.7-0.3*0.7-0.3*0.3)*V39</f>
        <v>2.0971E-2</v>
      </c>
      <c r="X209">
        <f>(0.3*0.7+0.3*0.7)*X46+0.3*0.3*AB46+(1-0.3*0.7-0.3*0.7-0.3*0.3)*T46</f>
        <v>1.6E-2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6.8799999999999998E-3</v>
      </c>
      <c r="G210">
        <f t="shared" si="191"/>
        <v>3.1955999999999998E-2</v>
      </c>
      <c r="I210">
        <f t="shared" si="192"/>
        <v>6.2599999999999999E-3</v>
      </c>
      <c r="J210">
        <f t="shared" si="193"/>
        <v>1.6968E-2</v>
      </c>
      <c r="O210" s="15"/>
      <c r="P210" s="16"/>
      <c r="Q210" t="s">
        <v>36</v>
      </c>
      <c r="R210">
        <f t="shared" si="194"/>
        <v>6.9200000000000008E-3</v>
      </c>
      <c r="S210">
        <f t="shared" si="195"/>
        <v>3.2131000000000007E-2</v>
      </c>
      <c r="U210">
        <f t="shared" si="196"/>
        <v>6.3400000000000001E-3</v>
      </c>
      <c r="V210">
        <f t="shared" si="197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90"/>
        <v>8.4200000000000004E-3</v>
      </c>
      <c r="G211">
        <f t="shared" si="191"/>
        <v>2.2579999999999999E-2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8.4800000000000014E-3</v>
      </c>
      <c r="S211">
        <f t="shared" si="195"/>
        <v>2.2720000000000004E-2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1.4854124999999997E-3</v>
      </c>
      <c r="G216">
        <f t="shared" ref="G216:G218" si="199">3*0.05*(1-0.05)*(1-0.05)*Z32+3*0.05*0.05*(1-0.05)*AD32+0.05*0.05*0.05*AH32+(1-3*0.05*(1-0.05)*(1-0.05)-3*0.05*0.05*(1-0.05)-0.05*0.05*0.05)*V32</f>
        <v>3.7979999999999993E-2</v>
      </c>
      <c r="H216">
        <f t="shared" ref="H216:H218" si="200">AI32+AE32+AA32+W32</f>
        <v>4.6126659999999999</v>
      </c>
      <c r="I216">
        <f t="shared" ref="I216:I218" si="201">3*0.05*(1-0.05)*(1-0.05)*Y39+3*0.05*0.05*(1-0.05)*AC39+0.05*0.05*0.05*AG39+(1-3*0.05*(1-0.05)*(1-0.05)-3*0.05*0.05*(1-0.05)-0.05*0.05*0.05)*U39</f>
        <v>1.4854124999999997E-3</v>
      </c>
      <c r="J216">
        <f t="shared" ref="J216:J218" si="202">3*0.05*(1-0.05)*(1-0.05)*Z39+3*0.05*0.05*(1-0.05)*AD39+0.05*0.05*0.05*AH39+(1-3*0.05*(1-0.05)*(1-0.05)-3*0.05*0.05*(1-0.05)-0.05*0.05*0.05)*V39</f>
        <v>2.0394262499999996E-2</v>
      </c>
      <c r="K216">
        <f t="shared" ref="K216:K218" si="203">AI39+AE39+AA39+W39</f>
        <v>119.88655799999999</v>
      </c>
      <c r="L216">
        <f>3*0.05*(1-0.05)*(1-0.05)*X46+3*0.05*0.05*(1-0.05)*AB46+0.05*0.05*0.05*AF46+(1-3*0.05*(1-0.05)*(1-0.05)-3*0.05*0.05*(1-0.05)-0.05*0.05*0.05)*T46</f>
        <v>1.5774987499999997E-2</v>
      </c>
      <c r="M216">
        <f>AI46+AE46+AA46+W46</f>
        <v>32.277073000000001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1.6522999999999998E-3</v>
      </c>
      <c r="S216">
        <f t="shared" ref="S216:S218" si="205">3*0.1*(1-0.1)*(1-0.1)*Z32+3*0.1*0.1*(1-0.1)*AD32+0.1*0.1*0.1*AH32+(1-3*0.1*(1-0.1)*(1-0.1)-3*0.1*0.1*(1-0.1)-0.1*0.1*0.1)*V32</f>
        <v>3.8159999999999999E-2</v>
      </c>
      <c r="U216">
        <f t="shared" ref="U216:U218" si="206">3*0.1*(1-0.1)*(1-0.1)*Y39+3*0.1*0.1*(1-0.1)*AC39+0.1*0.1*0.1*AG39+(1-3*0.1*(1-0.1)*(1-0.1)-3*0.1*0.1*(1-0.1)-0.1*0.1*0.1)*U39</f>
        <v>1.6522999999999998E-3</v>
      </c>
      <c r="V216">
        <f t="shared" ref="V216:V218" si="207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1.5849899999999997E-2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6.8299999999999993E-3</v>
      </c>
      <c r="G217">
        <f t="shared" si="199"/>
        <v>3.17342875E-2</v>
      </c>
      <c r="H217">
        <f t="shared" si="200"/>
        <v>8.345559999999999</v>
      </c>
      <c r="I217">
        <f t="shared" si="201"/>
        <v>6.1599999999999997E-3</v>
      </c>
      <c r="J217">
        <f t="shared" si="202"/>
        <v>1.6978862500000001E-2</v>
      </c>
      <c r="K217">
        <f t="shared" si="203"/>
        <v>326.02146900000002</v>
      </c>
      <c r="N217" s="19"/>
      <c r="O217" s="15"/>
      <c r="P217" s="16"/>
      <c r="Q217" t="s">
        <v>36</v>
      </c>
      <c r="R217">
        <f t="shared" si="204"/>
        <v>6.8599999999999989E-3</v>
      </c>
      <c r="S217">
        <f t="shared" si="205"/>
        <v>3.1867300000000001E-2</v>
      </c>
      <c r="U217">
        <f t="shared" si="206"/>
        <v>6.2199999999999998E-3</v>
      </c>
      <c r="V217">
        <f t="shared" si="207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8.3449874999999996E-3</v>
      </c>
      <c r="G218">
        <f t="shared" si="199"/>
        <v>2.2404999999999994E-2</v>
      </c>
      <c r="H218">
        <f t="shared" si="200"/>
        <v>34.040706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8.3899000000000005E-3</v>
      </c>
      <c r="S218">
        <f t="shared" si="205"/>
        <v>2.2510000000000002E-2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1.9344E-3</v>
      </c>
      <c r="G222">
        <f t="shared" ref="G222:G224" si="209">3*0.2*(1-0.2)*(1-0.2)*Z32+3*0.2*0.2*(1-0.2)*AD32+0.2*0.2*0.2*AH32+(1-3*0.2*(1-0.2)*(1-0.2)-3*0.2*0.2*(1-0.2)-0.2*0.2*0.2)*V32</f>
        <v>3.8519999999999999E-2</v>
      </c>
      <c r="I222">
        <f t="shared" ref="I222:I224" si="210">3*0.2*(1-0.2)*(1-0.2)*Y39+3*0.2*0.2*(1-0.2)*AC39+0.2*0.2*0.2*AG39+(1-3*0.2*(1-0.2)*(1-0.2)-3*0.2*0.2*(1-0.2)-0.2*0.2*0.2)*U39</f>
        <v>1.9344E-3</v>
      </c>
      <c r="J222">
        <f t="shared" ref="J222:J224" si="211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1.5999199999999998E-2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2.1540999999999999E-3</v>
      </c>
      <c r="S222">
        <f t="shared" ref="S222:S224" si="213">3*0.3*(1-0.3)*(1-0.3)*Z32+3*0.3*0.3*(1-0.3)*AD32+0.3*0.3*0.3*AH32+(1-3*0.3*(1-0.3)*(1-0.3)-3*0.3*0.3*(1-0.3)-0.3*0.3*0.3)*V32</f>
        <v>3.8879999999999998E-2</v>
      </c>
      <c r="U222">
        <f t="shared" ref="U222:U224" si="214">3*0.3*(1-0.3)*(1-0.3)*Y39+3*0.3*0.3*(1-0.3)*AC39+0.3*0.3*0.3*AG39+(1-3*0.3*(1-0.3)*(1-0.3)-3*0.3*0.3*(1-0.3)-0.3*0.3*0.3)*U39</f>
        <v>2.1540999999999999E-3</v>
      </c>
      <c r="V222">
        <f t="shared" ref="V222:V224" si="215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1.61473E-2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6.9199999999999991E-3</v>
      </c>
      <c r="G223">
        <f t="shared" si="209"/>
        <v>3.2130400000000003E-2</v>
      </c>
      <c r="I223">
        <f t="shared" si="210"/>
        <v>6.3400000000000001E-3</v>
      </c>
      <c r="J223">
        <f t="shared" si="211"/>
        <v>1.7015200000000001E-2</v>
      </c>
      <c r="N223" s="19"/>
      <c r="O223" s="15"/>
      <c r="P223" s="16"/>
      <c r="Q223" t="s">
        <v>36</v>
      </c>
      <c r="R223">
        <f t="shared" si="212"/>
        <v>6.9800000000000001E-3</v>
      </c>
      <c r="S223">
        <f t="shared" si="213"/>
        <v>3.2391100000000006E-2</v>
      </c>
      <c r="U223">
        <f t="shared" si="214"/>
        <v>6.4600000000000005E-3</v>
      </c>
      <c r="V223">
        <f t="shared" si="215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8.4791999999999992E-3</v>
      </c>
      <c r="G224">
        <f t="shared" si="209"/>
        <v>2.2719999999999997E-2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8.5672999999999999E-3</v>
      </c>
      <c r="S224">
        <f t="shared" si="213"/>
        <v>2.2930000000000002E-2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1.3649999999999999E-3</v>
      </c>
      <c r="G229">
        <f t="shared" ref="G229:G231" si="217">0.05*H52+(1-0.05)*D52</f>
        <v>3.7859999999999998E-2</v>
      </c>
      <c r="H229">
        <f t="shared" ref="H229:H231" si="218">I52+E52</f>
        <v>2.4348549999999998</v>
      </c>
      <c r="I229">
        <f t="shared" ref="I229:I231" si="219">0.05*G59+(1-0.05)*C59</f>
        <v>1.3649999999999999E-3</v>
      </c>
      <c r="J229">
        <f t="shared" ref="J229:J231" si="220">0.05*H59+(1-0.05)*D59</f>
        <v>2.0264999999999998E-2</v>
      </c>
      <c r="K229">
        <f t="shared" ref="K229:K231" si="221">I59+E59</f>
        <v>57.364215000000002</v>
      </c>
      <c r="L229">
        <f>0.05*G66+(1-0.05)*B66</f>
        <v>6.5549999999999992E-3</v>
      </c>
      <c r="M229">
        <f>I66+E66</f>
        <v>15.477473999999999</v>
      </c>
      <c r="P229" s="16" t="s">
        <v>35</v>
      </c>
      <c r="Q229" t="s">
        <v>34</v>
      </c>
      <c r="R229">
        <f t="shared" ref="R229:R231" si="222">0.1*G52+(1-0.1)*C52</f>
        <v>1.4300000000000001E-3</v>
      </c>
      <c r="S229">
        <f t="shared" ref="S229:S231" si="223">0.1*H52+(1-0.1)*D52</f>
        <v>3.7920000000000002E-2</v>
      </c>
      <c r="U229">
        <f t="shared" ref="U229:U231" si="224">0.1*G59+(1-0.1)*C59</f>
        <v>1.4300000000000001E-3</v>
      </c>
      <c r="V229">
        <f t="shared" ref="V229:V231" si="225">0.1*H59+(1-0.1)*D59</f>
        <v>2.0329999999999997E-2</v>
      </c>
      <c r="X229">
        <f>0.1*G66+(1-0.1)*B66</f>
        <v>6.2100000000000002E-3</v>
      </c>
    </row>
    <row r="230" spans="1:25" x14ac:dyDescent="0.25">
      <c r="C230" s="17"/>
      <c r="D230" s="16"/>
      <c r="E230" t="s">
        <v>36</v>
      </c>
      <c r="F230">
        <f t="shared" si="216"/>
        <v>2.8050000000000002E-3</v>
      </c>
      <c r="G230">
        <f t="shared" si="217"/>
        <v>2.0924999999999999E-2</v>
      </c>
      <c r="H230">
        <f t="shared" si="218"/>
        <v>3.808573</v>
      </c>
      <c r="I230">
        <f t="shared" si="219"/>
        <v>2.725E-3</v>
      </c>
      <c r="J230">
        <f t="shared" si="220"/>
        <v>1.1394999999999999E-2</v>
      </c>
      <c r="K230">
        <f t="shared" si="221"/>
        <v>155.65718800000002</v>
      </c>
      <c r="P230" s="16"/>
      <c r="Q230" t="s">
        <v>36</v>
      </c>
      <c r="R230">
        <f t="shared" si="222"/>
        <v>2.81E-3</v>
      </c>
      <c r="S230">
        <f t="shared" si="223"/>
        <v>2.095E-2</v>
      </c>
      <c r="U230">
        <f t="shared" si="224"/>
        <v>2.7500000000000003E-3</v>
      </c>
      <c r="V230">
        <f t="shared" si="225"/>
        <v>1.129E-2</v>
      </c>
    </row>
    <row r="231" spans="1:25" x14ac:dyDescent="0.25">
      <c r="C231" s="17"/>
      <c r="D231" s="16"/>
      <c r="E231" t="s">
        <v>37</v>
      </c>
      <c r="F231">
        <f t="shared" si="216"/>
        <v>3.8049999999999998E-3</v>
      </c>
      <c r="G231">
        <f t="shared" si="217"/>
        <v>1.3424999999999999E-2</v>
      </c>
      <c r="H231">
        <f t="shared" si="218"/>
        <v>14.539207999999999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3.81E-3</v>
      </c>
      <c r="S231">
        <f t="shared" si="223"/>
        <v>1.3450000000000002E-2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1.5599999999999998E-3</v>
      </c>
      <c r="G235">
        <f t="shared" ref="G235:G237" si="227">0.2*H52+(1-0.2)*D52</f>
        <v>3.8040000000000004E-2</v>
      </c>
      <c r="I235">
        <f t="shared" ref="I235:I237" si="228">0.2*G59+(1-0.2)*C59</f>
        <v>1.5599999999999998E-3</v>
      </c>
      <c r="J235">
        <f t="shared" ref="J235:J237" si="229">0.2*H59+(1-0.2)*D59</f>
        <v>2.0459999999999999E-2</v>
      </c>
      <c r="L235">
        <f>0.2*G66+(1-0.2)*B66</f>
        <v>5.5200000000000006E-3</v>
      </c>
      <c r="P235" s="16" t="s">
        <v>39</v>
      </c>
      <c r="Q235" t="s">
        <v>34</v>
      </c>
      <c r="R235">
        <f t="shared" ref="R235:R237" si="230">0.3*G52+(1-0.3)*C52</f>
        <v>1.6899999999999999E-3</v>
      </c>
      <c r="S235">
        <f t="shared" ref="S235:S237" si="231">0.3*H52+(1-0.3)*D52</f>
        <v>3.8159999999999999E-2</v>
      </c>
      <c r="U235">
        <f t="shared" ref="U235:U237" si="232">0.3*G59+(1-0.3)*C59</f>
        <v>1.6899999999999999E-3</v>
      </c>
      <c r="V235">
        <f t="shared" ref="V235:V237" si="233">0.3*H59+(1-0.3)*D59</f>
        <v>2.0589999999999997E-2</v>
      </c>
      <c r="X235">
        <f>0.3*G66+(1-0.3)*B66</f>
        <v>4.8299999999999992E-3</v>
      </c>
    </row>
    <row r="236" spans="1:25" x14ac:dyDescent="0.25">
      <c r="C236" s="17"/>
      <c r="D236" s="16"/>
      <c r="E236" t="s">
        <v>36</v>
      </c>
      <c r="F236">
        <f t="shared" si="226"/>
        <v>2.8200000000000005E-3</v>
      </c>
      <c r="G236">
        <f t="shared" si="227"/>
        <v>2.0999999999999998E-2</v>
      </c>
      <c r="I236">
        <f t="shared" si="228"/>
        <v>2.8E-3</v>
      </c>
      <c r="J236">
        <f t="shared" si="229"/>
        <v>1.108E-2</v>
      </c>
      <c r="P236" s="16"/>
      <c r="Q236" t="s">
        <v>36</v>
      </c>
      <c r="R236">
        <f t="shared" si="230"/>
        <v>2.8300000000000001E-3</v>
      </c>
      <c r="S236">
        <f t="shared" si="231"/>
        <v>2.1049999999999996E-2</v>
      </c>
      <c r="U236">
        <f t="shared" si="232"/>
        <v>2.8500000000000001E-3</v>
      </c>
      <c r="V236">
        <f t="shared" si="233"/>
        <v>1.0869999999999999E-2</v>
      </c>
    </row>
    <row r="237" spans="1:25" x14ac:dyDescent="0.25">
      <c r="C237" s="17"/>
      <c r="D237" s="16"/>
      <c r="E237" t="s">
        <v>37</v>
      </c>
      <c r="F237">
        <f t="shared" si="226"/>
        <v>3.82E-3</v>
      </c>
      <c r="G237">
        <f t="shared" si="227"/>
        <v>1.35E-2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3.8300000000000001E-3</v>
      </c>
      <c r="S237">
        <f t="shared" si="231"/>
        <v>1.355E-2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1.4267500000000001E-3</v>
      </c>
      <c r="G242">
        <f t="shared" ref="G242:G244" si="235">(0.05*(1-0.05)+0.05*(1-0.05))*H52+0.05*0.05*L52+(1-0.05*(1-0.05)-0.05*(1-0.05)-0.05*0.05)*D52</f>
        <v>3.7920000000000009E-2</v>
      </c>
      <c r="H242">
        <f t="shared" ref="H242:H244" si="236">M52+I52+E52</f>
        <v>3.6432819999999997</v>
      </c>
      <c r="I242">
        <f t="shared" ref="I242:I244" si="237">(0.05*(1-0.05)+0.05*(1-0.05))*G59+0.05*0.05*K59+(1-0.05*(1-0.05)-0.05*(1-0.05)-0.05*0.05)*C59</f>
        <v>1.4267500000000001E-3</v>
      </c>
      <c r="J242">
        <f t="shared" ref="J242:J244" si="238">(0.05*(1-0.05)+0.05*(1-0.05))*H59+0.05*0.05*L59+(1-0.05*(1-0.05)-0.05*(1-0.05)-0.05*0.05)*D59</f>
        <v>2.0329750000000001E-2</v>
      </c>
      <c r="K242">
        <f t="shared" ref="K242:K244" si="239">M59+I59+E59</f>
        <v>90.521468999999996</v>
      </c>
      <c r="L242">
        <f>(0.05*(1-0.05)+0.05*(1-0.05))*G66+0.05*0.05*J66+(1-0.05*(1-0.05)-0.05*(1-0.05)-0.05*0.05)*B66</f>
        <v>6.2459999999999998E-3</v>
      </c>
      <c r="M242">
        <f>M66+I66+E66</f>
        <v>22.921147999999999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1.5470000000000002E-3</v>
      </c>
      <c r="S242">
        <f t="shared" ref="S242:S244" si="241">(0.1*0.9+0.1*0.9)*H52+0.1*0.1*L52+(1-0.1*0.9-0.1*0.9-0.1*0.1)*D52</f>
        <v>3.8040000000000004E-2</v>
      </c>
      <c r="U242">
        <f t="shared" ref="U242:U244" si="242">(0.1*0.9+0.1*0.9)*G59+0.1*0.1*K59+(1-0.1*0.9-0.1*0.9-0.1*0.1)*C59</f>
        <v>1.5470000000000002E-3</v>
      </c>
      <c r="V242">
        <f t="shared" ref="V242:V244" si="243">(0.1*0.9+0.1*0.9)*H59+0.1*0.1*L59+(1-0.1*0.9-0.1*0.9-0.1*0.1)*D59</f>
        <v>2.0459000000000001E-2</v>
      </c>
      <c r="X242">
        <f>(0.1*0.9+0.1*0.9)*G66+0.1*0.1*J66+(1-0.1*0.9-0.1*0.9-0.1*0.1)*B66</f>
        <v>5.6640000000000006E-3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2.81E-3</v>
      </c>
      <c r="G243">
        <f t="shared" si="235"/>
        <v>2.094975E-2</v>
      </c>
      <c r="H243">
        <f t="shared" si="236"/>
        <v>5.5441190000000002</v>
      </c>
      <c r="I243">
        <f t="shared" si="237"/>
        <v>2.7505000000000003E-3</v>
      </c>
      <c r="J243">
        <f t="shared" si="238"/>
        <v>1.1297250000000002E-2</v>
      </c>
      <c r="K243">
        <f t="shared" si="239"/>
        <v>231.137618</v>
      </c>
      <c r="O243" s="15"/>
      <c r="P243" s="16"/>
      <c r="Q243" t="s">
        <v>36</v>
      </c>
      <c r="R243">
        <f t="shared" si="240"/>
        <v>2.82E-3</v>
      </c>
      <c r="S243">
        <f t="shared" si="241"/>
        <v>2.0999E-2</v>
      </c>
      <c r="U243">
        <f t="shared" si="242"/>
        <v>2.8020000000000002E-3</v>
      </c>
      <c r="V243">
        <f t="shared" si="243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3.8100000000000005E-3</v>
      </c>
      <c r="G244">
        <f t="shared" si="235"/>
        <v>1.3450000000000002E-2</v>
      </c>
      <c r="H244">
        <f t="shared" si="236"/>
        <v>21.893509999999999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3.82E-3</v>
      </c>
      <c r="S244">
        <f t="shared" si="241"/>
        <v>1.3500000000000002E-2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1.768E-3</v>
      </c>
      <c r="G248">
        <f t="shared" ref="G248:G250" si="245">(0.2*0.8+0.2*0.8)*H52+0.2*0.2*L52+(1-0.2*0.8-0.2*0.8-0.2*0.2)*D52</f>
        <v>3.8279999999999995E-2</v>
      </c>
      <c r="I248">
        <f t="shared" ref="I248:I250" si="246">(0.2*0.8+0.2*0.8)*G59+0.2*0.2*K59+(1-0.2*0.8-0.2*0.8-0.2*0.2)*C59</f>
        <v>1.768E-3</v>
      </c>
      <c r="J248">
        <f t="shared" ref="J248:J250" si="247">(0.2*0.8+0.2*0.8)*H59+0.2*0.2*L59+(1-0.2*0.8-0.2*0.8-0.2*0.2)*D59</f>
        <v>2.0715999999999998E-2</v>
      </c>
      <c r="L248">
        <f>(0.2*0.8+0.2*0.8)*G66+0.2*0.2*J66+(1-0.2*0.8-0.2*0.8-0.2*0.2)*B66</f>
        <v>4.7159999999999988E-3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1.9629999999999999E-3</v>
      </c>
      <c r="S248">
        <f t="shared" ref="S248:S250" si="249">(0.3*0.7+0.3*0.7)*H52+0.3*0.3*L52+(1-0.3*0.7-0.3*0.7-0.3*0.3)*D52</f>
        <v>3.8519999999999999E-2</v>
      </c>
      <c r="U248">
        <f t="shared" ref="U248:U250" si="250">(0.3*0.7+0.3*0.7)*G59+0.3*0.3*K59+(1-0.3*0.7-0.3*0.7-0.3*0.3)*C59</f>
        <v>1.9629999999999999E-3</v>
      </c>
      <c r="V248">
        <f t="shared" ref="V248:V250" si="251">(0.3*0.7+0.3*0.7)*H59+0.3*0.3*L59+(1-0.3*0.7-0.3*0.7-0.3*0.3)*D59</f>
        <v>2.0971E-2</v>
      </c>
      <c r="X248">
        <f>(0.3*0.7+0.3*0.7)*G66+0.3*0.3*J66+(1-0.3*0.7-0.3*0.7-0.3*0.3)*B66</f>
        <v>4.0560000000000006E-3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2.8399999999999996E-3</v>
      </c>
      <c r="G249">
        <f t="shared" si="245"/>
        <v>2.1095999999999997E-2</v>
      </c>
      <c r="I249">
        <f t="shared" si="246"/>
        <v>2.908E-3</v>
      </c>
      <c r="J249">
        <f t="shared" si="247"/>
        <v>1.0775999999999999E-2</v>
      </c>
      <c r="O249" s="15"/>
      <c r="P249" s="16"/>
      <c r="Q249" t="s">
        <v>36</v>
      </c>
      <c r="R249">
        <f t="shared" si="248"/>
        <v>2.8600000000000001E-3</v>
      </c>
      <c r="S249">
        <f t="shared" si="249"/>
        <v>2.1191000000000002E-2</v>
      </c>
      <c r="U249">
        <f t="shared" si="250"/>
        <v>3.0180000000000003E-3</v>
      </c>
      <c r="V249">
        <f t="shared" si="251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3.8399999999999997E-3</v>
      </c>
      <c r="G250">
        <f t="shared" si="245"/>
        <v>1.3599999999999999E-2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3.8600000000000001E-3</v>
      </c>
      <c r="S250">
        <f t="shared" si="249"/>
        <v>1.37E-2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1.4854124999999997E-3</v>
      </c>
      <c r="G255">
        <f t="shared" ref="G255:G257" si="253">3*0.05*(1-0.05)*(1-0.05)*H52+3*0.05*0.05*(1-0.05)*L52+0.05*0.05*0.05*P52+(1-3*0.05*(1-0.05)*(1-0.05)-3*0.05*0.05*(1-0.05)-0.05*0.05*0.05)*D52</f>
        <v>3.7979999999999993E-2</v>
      </c>
      <c r="H255">
        <f t="shared" ref="H255:H257" si="254">Q52+M52+I52+E52</f>
        <v>4.8551009999999994</v>
      </c>
      <c r="I255">
        <f t="shared" ref="I255:I257" si="255">3*0.05*(1-0.05)*(1-0.05)*G59+3*0.05*0.05*(1-0.05)*K59+0.05*0.05*0.05*O59+(1-3*0.05*(1-0.05)*(1-0.05)-3*0.05*0.05*(1-0.05)-0.05*0.05*0.05)*C59</f>
        <v>1.4854124999999997E-3</v>
      </c>
      <c r="J255">
        <f t="shared" ref="J255:J257" si="256">3*0.05*(1-0.05)*(1-0.05)*H59+3*0.05*0.05*(1-0.05)*L59+0.05*0.05*0.05*P59+(1-3*0.05*(1-0.05)*(1-0.05)-3*0.05*0.05*(1-0.05)-0.05*0.05*0.05)*D59</f>
        <v>2.0394262499999996E-2</v>
      </c>
      <c r="K255">
        <f t="shared" ref="K255:K257" si="257">Q59+M59+I59+E59</f>
        <v>119.614884</v>
      </c>
      <c r="L255">
        <f>3*0.05*(1-0.05)*(1-0.05)*G66+3*0.05*0.05*(1-0.05)*J66+0.05*0.05*0.05*N66+(1-3*0.05*(1-0.05)*(1-0.05)-3*0.05*0.05*(1-0.05)-0.05*0.05*0.05)*B66</f>
        <v>5.9702999999999987E-3</v>
      </c>
      <c r="M255">
        <f>Q66+M66+I66+E66</f>
        <v>31.230351999999996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1.6522999999999998E-3</v>
      </c>
      <c r="S255">
        <f t="shared" ref="S255:S257" si="259">3*0.1*(1-0.1)*(1-0.1)*H52+3*0.1*0.1*(1-0.1)*L52+0.1*0.1*0.1*P52+(1-3*0.1*(1-0.1)*(1-0.1)-3*0.1*0.1*(1-0.1)-0.1*0.1*0.1)*D52</f>
        <v>3.8159999999999999E-2</v>
      </c>
      <c r="U255">
        <f t="shared" ref="U255:U257" si="260">3*0.1*(1-0.1)*(1-0.1)*G59+3*0.1*0.1*(1-0.1)*K59+0.1*0.1*0.1*O59+(1-3*0.1*(1-0.1)*(1-0.1)-3*0.1*0.1*(1-0.1)-0.1*0.1*0.1)*C59</f>
        <v>1.6522999999999998E-3</v>
      </c>
      <c r="V255">
        <f t="shared" ref="V255:V257" si="261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5.2403999999999992E-3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2.8149999999999998E-3</v>
      </c>
      <c r="G256">
        <f t="shared" si="253"/>
        <v>2.0974299999999998E-2</v>
      </c>
      <c r="H256">
        <f t="shared" si="254"/>
        <v>7.3291149999999998</v>
      </c>
      <c r="I256">
        <f t="shared" si="255"/>
        <v>2.7763874999999997E-3</v>
      </c>
      <c r="J256">
        <f t="shared" si="256"/>
        <v>1.1206387499999998E-2</v>
      </c>
      <c r="K256">
        <f t="shared" si="257"/>
        <v>304.11976900000002</v>
      </c>
      <c r="N256" s="19"/>
      <c r="O256" s="15"/>
      <c r="P256" s="16"/>
      <c r="Q256" t="s">
        <v>36</v>
      </c>
      <c r="R256">
        <f t="shared" si="258"/>
        <v>2.8299999999999996E-3</v>
      </c>
      <c r="S256">
        <f t="shared" si="259"/>
        <v>2.1047399999999997E-2</v>
      </c>
      <c r="U256">
        <f t="shared" si="260"/>
        <v>2.8551000000000002E-3</v>
      </c>
      <c r="V256">
        <f t="shared" si="261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3.8150124999999993E-3</v>
      </c>
      <c r="G257">
        <f t="shared" si="253"/>
        <v>1.3474999999999999E-2</v>
      </c>
      <c r="H257">
        <f t="shared" si="254"/>
        <v>29.203319999999998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3.8300999999999995E-3</v>
      </c>
      <c r="S257">
        <f t="shared" si="259"/>
        <v>1.355E-2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1.9344E-3</v>
      </c>
      <c r="G261">
        <f t="shared" ref="G261:G263" si="263">3*0.2*(1-0.2)*(1-0.2)*H52+3*0.2*0.2*(1-0.2)*L52+0.2*0.2*0.2*P52+(1-3*0.2*(1-0.2)*(1-0.2)-3*0.2*0.2*(1-0.2)-0.2*0.2*0.2)*D52</f>
        <v>3.8519999999999999E-2</v>
      </c>
      <c r="I261">
        <f t="shared" ref="I261:I263" si="264">3*0.2*(1-0.2)*(1-0.2)*G59+3*0.2*0.2*(1-0.2)*K59+0.2*0.2*0.2*O59+(1-3*0.2*(1-0.2)*(1-0.2)-3*0.2*0.2*(1-0.2)-0.2*0.2*0.2)*C59</f>
        <v>1.9344E-3</v>
      </c>
      <c r="J261">
        <f t="shared" ref="J261:J263" si="265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4.3151999999999982E-3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2.1540999999999999E-3</v>
      </c>
      <c r="S261">
        <f t="shared" ref="S261:S263" si="267">3*0.3*(1-0.3)*(1-0.3)*H52+3*0.3*0.3*(1-0.3)*L52+0.3*0.3*0.3*P52+(1-3*0.3*(1-0.3)*(1-0.3)-3*0.3*0.3*(1-0.3)-0.3*0.3*0.3)*D52</f>
        <v>3.8879999999999998E-2</v>
      </c>
      <c r="U261">
        <f t="shared" ref="U261:U263" si="268">3*0.3*(1-0.3)*(1-0.3)*G59+3*0.3*0.3*(1-0.3)*K59+0.3*0.3*0.3*O59+(1-3*0.3*(1-0.3)*(1-0.3)-3*0.3*0.3*(1-0.3)-0.3*0.3*0.3)*C59</f>
        <v>2.1540999999999999E-3</v>
      </c>
      <c r="V261">
        <f t="shared" ref="V261:V263" si="269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3.9948000000000006E-3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2.8599999999999997E-3</v>
      </c>
      <c r="G262">
        <f t="shared" si="263"/>
        <v>2.1191199999999997E-2</v>
      </c>
      <c r="I262">
        <f t="shared" si="264"/>
        <v>3.0168E-3</v>
      </c>
      <c r="J262">
        <f t="shared" si="265"/>
        <v>1.0564799999999999E-2</v>
      </c>
      <c r="N262" s="19"/>
      <c r="O262" s="15"/>
      <c r="P262" s="16"/>
      <c r="Q262" t="s">
        <v>36</v>
      </c>
      <c r="R262">
        <f t="shared" si="266"/>
        <v>2.8900000000000002E-3</v>
      </c>
      <c r="S262">
        <f t="shared" si="267"/>
        <v>2.13338E-2</v>
      </c>
      <c r="U262">
        <f t="shared" si="268"/>
        <v>3.1797000000000001E-3</v>
      </c>
      <c r="V262">
        <f t="shared" si="269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3.8607999999999997E-3</v>
      </c>
      <c r="G263">
        <f t="shared" si="263"/>
        <v>1.37E-2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3.8927000000000007E-3</v>
      </c>
      <c r="S263">
        <f t="shared" si="267"/>
        <v>1.3850000000000001E-2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I263"/>
  <sheetViews>
    <sheetView topLeftCell="A4" zoomScale="70" zoomScaleNormal="7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13</v>
      </c>
      <c r="C9" s="11"/>
      <c r="D9" s="11"/>
      <c r="E9" s="11"/>
      <c r="F9" s="11" t="s">
        <v>14</v>
      </c>
      <c r="G9" s="11"/>
      <c r="H9" s="11"/>
      <c r="I9" s="11"/>
      <c r="J9" s="11" t="s">
        <v>15</v>
      </c>
      <c r="K9" s="11"/>
      <c r="L9" s="11"/>
      <c r="M9" s="11"/>
      <c r="N9" s="11" t="s">
        <v>16</v>
      </c>
      <c r="O9" s="11"/>
      <c r="P9" s="11"/>
      <c r="Q9" s="11"/>
      <c r="S9" s="17" t="s">
        <v>12</v>
      </c>
      <c r="T9" s="11" t="s">
        <v>13</v>
      </c>
      <c r="U9" s="11"/>
      <c r="V9" s="11"/>
      <c r="W9" s="11"/>
      <c r="X9" s="11" t="s">
        <v>14</v>
      </c>
      <c r="Y9" s="11"/>
      <c r="Z9" s="11"/>
      <c r="AA9" s="11"/>
      <c r="AB9" s="11" t="s">
        <v>15</v>
      </c>
      <c r="AC9" s="11"/>
      <c r="AD9" s="11"/>
      <c r="AE9" s="11"/>
      <c r="AF9" s="11" t="s">
        <v>16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3.5099999999999999E-2</v>
      </c>
      <c r="E11">
        <v>1.19564</v>
      </c>
      <c r="F11" t="s">
        <v>20</v>
      </c>
      <c r="G11">
        <v>2.5999999999999999E-3</v>
      </c>
      <c r="H11">
        <v>3.6299999999999999E-2</v>
      </c>
      <c r="I11">
        <v>0.98534100000000002</v>
      </c>
      <c r="J11" t="s">
        <v>20</v>
      </c>
      <c r="K11">
        <v>2.5999999999999999E-3</v>
      </c>
      <c r="L11">
        <v>3.7499999999999999E-2</v>
      </c>
      <c r="M11">
        <v>0.95250500000000005</v>
      </c>
      <c r="N11" t="s">
        <v>20</v>
      </c>
      <c r="O11">
        <v>2.5999999999999999E-3</v>
      </c>
      <c r="P11">
        <v>3.8699999999999998E-2</v>
      </c>
      <c r="Q11">
        <v>0.92180700000000004</v>
      </c>
      <c r="S11" s="17"/>
      <c r="T11" t="s">
        <v>20</v>
      </c>
      <c r="U11">
        <v>1.2999999999999999E-3</v>
      </c>
      <c r="V11">
        <v>3.5099999999999999E-2</v>
      </c>
      <c r="W11">
        <v>0.91267100000000001</v>
      </c>
      <c r="X11" t="s">
        <v>20</v>
      </c>
      <c r="Y11">
        <v>2.5999999999999999E-3</v>
      </c>
      <c r="Z11">
        <v>3.6299999999999999E-2</v>
      </c>
      <c r="AA11">
        <v>0.91483700000000001</v>
      </c>
      <c r="AB11" t="s">
        <v>20</v>
      </c>
      <c r="AC11">
        <v>2.5999999999999999E-3</v>
      </c>
      <c r="AD11">
        <v>3.7499999999999999E-2</v>
      </c>
      <c r="AE11">
        <v>0.91883099999999995</v>
      </c>
      <c r="AF11" t="s">
        <v>20</v>
      </c>
      <c r="AG11">
        <v>2.5999999999999999E-3</v>
      </c>
      <c r="AH11">
        <v>3.8699999999999998E-2</v>
      </c>
      <c r="AI11">
        <v>0.91132899999999994</v>
      </c>
    </row>
    <row r="12" spans="1:35" x14ac:dyDescent="0.25">
      <c r="A12" s="17"/>
      <c r="B12" t="s">
        <v>21</v>
      </c>
      <c r="C12">
        <v>3.3500000000000002E-2</v>
      </c>
      <c r="D12">
        <v>3.5000000000000003E-2</v>
      </c>
      <c r="E12">
        <v>2.1035529999999998</v>
      </c>
      <c r="F12" t="s">
        <v>21</v>
      </c>
      <c r="G12">
        <v>3.4599999999999999E-2</v>
      </c>
      <c r="H12">
        <v>3.6200000000000003E-2</v>
      </c>
      <c r="I12">
        <v>2.101791</v>
      </c>
      <c r="J12" t="s">
        <v>21</v>
      </c>
      <c r="K12">
        <v>3.5700000000000003E-2</v>
      </c>
      <c r="L12">
        <v>3.7400000000000003E-2</v>
      </c>
      <c r="M12">
        <v>1.6988449999999999</v>
      </c>
      <c r="N12" t="s">
        <v>21</v>
      </c>
      <c r="O12">
        <v>3.6799999999999999E-2</v>
      </c>
      <c r="P12">
        <v>3.8600000000000002E-2</v>
      </c>
      <c r="Q12">
        <v>1.992286</v>
      </c>
      <c r="S12" s="17"/>
      <c r="T12" t="s">
        <v>21</v>
      </c>
      <c r="U12">
        <v>2.7400000000000001E-2</v>
      </c>
      <c r="V12">
        <v>3.4500000000000003E-2</v>
      </c>
      <c r="W12">
        <v>1.5852010000000001</v>
      </c>
      <c r="X12" t="s">
        <v>21</v>
      </c>
      <c r="Y12">
        <v>2.8199999999999999E-2</v>
      </c>
      <c r="Z12">
        <v>3.5700000000000003E-2</v>
      </c>
      <c r="AA12">
        <v>1.6076060000000001</v>
      </c>
      <c r="AB12" t="s">
        <v>21</v>
      </c>
      <c r="AC12">
        <v>2.9000000000000001E-2</v>
      </c>
      <c r="AD12">
        <v>3.6799999999999999E-2</v>
      </c>
      <c r="AE12">
        <v>1.9892369999999999</v>
      </c>
      <c r="AF12" t="s">
        <v>21</v>
      </c>
      <c r="AG12">
        <v>2.98E-2</v>
      </c>
      <c r="AH12">
        <v>3.7999999999999999E-2</v>
      </c>
      <c r="AI12">
        <v>2.0749960000000001</v>
      </c>
    </row>
    <row r="13" spans="1:35" x14ac:dyDescent="0.25">
      <c r="A13" s="17"/>
      <c r="B13" t="s">
        <v>22</v>
      </c>
      <c r="C13">
        <v>3.3500000000000002E-2</v>
      </c>
      <c r="D13">
        <v>3.3599999999999998E-2</v>
      </c>
      <c r="E13">
        <v>7.3821649999999996</v>
      </c>
      <c r="F13" t="s">
        <v>22</v>
      </c>
      <c r="G13">
        <v>3.4599999999999999E-2</v>
      </c>
      <c r="H13">
        <v>3.4700000000000002E-2</v>
      </c>
      <c r="I13">
        <v>7.5258000000000003</v>
      </c>
      <c r="J13" t="s">
        <v>22</v>
      </c>
      <c r="K13">
        <v>3.5700000000000003E-2</v>
      </c>
      <c r="L13">
        <v>3.5799999999999998E-2</v>
      </c>
      <c r="M13">
        <v>7.4104720000000004</v>
      </c>
      <c r="N13" t="s">
        <v>22</v>
      </c>
      <c r="O13">
        <v>3.6799999999999999E-2</v>
      </c>
      <c r="P13">
        <v>3.6900000000000002E-2</v>
      </c>
      <c r="Q13">
        <v>8.4449419999999993</v>
      </c>
      <c r="S13" s="17"/>
      <c r="T13" t="s">
        <v>22</v>
      </c>
      <c r="U13">
        <v>2.7799999999999998E-2</v>
      </c>
      <c r="V13">
        <v>3.0499999999999999E-2</v>
      </c>
      <c r="W13">
        <v>6.8365479999999996</v>
      </c>
      <c r="X13" t="s">
        <v>22</v>
      </c>
      <c r="Y13">
        <v>2.86E-2</v>
      </c>
      <c r="Z13">
        <v>3.15E-2</v>
      </c>
      <c r="AA13">
        <v>6.9129779999999998</v>
      </c>
      <c r="AB13" t="s">
        <v>22</v>
      </c>
      <c r="AC13">
        <v>2.9499999999999998E-2</v>
      </c>
      <c r="AD13">
        <v>3.2500000000000001E-2</v>
      </c>
      <c r="AE13">
        <v>7.7745559999999996</v>
      </c>
      <c r="AF13" t="s">
        <v>22</v>
      </c>
      <c r="AG13">
        <v>3.0300000000000001E-2</v>
      </c>
      <c r="AH13">
        <v>3.3399999999999999E-2</v>
      </c>
      <c r="AI13">
        <v>7.6124210000000003</v>
      </c>
    </row>
    <row r="16" spans="1:35" x14ac:dyDescent="0.25">
      <c r="A16" s="13" t="s">
        <v>24</v>
      </c>
      <c r="B16" s="11" t="s">
        <v>13</v>
      </c>
      <c r="C16" s="11"/>
      <c r="D16" s="11"/>
      <c r="E16" s="11"/>
      <c r="F16" s="11" t="s">
        <v>14</v>
      </c>
      <c r="G16" s="11"/>
      <c r="H16" s="11"/>
      <c r="I16" s="11"/>
      <c r="J16" s="11" t="s">
        <v>15</v>
      </c>
      <c r="K16" s="11"/>
      <c r="L16" s="11"/>
      <c r="M16" s="11"/>
      <c r="N16" s="11" t="s">
        <v>16</v>
      </c>
      <c r="O16" s="11"/>
      <c r="P16" s="11"/>
      <c r="Q16" s="11"/>
      <c r="S16" s="13" t="s">
        <v>24</v>
      </c>
      <c r="T16" s="11" t="s">
        <v>13</v>
      </c>
      <c r="U16" s="11"/>
      <c r="V16" s="11"/>
      <c r="W16" s="11"/>
      <c r="X16" s="11" t="s">
        <v>14</v>
      </c>
      <c r="Y16" s="11"/>
      <c r="Z16" s="11"/>
      <c r="AA16" s="11"/>
      <c r="AB16" s="11" t="s">
        <v>15</v>
      </c>
      <c r="AC16" s="11"/>
      <c r="AD16" s="11"/>
      <c r="AE16" s="11"/>
      <c r="AF16" s="11" t="s">
        <v>16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13</v>
      </c>
      <c r="C23" s="11"/>
      <c r="D23" s="11"/>
      <c r="E23" s="11"/>
      <c r="F23" s="11" t="s">
        <v>14</v>
      </c>
      <c r="G23" s="11"/>
      <c r="H23" s="11"/>
      <c r="I23" s="11"/>
      <c r="J23" s="11" t="s">
        <v>15</v>
      </c>
      <c r="K23" s="11"/>
      <c r="L23" s="11"/>
      <c r="M23" s="11"/>
      <c r="N23" s="11" t="s">
        <v>16</v>
      </c>
      <c r="O23" s="11"/>
      <c r="P23" s="11"/>
      <c r="Q23" s="11"/>
      <c r="S23" s="18" t="s">
        <v>25</v>
      </c>
      <c r="T23" s="11" t="s">
        <v>13</v>
      </c>
      <c r="U23" s="11"/>
      <c r="V23" s="11"/>
      <c r="W23" s="11"/>
      <c r="X23" s="11" t="s">
        <v>14</v>
      </c>
      <c r="Y23" s="11"/>
      <c r="Z23" s="11"/>
      <c r="AA23" s="11"/>
      <c r="AB23" s="11" t="s">
        <v>15</v>
      </c>
      <c r="AC23" s="11"/>
      <c r="AD23" s="11"/>
      <c r="AE23" s="11"/>
      <c r="AF23" s="11" t="s">
        <v>16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3.3500000000000002E-2</v>
      </c>
      <c r="C25" s="3"/>
      <c r="D25" s="3"/>
      <c r="E25">
        <v>6.9650059999999998</v>
      </c>
      <c r="F25" s="3">
        <v>3.4599999999999999E-2</v>
      </c>
      <c r="G25" s="3"/>
      <c r="H25" s="3"/>
      <c r="I25">
        <v>6.0969769999999999</v>
      </c>
      <c r="J25">
        <v>3.5900000000000001E-2</v>
      </c>
      <c r="K25" s="3"/>
      <c r="L25" s="3"/>
      <c r="M25" s="7">
        <v>6.2583549999999999</v>
      </c>
      <c r="N25" s="3">
        <v>3.6900000000000002E-2</v>
      </c>
      <c r="O25" s="3"/>
      <c r="P25" s="3"/>
      <c r="Q25">
        <v>6.12385</v>
      </c>
      <c r="S25" s="18"/>
      <c r="T25" s="3">
        <v>2.9600000000000001E-2</v>
      </c>
      <c r="U25" s="3"/>
      <c r="V25" s="3"/>
      <c r="W25">
        <v>6.939756</v>
      </c>
      <c r="X25" s="3">
        <v>3.0599999999999999E-2</v>
      </c>
      <c r="Y25" s="3"/>
      <c r="Z25" s="3"/>
      <c r="AA25">
        <v>6.7187749999999999</v>
      </c>
      <c r="AB25" s="3">
        <v>3.15E-2</v>
      </c>
      <c r="AC25" s="3"/>
      <c r="AD25" s="3"/>
      <c r="AE25">
        <v>6.7379439999999997</v>
      </c>
      <c r="AF25" s="3">
        <v>3.2599999999999997E-2</v>
      </c>
      <c r="AG25" s="3"/>
      <c r="AH25" s="3"/>
      <c r="AI25">
        <v>6.7246709999999998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13</v>
      </c>
      <c r="C30" s="11"/>
      <c r="D30" s="11"/>
      <c r="E30" s="11"/>
      <c r="F30" s="11" t="s">
        <v>14</v>
      </c>
      <c r="G30" s="11"/>
      <c r="H30" s="11"/>
      <c r="I30" s="11"/>
      <c r="J30" s="11" t="s">
        <v>15</v>
      </c>
      <c r="K30" s="11"/>
      <c r="L30" s="11"/>
      <c r="M30" s="11"/>
      <c r="N30" s="11" t="s">
        <v>16</v>
      </c>
      <c r="O30" s="11"/>
      <c r="P30" s="11"/>
      <c r="Q30" s="11"/>
      <c r="S30" s="17" t="s">
        <v>12</v>
      </c>
      <c r="T30" s="11" t="s">
        <v>13</v>
      </c>
      <c r="U30" s="11"/>
      <c r="V30" s="11"/>
      <c r="W30" s="11"/>
      <c r="X30" s="11" t="s">
        <v>14</v>
      </c>
      <c r="Y30" s="11"/>
      <c r="Z30" s="11"/>
      <c r="AA30" s="11"/>
      <c r="AB30" s="11" t="s">
        <v>15</v>
      </c>
      <c r="AC30" s="11"/>
      <c r="AD30" s="11"/>
      <c r="AE30" s="11"/>
      <c r="AF30" s="11" t="s">
        <v>16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3.5099999999999999E-2</v>
      </c>
      <c r="E32">
        <v>0.91551800000000005</v>
      </c>
      <c r="F32" t="s">
        <v>20</v>
      </c>
      <c r="G32">
        <v>2.5999999999999999E-3</v>
      </c>
      <c r="H32">
        <v>3.6299999999999999E-2</v>
      </c>
      <c r="I32">
        <v>0.90787899999999999</v>
      </c>
      <c r="J32" t="s">
        <v>20</v>
      </c>
      <c r="K32">
        <v>2.5999999999999999E-3</v>
      </c>
      <c r="L32">
        <v>3.7499999999999999E-2</v>
      </c>
      <c r="M32">
        <v>0.90818900000000002</v>
      </c>
      <c r="N32" t="s">
        <v>20</v>
      </c>
      <c r="O32">
        <v>2.5999999999999999E-3</v>
      </c>
      <c r="P32">
        <v>3.8699999999999998E-2</v>
      </c>
      <c r="Q32">
        <v>1.1819200000000001</v>
      </c>
      <c r="S32" s="17"/>
      <c r="T32" t="s">
        <v>20</v>
      </c>
      <c r="U32">
        <v>1.2999999999999999E-3</v>
      </c>
      <c r="V32">
        <v>3.5099999999999999E-2</v>
      </c>
      <c r="W32">
        <v>1.188064</v>
      </c>
      <c r="X32" t="s">
        <v>20</v>
      </c>
      <c r="Y32">
        <v>2.5999999999999999E-3</v>
      </c>
      <c r="Z32">
        <v>3.6299999999999999E-2</v>
      </c>
      <c r="AA32">
        <v>0.921736</v>
      </c>
      <c r="AB32" t="s">
        <v>20</v>
      </c>
      <c r="AC32">
        <v>2.5999999999999999E-3</v>
      </c>
      <c r="AD32">
        <v>3.7499999999999999E-2</v>
      </c>
      <c r="AE32">
        <v>0.91420299999999999</v>
      </c>
      <c r="AF32" t="s">
        <v>20</v>
      </c>
      <c r="AG32">
        <v>2.5999999999999999E-3</v>
      </c>
      <c r="AH32">
        <v>3.8699999999999998E-2</v>
      </c>
      <c r="AI32">
        <v>0.91806900000000002</v>
      </c>
    </row>
    <row r="33" spans="1:35" x14ac:dyDescent="0.25">
      <c r="A33" s="17"/>
      <c r="B33" t="s">
        <v>21</v>
      </c>
      <c r="C33">
        <v>1.4500000000000001E-2</v>
      </c>
      <c r="D33">
        <v>3.3099999999999997E-2</v>
      </c>
      <c r="E33">
        <v>2.0320309999999999</v>
      </c>
      <c r="F33" t="s">
        <v>21</v>
      </c>
      <c r="G33">
        <v>1.4999999999999999E-2</v>
      </c>
      <c r="H33">
        <v>3.4099999999999998E-2</v>
      </c>
      <c r="I33">
        <v>2.0481189999999998</v>
      </c>
      <c r="J33" t="s">
        <v>21</v>
      </c>
      <c r="K33">
        <v>1.54E-2</v>
      </c>
      <c r="L33">
        <v>3.5200000000000002E-2</v>
      </c>
      <c r="M33">
        <v>1.8928640000000001</v>
      </c>
      <c r="N33" t="s">
        <v>21</v>
      </c>
      <c r="O33">
        <v>1.5800000000000002E-2</v>
      </c>
      <c r="P33">
        <v>3.6299999999999999E-2</v>
      </c>
      <c r="Q33">
        <v>1.650134</v>
      </c>
      <c r="S33" s="17"/>
      <c r="T33" t="s">
        <v>21</v>
      </c>
      <c r="U33">
        <v>6.7000000000000002E-3</v>
      </c>
      <c r="V33">
        <v>2.93E-2</v>
      </c>
      <c r="W33">
        <v>1.9661599999999999</v>
      </c>
      <c r="X33" t="s">
        <v>21</v>
      </c>
      <c r="Y33">
        <v>6.8999999999999999E-3</v>
      </c>
      <c r="Z33">
        <v>3.0200000000000001E-2</v>
      </c>
      <c r="AA33">
        <v>1.959255</v>
      </c>
      <c r="AB33" t="s">
        <v>21</v>
      </c>
      <c r="AC33">
        <v>7.1999999999999998E-3</v>
      </c>
      <c r="AD33">
        <v>3.1099999999999999E-2</v>
      </c>
      <c r="AE33">
        <v>1.9226030000000001</v>
      </c>
      <c r="AF33" t="s">
        <v>21</v>
      </c>
      <c r="AG33">
        <v>7.4000000000000003E-3</v>
      </c>
      <c r="AH33">
        <v>3.2099999999999997E-2</v>
      </c>
      <c r="AI33">
        <v>1.5139899999999999</v>
      </c>
    </row>
    <row r="34" spans="1:35" x14ac:dyDescent="0.25">
      <c r="A34" s="17"/>
      <c r="B34" t="s">
        <v>22</v>
      </c>
      <c r="C34">
        <v>1.5800000000000002E-2</v>
      </c>
      <c r="D34">
        <v>2.6700000000000002E-2</v>
      </c>
      <c r="E34">
        <v>5.8758970000000001</v>
      </c>
      <c r="F34" t="s">
        <v>22</v>
      </c>
      <c r="G34">
        <v>1.6299999999999999E-2</v>
      </c>
      <c r="H34">
        <v>2.76E-2</v>
      </c>
      <c r="I34">
        <v>8.0040890000000005</v>
      </c>
      <c r="J34" t="s">
        <v>22</v>
      </c>
      <c r="K34" s="7">
        <v>1.6799999999999999E-2</v>
      </c>
      <c r="L34" s="10">
        <v>2.8500000000000001E-2</v>
      </c>
      <c r="M34">
        <v>6.4200689999999998</v>
      </c>
      <c r="N34" t="s">
        <v>22</v>
      </c>
      <c r="O34">
        <v>1.7299999999999999E-2</v>
      </c>
      <c r="P34">
        <v>2.93E-2</v>
      </c>
      <c r="Q34">
        <v>6.4220379999999997</v>
      </c>
      <c r="S34" s="17"/>
      <c r="T34" t="s">
        <v>22</v>
      </c>
      <c r="U34">
        <v>8.2000000000000007E-3</v>
      </c>
      <c r="V34">
        <v>2.1600000000000001E-2</v>
      </c>
      <c r="W34">
        <v>5.4189780000000001</v>
      </c>
      <c r="X34" t="s">
        <v>22</v>
      </c>
      <c r="Y34">
        <v>8.5000000000000006E-3</v>
      </c>
      <c r="Z34">
        <v>2.23E-2</v>
      </c>
      <c r="AA34">
        <v>5.3573399999999998</v>
      </c>
      <c r="AB34" t="s">
        <v>22</v>
      </c>
      <c r="AC34">
        <v>8.8000000000000005E-3</v>
      </c>
      <c r="AD34">
        <v>2.3E-2</v>
      </c>
      <c r="AE34">
        <v>5.378145</v>
      </c>
      <c r="AF34" t="s">
        <v>22</v>
      </c>
      <c r="AG34">
        <v>9.1000000000000004E-3</v>
      </c>
      <c r="AH34" s="6">
        <v>2.3699999999999999E-2</v>
      </c>
      <c r="AI34">
        <v>5.356592</v>
      </c>
    </row>
    <row r="37" spans="1:35" x14ac:dyDescent="0.25">
      <c r="A37" s="13" t="s">
        <v>24</v>
      </c>
      <c r="B37" s="11" t="s">
        <v>13</v>
      </c>
      <c r="C37" s="11"/>
      <c r="D37" s="11"/>
      <c r="E37" s="11"/>
      <c r="F37" s="11" t="s">
        <v>14</v>
      </c>
      <c r="G37" s="11"/>
      <c r="H37" s="11"/>
      <c r="I37" s="11"/>
      <c r="J37" s="11" t="s">
        <v>15</v>
      </c>
      <c r="K37" s="11"/>
      <c r="L37" s="11"/>
      <c r="M37" s="11"/>
      <c r="N37" s="11" t="s">
        <v>16</v>
      </c>
      <c r="O37" s="11"/>
      <c r="P37" s="11"/>
      <c r="Q37" s="11"/>
      <c r="S37" s="13" t="s">
        <v>24</v>
      </c>
      <c r="T37" s="11" t="s">
        <v>13</v>
      </c>
      <c r="U37" s="11"/>
      <c r="V37" s="11"/>
      <c r="W37" s="11"/>
      <c r="X37" s="11" t="s">
        <v>14</v>
      </c>
      <c r="Y37" s="11"/>
      <c r="Z37" s="11"/>
      <c r="AA37" s="11"/>
      <c r="AB37" s="11" t="s">
        <v>15</v>
      </c>
      <c r="AC37" s="11"/>
      <c r="AD37" s="11"/>
      <c r="AE37" s="11"/>
      <c r="AF37" s="11" t="s">
        <v>16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13</v>
      </c>
      <c r="C44" s="11"/>
      <c r="D44" s="11"/>
      <c r="E44" s="11"/>
      <c r="F44" s="11" t="s">
        <v>14</v>
      </c>
      <c r="G44" s="11"/>
      <c r="H44" s="11"/>
      <c r="I44" s="11"/>
      <c r="J44" s="11" t="s">
        <v>15</v>
      </c>
      <c r="K44" s="11"/>
      <c r="L44" s="11"/>
      <c r="M44" s="11"/>
      <c r="N44" s="11" t="s">
        <v>16</v>
      </c>
      <c r="O44" s="11"/>
      <c r="P44" s="11"/>
      <c r="Q44" s="11"/>
      <c r="S44" s="18" t="s">
        <v>25</v>
      </c>
      <c r="T44" s="11" t="s">
        <v>13</v>
      </c>
      <c r="U44" s="11"/>
      <c r="V44" s="11"/>
      <c r="W44" s="11"/>
      <c r="X44" s="11" t="s">
        <v>14</v>
      </c>
      <c r="Y44" s="11"/>
      <c r="Z44" s="11"/>
      <c r="AA44" s="11"/>
      <c r="AB44" s="11" t="s">
        <v>15</v>
      </c>
      <c r="AC44" s="11"/>
      <c r="AD44" s="11"/>
      <c r="AE44" s="11"/>
      <c r="AF44" s="11" t="s">
        <v>16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2.3099999999999999E-2</v>
      </c>
      <c r="C46" s="3"/>
      <c r="D46" s="3"/>
      <c r="E46">
        <v>6.3378199999999998</v>
      </c>
      <c r="F46" s="3">
        <v>2.3900000000000001E-2</v>
      </c>
      <c r="G46" s="3"/>
      <c r="H46" s="3"/>
      <c r="I46">
        <v>7.6652469999999999</v>
      </c>
      <c r="J46" s="3">
        <v>2.47E-2</v>
      </c>
      <c r="K46" s="3"/>
      <c r="L46" s="3"/>
      <c r="M46">
        <v>6.5582799999999999</v>
      </c>
      <c r="N46" s="3">
        <v>2.53E-2</v>
      </c>
      <c r="O46" s="3"/>
      <c r="P46" s="3"/>
      <c r="Q46">
        <v>6.9407920000000001</v>
      </c>
      <c r="S46" s="18"/>
      <c r="T46" s="3">
        <v>1.54E-2</v>
      </c>
      <c r="U46" s="3"/>
      <c r="V46" s="3"/>
      <c r="W46">
        <v>6.2091710000000004</v>
      </c>
      <c r="X46" s="3">
        <v>1.5800000000000002E-2</v>
      </c>
      <c r="Y46" s="3"/>
      <c r="Z46" s="3"/>
      <c r="AA46">
        <v>6.4802010000000001</v>
      </c>
      <c r="AB46" s="3">
        <v>1.6400000000000001E-2</v>
      </c>
      <c r="AC46" s="3"/>
      <c r="AD46" s="3"/>
      <c r="AE46">
        <v>6.2516619999999996</v>
      </c>
      <c r="AF46" s="3">
        <v>1.6799999999999999E-2</v>
      </c>
      <c r="AG46" s="3"/>
      <c r="AH46" s="3"/>
      <c r="AI46">
        <v>6.4725429999999999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13</v>
      </c>
      <c r="C50" s="11"/>
      <c r="D50" s="11"/>
      <c r="E50" s="11"/>
      <c r="F50" s="11" t="s">
        <v>14</v>
      </c>
      <c r="G50" s="11"/>
      <c r="H50" s="11"/>
      <c r="I50" s="11"/>
      <c r="J50" s="11" t="s">
        <v>15</v>
      </c>
      <c r="K50" s="11"/>
      <c r="L50" s="11"/>
      <c r="M50" s="11"/>
      <c r="N50" s="11" t="s">
        <v>16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3.5099999999999999E-2</v>
      </c>
      <c r="E52">
        <v>0.97967499999999996</v>
      </c>
      <c r="F52" t="s">
        <v>20</v>
      </c>
      <c r="G52">
        <v>2.5999999999999999E-3</v>
      </c>
      <c r="H52">
        <v>3.6299999999999999E-2</v>
      </c>
      <c r="I52">
        <v>0.91899600000000004</v>
      </c>
      <c r="J52" t="s">
        <v>20</v>
      </c>
      <c r="K52">
        <v>2.5999999999999999E-3</v>
      </c>
      <c r="L52">
        <v>3.7499999999999999E-2</v>
      </c>
      <c r="M52">
        <v>0.944415</v>
      </c>
      <c r="N52" t="s">
        <v>20</v>
      </c>
      <c r="O52">
        <v>2.5999999999999999E-3</v>
      </c>
      <c r="P52">
        <v>3.8699999999999998E-2</v>
      </c>
      <c r="Q52">
        <v>1.190914</v>
      </c>
    </row>
    <row r="53" spans="1:17" x14ac:dyDescent="0.25">
      <c r="A53" s="17"/>
      <c r="B53" t="s">
        <v>21</v>
      </c>
      <c r="C53">
        <v>2.8E-3</v>
      </c>
      <c r="D53">
        <v>1.9400000000000001E-2</v>
      </c>
      <c r="E53">
        <v>1.8236509999999999</v>
      </c>
      <c r="F53" t="s">
        <v>21</v>
      </c>
      <c r="G53">
        <v>2.8999999999999998E-3</v>
      </c>
      <c r="H53">
        <v>0.02</v>
      </c>
      <c r="I53">
        <v>1.8113939999999999</v>
      </c>
      <c r="J53" t="s">
        <v>21</v>
      </c>
      <c r="K53">
        <v>3.0000000000000001E-3</v>
      </c>
      <c r="L53">
        <v>2.0299999999999999E-2</v>
      </c>
      <c r="M53">
        <v>1.492056</v>
      </c>
      <c r="N53" t="s">
        <v>21</v>
      </c>
      <c r="O53">
        <v>3.0999999999999999E-3</v>
      </c>
      <c r="P53">
        <v>2.1000000000000001E-2</v>
      </c>
      <c r="Q53">
        <v>1.7099420000000001</v>
      </c>
    </row>
    <row r="54" spans="1:17" x14ac:dyDescent="0.25">
      <c r="A54" s="17"/>
      <c r="B54" t="s">
        <v>22</v>
      </c>
      <c r="C54">
        <v>3.8E-3</v>
      </c>
      <c r="D54">
        <v>1.2999999999999999E-2</v>
      </c>
      <c r="E54">
        <v>5.7818550000000002</v>
      </c>
      <c r="F54" t="s">
        <v>22</v>
      </c>
      <c r="G54">
        <v>3.8999999999999998E-3</v>
      </c>
      <c r="H54">
        <v>1.35E-2</v>
      </c>
      <c r="I54">
        <v>5.681476</v>
      </c>
      <c r="J54" t="s">
        <v>22</v>
      </c>
      <c r="K54">
        <v>4.0000000000000001E-3</v>
      </c>
      <c r="L54">
        <v>1.4E-2</v>
      </c>
      <c r="M54">
        <v>5.3364390000000004</v>
      </c>
      <c r="N54" t="s">
        <v>22</v>
      </c>
      <c r="O54">
        <v>4.1999999999999997E-3</v>
      </c>
      <c r="P54">
        <v>1.4500000000000001E-2</v>
      </c>
      <c r="Q54">
        <v>4.6023880000000004</v>
      </c>
    </row>
    <row r="57" spans="1:17" x14ac:dyDescent="0.25">
      <c r="A57" s="13" t="s">
        <v>24</v>
      </c>
      <c r="B57" s="11" t="s">
        <v>13</v>
      </c>
      <c r="C57" s="11"/>
      <c r="D57" s="11"/>
      <c r="E57" s="11"/>
      <c r="F57" s="11" t="s">
        <v>14</v>
      </c>
      <c r="G57" s="11"/>
      <c r="H57" s="11"/>
      <c r="I57" s="11"/>
      <c r="J57" s="11" t="s">
        <v>15</v>
      </c>
      <c r="K57" s="11"/>
      <c r="L57" s="11"/>
      <c r="M57" s="11"/>
      <c r="N57" s="11" t="s">
        <v>16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13</v>
      </c>
      <c r="C64" s="11"/>
      <c r="D64" s="11"/>
      <c r="E64" s="11"/>
      <c r="F64" s="11" t="s">
        <v>14</v>
      </c>
      <c r="G64" s="11"/>
      <c r="H64" s="11"/>
      <c r="I64" s="11"/>
      <c r="J64" s="11" t="s">
        <v>15</v>
      </c>
      <c r="K64" s="11"/>
      <c r="L64" s="11"/>
      <c r="M64" s="11"/>
      <c r="N64" s="11" t="s">
        <v>16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6.7999999999999996E-3</v>
      </c>
      <c r="C66" s="3"/>
      <c r="D66" s="3"/>
      <c r="E66">
        <v>6.2838520000000004</v>
      </c>
      <c r="F66" s="3">
        <v>7.1999999999999998E-3</v>
      </c>
      <c r="G66" s="3"/>
      <c r="H66" s="3"/>
      <c r="I66">
        <v>7.536143</v>
      </c>
      <c r="J66" s="3">
        <v>7.4000000000000003E-3</v>
      </c>
      <c r="K66" s="3"/>
      <c r="L66" s="3"/>
      <c r="M66">
        <v>6.3500819999999996</v>
      </c>
      <c r="N66" s="3">
        <v>7.7000000000000002E-3</v>
      </c>
      <c r="O66" s="3"/>
      <c r="P66" s="3"/>
      <c r="Q66">
        <v>6.5388659999999996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3.5159999999999997E-2</v>
      </c>
      <c r="H73">
        <f t="shared" ref="H73:H75" si="2">E11+I11</f>
        <v>2.1809810000000001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3.3555000000000001E-2</v>
      </c>
      <c r="M73">
        <f>I25+E25</f>
        <v>13.061983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3.5220000000000001E-2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3.3610000000000001E-2</v>
      </c>
    </row>
    <row r="74" spans="1:27" x14ac:dyDescent="0.25">
      <c r="C74" s="17"/>
      <c r="D74" s="16"/>
      <c r="E74" t="s">
        <v>36</v>
      </c>
      <c r="F74">
        <f t="shared" si="0"/>
        <v>3.3555000000000001E-2</v>
      </c>
      <c r="G74">
        <f t="shared" si="1"/>
        <v>3.5060000000000001E-2</v>
      </c>
      <c r="H74">
        <f t="shared" si="2"/>
        <v>4.2053440000000002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3.3610000000000001E-2</v>
      </c>
      <c r="S74">
        <f t="shared" si="7"/>
        <v>3.5120000000000005E-2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3.3555000000000001E-2</v>
      </c>
      <c r="G75">
        <f t="shared" si="1"/>
        <v>3.3654999999999997E-2</v>
      </c>
      <c r="H75">
        <f t="shared" si="2"/>
        <v>14.907965000000001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3.3610000000000001E-2</v>
      </c>
      <c r="S75">
        <f t="shared" si="7"/>
        <v>3.3709999999999997E-2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3.5340000000000003E-2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3.3720000000000007E-2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3.5459999999999998E-2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3.3829999999999999E-2</v>
      </c>
    </row>
    <row r="80" spans="1:27" x14ac:dyDescent="0.25">
      <c r="C80" s="17"/>
      <c r="D80" s="16"/>
      <c r="E80" t="s">
        <v>36</v>
      </c>
      <c r="F80">
        <f t="shared" si="10"/>
        <v>3.3720000000000007E-2</v>
      </c>
      <c r="G80">
        <f t="shared" si="11"/>
        <v>3.5240000000000007E-2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3.3829999999999999E-2</v>
      </c>
      <c r="S80">
        <f t="shared" si="15"/>
        <v>3.5360000000000003E-2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3.3720000000000007E-2</v>
      </c>
      <c r="G81">
        <f t="shared" si="11"/>
        <v>3.3820000000000003E-2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3.3829999999999999E-2</v>
      </c>
      <c r="S81">
        <f t="shared" si="15"/>
        <v>3.3929999999999995E-2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3.5220000000000001E-2</v>
      </c>
      <c r="H86">
        <f t="shared" ref="H86:H88" si="20">M11+I11+E11</f>
        <v>3.133486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3.3610500000000001E-2</v>
      </c>
      <c r="M86">
        <f>M25+I25+E25</f>
        <v>19.320338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3.5340000000000003E-2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3.3722000000000002E-2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3.3610000000000001E-2</v>
      </c>
      <c r="G87">
        <f t="shared" si="19"/>
        <v>3.5120000000000005E-2</v>
      </c>
      <c r="H87">
        <f t="shared" si="20"/>
        <v>5.9041889999999997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3.372E-2</v>
      </c>
      <c r="S87">
        <f t="shared" si="25"/>
        <v>3.5240000000000007E-2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3.3610000000000001E-2</v>
      </c>
      <c r="G88">
        <f t="shared" si="19"/>
        <v>3.3710000000000004E-2</v>
      </c>
      <c r="H88">
        <f t="shared" si="20"/>
        <v>22.318436999999999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3.372E-2</v>
      </c>
      <c r="S88">
        <f t="shared" si="25"/>
        <v>3.3820000000000003E-2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3.5579999999999994E-2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3.3947999999999999E-2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3.5820000000000005E-2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3.4178000000000007E-2</v>
      </c>
    </row>
    <row r="93" spans="2:25" x14ac:dyDescent="0.25">
      <c r="B93" s="17"/>
      <c r="C93" s="15"/>
      <c r="D93" s="16"/>
      <c r="E93" t="s">
        <v>36</v>
      </c>
      <c r="F93">
        <f t="shared" si="28"/>
        <v>3.3939999999999998E-2</v>
      </c>
      <c r="G93">
        <f t="shared" si="29"/>
        <v>3.5480000000000005E-2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3.416000000000001E-2</v>
      </c>
      <c r="S93">
        <f t="shared" si="33"/>
        <v>3.5720000000000002E-2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3.3939999999999998E-2</v>
      </c>
      <c r="G94">
        <f t="shared" si="29"/>
        <v>3.4040000000000001E-2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3.416000000000001E-2</v>
      </c>
      <c r="S94">
        <f t="shared" si="33"/>
        <v>3.4259999999999999E-2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3.5279999999999992E-2</v>
      </c>
      <c r="H99">
        <f t="shared" ref="H99:H101" si="38">Q11+M11+I11+E11</f>
        <v>4.0552930000000007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3.36664375E-2</v>
      </c>
      <c r="M99">
        <f>Q25+M25+I25+E25</f>
        <v>25.444187999999997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3.5459999999999992E-2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3.3835500000000004E-2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3.3665E-2</v>
      </c>
      <c r="G100">
        <f t="shared" si="37"/>
        <v>3.5180000000000003E-2</v>
      </c>
      <c r="H100">
        <f t="shared" si="38"/>
        <v>7.8964749999999997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3.3829999999999999E-2</v>
      </c>
      <c r="S100">
        <f t="shared" si="43"/>
        <v>3.5360000000000003E-2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3.3665E-2</v>
      </c>
      <c r="G101">
        <f t="shared" si="37"/>
        <v>3.3764999999999996E-2</v>
      </c>
      <c r="H101">
        <f t="shared" si="38"/>
        <v>30.763379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3.3829999999999999E-2</v>
      </c>
      <c r="S101">
        <f t="shared" si="43"/>
        <v>3.3929999999999995E-2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3.5819999999999998E-2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3.4180000000000002E-2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3.6180000000000004E-2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3.4530500000000006E-2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3.4159999999999996E-2</v>
      </c>
      <c r="G106">
        <f t="shared" si="47"/>
        <v>3.5720000000000002E-2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3.4490000000000007E-2</v>
      </c>
      <c r="S106">
        <f t="shared" si="51"/>
        <v>3.6080000000000008E-2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3.4159999999999996E-2</v>
      </c>
      <c r="G107">
        <f t="shared" si="47"/>
        <v>3.4259999999999999E-2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3.4490000000000007E-2</v>
      </c>
      <c r="S107">
        <f t="shared" si="51"/>
        <v>3.4589999999999996E-2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3.5159999999999997E-2</v>
      </c>
      <c r="H112">
        <f t="shared" ref="H112:H114" si="56">AA11+W11</f>
        <v>1.8275079999999999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2.9649999999999999E-2</v>
      </c>
      <c r="M112">
        <f>AA25+W25</f>
        <v>13.658531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3.5220000000000001E-2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2.9700000000000001E-2</v>
      </c>
    </row>
    <row r="113" spans="2:25" x14ac:dyDescent="0.25">
      <c r="C113" s="17"/>
      <c r="D113" s="16"/>
      <c r="E113" t="s">
        <v>36</v>
      </c>
      <c r="F113">
        <f t="shared" si="54"/>
        <v>2.7440000000000003E-2</v>
      </c>
      <c r="G113">
        <f t="shared" si="55"/>
        <v>3.456E-2</v>
      </c>
      <c r="H113">
        <f t="shared" si="56"/>
        <v>3.1928070000000002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2.7480000000000001E-2</v>
      </c>
      <c r="S113">
        <f t="shared" si="61"/>
        <v>3.4620000000000005E-2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2.7839999999999997E-2</v>
      </c>
      <c r="G114">
        <f t="shared" si="55"/>
        <v>3.0549999999999997E-2</v>
      </c>
      <c r="H114">
        <f t="shared" si="56"/>
        <v>13.749525999999999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2.7880000000000002E-2</v>
      </c>
      <c r="S114">
        <f t="shared" si="61"/>
        <v>3.0599999999999999E-2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3.5340000000000003E-2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2.9800000000000004E-2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3.5459999999999998E-2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2.9899999999999996E-2</v>
      </c>
    </row>
    <row r="119" spans="2:25" x14ac:dyDescent="0.25">
      <c r="C119" s="17"/>
      <c r="D119" s="16"/>
      <c r="E119" t="s">
        <v>36</v>
      </c>
      <c r="F119">
        <f t="shared" si="64"/>
        <v>2.7560000000000001E-2</v>
      </c>
      <c r="G119">
        <f t="shared" si="65"/>
        <v>3.4740000000000007E-2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2.7639999999999998E-2</v>
      </c>
      <c r="S119">
        <f t="shared" si="69"/>
        <v>3.4860000000000002E-2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2.7959999999999999E-2</v>
      </c>
      <c r="G120">
        <f t="shared" si="65"/>
        <v>3.0700000000000002E-2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2.8039999999999995E-2</v>
      </c>
      <c r="S120">
        <f t="shared" si="69"/>
        <v>3.0799999999999998E-2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3.5220000000000001E-2</v>
      </c>
      <c r="H125">
        <f t="shared" ref="H125:H127" si="74">AE11+AA11+W11</f>
        <v>2.7463389999999999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2.9699750000000004E-2</v>
      </c>
      <c r="M125">
        <f>AE25+AA25+W25</f>
        <v>20.396474999999999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3.5340000000000003E-2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2.9799000000000006E-2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2.7480000000000004E-2</v>
      </c>
      <c r="G126">
        <f t="shared" si="73"/>
        <v>3.4619750000000005E-2</v>
      </c>
      <c r="H126">
        <f t="shared" si="74"/>
        <v>5.1820439999999994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2.7560000000000001E-2</v>
      </c>
      <c r="S126">
        <f t="shared" si="79"/>
        <v>3.4739000000000006E-2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2.7880250000000002E-2</v>
      </c>
      <c r="G127">
        <f t="shared" si="73"/>
        <v>3.0600000000000002E-2</v>
      </c>
      <c r="H127">
        <f t="shared" si="74"/>
        <v>21.524082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2.7961E-2</v>
      </c>
      <c r="S127">
        <f t="shared" si="79"/>
        <v>3.0700000000000002E-2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3.5579999999999994E-2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2.9996000000000002E-2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3.5820000000000005E-2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3.0191000000000003E-2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2.7720000000000002E-2</v>
      </c>
      <c r="G132">
        <f t="shared" si="83"/>
        <v>3.4976000000000007E-2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2.7880000000000002E-2</v>
      </c>
      <c r="S132">
        <f t="shared" si="87"/>
        <v>3.5211000000000006E-2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2.8123999999999996E-2</v>
      </c>
      <c r="G133">
        <f t="shared" si="83"/>
        <v>3.0899999999999997E-2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2.8289000000000002E-2</v>
      </c>
      <c r="S133">
        <f t="shared" si="87"/>
        <v>3.1100000000000003E-2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3.5279999999999992E-2</v>
      </c>
      <c r="H138">
        <f t="shared" ref="H138:H140" si="92">AI11+AE11+AA11+W11</f>
        <v>3.6576679999999997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2.9749287499999999E-2</v>
      </c>
      <c r="M138">
        <f>AI25+AE25+AA25+W25</f>
        <v>27.121146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3.5459999999999992E-2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2.9897300000000002E-2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2.7519999999999996E-2</v>
      </c>
      <c r="G139">
        <f t="shared" si="91"/>
        <v>3.4679275000000002E-2</v>
      </c>
      <c r="H139">
        <f t="shared" si="92"/>
        <v>7.2570399999999999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2.7640000000000001E-2</v>
      </c>
      <c r="S139">
        <f t="shared" si="97"/>
        <v>3.4857200000000005E-2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2.7920724999999993E-2</v>
      </c>
      <c r="G140">
        <f t="shared" si="91"/>
        <v>3.0649987499999996E-2</v>
      </c>
      <c r="H140">
        <f t="shared" si="92"/>
        <v>29.136503000000001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2.8042799999999996E-2</v>
      </c>
      <c r="S140">
        <f t="shared" si="97"/>
        <v>3.0799899999999998E-2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3.5819999999999998E-2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3.0190399999999999E-2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3.6180000000000004E-2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3.0481100000000004E-2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2.7879999999999999E-2</v>
      </c>
      <c r="G145">
        <f t="shared" si="101"/>
        <v>3.5209600000000001E-2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2.8119999999999999E-2</v>
      </c>
      <c r="S145">
        <f t="shared" si="105"/>
        <v>3.5558400000000004E-2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2.82904E-2</v>
      </c>
      <c r="G146">
        <f t="shared" si="101"/>
        <v>3.10992E-2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2.85416E-2</v>
      </c>
      <c r="S146">
        <f t="shared" si="105"/>
        <v>3.1397300000000003E-2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3.5159999999999997E-2</v>
      </c>
      <c r="H151">
        <f t="shared" ref="H151:H153" si="110">I32++E32</f>
        <v>1.8233969999999999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2.3140000000000001E-2</v>
      </c>
      <c r="M151">
        <f>I46+E46</f>
        <v>14.003067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3.5220000000000001E-2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2.3179999999999999E-2</v>
      </c>
    </row>
    <row r="152" spans="1:25" x14ac:dyDescent="0.25">
      <c r="C152" s="17"/>
      <c r="D152" s="16"/>
      <c r="E152" t="s">
        <v>36</v>
      </c>
      <c r="F152">
        <f t="shared" si="108"/>
        <v>1.4525000000000001E-2</v>
      </c>
      <c r="G152">
        <f t="shared" si="109"/>
        <v>3.3149999999999992E-2</v>
      </c>
      <c r="H152">
        <f t="shared" si="110"/>
        <v>4.0801499999999997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1.455E-2</v>
      </c>
      <c r="S152">
        <f t="shared" si="115"/>
        <v>3.3199999999999993E-2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1.5825000000000002E-2</v>
      </c>
      <c r="G153">
        <f t="shared" si="109"/>
        <v>2.6744999999999998E-2</v>
      </c>
      <c r="H153">
        <f t="shared" si="110"/>
        <v>13.879986000000001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1.5850000000000003E-2</v>
      </c>
      <c r="S153">
        <f t="shared" si="115"/>
        <v>2.6790000000000001E-2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3.5340000000000003E-2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2.3259999999999999E-2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3.5459999999999998E-2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2.3339999999999996E-2</v>
      </c>
    </row>
    <row r="158" spans="1:25" x14ac:dyDescent="0.25">
      <c r="C158" s="17"/>
      <c r="D158" s="16"/>
      <c r="E158" t="s">
        <v>36</v>
      </c>
      <c r="F158">
        <f t="shared" si="118"/>
        <v>1.4600000000000002E-2</v>
      </c>
      <c r="G158">
        <f t="shared" si="119"/>
        <v>3.3299999999999996E-2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1.465E-2</v>
      </c>
      <c r="S158">
        <f t="shared" si="123"/>
        <v>3.3399999999999999E-2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1.5900000000000001E-2</v>
      </c>
      <c r="G159">
        <f t="shared" si="119"/>
        <v>2.6880000000000005E-2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1.5949999999999999E-2</v>
      </c>
      <c r="S159">
        <f t="shared" si="123"/>
        <v>2.6969999999999997E-2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3.5220000000000001E-2</v>
      </c>
      <c r="H164">
        <f t="shared" ref="H164:H166" si="128">M32+I32+E32</f>
        <v>2.7315860000000001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2.3180000000000003E-2</v>
      </c>
      <c r="M164">
        <f>M46+I46+E46</f>
        <v>20.561347000000001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3.5340000000000003E-2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2.3260000000000003E-2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1.4549750000000002E-2</v>
      </c>
      <c r="G165">
        <f t="shared" si="127"/>
        <v>3.3200250000000001E-2</v>
      </c>
      <c r="H165">
        <f t="shared" si="128"/>
        <v>5.973014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1.4599000000000003E-2</v>
      </c>
      <c r="S165">
        <f t="shared" si="133"/>
        <v>3.3300999999999997E-2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1.5850000000000003E-2</v>
      </c>
      <c r="G166">
        <f t="shared" si="127"/>
        <v>2.6790000000000005E-2</v>
      </c>
      <c r="H166">
        <f t="shared" si="128"/>
        <v>20.300055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1.5900000000000001E-2</v>
      </c>
      <c r="S166">
        <f t="shared" si="133"/>
        <v>2.6880000000000005E-2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3.5579999999999994E-2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2.3419999999999996E-2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3.5820000000000005E-2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2.3580000000000004E-2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1.4695999999999999E-2</v>
      </c>
      <c r="G171">
        <f t="shared" si="137"/>
        <v>3.3503999999999992E-2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1.4791000000000002E-2</v>
      </c>
      <c r="S171">
        <f t="shared" si="141"/>
        <v>3.3709000000000003E-2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1.6E-2</v>
      </c>
      <c r="G172">
        <f t="shared" si="137"/>
        <v>2.7060000000000001E-2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1.6100000000000003E-2</v>
      </c>
      <c r="S172">
        <f t="shared" si="141"/>
        <v>2.724E-2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3.5279999999999992E-2</v>
      </c>
      <c r="H177">
        <f t="shared" ref="H177:H179" si="146">Q32+M32+I32+E32</f>
        <v>3.9135059999999999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2.3219974999999997E-2</v>
      </c>
      <c r="M177">
        <f>Q46+M46+I46+E46</f>
        <v>27.502139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3.5459999999999992E-2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2.3339800000000001E-2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1.4574262499999999E-2</v>
      </c>
      <c r="G178">
        <f t="shared" si="145"/>
        <v>3.3250737499999995E-2</v>
      </c>
      <c r="H178">
        <f t="shared" si="146"/>
        <v>7.6231479999999996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1.46471E-2</v>
      </c>
      <c r="S178">
        <f t="shared" si="151"/>
        <v>3.3402899999999992E-2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1.5875E-2</v>
      </c>
      <c r="G179">
        <f t="shared" si="145"/>
        <v>2.6834987499999997E-2</v>
      </c>
      <c r="H179">
        <f t="shared" si="146"/>
        <v>26.722093000000001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1.5949999999999999E-2</v>
      </c>
      <c r="S179">
        <f t="shared" si="151"/>
        <v>2.6969899999999998E-2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3.5819999999999998E-2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2.3578399999999999E-2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3.6180000000000004E-2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2.3814600000000002E-2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1.4788799999999998E-2</v>
      </c>
      <c r="G184">
        <f t="shared" si="155"/>
        <v>3.3711199999999997E-2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1.49257E-2</v>
      </c>
      <c r="S184">
        <f t="shared" si="159"/>
        <v>3.40243E-2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1.61E-2</v>
      </c>
      <c r="G185">
        <f t="shared" si="155"/>
        <v>2.7239199999999998E-2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1.6250000000000001E-2</v>
      </c>
      <c r="S185">
        <f t="shared" si="159"/>
        <v>2.7507300000000002E-2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3.5159999999999997E-2</v>
      </c>
      <c r="H190">
        <f t="shared" ref="H190:H192" si="164">AA32+W32</f>
        <v>2.1097999999999999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1.5420000000000001E-2</v>
      </c>
      <c r="M190">
        <f>AA46+W46</f>
        <v>12.689372000000001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3.5220000000000001E-2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1.5440000000000001E-2</v>
      </c>
    </row>
    <row r="191" spans="1:25" x14ac:dyDescent="0.25">
      <c r="C191" s="17"/>
      <c r="D191" s="16"/>
      <c r="E191" t="s">
        <v>36</v>
      </c>
      <c r="F191">
        <f t="shared" si="162"/>
        <v>6.7099999999999998E-3</v>
      </c>
      <c r="G191">
        <f t="shared" si="163"/>
        <v>2.9345E-2</v>
      </c>
      <c r="H191">
        <f t="shared" si="164"/>
        <v>3.9254150000000001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6.7200000000000003E-3</v>
      </c>
      <c r="S191">
        <f t="shared" si="169"/>
        <v>2.9389999999999999E-2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8.2150000000000001E-3</v>
      </c>
      <c r="G192">
        <f t="shared" si="163"/>
        <v>2.1635000000000001E-2</v>
      </c>
      <c r="H192">
        <f t="shared" si="164"/>
        <v>10.776318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8.2300000000000012E-3</v>
      </c>
      <c r="S192">
        <f t="shared" si="169"/>
        <v>2.1670000000000002E-2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3.5340000000000003E-2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1.5480000000000001E-2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3.5459999999999998E-2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1.5519999999999999E-2</v>
      </c>
    </row>
    <row r="197" spans="2:25" x14ac:dyDescent="0.25">
      <c r="C197" s="17"/>
      <c r="D197" s="16"/>
      <c r="E197" t="s">
        <v>36</v>
      </c>
      <c r="F197">
        <f t="shared" si="172"/>
        <v>6.7400000000000003E-3</v>
      </c>
      <c r="G197">
        <f t="shared" si="173"/>
        <v>2.9480000000000003E-2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6.7599999999999995E-3</v>
      </c>
      <c r="S197">
        <f t="shared" si="177"/>
        <v>2.9569999999999999E-2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8.26E-3</v>
      </c>
      <c r="G198">
        <f t="shared" si="173"/>
        <v>2.1740000000000002E-2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8.2900000000000005E-3</v>
      </c>
      <c r="S198">
        <f t="shared" si="177"/>
        <v>2.181E-2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3.5220000000000001E-2</v>
      </c>
      <c r="H203">
        <f t="shared" ref="H203:H205" si="182">AE32+AA32+W32</f>
        <v>3.024003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1.5440500000000001E-2</v>
      </c>
      <c r="M203">
        <f>AE46+AA46+W46</f>
        <v>18.941034000000002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3.5340000000000003E-2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1.5482000000000001E-2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6.7202500000000005E-3</v>
      </c>
      <c r="G204">
        <f t="shared" si="181"/>
        <v>2.9390000000000003E-2</v>
      </c>
      <c r="H204">
        <f t="shared" si="182"/>
        <v>5.8480179999999997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6.7410000000000005E-3</v>
      </c>
      <c r="S204">
        <f t="shared" si="186"/>
        <v>2.9479999999999999E-2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8.2300000000000012E-3</v>
      </c>
      <c r="G205">
        <f t="shared" si="181"/>
        <v>2.1670000000000005E-2</v>
      </c>
      <c r="H205">
        <f t="shared" si="182"/>
        <v>16.154463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8.2600000000000017E-3</v>
      </c>
      <c r="S205">
        <f t="shared" si="186"/>
        <v>2.1740000000000002E-2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3.5579999999999994E-2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1.5568E-2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3.5820000000000005E-2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1.5658000000000002E-2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6.7840000000000001E-3</v>
      </c>
      <c r="G210">
        <f t="shared" si="190"/>
        <v>2.9659999999999999E-2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6.829E-3</v>
      </c>
      <c r="S210">
        <f t="shared" si="194"/>
        <v>2.9840000000000005E-2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8.320000000000001E-3</v>
      </c>
      <c r="G211">
        <f t="shared" si="190"/>
        <v>2.1880000000000004E-2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8.380000000000002E-3</v>
      </c>
      <c r="S211">
        <f t="shared" si="194"/>
        <v>2.2020000000000001E-2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3.5279999999999992E-2</v>
      </c>
      <c r="H216">
        <f t="shared" ref="H216:H218" si="199">AI32+AE32+AA32+W32</f>
        <v>3.9420720000000005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1.5461449999999998E-2</v>
      </c>
      <c r="M216">
        <f>AI46+AE46+AA46+W46</f>
        <v>25.413577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3.5459999999999992E-2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1.5525600000000001E-2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6.7307249999999999E-3</v>
      </c>
      <c r="G217">
        <f t="shared" si="198"/>
        <v>2.9435012499999996E-2</v>
      </c>
      <c r="H217">
        <f t="shared" si="199"/>
        <v>7.3620079999999994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6.7628000000000002E-3</v>
      </c>
      <c r="S217">
        <f t="shared" si="204"/>
        <v>2.9570099999999998E-2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8.2449999999999989E-3</v>
      </c>
      <c r="G218">
        <f t="shared" si="198"/>
        <v>2.1704999999999999E-2</v>
      </c>
      <c r="H218">
        <f t="shared" si="199"/>
        <v>21.511054999999999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8.2900000000000005E-3</v>
      </c>
      <c r="S218">
        <f t="shared" si="204"/>
        <v>2.181E-2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3.5819999999999998E-2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1.5660800000000002E-2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3.6180000000000004E-2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1.5803200000000003E-2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6.8304000000000004E-3</v>
      </c>
      <c r="G223">
        <f t="shared" si="208"/>
        <v>2.9840800000000001E-2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6.9015999999999991E-3</v>
      </c>
      <c r="S223">
        <f t="shared" si="212"/>
        <v>3.0112700000000006E-2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8.3800000000000003E-3</v>
      </c>
      <c r="G224">
        <f t="shared" si="208"/>
        <v>2.2020000000000001E-2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8.4700000000000018E-3</v>
      </c>
      <c r="S224">
        <f t="shared" si="212"/>
        <v>2.2230000000000003E-2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3.5159999999999997E-2</v>
      </c>
      <c r="H229">
        <f t="shared" ref="H229:H231" si="217">I52+E52</f>
        <v>1.898671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6.4599999999999996E-3</v>
      </c>
      <c r="M229">
        <f>I66+E66</f>
        <v>13.819995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3.5220000000000001E-2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6.1199999999999996E-3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1.9429999999999999E-2</v>
      </c>
      <c r="H230">
        <f t="shared" si="217"/>
        <v>3.6350449999999999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1.9459999999999998E-2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3.8049999999999998E-3</v>
      </c>
      <c r="G231">
        <f t="shared" si="216"/>
        <v>1.3024999999999998E-2</v>
      </c>
      <c r="H231">
        <f t="shared" si="217"/>
        <v>11.463331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3.81E-3</v>
      </c>
      <c r="S231">
        <f t="shared" si="222"/>
        <v>1.3050000000000001E-2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3.5340000000000003E-2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5.4400000000000004E-3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3.5459999999999998E-2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4.7599999999999995E-3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1.9520000000000003E-2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1.958E-2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3.82E-3</v>
      </c>
      <c r="G237">
        <f t="shared" si="226"/>
        <v>1.3100000000000001E-2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3.8300000000000001E-3</v>
      </c>
      <c r="S237">
        <f t="shared" si="230"/>
        <v>1.3149999999999998E-2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3.5220000000000001E-2</v>
      </c>
      <c r="H242">
        <f t="shared" ref="H242:H244" si="235">M52+I52+E52</f>
        <v>2.843086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6.1555000000000004E-3</v>
      </c>
      <c r="M242">
        <f>M66+I66+E66</f>
        <v>20.170076999999999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3.5340000000000003E-2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5.5820000000000002E-3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1.9459250000000004E-2</v>
      </c>
      <c r="H243">
        <f t="shared" si="235"/>
        <v>5.1271009999999997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1.9517000000000003E-2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3.8100000000000005E-3</v>
      </c>
      <c r="G244">
        <f t="shared" si="234"/>
        <v>1.3049999999999999E-2</v>
      </c>
      <c r="H244">
        <f t="shared" si="235"/>
        <v>16.799770000000002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3.82E-3</v>
      </c>
      <c r="S244">
        <f t="shared" si="240"/>
        <v>1.3100000000000001E-2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3.5579999999999994E-2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4.6479999999999994E-3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3.5820000000000005E-2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3.9980000000000007E-3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1.9628E-2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1.9733000000000001E-2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3.8399999999999997E-3</v>
      </c>
      <c r="G250">
        <f t="shared" si="244"/>
        <v>1.3199999999999998E-2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3.8600000000000001E-3</v>
      </c>
      <c r="S250">
        <f t="shared" si="248"/>
        <v>1.3299999999999999E-2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3.5279999999999992E-2</v>
      </c>
      <c r="H255">
        <f t="shared" ref="H255:H257" si="253">Q52+M52+I52+E52</f>
        <v>4.0339999999999998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5.8838374999999991E-3</v>
      </c>
      <c r="M255">
        <f>Q66+M66+I66+E66</f>
        <v>26.708942999999998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3.5459999999999992E-2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5.1646999999999986E-3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1.9487837499999997E-2</v>
      </c>
      <c r="H256">
        <f t="shared" si="253"/>
        <v>6.8370429999999995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1.9571700000000001E-2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3.8150124999999993E-3</v>
      </c>
      <c r="G257">
        <f t="shared" si="252"/>
        <v>1.3074999999999998E-2</v>
      </c>
      <c r="H257">
        <f t="shared" si="253"/>
        <v>21.402158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3.8300999999999995E-3</v>
      </c>
      <c r="S257">
        <f t="shared" si="258"/>
        <v>1.3149999999999998E-2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3.5819999999999998E-2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4.2535999999999989E-3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3.6180000000000004E-2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3.9389000000000013E-3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1.97296E-2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1.98779E-2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3.8607999999999997E-3</v>
      </c>
      <c r="G263">
        <f t="shared" si="262"/>
        <v>1.3299999999999999E-2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3.8927000000000007E-3</v>
      </c>
      <c r="S263">
        <f t="shared" si="266"/>
        <v>1.345E-2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I263"/>
  <sheetViews>
    <sheetView topLeftCell="A7" zoomScale="70" zoomScaleNormal="7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60</v>
      </c>
      <c r="C9" s="11"/>
      <c r="D9" s="11"/>
      <c r="E9" s="11"/>
      <c r="F9" s="11" t="s">
        <v>61</v>
      </c>
      <c r="G9" s="11"/>
      <c r="H9" s="11"/>
      <c r="I9" s="11"/>
      <c r="J9" s="11" t="s">
        <v>62</v>
      </c>
      <c r="K9" s="11"/>
      <c r="L9" s="11"/>
      <c r="M9" s="11"/>
      <c r="N9" s="11" t="s">
        <v>63</v>
      </c>
      <c r="O9" s="11"/>
      <c r="P9" s="11"/>
      <c r="Q9" s="11"/>
      <c r="S9" s="17" t="s">
        <v>12</v>
      </c>
      <c r="T9" s="11" t="s">
        <v>60</v>
      </c>
      <c r="U9" s="11"/>
      <c r="V9" s="11"/>
      <c r="W9" s="11"/>
      <c r="X9" s="11" t="s">
        <v>61</v>
      </c>
      <c r="Y9" s="11"/>
      <c r="Z9" s="11"/>
      <c r="AA9" s="11"/>
      <c r="AB9" s="11" t="s">
        <v>62</v>
      </c>
      <c r="AC9" s="11"/>
      <c r="AD9" s="11"/>
      <c r="AE9" s="11"/>
      <c r="AF9" s="11" t="s">
        <v>63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3.3700000000000001E-2</v>
      </c>
      <c r="E11">
        <v>1.1383479999999999</v>
      </c>
      <c r="F11" t="s">
        <v>20</v>
      </c>
      <c r="G11">
        <v>2.5999999999999999E-3</v>
      </c>
      <c r="H11">
        <v>3.5000000000000003E-2</v>
      </c>
      <c r="I11">
        <v>1.0687359999999999</v>
      </c>
      <c r="J11" t="s">
        <v>20</v>
      </c>
      <c r="K11">
        <v>2.5999999999999999E-3</v>
      </c>
      <c r="L11">
        <v>3.6200000000000003E-2</v>
      </c>
      <c r="M11">
        <v>1.0615220000000001</v>
      </c>
      <c r="N11" t="s">
        <v>20</v>
      </c>
      <c r="O11">
        <v>2.5999999999999999E-3</v>
      </c>
      <c r="P11">
        <v>3.7400000000000003E-2</v>
      </c>
      <c r="Q11">
        <v>1.044862</v>
      </c>
      <c r="S11" s="17"/>
      <c r="T11" t="s">
        <v>20</v>
      </c>
      <c r="U11">
        <v>1.2999999999999999E-3</v>
      </c>
      <c r="V11">
        <v>3.3700000000000001E-2</v>
      </c>
      <c r="W11">
        <v>1.0305800000000001</v>
      </c>
      <c r="X11" t="s">
        <v>20</v>
      </c>
      <c r="Y11">
        <v>2.5999999999999999E-3</v>
      </c>
      <c r="Z11">
        <v>3.5000000000000003E-2</v>
      </c>
      <c r="AA11">
        <v>1.0294509999999999</v>
      </c>
      <c r="AB11" t="s">
        <v>20</v>
      </c>
      <c r="AC11">
        <v>2.5999999999999999E-3</v>
      </c>
      <c r="AD11">
        <v>3.6200000000000003E-2</v>
      </c>
      <c r="AE11">
        <v>1.0281929999999999</v>
      </c>
      <c r="AF11" t="s">
        <v>20</v>
      </c>
      <c r="AG11">
        <v>2.5999999999999999E-3</v>
      </c>
      <c r="AH11">
        <v>3.5999999999999997E-2</v>
      </c>
      <c r="AI11">
        <v>1.0415380000000001</v>
      </c>
    </row>
    <row r="12" spans="1:35" x14ac:dyDescent="0.25">
      <c r="A12" s="17"/>
      <c r="B12" t="s">
        <v>21</v>
      </c>
      <c r="C12">
        <v>3.2300000000000002E-2</v>
      </c>
      <c r="D12">
        <v>3.3599999999999998E-2</v>
      </c>
      <c r="E12">
        <v>1.822613</v>
      </c>
      <c r="F12" t="s">
        <v>21</v>
      </c>
      <c r="G12">
        <v>3.3399999999999999E-2</v>
      </c>
      <c r="H12">
        <v>3.4799999999999998E-2</v>
      </c>
      <c r="I12">
        <v>1.9573290000000001</v>
      </c>
      <c r="J12" t="s">
        <v>21</v>
      </c>
      <c r="K12">
        <v>3.4500000000000003E-2</v>
      </c>
      <c r="L12">
        <v>3.5999999999999997E-2</v>
      </c>
      <c r="M12">
        <v>1.9047000000000001</v>
      </c>
      <c r="N12" t="s">
        <v>21</v>
      </c>
      <c r="O12">
        <v>3.56E-2</v>
      </c>
      <c r="P12">
        <v>3.7199999999999997E-2</v>
      </c>
      <c r="Q12">
        <v>1.802613</v>
      </c>
      <c r="S12" s="17"/>
      <c r="T12" t="s">
        <v>21</v>
      </c>
      <c r="U12">
        <v>2.6599999999999999E-2</v>
      </c>
      <c r="V12">
        <v>3.32E-2</v>
      </c>
      <c r="W12">
        <v>1.816127</v>
      </c>
      <c r="X12" t="s">
        <v>21</v>
      </c>
      <c r="Y12">
        <v>2.7400000000000001E-2</v>
      </c>
      <c r="Z12">
        <v>3.4299999999999997E-2</v>
      </c>
      <c r="AA12">
        <v>1.9251590000000001</v>
      </c>
      <c r="AB12" t="s">
        <v>21</v>
      </c>
      <c r="AC12">
        <v>2.8299999999999999E-2</v>
      </c>
      <c r="AD12">
        <v>3.5499999999999997E-2</v>
      </c>
      <c r="AE12">
        <v>1.921054</v>
      </c>
      <c r="AF12" t="s">
        <v>21</v>
      </c>
      <c r="AG12">
        <v>2.8400000000000002E-2</v>
      </c>
      <c r="AH12">
        <v>3.5299999999999998E-2</v>
      </c>
      <c r="AI12">
        <v>1.758508</v>
      </c>
    </row>
    <row r="13" spans="1:35" x14ac:dyDescent="0.25">
      <c r="A13" s="17"/>
      <c r="B13" t="s">
        <v>22</v>
      </c>
      <c r="C13">
        <v>3.2300000000000002E-2</v>
      </c>
      <c r="D13">
        <v>3.2399999999999998E-2</v>
      </c>
      <c r="E13">
        <v>5.8329789999999999</v>
      </c>
      <c r="F13" t="s">
        <v>22</v>
      </c>
      <c r="G13">
        <v>3.3399999999999999E-2</v>
      </c>
      <c r="H13">
        <v>3.3500000000000002E-2</v>
      </c>
      <c r="I13">
        <v>5.9717479999999998</v>
      </c>
      <c r="J13" t="s">
        <v>22</v>
      </c>
      <c r="K13">
        <v>3.4500000000000003E-2</v>
      </c>
      <c r="L13">
        <v>3.4599999999999999E-2</v>
      </c>
      <c r="M13">
        <v>5.9414069999999999</v>
      </c>
      <c r="N13" t="s">
        <v>22</v>
      </c>
      <c r="O13">
        <v>3.56E-2</v>
      </c>
      <c r="P13">
        <v>3.5700000000000003E-2</v>
      </c>
      <c r="Q13">
        <v>6.0006620000000002</v>
      </c>
      <c r="S13" s="17"/>
      <c r="T13" t="s">
        <v>22</v>
      </c>
      <c r="U13">
        <v>2.7E-2</v>
      </c>
      <c r="V13">
        <v>2.9399999999999999E-2</v>
      </c>
      <c r="W13">
        <v>6.0441760000000002</v>
      </c>
      <c r="X13" t="s">
        <v>22</v>
      </c>
      <c r="Y13">
        <v>2.7900000000000001E-2</v>
      </c>
      <c r="Z13">
        <v>3.04E-2</v>
      </c>
      <c r="AA13">
        <v>5.8414510000000002</v>
      </c>
      <c r="AB13" t="s">
        <v>22</v>
      </c>
      <c r="AC13">
        <v>2.87E-2</v>
      </c>
      <c r="AD13">
        <v>3.1399999999999997E-2</v>
      </c>
      <c r="AE13">
        <v>5.8741380000000003</v>
      </c>
      <c r="AF13" t="s">
        <v>22</v>
      </c>
      <c r="AG13">
        <v>2.8799999999999999E-2</v>
      </c>
      <c r="AH13">
        <v>3.1300000000000001E-2</v>
      </c>
      <c r="AI13">
        <v>4.666086</v>
      </c>
    </row>
    <row r="16" spans="1:35" x14ac:dyDescent="0.25">
      <c r="A16" s="13" t="s">
        <v>24</v>
      </c>
      <c r="B16" s="11" t="s">
        <v>60</v>
      </c>
      <c r="C16" s="11"/>
      <c r="D16" s="11"/>
      <c r="E16" s="11"/>
      <c r="F16" s="11" t="s">
        <v>61</v>
      </c>
      <c r="G16" s="11"/>
      <c r="H16" s="11"/>
      <c r="I16" s="11"/>
      <c r="J16" s="11" t="s">
        <v>62</v>
      </c>
      <c r="K16" s="11"/>
      <c r="L16" s="11"/>
      <c r="M16" s="11"/>
      <c r="N16" s="11" t="s">
        <v>63</v>
      </c>
      <c r="O16" s="11"/>
      <c r="P16" s="11"/>
      <c r="Q16" s="11"/>
      <c r="S16" s="13" t="s">
        <v>24</v>
      </c>
      <c r="T16" s="11" t="s">
        <v>60</v>
      </c>
      <c r="U16" s="11"/>
      <c r="V16" s="11"/>
      <c r="W16" s="11"/>
      <c r="X16" s="11" t="s">
        <v>61</v>
      </c>
      <c r="Y16" s="11"/>
      <c r="Z16" s="11"/>
      <c r="AA16" s="11"/>
      <c r="AB16" s="11" t="s">
        <v>62</v>
      </c>
      <c r="AC16" s="11"/>
      <c r="AD16" s="11"/>
      <c r="AE16" s="11"/>
      <c r="AF16" s="11" t="s">
        <v>63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60</v>
      </c>
      <c r="C23" s="11"/>
      <c r="D23" s="11"/>
      <c r="E23" s="11"/>
      <c r="F23" s="11" t="s">
        <v>61</v>
      </c>
      <c r="G23" s="11"/>
      <c r="H23" s="11"/>
      <c r="I23" s="11"/>
      <c r="J23" s="11" t="s">
        <v>62</v>
      </c>
      <c r="K23" s="11"/>
      <c r="L23" s="11"/>
      <c r="M23" s="11"/>
      <c r="N23" s="11" t="s">
        <v>63</v>
      </c>
      <c r="O23" s="11"/>
      <c r="P23" s="11"/>
      <c r="Q23" s="11"/>
      <c r="S23" s="18" t="s">
        <v>25</v>
      </c>
      <c r="T23" s="11" t="s">
        <v>60</v>
      </c>
      <c r="U23" s="11"/>
      <c r="V23" s="11"/>
      <c r="W23" s="11"/>
      <c r="X23" s="11" t="s">
        <v>61</v>
      </c>
      <c r="Y23" s="11"/>
      <c r="Z23" s="11"/>
      <c r="AA23" s="11"/>
      <c r="AB23" s="11" t="s">
        <v>62</v>
      </c>
      <c r="AC23" s="11"/>
      <c r="AD23" s="11"/>
      <c r="AE23" s="11"/>
      <c r="AF23" s="11" t="s">
        <v>63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3.2399999999999998E-2</v>
      </c>
      <c r="C25" s="3"/>
      <c r="D25" s="3"/>
      <c r="E25">
        <v>6.5856589999999997</v>
      </c>
      <c r="F25" s="3">
        <v>3.3399999999999999E-2</v>
      </c>
      <c r="G25" s="3"/>
      <c r="H25" s="3"/>
      <c r="I25">
        <v>6.5074870000000002</v>
      </c>
      <c r="J25">
        <v>3.4599999999999999E-2</v>
      </c>
      <c r="K25" s="3"/>
      <c r="L25" s="3"/>
      <c r="M25" s="7">
        <v>6.6104039999999999</v>
      </c>
      <c r="N25" s="3">
        <v>3.5700000000000003E-2</v>
      </c>
      <c r="O25" s="3"/>
      <c r="P25" s="3"/>
      <c r="Q25">
        <v>6.5157280000000002</v>
      </c>
      <c r="S25" s="18"/>
      <c r="T25" s="3">
        <v>2.87E-2</v>
      </c>
      <c r="U25" s="3"/>
      <c r="V25" s="3"/>
      <c r="W25">
        <v>6.4865830000000004</v>
      </c>
      <c r="X25" s="3">
        <v>2.9600000000000001E-2</v>
      </c>
      <c r="Y25" s="3"/>
      <c r="Z25" s="3"/>
      <c r="AA25">
        <v>6.598897</v>
      </c>
      <c r="AB25" s="3">
        <v>3.0599999999999999E-2</v>
      </c>
      <c r="AC25" s="3"/>
      <c r="AD25" s="3"/>
      <c r="AE25">
        <v>6.5024009999999999</v>
      </c>
      <c r="AF25" s="3">
        <v>3.1399999999999997E-2</v>
      </c>
      <c r="AG25" s="3"/>
      <c r="AH25" s="3"/>
      <c r="AI25">
        <v>6.5137029999999996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60</v>
      </c>
      <c r="C30" s="11"/>
      <c r="D30" s="11"/>
      <c r="E30" s="11"/>
      <c r="F30" s="11" t="s">
        <v>61</v>
      </c>
      <c r="G30" s="11"/>
      <c r="H30" s="11"/>
      <c r="I30" s="11"/>
      <c r="J30" s="11" t="s">
        <v>62</v>
      </c>
      <c r="K30" s="11"/>
      <c r="L30" s="11"/>
      <c r="M30" s="11"/>
      <c r="N30" s="11" t="s">
        <v>63</v>
      </c>
      <c r="O30" s="11"/>
      <c r="P30" s="11"/>
      <c r="Q30" s="11"/>
      <c r="S30" s="17" t="s">
        <v>12</v>
      </c>
      <c r="T30" s="11" t="s">
        <v>60</v>
      </c>
      <c r="U30" s="11"/>
      <c r="V30" s="11"/>
      <c r="W30" s="11"/>
      <c r="X30" s="11" t="s">
        <v>61</v>
      </c>
      <c r="Y30" s="11"/>
      <c r="Z30" s="11"/>
      <c r="AA30" s="11"/>
      <c r="AB30" s="11" t="s">
        <v>62</v>
      </c>
      <c r="AC30" s="11"/>
      <c r="AD30" s="11"/>
      <c r="AE30" s="11"/>
      <c r="AF30" s="11" t="s">
        <v>63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3.3700000000000001E-2</v>
      </c>
      <c r="E32">
        <v>1.0473939999999999</v>
      </c>
      <c r="F32" t="s">
        <v>20</v>
      </c>
      <c r="G32">
        <v>2.5999999999999999E-3</v>
      </c>
      <c r="H32">
        <v>3.5000000000000003E-2</v>
      </c>
      <c r="I32">
        <v>1.044727</v>
      </c>
      <c r="J32" t="s">
        <v>20</v>
      </c>
      <c r="K32">
        <v>2.5999999999999999E-3</v>
      </c>
      <c r="L32">
        <v>3.6200000000000003E-2</v>
      </c>
      <c r="M32">
        <v>1.0281389999999999</v>
      </c>
      <c r="N32" t="s">
        <v>20</v>
      </c>
      <c r="O32">
        <v>2.5999999999999999E-3</v>
      </c>
      <c r="P32">
        <v>3.7400000000000003E-2</v>
      </c>
      <c r="Q32">
        <v>1.0241439999999999</v>
      </c>
      <c r="S32" s="17"/>
      <c r="T32" t="s">
        <v>20</v>
      </c>
      <c r="U32">
        <v>1.2999999999999999E-3</v>
      </c>
      <c r="V32">
        <v>3.3700000000000001E-2</v>
      </c>
      <c r="W32">
        <v>1.0472239999999999</v>
      </c>
      <c r="X32" t="s">
        <v>20</v>
      </c>
      <c r="Y32">
        <v>2.5999999999999999E-3</v>
      </c>
      <c r="Z32">
        <v>3.5000000000000003E-2</v>
      </c>
      <c r="AA32">
        <v>1.0392349999999999</v>
      </c>
      <c r="AB32" t="s">
        <v>20</v>
      </c>
      <c r="AC32">
        <v>2.5999999999999999E-3</v>
      </c>
      <c r="AD32">
        <v>3.6200000000000003E-2</v>
      </c>
      <c r="AE32">
        <v>1.055985</v>
      </c>
      <c r="AF32" t="s">
        <v>20</v>
      </c>
      <c r="AG32">
        <v>2.5999999999999999E-3</v>
      </c>
      <c r="AH32">
        <v>3.7400000000000003E-2</v>
      </c>
      <c r="AI32">
        <v>1.037685</v>
      </c>
    </row>
    <row r="33" spans="1:35" x14ac:dyDescent="0.25">
      <c r="A33" s="17"/>
      <c r="B33" t="s">
        <v>21</v>
      </c>
      <c r="C33">
        <v>1.43E-2</v>
      </c>
      <c r="D33">
        <v>3.1800000000000002E-2</v>
      </c>
      <c r="E33">
        <v>1.7456799999999999</v>
      </c>
      <c r="F33" t="s">
        <v>21</v>
      </c>
      <c r="G33">
        <v>1.4800000000000001E-2</v>
      </c>
      <c r="H33">
        <v>3.2899999999999999E-2</v>
      </c>
      <c r="I33">
        <v>1.7800260000000001</v>
      </c>
      <c r="J33" t="s">
        <v>21</v>
      </c>
      <c r="K33">
        <v>1.52E-2</v>
      </c>
      <c r="L33">
        <v>3.39E-2</v>
      </c>
      <c r="M33">
        <v>1.626074</v>
      </c>
      <c r="N33" t="s">
        <v>21</v>
      </c>
      <c r="O33">
        <v>1.5699999999999999E-2</v>
      </c>
      <c r="P33">
        <v>3.5000000000000003E-2</v>
      </c>
      <c r="Q33">
        <v>1.6306510000000001</v>
      </c>
      <c r="S33" s="17"/>
      <c r="T33" t="s">
        <v>21</v>
      </c>
      <c r="U33">
        <v>6.6E-3</v>
      </c>
      <c r="V33">
        <v>2.8199999999999999E-2</v>
      </c>
      <c r="W33">
        <v>1.833888</v>
      </c>
      <c r="X33" t="s">
        <v>21</v>
      </c>
      <c r="Y33">
        <v>6.8999999999999999E-3</v>
      </c>
      <c r="Z33">
        <v>2.9100000000000001E-2</v>
      </c>
      <c r="AA33">
        <v>1.812757</v>
      </c>
      <c r="AB33" t="s">
        <v>21</v>
      </c>
      <c r="AC33">
        <v>7.1000000000000004E-3</v>
      </c>
      <c r="AD33">
        <v>0.03</v>
      </c>
      <c r="AE33">
        <v>1.8416520000000001</v>
      </c>
      <c r="AF33" t="s">
        <v>21</v>
      </c>
      <c r="AG33">
        <v>7.3000000000000001E-3</v>
      </c>
      <c r="AH33">
        <v>3.09E-2</v>
      </c>
      <c r="AI33">
        <v>1.80951</v>
      </c>
    </row>
    <row r="34" spans="1:35" x14ac:dyDescent="0.25">
      <c r="A34" s="17"/>
      <c r="B34" t="s">
        <v>22</v>
      </c>
      <c r="C34">
        <v>1.55E-2</v>
      </c>
      <c r="D34">
        <v>2.58E-2</v>
      </c>
      <c r="E34">
        <v>5.4673769999999999</v>
      </c>
      <c r="F34" t="s">
        <v>22</v>
      </c>
      <c r="G34">
        <v>1.6E-2</v>
      </c>
      <c r="H34">
        <v>2.6700000000000002E-2</v>
      </c>
      <c r="I34">
        <v>5.4674110000000002</v>
      </c>
      <c r="J34" t="s">
        <v>22</v>
      </c>
      <c r="K34" s="7">
        <v>1.6500000000000001E-2</v>
      </c>
      <c r="L34" s="10">
        <v>2.75E-2</v>
      </c>
      <c r="M34">
        <v>5.6015540000000001</v>
      </c>
      <c r="N34" t="s">
        <v>22</v>
      </c>
      <c r="O34">
        <v>1.7000000000000001E-2</v>
      </c>
      <c r="P34">
        <v>2.8400000000000002E-2</v>
      </c>
      <c r="Q34">
        <v>5.3284820000000002</v>
      </c>
      <c r="S34" s="17"/>
      <c r="T34" t="s">
        <v>22</v>
      </c>
      <c r="U34">
        <v>8.2000000000000007E-3</v>
      </c>
      <c r="V34">
        <v>2.0799999999999999E-2</v>
      </c>
      <c r="W34">
        <v>5.1140489999999996</v>
      </c>
      <c r="X34" t="s">
        <v>22</v>
      </c>
      <c r="Y34">
        <v>8.5000000000000006E-3</v>
      </c>
      <c r="Z34">
        <v>2.1499999999999998E-2</v>
      </c>
      <c r="AA34">
        <v>4.8621369999999997</v>
      </c>
      <c r="AB34" t="s">
        <v>22</v>
      </c>
      <c r="AC34">
        <v>8.8000000000000005E-3</v>
      </c>
      <c r="AD34">
        <v>2.2200000000000001E-2</v>
      </c>
      <c r="AE34">
        <v>5.0374559999999997</v>
      </c>
      <c r="AF34" t="s">
        <v>22</v>
      </c>
      <c r="AG34">
        <v>8.9999999999999993E-3</v>
      </c>
      <c r="AH34" s="6">
        <v>2.29E-2</v>
      </c>
      <c r="AI34">
        <v>5.0476320000000001</v>
      </c>
    </row>
    <row r="37" spans="1:35" x14ac:dyDescent="0.25">
      <c r="A37" s="13" t="s">
        <v>24</v>
      </c>
      <c r="B37" s="11" t="s">
        <v>60</v>
      </c>
      <c r="C37" s="11"/>
      <c r="D37" s="11"/>
      <c r="E37" s="11"/>
      <c r="F37" s="11" t="s">
        <v>61</v>
      </c>
      <c r="G37" s="11"/>
      <c r="H37" s="11"/>
      <c r="I37" s="11"/>
      <c r="J37" s="11" t="s">
        <v>62</v>
      </c>
      <c r="K37" s="11"/>
      <c r="L37" s="11"/>
      <c r="M37" s="11"/>
      <c r="N37" s="11" t="s">
        <v>63</v>
      </c>
      <c r="O37" s="11"/>
      <c r="P37" s="11"/>
      <c r="Q37" s="11"/>
      <c r="S37" s="13" t="s">
        <v>24</v>
      </c>
      <c r="T37" s="11" t="s">
        <v>60</v>
      </c>
      <c r="U37" s="11"/>
      <c r="V37" s="11"/>
      <c r="W37" s="11"/>
      <c r="X37" s="11" t="s">
        <v>61</v>
      </c>
      <c r="Y37" s="11"/>
      <c r="Z37" s="11"/>
      <c r="AA37" s="11"/>
      <c r="AB37" s="11" t="s">
        <v>62</v>
      </c>
      <c r="AC37" s="11"/>
      <c r="AD37" s="11"/>
      <c r="AE37" s="11"/>
      <c r="AF37" s="11" t="s">
        <v>63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60</v>
      </c>
      <c r="C44" s="11"/>
      <c r="D44" s="11"/>
      <c r="E44" s="11"/>
      <c r="F44" s="11" t="s">
        <v>61</v>
      </c>
      <c r="G44" s="11"/>
      <c r="H44" s="11"/>
      <c r="I44" s="11"/>
      <c r="J44" s="11" t="s">
        <v>62</v>
      </c>
      <c r="K44" s="11"/>
      <c r="L44" s="11"/>
      <c r="M44" s="11"/>
      <c r="N44" s="11" t="s">
        <v>63</v>
      </c>
      <c r="O44" s="11"/>
      <c r="P44" s="11"/>
      <c r="Q44" s="11"/>
      <c r="S44" s="18" t="s">
        <v>25</v>
      </c>
      <c r="T44" s="11" t="s">
        <v>60</v>
      </c>
      <c r="U44" s="11"/>
      <c r="V44" s="11"/>
      <c r="W44" s="11"/>
      <c r="X44" s="11" t="s">
        <v>61</v>
      </c>
      <c r="Y44" s="11"/>
      <c r="Z44" s="11"/>
      <c r="AA44" s="11"/>
      <c r="AB44" s="11" t="s">
        <v>62</v>
      </c>
      <c r="AC44" s="11"/>
      <c r="AD44" s="11"/>
      <c r="AE44" s="11"/>
      <c r="AF44" s="11" t="s">
        <v>63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2.2499999999999999E-2</v>
      </c>
      <c r="C46" s="3"/>
      <c r="D46" s="3"/>
      <c r="E46">
        <v>6.6255470000000001</v>
      </c>
      <c r="F46" s="3">
        <v>2.3199999999999998E-2</v>
      </c>
      <c r="G46" s="3"/>
      <c r="H46" s="3"/>
      <c r="I46">
        <v>6.5107699999999999</v>
      </c>
      <c r="J46" s="3">
        <v>2.4E-2</v>
      </c>
      <c r="K46" s="3"/>
      <c r="L46" s="3"/>
      <c r="M46">
        <v>6.6105650000000002</v>
      </c>
      <c r="N46" s="3">
        <v>2.47E-2</v>
      </c>
      <c r="O46" s="3"/>
      <c r="P46" s="3"/>
      <c r="Q46">
        <v>6.6446290000000001</v>
      </c>
      <c r="S46" s="18"/>
      <c r="T46" s="3">
        <v>1.4999999999999999E-2</v>
      </c>
      <c r="U46" s="3"/>
      <c r="V46" s="3"/>
      <c r="W46">
        <v>6.5313179999999997</v>
      </c>
      <c r="X46" s="3">
        <v>1.55E-2</v>
      </c>
      <c r="Y46" s="3"/>
      <c r="Z46" s="3"/>
      <c r="AA46">
        <v>6.556362</v>
      </c>
      <c r="AB46" s="3">
        <v>1.61E-2</v>
      </c>
      <c r="AC46" s="3"/>
      <c r="AD46" s="3"/>
      <c r="AE46">
        <v>6.6182400000000001</v>
      </c>
      <c r="AF46" s="3">
        <v>1.6500000000000001E-2</v>
      </c>
      <c r="AG46" s="3"/>
      <c r="AH46" s="3"/>
      <c r="AI46">
        <v>6.6146979999999997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60</v>
      </c>
      <c r="C50" s="11"/>
      <c r="D50" s="11"/>
      <c r="E50" s="11"/>
      <c r="F50" s="11" t="s">
        <v>61</v>
      </c>
      <c r="G50" s="11"/>
      <c r="H50" s="11"/>
      <c r="I50" s="11"/>
      <c r="J50" s="11" t="s">
        <v>62</v>
      </c>
      <c r="K50" s="11"/>
      <c r="L50" s="11"/>
      <c r="M50" s="11"/>
      <c r="N50" s="11" t="s">
        <v>63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3.3700000000000001E-2</v>
      </c>
      <c r="E52">
        <v>1.044643</v>
      </c>
      <c r="F52" t="s">
        <v>20</v>
      </c>
      <c r="G52">
        <v>2.5999999999999999E-3</v>
      </c>
      <c r="H52">
        <v>3.5000000000000003E-2</v>
      </c>
      <c r="I52">
        <v>1.0342070000000001</v>
      </c>
      <c r="J52" t="s">
        <v>20</v>
      </c>
      <c r="K52">
        <v>2.5999999999999999E-3</v>
      </c>
      <c r="L52">
        <v>3.6200000000000003E-2</v>
      </c>
      <c r="M52">
        <v>1.0291600000000001</v>
      </c>
      <c r="N52" t="s">
        <v>20</v>
      </c>
      <c r="O52">
        <v>2.5999999999999999E-3</v>
      </c>
      <c r="P52">
        <v>3.7400000000000003E-2</v>
      </c>
      <c r="Q52">
        <v>1.0430889999999999</v>
      </c>
    </row>
    <row r="53" spans="1:17" x14ac:dyDescent="0.25">
      <c r="A53" s="17"/>
      <c r="B53" t="s">
        <v>21</v>
      </c>
      <c r="C53">
        <v>2.8E-3</v>
      </c>
      <c r="D53">
        <v>1.8700000000000001E-2</v>
      </c>
      <c r="E53">
        <v>1.7193879999999999</v>
      </c>
      <c r="F53" t="s">
        <v>21</v>
      </c>
      <c r="G53">
        <v>2.8999999999999998E-3</v>
      </c>
      <c r="H53">
        <v>1.9199999999999998E-2</v>
      </c>
      <c r="I53">
        <v>1.733525</v>
      </c>
      <c r="J53" t="s">
        <v>21</v>
      </c>
      <c r="K53">
        <v>3.0000000000000001E-3</v>
      </c>
      <c r="L53">
        <v>1.9599999999999999E-2</v>
      </c>
      <c r="M53">
        <v>1.7341</v>
      </c>
      <c r="N53" t="s">
        <v>21</v>
      </c>
      <c r="O53">
        <v>3.0999999999999999E-3</v>
      </c>
      <c r="P53">
        <v>2.0299999999999999E-2</v>
      </c>
      <c r="Q53">
        <v>1.7132989999999999</v>
      </c>
    </row>
    <row r="54" spans="1:17" x14ac:dyDescent="0.25">
      <c r="A54" s="17"/>
      <c r="B54" t="s">
        <v>22</v>
      </c>
      <c r="C54">
        <v>3.7000000000000002E-3</v>
      </c>
      <c r="D54">
        <v>1.2500000000000001E-2</v>
      </c>
      <c r="E54">
        <v>4.3501139999999996</v>
      </c>
      <c r="F54" t="s">
        <v>22</v>
      </c>
      <c r="G54">
        <v>3.8999999999999998E-3</v>
      </c>
      <c r="H54">
        <v>1.2999999999999999E-2</v>
      </c>
      <c r="I54">
        <v>4.3825529999999997</v>
      </c>
      <c r="J54" t="s">
        <v>22</v>
      </c>
      <c r="K54">
        <v>4.0000000000000001E-3</v>
      </c>
      <c r="L54">
        <v>1.35E-2</v>
      </c>
      <c r="M54">
        <v>4.3177209999999997</v>
      </c>
      <c r="N54" t="s">
        <v>22</v>
      </c>
      <c r="O54">
        <v>4.1999999999999997E-3</v>
      </c>
      <c r="P54">
        <v>1.4E-2</v>
      </c>
      <c r="Q54">
        <v>4.2784750000000003</v>
      </c>
    </row>
    <row r="57" spans="1:17" x14ac:dyDescent="0.25">
      <c r="A57" s="13" t="s">
        <v>24</v>
      </c>
      <c r="B57" s="11" t="s">
        <v>60</v>
      </c>
      <c r="C57" s="11"/>
      <c r="D57" s="11"/>
      <c r="E57" s="11"/>
      <c r="F57" s="11" t="s">
        <v>61</v>
      </c>
      <c r="G57" s="11"/>
      <c r="H57" s="11"/>
      <c r="I57" s="11"/>
      <c r="J57" s="11" t="s">
        <v>62</v>
      </c>
      <c r="K57" s="11"/>
      <c r="L57" s="11"/>
      <c r="M57" s="11"/>
      <c r="N57" s="11" t="s">
        <v>63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60</v>
      </c>
      <c r="C64" s="11"/>
      <c r="D64" s="11"/>
      <c r="E64" s="11"/>
      <c r="F64" s="11" t="s">
        <v>61</v>
      </c>
      <c r="G64" s="11"/>
      <c r="H64" s="11"/>
      <c r="I64" s="11"/>
      <c r="J64" s="11" t="s">
        <v>62</v>
      </c>
      <c r="K64" s="11"/>
      <c r="L64" s="11"/>
      <c r="M64" s="11"/>
      <c r="N64" s="11" t="s">
        <v>63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6.7999999999999996E-3</v>
      </c>
      <c r="C66" s="3"/>
      <c r="D66" s="3"/>
      <c r="E66">
        <v>6.4482929999999996</v>
      </c>
      <c r="F66" s="3">
        <v>7.1000000000000004E-3</v>
      </c>
      <c r="G66" s="3"/>
      <c r="H66" s="3"/>
      <c r="I66">
        <v>6.5972920000000004</v>
      </c>
      <c r="J66" s="3">
        <v>7.4000000000000003E-3</v>
      </c>
      <c r="K66" s="3"/>
      <c r="L66" s="3"/>
      <c r="M66">
        <v>6.5129809999999999</v>
      </c>
      <c r="N66" s="3">
        <v>7.7000000000000002E-3</v>
      </c>
      <c r="O66" s="3"/>
      <c r="P66" s="3"/>
      <c r="Q66">
        <v>6.6546659999999997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3.3765000000000003E-2</v>
      </c>
      <c r="H73">
        <f t="shared" ref="H73:H75" si="2">E11+I11</f>
        <v>2.207084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3.245E-2</v>
      </c>
      <c r="M73">
        <f>I25+E25</f>
        <v>13.093146000000001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3.3830000000000006E-2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3.2500000000000001E-2</v>
      </c>
    </row>
    <row r="74" spans="1:27" x14ac:dyDescent="0.25">
      <c r="C74" s="17"/>
      <c r="D74" s="16"/>
      <c r="E74" t="s">
        <v>36</v>
      </c>
      <c r="F74">
        <f t="shared" si="0"/>
        <v>3.2355000000000002E-2</v>
      </c>
      <c r="G74">
        <f t="shared" si="1"/>
        <v>3.3659999999999995E-2</v>
      </c>
      <c r="H74">
        <f t="shared" si="2"/>
        <v>3.7799420000000001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3.2410000000000001E-2</v>
      </c>
      <c r="S74">
        <f t="shared" si="7"/>
        <v>3.372E-2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3.2355000000000002E-2</v>
      </c>
      <c r="G75">
        <f t="shared" si="1"/>
        <v>3.2454999999999998E-2</v>
      </c>
      <c r="H75">
        <f t="shared" si="2"/>
        <v>11.804727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3.2410000000000001E-2</v>
      </c>
      <c r="S75">
        <f t="shared" si="7"/>
        <v>3.2509999999999997E-2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3.3960000000000004E-2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3.2599999999999997E-2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3.4090000000000002E-2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3.27E-2</v>
      </c>
    </row>
    <row r="80" spans="1:27" x14ac:dyDescent="0.25">
      <c r="C80" s="17"/>
      <c r="D80" s="16"/>
      <c r="E80" t="s">
        <v>36</v>
      </c>
      <c r="F80">
        <f t="shared" si="10"/>
        <v>3.252E-2</v>
      </c>
      <c r="G80">
        <f t="shared" si="11"/>
        <v>3.3840000000000002E-2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3.2629999999999999E-2</v>
      </c>
      <c r="S80">
        <f t="shared" si="15"/>
        <v>3.3959999999999997E-2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3.252E-2</v>
      </c>
      <c r="G81">
        <f t="shared" si="11"/>
        <v>3.2619999999999996E-2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3.2629999999999999E-2</v>
      </c>
      <c r="S81">
        <f t="shared" si="15"/>
        <v>3.2729999999999995E-2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3.3829750000000006E-2</v>
      </c>
      <c r="H86">
        <f t="shared" ref="H86:H88" si="20">M11+I11+E11</f>
        <v>3.2686060000000001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3.2500500000000002E-2</v>
      </c>
      <c r="M86">
        <f>M25+I25+E25</f>
        <v>19.70355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3.3959000000000003E-2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3.2601999999999999E-2</v>
      </c>
    </row>
    <row r="87" spans="2:25" x14ac:dyDescent="0.25">
      <c r="B87" s="17"/>
      <c r="C87" s="15"/>
      <c r="D87" s="16"/>
      <c r="E87" t="s">
        <v>36</v>
      </c>
      <c r="F87">
        <f t="shared" si="18"/>
        <v>3.2410000000000001E-2</v>
      </c>
      <c r="G87">
        <f t="shared" si="19"/>
        <v>3.372E-2</v>
      </c>
      <c r="H87">
        <f t="shared" si="20"/>
        <v>5.6846420000000002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3.252E-2</v>
      </c>
      <c r="S87">
        <f t="shared" si="25"/>
        <v>3.3840000000000002E-2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3.2410000000000001E-2</v>
      </c>
      <c r="G88">
        <f t="shared" si="19"/>
        <v>3.2509999999999997E-2</v>
      </c>
      <c r="H88">
        <f t="shared" si="20"/>
        <v>17.746133999999998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3.252E-2</v>
      </c>
      <c r="S88">
        <f t="shared" si="25"/>
        <v>3.2620000000000003E-2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3.4215999999999996E-2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3.2807999999999997E-2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3.4471000000000002E-2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3.3017999999999999E-2</v>
      </c>
    </row>
    <row r="93" spans="2:25" x14ac:dyDescent="0.25">
      <c r="B93" s="17"/>
      <c r="C93" s="15"/>
      <c r="D93" s="16"/>
      <c r="E93" t="s">
        <v>36</v>
      </c>
      <c r="F93">
        <f t="shared" si="28"/>
        <v>3.2740000000000005E-2</v>
      </c>
      <c r="G93">
        <f t="shared" si="29"/>
        <v>3.4079999999999999E-2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3.2960000000000003E-2</v>
      </c>
      <c r="S93">
        <f t="shared" si="33"/>
        <v>3.4320000000000003E-2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3.2740000000000005E-2</v>
      </c>
      <c r="G94">
        <f t="shared" si="29"/>
        <v>3.2839999999999994E-2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3.2960000000000003E-2</v>
      </c>
      <c r="S94">
        <f t="shared" si="33"/>
        <v>3.3060000000000006E-2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3.3894262499999994E-2</v>
      </c>
      <c r="H99">
        <f t="shared" ref="H99:H101" si="38">Q11+M11+I11+E11</f>
        <v>4.3134680000000003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3.2551462499999989E-2</v>
      </c>
      <c r="M99">
        <f>Q25+M25+I25+E25</f>
        <v>26.219277999999999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3.4087100000000002E-2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3.2705699999999997E-2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3.2464999999999994E-2</v>
      </c>
      <c r="G100">
        <f t="shared" si="37"/>
        <v>3.3779999999999991E-2</v>
      </c>
      <c r="H100">
        <f t="shared" si="38"/>
        <v>7.4872550000000011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3.2629999999999999E-2</v>
      </c>
      <c r="S100">
        <f t="shared" si="43"/>
        <v>3.3959999999999997E-2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3.2464999999999994E-2</v>
      </c>
      <c r="G101">
        <f t="shared" si="37"/>
        <v>3.2564999999999997E-2</v>
      </c>
      <c r="H101">
        <f t="shared" si="38"/>
        <v>23.746796000000003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3.2629999999999999E-2</v>
      </c>
      <c r="S101">
        <f t="shared" si="43"/>
        <v>3.2729999999999995E-2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3.4468799999999994E-2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3.3021599999999998E-2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3.4845700000000007E-2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3.3345900000000005E-2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3.2960000000000003E-2</v>
      </c>
      <c r="G106">
        <f t="shared" si="47"/>
        <v>3.4319999999999996E-2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3.329E-2</v>
      </c>
      <c r="S106">
        <f t="shared" si="51"/>
        <v>3.4680000000000002E-2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3.2960000000000003E-2</v>
      </c>
      <c r="G107">
        <f t="shared" si="47"/>
        <v>3.3059999999999999E-2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3.329E-2</v>
      </c>
      <c r="S107">
        <f t="shared" si="51"/>
        <v>3.3390000000000003E-2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3.3765000000000003E-2</v>
      </c>
      <c r="H112">
        <f t="shared" ref="H112:H114" si="56">AA11+W11</f>
        <v>2.0600309999999999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2.8744999999999996E-2</v>
      </c>
      <c r="M112">
        <f>AA25+W25</f>
        <v>13.08548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3.3830000000000006E-2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2.879E-2</v>
      </c>
    </row>
    <row r="113" spans="2:25" x14ac:dyDescent="0.25">
      <c r="C113" s="17"/>
      <c r="D113" s="16"/>
      <c r="E113" t="s">
        <v>36</v>
      </c>
      <c r="F113">
        <f t="shared" si="54"/>
        <v>2.6639999999999997E-2</v>
      </c>
      <c r="G113">
        <f t="shared" si="55"/>
        <v>3.3255E-2</v>
      </c>
      <c r="H113">
        <f t="shared" si="56"/>
        <v>3.7412860000000001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2.6679999999999999E-2</v>
      </c>
      <c r="S113">
        <f t="shared" si="61"/>
        <v>3.3309999999999999E-2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2.7045E-2</v>
      </c>
      <c r="G114">
        <f t="shared" si="55"/>
        <v>2.9449999999999997E-2</v>
      </c>
      <c r="H114">
        <f t="shared" si="56"/>
        <v>11.885626999999999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2.7089999999999999E-2</v>
      </c>
      <c r="S114">
        <f t="shared" si="61"/>
        <v>2.9500000000000002E-2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3.3960000000000004E-2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2.8880000000000003E-2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3.4090000000000002E-2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2.8970000000000003E-2</v>
      </c>
    </row>
    <row r="119" spans="2:25" x14ac:dyDescent="0.25">
      <c r="C119" s="17"/>
      <c r="D119" s="16"/>
      <c r="E119" t="s">
        <v>36</v>
      </c>
      <c r="F119">
        <f t="shared" si="64"/>
        <v>2.6759999999999999E-2</v>
      </c>
      <c r="G119">
        <f t="shared" si="65"/>
        <v>3.3419999999999998E-2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2.6839999999999996E-2</v>
      </c>
      <c r="S119">
        <f t="shared" si="69"/>
        <v>3.3529999999999997E-2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2.7180000000000003E-2</v>
      </c>
      <c r="G120">
        <f t="shared" si="65"/>
        <v>2.9600000000000001E-2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2.7270000000000003E-2</v>
      </c>
      <c r="S120">
        <f t="shared" si="69"/>
        <v>2.9699999999999997E-2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3.3829750000000006E-2</v>
      </c>
      <c r="H125">
        <f t="shared" ref="H125:H127" si="74">AE11+AA11+W11</f>
        <v>3.0882239999999999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2.8790250000000003E-2</v>
      </c>
      <c r="M125">
        <f>AE25+AA25+W25</f>
        <v>19.587880999999999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3.3959000000000003E-2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2.8881E-2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2.6680249999999999E-2</v>
      </c>
      <c r="G126">
        <f t="shared" si="73"/>
        <v>3.331025E-2</v>
      </c>
      <c r="H126">
        <f t="shared" si="74"/>
        <v>5.6623400000000004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2.6761E-2</v>
      </c>
      <c r="S126">
        <f t="shared" si="79"/>
        <v>3.3421000000000006E-2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2.7089749999999999E-2</v>
      </c>
      <c r="G127">
        <f t="shared" si="73"/>
        <v>2.9500000000000002E-2</v>
      </c>
      <c r="H127">
        <f t="shared" si="74"/>
        <v>17.759765000000002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2.7179000000000002E-2</v>
      </c>
      <c r="S127">
        <f t="shared" si="79"/>
        <v>2.9600000000000001E-2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3.4215999999999996E-2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2.9064E-2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3.4471000000000002E-2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2.9249000000000004E-2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2.6924E-2</v>
      </c>
      <c r="G132">
        <f t="shared" si="83"/>
        <v>3.3643999999999993E-2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2.7089000000000002E-2</v>
      </c>
      <c r="S132">
        <f t="shared" si="87"/>
        <v>3.3869000000000003E-2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2.7355999999999998E-2</v>
      </c>
      <c r="G133">
        <f t="shared" si="83"/>
        <v>2.98E-2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2.7531E-2</v>
      </c>
      <c r="S133">
        <f t="shared" si="87"/>
        <v>3.0000000000000002E-2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3.3894087499999996E-2</v>
      </c>
      <c r="H138">
        <f t="shared" ref="H138:H140" si="92">AI11+AE11+AA11+W11</f>
        <v>4.1297619999999995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2.8835712499999999E-2</v>
      </c>
      <c r="M138">
        <f>AI25+AE25+AA25+W25</f>
        <v>26.101583999999999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3.4085699999999997E-2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2.8972700000000001E-2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2.6720637499999995E-2</v>
      </c>
      <c r="G139">
        <f t="shared" si="91"/>
        <v>3.3365562499999994E-2</v>
      </c>
      <c r="H139">
        <f t="shared" si="92"/>
        <v>7.4208479999999994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2.6842099999999997E-2</v>
      </c>
      <c r="S139">
        <f t="shared" si="97"/>
        <v>3.3531499999999999E-2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2.7134174999999996E-2</v>
      </c>
      <c r="G140">
        <f t="shared" si="91"/>
        <v>2.9549862499999996E-2</v>
      </c>
      <c r="H140">
        <f t="shared" si="92"/>
        <v>22.425851000000002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2.7266399999999996E-2</v>
      </c>
      <c r="S140">
        <f t="shared" si="97"/>
        <v>2.96989E-2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3.4457599999999998E-2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2.9249600000000001E-2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3.4807900000000003E-2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2.95289E-2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2.7084799999999999E-2</v>
      </c>
      <c r="G145">
        <f t="shared" si="101"/>
        <v>3.3859999999999994E-2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2.7322700000000002E-2</v>
      </c>
      <c r="S145">
        <f t="shared" si="105"/>
        <v>3.4176499999999999E-2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2.7523199999999998E-2</v>
      </c>
      <c r="G146">
        <f t="shared" si="101"/>
        <v>2.9991199999999996E-2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2.7766800000000001E-2</v>
      </c>
      <c r="S146">
        <f t="shared" si="105"/>
        <v>3.0270300000000003E-2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3.3765000000000003E-2</v>
      </c>
      <c r="H151">
        <f t="shared" ref="H151:H153" si="110">I32++E32</f>
        <v>2.0921209999999997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2.2534999999999999E-2</v>
      </c>
      <c r="M151">
        <f>I46+E46</f>
        <v>13.136317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3.3830000000000006E-2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2.257E-2</v>
      </c>
    </row>
    <row r="152" spans="1:25" x14ac:dyDescent="0.25">
      <c r="C152" s="17"/>
      <c r="D152" s="16"/>
      <c r="E152" t="s">
        <v>36</v>
      </c>
      <c r="F152">
        <f t="shared" si="108"/>
        <v>1.4324999999999999E-2</v>
      </c>
      <c r="G152">
        <f t="shared" si="109"/>
        <v>3.1855000000000001E-2</v>
      </c>
      <c r="H152">
        <f t="shared" si="110"/>
        <v>3.525706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1.4350000000000002E-2</v>
      </c>
      <c r="S152">
        <f t="shared" si="115"/>
        <v>3.1910000000000001E-2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1.5524999999999999E-2</v>
      </c>
      <c r="G153">
        <f t="shared" si="109"/>
        <v>2.5845E-2</v>
      </c>
      <c r="H153">
        <f t="shared" si="110"/>
        <v>10.934788000000001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1.5550000000000001E-2</v>
      </c>
      <c r="S153">
        <f t="shared" si="115"/>
        <v>2.5890000000000003E-2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3.3960000000000004E-2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2.264E-2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3.4090000000000002E-2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2.2710000000000001E-2</v>
      </c>
    </row>
    <row r="158" spans="1:25" x14ac:dyDescent="0.25">
      <c r="C158" s="17"/>
      <c r="D158" s="16"/>
      <c r="E158" t="s">
        <v>36</v>
      </c>
      <c r="F158">
        <f t="shared" si="118"/>
        <v>1.4400000000000001E-2</v>
      </c>
      <c r="G158">
        <f t="shared" si="119"/>
        <v>3.2020000000000007E-2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1.4450000000000001E-2</v>
      </c>
      <c r="S158">
        <f t="shared" si="123"/>
        <v>3.2129999999999999E-2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1.5600000000000001E-2</v>
      </c>
      <c r="G159">
        <f t="shared" si="119"/>
        <v>2.5980000000000003E-2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1.5649999999999997E-2</v>
      </c>
      <c r="S159">
        <f t="shared" si="123"/>
        <v>2.6069999999999999E-2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3.3829750000000006E-2</v>
      </c>
      <c r="H164">
        <f t="shared" ref="H164:H166" si="128">M32+I32+E32</f>
        <v>3.12026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2.257025E-2</v>
      </c>
      <c r="M164">
        <f>M46+I46+E46</f>
        <v>19.746881999999999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3.3959000000000003E-2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2.2641000000000001E-2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1.4349750000000001E-2</v>
      </c>
      <c r="G165">
        <f t="shared" si="127"/>
        <v>3.1909750000000001E-2</v>
      </c>
      <c r="H165">
        <f t="shared" si="128"/>
        <v>5.1517800000000005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1.4399000000000002E-2</v>
      </c>
      <c r="S165">
        <f t="shared" si="133"/>
        <v>3.2019000000000006E-2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1.5550000000000001E-2</v>
      </c>
      <c r="G166">
        <f t="shared" si="127"/>
        <v>2.5889750000000003E-2</v>
      </c>
      <c r="H166">
        <f t="shared" si="128"/>
        <v>16.536342000000001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1.5600000000000001E-2</v>
      </c>
      <c r="S166">
        <f t="shared" si="133"/>
        <v>2.5979000000000002E-2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3.4215999999999996E-2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2.2783999999999999E-2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3.4471000000000002E-2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2.2929000000000001E-2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1.4496E-2</v>
      </c>
      <c r="G171">
        <f t="shared" si="137"/>
        <v>3.2236000000000001E-2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1.4591000000000003E-2</v>
      </c>
      <c r="S171">
        <f t="shared" si="141"/>
        <v>3.2451000000000001E-2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1.5699999999999999E-2</v>
      </c>
      <c r="G172">
        <f t="shared" si="137"/>
        <v>2.6156000000000002E-2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1.5800000000000002E-2</v>
      </c>
      <c r="S172">
        <f t="shared" si="141"/>
        <v>2.6331E-2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3.3894262499999994E-2</v>
      </c>
      <c r="H177">
        <f t="shared" ref="H177:H179" si="146">Q32+M32+I32+E32</f>
        <v>4.1444039999999998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2.2605724999999997E-2</v>
      </c>
      <c r="M177">
        <f>Q46+M46+I46+E46</f>
        <v>26.391511000000001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3.4087100000000002E-2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2.2712799999999998E-2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1.4374274999999999E-2</v>
      </c>
      <c r="G178">
        <f t="shared" si="145"/>
        <v>3.1964275E-2</v>
      </c>
      <c r="H178">
        <f t="shared" si="146"/>
        <v>6.7824310000000008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1.44472E-2</v>
      </c>
      <c r="S178">
        <f t="shared" si="151"/>
        <v>3.2127200000000002E-2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1.5574999999999997E-2</v>
      </c>
      <c r="G179">
        <f t="shared" si="145"/>
        <v>2.5934275E-2</v>
      </c>
      <c r="H179">
        <f t="shared" si="146"/>
        <v>21.864823999999999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1.5649999999999997E-2</v>
      </c>
      <c r="S179">
        <f t="shared" si="151"/>
        <v>2.6067199999999999E-2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3.4468799999999994E-2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2.2930399999999997E-2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3.4845700000000007E-2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2.3151600000000001E-2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1.4589599999999999E-2</v>
      </c>
      <c r="G184">
        <f t="shared" si="155"/>
        <v>3.2449599999999995E-2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1.4728399999999999E-2</v>
      </c>
      <c r="S184">
        <f t="shared" si="159"/>
        <v>3.2768400000000003E-2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1.5800000000000002E-2</v>
      </c>
      <c r="G185">
        <f t="shared" si="155"/>
        <v>2.6329600000000002E-2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1.5949999999999999E-2</v>
      </c>
      <c r="S185">
        <f t="shared" si="159"/>
        <v>2.6588400000000005E-2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3.3765000000000003E-2</v>
      </c>
      <c r="H190">
        <f t="shared" ref="H190:H192" si="164">AA32+W32</f>
        <v>2.0864589999999996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1.5024999999999998E-2</v>
      </c>
      <c r="M190">
        <f>AA46+W46</f>
        <v>13.087679999999999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3.3830000000000006E-2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1.5050000000000001E-2</v>
      </c>
    </row>
    <row r="191" spans="1:25" x14ac:dyDescent="0.25">
      <c r="C191" s="17"/>
      <c r="D191" s="16"/>
      <c r="E191" t="s">
        <v>36</v>
      </c>
      <c r="F191">
        <f t="shared" si="162"/>
        <v>6.6149999999999994E-3</v>
      </c>
      <c r="G191">
        <f t="shared" si="163"/>
        <v>2.8244999999999999E-2</v>
      </c>
      <c r="H191">
        <f t="shared" si="164"/>
        <v>3.6466449999999999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6.6300000000000005E-3</v>
      </c>
      <c r="S191">
        <f t="shared" si="169"/>
        <v>2.8289999999999999E-2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8.2150000000000001E-3</v>
      </c>
      <c r="G192">
        <f t="shared" si="163"/>
        <v>2.0834999999999999E-2</v>
      </c>
      <c r="H192">
        <f t="shared" si="164"/>
        <v>9.9761859999999984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8.2300000000000012E-3</v>
      </c>
      <c r="S192">
        <f t="shared" si="169"/>
        <v>2.087E-2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3.3960000000000004E-2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1.5100000000000001E-2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3.4090000000000002E-2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1.5149999999999999E-2</v>
      </c>
    </row>
    <row r="197" spans="2:25" x14ac:dyDescent="0.25">
      <c r="C197" s="17"/>
      <c r="D197" s="16"/>
      <c r="E197" t="s">
        <v>36</v>
      </c>
      <c r="F197">
        <f t="shared" si="172"/>
        <v>6.6600000000000001E-3</v>
      </c>
      <c r="G197">
        <f t="shared" si="173"/>
        <v>2.8380000000000002E-2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6.6899999999999998E-3</v>
      </c>
      <c r="S197">
        <f t="shared" si="177"/>
        <v>2.8469999999999995E-2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8.26E-3</v>
      </c>
      <c r="G198">
        <f t="shared" si="173"/>
        <v>2.094E-2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8.2900000000000005E-3</v>
      </c>
      <c r="S198">
        <f t="shared" si="177"/>
        <v>2.1009999999999997E-2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3.3829750000000006E-2</v>
      </c>
      <c r="H203">
        <f t="shared" ref="H203:H205" si="182">AE32+AA32+W32</f>
        <v>3.1424439999999998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1.5050250000000001E-2</v>
      </c>
      <c r="M203">
        <f>AE46+AA46+W46</f>
        <v>19.705919999999999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3.3959000000000003E-2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1.5101000000000002E-2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6.6297500000000011E-3</v>
      </c>
      <c r="G204">
        <f t="shared" si="181"/>
        <v>2.8290000000000003E-2</v>
      </c>
      <c r="H204">
        <f t="shared" si="182"/>
        <v>5.4882970000000002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6.659E-3</v>
      </c>
      <c r="S204">
        <f t="shared" si="186"/>
        <v>2.8380000000000002E-2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8.2300000000000012E-3</v>
      </c>
      <c r="G205">
        <f t="shared" si="181"/>
        <v>2.087E-2</v>
      </c>
      <c r="H205">
        <f t="shared" si="182"/>
        <v>15.013641999999999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8.2600000000000017E-3</v>
      </c>
      <c r="S205">
        <f t="shared" si="186"/>
        <v>2.094E-2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3.4215999999999996E-2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1.5203999999999999E-2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3.4471000000000002E-2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1.5309E-2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6.7159999999999997E-3</v>
      </c>
      <c r="G210">
        <f t="shared" si="190"/>
        <v>2.8560000000000002E-2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6.771000000000001E-3</v>
      </c>
      <c r="S210">
        <f t="shared" si="194"/>
        <v>2.8740000000000002E-2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8.320000000000001E-3</v>
      </c>
      <c r="G211">
        <f t="shared" si="190"/>
        <v>2.1079999999999998E-2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8.380000000000002E-3</v>
      </c>
      <c r="S211">
        <f t="shared" si="194"/>
        <v>2.1219999999999999E-2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3.3894262499999994E-2</v>
      </c>
      <c r="H216">
        <f t="shared" ref="H216:H218" si="199">AI32+AE32+AA32+W32</f>
        <v>4.180129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1.5075712499999998E-2</v>
      </c>
      <c r="M216">
        <f>AI46+AE46+AA46+W46</f>
        <v>26.320618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3.4087100000000002E-2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1.5152699999999998E-2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6.6442624999999995E-3</v>
      </c>
      <c r="G217">
        <f t="shared" si="198"/>
        <v>2.8334999999999999E-2</v>
      </c>
      <c r="H217">
        <f t="shared" si="199"/>
        <v>7.2978070000000006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6.6870999999999996E-3</v>
      </c>
      <c r="S217">
        <f t="shared" si="204"/>
        <v>2.8470000000000002E-2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8.2449875000000002E-3</v>
      </c>
      <c r="G218">
        <f t="shared" si="198"/>
        <v>2.0904999999999997E-2</v>
      </c>
      <c r="H218">
        <f t="shared" si="199"/>
        <v>20.061273999999997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8.2898999999999994E-3</v>
      </c>
      <c r="S218">
        <f t="shared" si="204"/>
        <v>2.1009999999999997E-2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3.4468799999999994E-2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1.53096E-2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3.4845700000000007E-2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1.5468900000000001E-2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6.7688000000000002E-3</v>
      </c>
      <c r="G223">
        <f t="shared" si="208"/>
        <v>2.8739999999999998E-2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6.8456999999999997E-3</v>
      </c>
      <c r="S223">
        <f t="shared" si="212"/>
        <v>2.9010000000000001E-2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8.3791999999999998E-3</v>
      </c>
      <c r="G224">
        <f t="shared" si="208"/>
        <v>2.1219999999999996E-2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8.4673000000000005E-3</v>
      </c>
      <c r="S224">
        <f t="shared" si="212"/>
        <v>2.1430000000000001E-2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3.3765000000000003E-2</v>
      </c>
      <c r="H229">
        <f t="shared" ref="H229:H231" si="217">I52+E52</f>
        <v>2.0788500000000001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6.4599999999999996E-3</v>
      </c>
      <c r="M229">
        <f>I66+E66</f>
        <v>13.045584999999999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3.3830000000000006E-2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6.1199999999999996E-3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1.8724999999999999E-2</v>
      </c>
      <c r="H230">
        <f t="shared" si="217"/>
        <v>3.4529129999999997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1.8750000000000003E-2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1.2525E-2</v>
      </c>
      <c r="H231">
        <f t="shared" si="217"/>
        <v>8.7326669999999993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1.2550000000000002E-2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3.3960000000000004E-2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5.4400000000000004E-3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3.4090000000000002E-2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4.7599999999999995E-3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1.8800000000000001E-2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1.8849999999999999E-2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1.2600000000000002E-2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1.2649999999999998E-2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3.3829750000000006E-2</v>
      </c>
      <c r="H242">
        <f t="shared" ref="H242:H244" si="235">M52+I52+E52</f>
        <v>3.1080100000000002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6.1555000000000004E-3</v>
      </c>
      <c r="M242">
        <f>M66+I66+E66</f>
        <v>19.558565999999999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3.3959000000000003E-2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5.5820000000000002E-3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1.8749750000000003E-2</v>
      </c>
      <c r="H243">
        <f t="shared" si="235"/>
        <v>5.1870130000000003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1.8799000000000003E-2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3.7197500000000008E-3</v>
      </c>
      <c r="G244">
        <f t="shared" si="234"/>
        <v>1.2550000000000002E-2</v>
      </c>
      <c r="H244">
        <f t="shared" si="235"/>
        <v>13.050388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3.7390000000000006E-3</v>
      </c>
      <c r="S244">
        <f t="shared" si="240"/>
        <v>1.2600000000000002E-2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3.4215999999999996E-2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4.6479999999999994E-3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3.4471000000000002E-2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3.9980000000000007E-3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1.8896E-2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1.8991000000000001E-2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3.7759999999999998E-3</v>
      </c>
      <c r="G250">
        <f t="shared" si="244"/>
        <v>1.2699999999999999E-2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3.8110000000000002E-3</v>
      </c>
      <c r="S250">
        <f t="shared" si="248"/>
        <v>1.2800000000000002E-2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3.3894262499999994E-2</v>
      </c>
      <c r="H255">
        <f t="shared" ref="H255:H257" si="253">Q52+M52+I52+E52</f>
        <v>4.1510990000000003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5.8838374999999991E-3</v>
      </c>
      <c r="M255">
        <f>Q66+M66+I66+E66</f>
        <v>26.213231999999998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3.4087100000000002E-2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5.1646999999999986E-3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1.8774300000000001E-2</v>
      </c>
      <c r="H256">
        <f t="shared" si="253"/>
        <v>6.9003119999999996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1.88474E-2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3.7292749999999998E-3</v>
      </c>
      <c r="G257">
        <f t="shared" si="252"/>
        <v>1.2574999999999999E-2</v>
      </c>
      <c r="H257">
        <f t="shared" si="253"/>
        <v>17.328862999999998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3.7571999999999996E-3</v>
      </c>
      <c r="S257">
        <f t="shared" si="258"/>
        <v>1.265E-2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3.4468799999999994E-2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4.2535999999999989E-3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3.4845700000000007E-2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3.9389000000000013E-3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1.89912E-2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1.9133799999999999E-2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3.8095999999999998E-3</v>
      </c>
      <c r="G263">
        <f t="shared" si="262"/>
        <v>1.2799999999999999E-2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3.8584000000000005E-3</v>
      </c>
      <c r="S263">
        <f t="shared" si="266"/>
        <v>1.295E-2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I263"/>
  <sheetViews>
    <sheetView topLeftCell="A13"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64</v>
      </c>
      <c r="C9" s="11"/>
      <c r="D9" s="11"/>
      <c r="E9" s="11"/>
      <c r="F9" s="11" t="s">
        <v>65</v>
      </c>
      <c r="G9" s="11"/>
      <c r="H9" s="11"/>
      <c r="I9" s="11"/>
      <c r="J9" s="11" t="s">
        <v>66</v>
      </c>
      <c r="K9" s="11"/>
      <c r="L9" s="11"/>
      <c r="M9" s="11"/>
      <c r="N9" s="11" t="s">
        <v>67</v>
      </c>
      <c r="O9" s="11"/>
      <c r="P9" s="11"/>
      <c r="Q9" s="11"/>
      <c r="S9" s="17" t="s">
        <v>12</v>
      </c>
      <c r="T9" s="11" t="s">
        <v>64</v>
      </c>
      <c r="U9" s="11"/>
      <c r="V9" s="11"/>
      <c r="W9" s="11"/>
      <c r="X9" s="11" t="s">
        <v>65</v>
      </c>
      <c r="Y9" s="11"/>
      <c r="Z9" s="11"/>
      <c r="AA9" s="11"/>
      <c r="AB9" s="11" t="s">
        <v>66</v>
      </c>
      <c r="AC9" s="11"/>
      <c r="AD9" s="11"/>
      <c r="AE9" s="11"/>
      <c r="AF9" s="11" t="s">
        <v>67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3.2399999999999998E-2</v>
      </c>
      <c r="E11">
        <v>1.0446569999999999</v>
      </c>
      <c r="F11" t="s">
        <v>20</v>
      </c>
      <c r="G11">
        <v>2.5999999999999999E-3</v>
      </c>
      <c r="H11">
        <v>3.3599999999999998E-2</v>
      </c>
      <c r="I11">
        <v>1.0238879999999999</v>
      </c>
      <c r="J11" t="s">
        <v>20</v>
      </c>
      <c r="K11">
        <v>2.5999999999999999E-3</v>
      </c>
      <c r="L11">
        <v>3.4799999999999998E-2</v>
      </c>
      <c r="M11">
        <v>1.025352</v>
      </c>
      <c r="N11" t="s">
        <v>20</v>
      </c>
      <c r="O11">
        <v>2.5999999999999999E-3</v>
      </c>
      <c r="P11">
        <v>3.5999999999999997E-2</v>
      </c>
      <c r="Q11">
        <v>1.0395350000000001</v>
      </c>
      <c r="S11" s="17"/>
      <c r="T11" t="s">
        <v>20</v>
      </c>
      <c r="U11">
        <v>1.2999999999999999E-3</v>
      </c>
      <c r="V11">
        <v>3.2399999999999998E-2</v>
      </c>
      <c r="W11">
        <v>1.029269</v>
      </c>
      <c r="X11" t="s">
        <v>20</v>
      </c>
      <c r="Y11">
        <v>2.5999999999999999E-3</v>
      </c>
      <c r="Z11">
        <v>3.3599999999999998E-2</v>
      </c>
      <c r="AA11">
        <v>1.020159</v>
      </c>
      <c r="AB11" t="s">
        <v>20</v>
      </c>
      <c r="AC11">
        <v>2.5999999999999999E-3</v>
      </c>
      <c r="AD11">
        <v>3.4799999999999998E-2</v>
      </c>
      <c r="AE11">
        <v>1.024249</v>
      </c>
      <c r="AF11" t="s">
        <v>20</v>
      </c>
      <c r="AG11">
        <v>2.5999999999999999E-3</v>
      </c>
      <c r="AH11">
        <v>3.5999999999999997E-2</v>
      </c>
      <c r="AI11">
        <v>1.0415380000000001</v>
      </c>
    </row>
    <row r="12" spans="1:35" x14ac:dyDescent="0.25">
      <c r="A12" s="17"/>
      <c r="B12" t="s">
        <v>21</v>
      </c>
      <c r="C12">
        <v>3.1E-2</v>
      </c>
      <c r="D12">
        <v>3.2300000000000002E-2</v>
      </c>
      <c r="E12">
        <v>1.7652319999999999</v>
      </c>
      <c r="F12" t="s">
        <v>21</v>
      </c>
      <c r="G12">
        <v>3.2199999999999999E-2</v>
      </c>
      <c r="H12">
        <v>3.3500000000000002E-2</v>
      </c>
      <c r="I12">
        <v>1.7717540000000001</v>
      </c>
      <c r="J12" t="s">
        <v>21</v>
      </c>
      <c r="K12">
        <v>3.3300000000000003E-2</v>
      </c>
      <c r="L12">
        <v>3.4700000000000002E-2</v>
      </c>
      <c r="M12">
        <v>1.76806</v>
      </c>
      <c r="N12" t="s">
        <v>21</v>
      </c>
      <c r="O12">
        <v>3.44E-2</v>
      </c>
      <c r="P12">
        <v>3.5900000000000001E-2</v>
      </c>
      <c r="Q12">
        <v>1.763261</v>
      </c>
      <c r="S12" s="17"/>
      <c r="T12" t="s">
        <v>21</v>
      </c>
      <c r="U12">
        <v>2.58E-2</v>
      </c>
      <c r="V12">
        <v>3.1800000000000002E-2</v>
      </c>
      <c r="W12">
        <v>1.751919</v>
      </c>
      <c r="X12" t="s">
        <v>21</v>
      </c>
      <c r="Y12">
        <v>2.6700000000000002E-2</v>
      </c>
      <c r="Z12">
        <v>3.3000000000000002E-2</v>
      </c>
      <c r="AA12">
        <v>1.7475609999999999</v>
      </c>
      <c r="AB12" t="s">
        <v>21</v>
      </c>
      <c r="AC12">
        <v>2.75E-2</v>
      </c>
      <c r="AD12">
        <v>3.4200000000000001E-2</v>
      </c>
      <c r="AE12">
        <v>1.760805</v>
      </c>
      <c r="AF12" t="s">
        <v>21</v>
      </c>
      <c r="AG12">
        <v>2.8400000000000002E-2</v>
      </c>
      <c r="AH12">
        <v>3.5299999999999998E-2</v>
      </c>
      <c r="AI12">
        <v>1.758508</v>
      </c>
    </row>
    <row r="13" spans="1:35" x14ac:dyDescent="0.25">
      <c r="A13" s="17"/>
      <c r="B13" t="s">
        <v>22</v>
      </c>
      <c r="C13">
        <v>3.1099999999999999E-2</v>
      </c>
      <c r="D13">
        <v>3.1099999999999999E-2</v>
      </c>
      <c r="E13">
        <v>4.7837639999999997</v>
      </c>
      <c r="F13" t="s">
        <v>22</v>
      </c>
      <c r="G13">
        <v>3.2199999999999999E-2</v>
      </c>
      <c r="H13">
        <v>3.2199999999999999E-2</v>
      </c>
      <c r="I13">
        <v>4.659103</v>
      </c>
      <c r="J13" t="s">
        <v>22</v>
      </c>
      <c r="K13">
        <v>3.3300000000000003E-2</v>
      </c>
      <c r="L13">
        <v>3.3399999999999999E-2</v>
      </c>
      <c r="M13">
        <v>4.7569569999999999</v>
      </c>
      <c r="N13" t="s">
        <v>22</v>
      </c>
      <c r="O13">
        <v>3.44E-2</v>
      </c>
      <c r="P13">
        <v>3.4500000000000003E-2</v>
      </c>
      <c r="Q13">
        <v>4.7476929999999999</v>
      </c>
      <c r="S13" s="17"/>
      <c r="T13" t="s">
        <v>22</v>
      </c>
      <c r="U13">
        <v>2.6200000000000001E-2</v>
      </c>
      <c r="V13">
        <v>2.8299999999999999E-2</v>
      </c>
      <c r="W13">
        <v>4.8524330000000004</v>
      </c>
      <c r="X13" t="s">
        <v>22</v>
      </c>
      <c r="Y13">
        <v>2.7099999999999999E-2</v>
      </c>
      <c r="Z13">
        <v>2.93E-2</v>
      </c>
      <c r="AA13">
        <v>4.5934489999999997</v>
      </c>
      <c r="AB13" t="s">
        <v>22</v>
      </c>
      <c r="AC13">
        <v>2.7900000000000001E-2</v>
      </c>
      <c r="AD13">
        <v>3.0300000000000001E-2</v>
      </c>
      <c r="AE13">
        <v>4.7341319999999998</v>
      </c>
      <c r="AF13" t="s">
        <v>22</v>
      </c>
      <c r="AG13">
        <v>2.8799999999999999E-2</v>
      </c>
      <c r="AH13">
        <v>3.1300000000000001E-2</v>
      </c>
      <c r="AI13">
        <v>4.666086</v>
      </c>
    </row>
    <row r="16" spans="1:35" x14ac:dyDescent="0.25">
      <c r="A16" s="13" t="s">
        <v>24</v>
      </c>
      <c r="B16" s="11" t="s">
        <v>64</v>
      </c>
      <c r="C16" s="11"/>
      <c r="D16" s="11"/>
      <c r="E16" s="11"/>
      <c r="F16" s="11" t="s">
        <v>65</v>
      </c>
      <c r="G16" s="11"/>
      <c r="H16" s="11"/>
      <c r="I16" s="11"/>
      <c r="J16" s="11" t="s">
        <v>66</v>
      </c>
      <c r="K16" s="11"/>
      <c r="L16" s="11"/>
      <c r="M16" s="11"/>
      <c r="N16" s="11" t="s">
        <v>67</v>
      </c>
      <c r="O16" s="11"/>
      <c r="P16" s="11"/>
      <c r="Q16" s="11"/>
      <c r="S16" s="13" t="s">
        <v>24</v>
      </c>
      <c r="T16" s="11" t="s">
        <v>64</v>
      </c>
      <c r="U16" s="11"/>
      <c r="V16" s="11"/>
      <c r="W16" s="11"/>
      <c r="X16" s="11" t="s">
        <v>65</v>
      </c>
      <c r="Y16" s="11"/>
      <c r="Z16" s="11"/>
      <c r="AA16" s="11"/>
      <c r="AB16" s="11" t="s">
        <v>66</v>
      </c>
      <c r="AC16" s="11"/>
      <c r="AD16" s="11"/>
      <c r="AE16" s="11"/>
      <c r="AF16" s="11" t="s">
        <v>67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64</v>
      </c>
      <c r="C23" s="11"/>
      <c r="D23" s="11"/>
      <c r="E23" s="11"/>
      <c r="F23" s="11" t="s">
        <v>65</v>
      </c>
      <c r="G23" s="11"/>
      <c r="H23" s="11"/>
      <c r="I23" s="11"/>
      <c r="J23" s="11" t="s">
        <v>66</v>
      </c>
      <c r="K23" s="11"/>
      <c r="L23" s="11"/>
      <c r="M23" s="11"/>
      <c r="N23" s="11" t="s">
        <v>67</v>
      </c>
      <c r="O23" s="11"/>
      <c r="P23" s="11"/>
      <c r="Q23" s="11"/>
      <c r="S23" s="18" t="s">
        <v>25</v>
      </c>
      <c r="T23" s="11" t="s">
        <v>64</v>
      </c>
      <c r="U23" s="11"/>
      <c r="V23" s="11"/>
      <c r="W23" s="11"/>
      <c r="X23" s="11" t="s">
        <v>65</v>
      </c>
      <c r="Y23" s="11"/>
      <c r="Z23" s="11"/>
      <c r="AA23" s="11"/>
      <c r="AB23" s="11" t="s">
        <v>66</v>
      </c>
      <c r="AC23" s="11"/>
      <c r="AD23" s="11"/>
      <c r="AE23" s="11"/>
      <c r="AF23" s="11" t="s">
        <v>67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3.1099999999999999E-2</v>
      </c>
      <c r="C25" s="3"/>
      <c r="D25" s="3"/>
      <c r="E25">
        <v>6.1276250000000001</v>
      </c>
      <c r="F25">
        <v>3.2199999999999999E-2</v>
      </c>
      <c r="G25" s="3"/>
      <c r="H25" s="3"/>
      <c r="I25">
        <v>6.2621539999999998</v>
      </c>
      <c r="J25">
        <v>3.3300000000000003E-2</v>
      </c>
      <c r="K25" s="3"/>
      <c r="L25" s="3"/>
      <c r="M25" s="7">
        <v>6.1307169999999998</v>
      </c>
      <c r="N25" s="3">
        <v>3.4500000000000003E-2</v>
      </c>
      <c r="O25" s="3"/>
      <c r="P25" s="3"/>
      <c r="Q25">
        <v>6.0712830000000002</v>
      </c>
      <c r="S25" s="18"/>
      <c r="T25" s="3">
        <v>2.76E-2</v>
      </c>
      <c r="U25" s="3"/>
      <c r="V25" s="3"/>
      <c r="W25">
        <v>6.1128229999999997</v>
      </c>
      <c r="X25" s="3">
        <v>2.86E-2</v>
      </c>
      <c r="Y25" s="3"/>
      <c r="Z25" s="3"/>
      <c r="AA25">
        <v>6.121899</v>
      </c>
      <c r="AB25" s="3">
        <v>2.9600000000000001E-2</v>
      </c>
      <c r="AC25" s="3"/>
      <c r="AD25" s="3"/>
      <c r="AE25">
        <v>6.1566679999999998</v>
      </c>
      <c r="AF25" s="3">
        <v>3.0599999999999999E-2</v>
      </c>
      <c r="AG25" s="3"/>
      <c r="AH25" s="3"/>
      <c r="AI25">
        <v>6.3011049999999997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64</v>
      </c>
      <c r="C30" s="11"/>
      <c r="D30" s="11"/>
      <c r="E30" s="11"/>
      <c r="F30" s="11" t="s">
        <v>65</v>
      </c>
      <c r="G30" s="11"/>
      <c r="H30" s="11"/>
      <c r="I30" s="11"/>
      <c r="J30" s="11" t="s">
        <v>66</v>
      </c>
      <c r="K30" s="11"/>
      <c r="L30" s="11"/>
      <c r="M30" s="11"/>
      <c r="N30" s="11" t="s">
        <v>67</v>
      </c>
      <c r="O30" s="11"/>
      <c r="P30" s="11"/>
      <c r="Q30" s="11"/>
      <c r="S30" s="17" t="s">
        <v>12</v>
      </c>
      <c r="T30" s="11" t="s">
        <v>64</v>
      </c>
      <c r="U30" s="11"/>
      <c r="V30" s="11"/>
      <c r="W30" s="11"/>
      <c r="X30" s="11" t="s">
        <v>65</v>
      </c>
      <c r="Y30" s="11"/>
      <c r="Z30" s="11"/>
      <c r="AA30" s="11"/>
      <c r="AB30" s="11" t="s">
        <v>66</v>
      </c>
      <c r="AC30" s="11"/>
      <c r="AD30" s="11"/>
      <c r="AE30" s="11"/>
      <c r="AF30" s="11" t="s">
        <v>67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3.2399999999999998E-2</v>
      </c>
      <c r="E32">
        <v>1.059353</v>
      </c>
      <c r="F32" t="s">
        <v>20</v>
      </c>
      <c r="G32">
        <v>2.5999999999999999E-3</v>
      </c>
      <c r="H32">
        <v>3.3599999999999998E-2</v>
      </c>
      <c r="I32">
        <v>1.03216</v>
      </c>
      <c r="J32" t="s">
        <v>20</v>
      </c>
      <c r="K32">
        <v>2.5999999999999999E-3</v>
      </c>
      <c r="L32">
        <v>3.4799999999999998E-2</v>
      </c>
      <c r="M32">
        <v>1.038262</v>
      </c>
      <c r="N32" t="s">
        <v>20</v>
      </c>
      <c r="O32">
        <v>2.5999999999999999E-3</v>
      </c>
      <c r="P32">
        <v>3.5999999999999997E-2</v>
      </c>
      <c r="Q32">
        <v>1.025927</v>
      </c>
      <c r="S32" s="17"/>
      <c r="T32" t="s">
        <v>20</v>
      </c>
      <c r="U32">
        <v>1.2999999999999999E-3</v>
      </c>
      <c r="V32">
        <v>3.2399999999999998E-2</v>
      </c>
      <c r="W32">
        <v>1.04423</v>
      </c>
      <c r="X32" t="s">
        <v>20</v>
      </c>
      <c r="Y32">
        <v>2.5999999999999999E-3</v>
      </c>
      <c r="Z32">
        <v>3.3599999999999998E-2</v>
      </c>
      <c r="AA32">
        <v>1.041045</v>
      </c>
      <c r="AB32" t="s">
        <v>20</v>
      </c>
      <c r="AC32">
        <v>2.5999999999999999E-3</v>
      </c>
      <c r="AD32">
        <v>3.4799999999999998E-2</v>
      </c>
      <c r="AE32">
        <v>1.0283230000000001</v>
      </c>
      <c r="AF32" t="s">
        <v>20</v>
      </c>
      <c r="AG32">
        <v>2.5999999999999999E-3</v>
      </c>
      <c r="AH32">
        <v>3.5999999999999997E-2</v>
      </c>
      <c r="AI32">
        <v>1.1849369999999999</v>
      </c>
    </row>
    <row r="33" spans="1:35" x14ac:dyDescent="0.25">
      <c r="A33" s="17"/>
      <c r="B33" t="s">
        <v>21</v>
      </c>
      <c r="C33">
        <v>1.41E-2</v>
      </c>
      <c r="D33">
        <v>3.0499999999999999E-2</v>
      </c>
      <c r="E33">
        <v>1.7273309999999999</v>
      </c>
      <c r="F33" t="s">
        <v>21</v>
      </c>
      <c r="G33">
        <v>1.46E-2</v>
      </c>
      <c r="H33">
        <v>3.1600000000000003E-2</v>
      </c>
      <c r="I33">
        <v>1.7350000000000001</v>
      </c>
      <c r="J33" t="s">
        <v>21</v>
      </c>
      <c r="K33">
        <v>1.4999999999999999E-2</v>
      </c>
      <c r="L33">
        <v>3.2599999999999997E-2</v>
      </c>
      <c r="M33">
        <v>1.5219800000000001</v>
      </c>
      <c r="N33" t="s">
        <v>21</v>
      </c>
      <c r="O33">
        <v>1.55E-2</v>
      </c>
      <c r="P33">
        <v>3.3799999999999997E-2</v>
      </c>
      <c r="Q33">
        <v>1.7466269999999999</v>
      </c>
      <c r="S33" s="17"/>
      <c r="T33" t="s">
        <v>21</v>
      </c>
      <c r="U33">
        <v>6.6E-3</v>
      </c>
      <c r="V33">
        <v>2.7099999999999999E-2</v>
      </c>
      <c r="W33">
        <v>1.6826970000000001</v>
      </c>
      <c r="X33" t="s">
        <v>21</v>
      </c>
      <c r="Y33">
        <v>6.7999999999999996E-3</v>
      </c>
      <c r="Z33">
        <v>2.8000000000000001E-2</v>
      </c>
      <c r="AA33">
        <v>1.4495960000000001</v>
      </c>
      <c r="AB33" t="s">
        <v>21</v>
      </c>
      <c r="AC33">
        <v>7.1000000000000004E-3</v>
      </c>
      <c r="AD33">
        <v>2.8799999999999999E-2</v>
      </c>
      <c r="AE33">
        <v>1.673074</v>
      </c>
      <c r="AF33" t="s">
        <v>21</v>
      </c>
      <c r="AG33">
        <v>7.3000000000000001E-3</v>
      </c>
      <c r="AH33">
        <v>2.98E-2</v>
      </c>
      <c r="AI33">
        <v>1.673956</v>
      </c>
    </row>
    <row r="34" spans="1:35" x14ac:dyDescent="0.25">
      <c r="A34" s="17"/>
      <c r="B34" t="s">
        <v>22</v>
      </c>
      <c r="C34">
        <v>1.52E-2</v>
      </c>
      <c r="D34">
        <v>2.4899999999999999E-2</v>
      </c>
      <c r="E34">
        <v>4.4553159999999998</v>
      </c>
      <c r="F34" t="s">
        <v>22</v>
      </c>
      <c r="G34">
        <v>1.5699999999999999E-2</v>
      </c>
      <c r="H34">
        <v>2.58E-2</v>
      </c>
      <c r="I34">
        <v>4.4165710000000002</v>
      </c>
      <c r="J34" t="s">
        <v>22</v>
      </c>
      <c r="K34" s="7">
        <v>1.6199999999999999E-2</v>
      </c>
      <c r="L34" s="10">
        <v>2.6599999999999999E-2</v>
      </c>
      <c r="M34">
        <v>4.4004180000000002</v>
      </c>
      <c r="N34" t="s">
        <v>22</v>
      </c>
      <c r="O34">
        <v>1.67E-2</v>
      </c>
      <c r="P34">
        <v>2.75E-2</v>
      </c>
      <c r="Q34">
        <v>4.506723</v>
      </c>
      <c r="S34" s="17"/>
      <c r="T34" t="s">
        <v>22</v>
      </c>
      <c r="U34">
        <v>8.2000000000000007E-3</v>
      </c>
      <c r="V34">
        <v>0.02</v>
      </c>
      <c r="W34">
        <v>4.093566</v>
      </c>
      <c r="X34" t="s">
        <v>22</v>
      </c>
      <c r="Y34">
        <v>8.5000000000000006E-3</v>
      </c>
      <c r="Z34">
        <v>2.0799999999999999E-2</v>
      </c>
      <c r="AA34">
        <v>4.0151519999999996</v>
      </c>
      <c r="AB34" t="s">
        <v>22</v>
      </c>
      <c r="AC34">
        <v>8.8000000000000005E-3</v>
      </c>
      <c r="AD34">
        <v>2.1499999999999998E-2</v>
      </c>
      <c r="AE34">
        <v>3.9870489999999998</v>
      </c>
      <c r="AF34" t="s">
        <v>22</v>
      </c>
      <c r="AG34">
        <v>8.9999999999999993E-3</v>
      </c>
      <c r="AH34" s="6">
        <v>2.2200000000000001E-2</v>
      </c>
      <c r="AI34">
        <v>3.961964</v>
      </c>
    </row>
    <row r="37" spans="1:35" x14ac:dyDescent="0.25">
      <c r="A37" s="13" t="s">
        <v>24</v>
      </c>
      <c r="B37" s="11" t="s">
        <v>64</v>
      </c>
      <c r="C37" s="11"/>
      <c r="D37" s="11"/>
      <c r="E37" s="11"/>
      <c r="F37" s="11" t="s">
        <v>65</v>
      </c>
      <c r="G37" s="11"/>
      <c r="H37" s="11"/>
      <c r="I37" s="11"/>
      <c r="J37" s="11" t="s">
        <v>66</v>
      </c>
      <c r="K37" s="11"/>
      <c r="L37" s="11"/>
      <c r="M37" s="11"/>
      <c r="N37" s="11" t="s">
        <v>67</v>
      </c>
      <c r="O37" s="11"/>
      <c r="P37" s="11"/>
      <c r="Q37" s="11"/>
      <c r="S37" s="13" t="s">
        <v>24</v>
      </c>
      <c r="T37" s="11" t="s">
        <v>64</v>
      </c>
      <c r="U37" s="11"/>
      <c r="V37" s="11"/>
      <c r="W37" s="11"/>
      <c r="X37" s="11" t="s">
        <v>65</v>
      </c>
      <c r="Y37" s="11"/>
      <c r="Z37" s="11"/>
      <c r="AA37" s="11"/>
      <c r="AB37" s="11" t="s">
        <v>66</v>
      </c>
      <c r="AC37" s="11"/>
      <c r="AD37" s="11"/>
      <c r="AE37" s="11"/>
      <c r="AF37" s="11" t="s">
        <v>67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64</v>
      </c>
      <c r="C44" s="11"/>
      <c r="D44" s="11"/>
      <c r="E44" s="11"/>
      <c r="F44" s="11" t="s">
        <v>65</v>
      </c>
      <c r="G44" s="11"/>
      <c r="H44" s="11"/>
      <c r="I44" s="11"/>
      <c r="J44" s="11" t="s">
        <v>66</v>
      </c>
      <c r="K44" s="11"/>
      <c r="L44" s="11"/>
      <c r="M44" s="11"/>
      <c r="N44" s="11" t="s">
        <v>67</v>
      </c>
      <c r="O44" s="11"/>
      <c r="P44" s="11"/>
      <c r="Q44" s="11"/>
      <c r="S44" s="18" t="s">
        <v>25</v>
      </c>
      <c r="T44" s="11" t="s">
        <v>64</v>
      </c>
      <c r="U44" s="11"/>
      <c r="V44" s="11"/>
      <c r="W44" s="11"/>
      <c r="X44" s="11" t="s">
        <v>65</v>
      </c>
      <c r="Y44" s="11"/>
      <c r="Z44" s="11"/>
      <c r="AA44" s="11"/>
      <c r="AB44" s="11" t="s">
        <v>66</v>
      </c>
      <c r="AC44" s="11"/>
      <c r="AD44" s="11"/>
      <c r="AE44" s="11"/>
      <c r="AF44" s="11" t="s">
        <v>67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2.18E-2</v>
      </c>
      <c r="C46" s="3"/>
      <c r="D46" s="3"/>
      <c r="E46">
        <v>6.168704</v>
      </c>
      <c r="F46" s="3">
        <v>2.2700000000000001E-2</v>
      </c>
      <c r="G46" s="3"/>
      <c r="H46" s="3"/>
      <c r="I46">
        <v>6.1731420000000004</v>
      </c>
      <c r="J46" s="3">
        <v>2.3300000000000001E-2</v>
      </c>
      <c r="K46" s="3"/>
      <c r="L46" s="3"/>
      <c r="M46">
        <v>6.1379530000000004</v>
      </c>
      <c r="N46" s="3">
        <v>2.41E-2</v>
      </c>
      <c r="O46" s="3"/>
      <c r="P46" s="3"/>
      <c r="Q46">
        <v>6.0708060000000001</v>
      </c>
      <c r="S46" s="18"/>
      <c r="T46" s="3">
        <v>1.47E-2</v>
      </c>
      <c r="U46" s="3"/>
      <c r="V46" s="3"/>
      <c r="W46">
        <v>6.1048239999999998</v>
      </c>
      <c r="X46" s="3">
        <v>1.5100000000000001E-2</v>
      </c>
      <c r="Y46" s="3"/>
      <c r="Z46" s="3"/>
      <c r="AA46">
        <v>6.2056760000000004</v>
      </c>
      <c r="AB46" s="3">
        <v>1.5699999999999999E-2</v>
      </c>
      <c r="AC46" s="3"/>
      <c r="AD46" s="3"/>
      <c r="AE46">
        <v>6.0933840000000004</v>
      </c>
      <c r="AF46" s="3">
        <v>1.6199999999999999E-2</v>
      </c>
      <c r="AG46" s="3"/>
      <c r="AH46" s="3"/>
      <c r="AI46">
        <v>6.0993969999999997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64</v>
      </c>
      <c r="C50" s="11"/>
      <c r="D50" s="11"/>
      <c r="E50" s="11"/>
      <c r="F50" s="11" t="s">
        <v>65</v>
      </c>
      <c r="G50" s="11"/>
      <c r="H50" s="11"/>
      <c r="I50" s="11"/>
      <c r="J50" s="11" t="s">
        <v>66</v>
      </c>
      <c r="K50" s="11"/>
      <c r="L50" s="11"/>
      <c r="M50" s="11"/>
      <c r="N50" s="11" t="s">
        <v>67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3.2399999999999998E-2</v>
      </c>
      <c r="E52">
        <v>1.043107</v>
      </c>
      <c r="F52" t="s">
        <v>20</v>
      </c>
      <c r="G52">
        <v>2.5999999999999999E-3</v>
      </c>
      <c r="H52">
        <v>3.3599999999999998E-2</v>
      </c>
      <c r="I52">
        <v>1.0166790000000001</v>
      </c>
      <c r="J52" t="s">
        <v>20</v>
      </c>
      <c r="K52">
        <v>2.5999999999999999E-3</v>
      </c>
      <c r="L52">
        <v>3.4799999999999998E-2</v>
      </c>
      <c r="M52">
        <v>1.0288889999999999</v>
      </c>
      <c r="N52" t="s">
        <v>20</v>
      </c>
      <c r="O52">
        <v>2.5999999999999999E-3</v>
      </c>
      <c r="P52">
        <v>3.5999999999999997E-2</v>
      </c>
      <c r="Q52">
        <v>1.0212680000000001</v>
      </c>
    </row>
    <row r="53" spans="1:17" x14ac:dyDescent="0.25">
      <c r="A53" s="17"/>
      <c r="B53" t="s">
        <v>21</v>
      </c>
      <c r="C53">
        <v>2.8E-3</v>
      </c>
      <c r="D53">
        <v>1.7999999999999999E-2</v>
      </c>
      <c r="E53">
        <v>1.519944</v>
      </c>
      <c r="F53" t="s">
        <v>21</v>
      </c>
      <c r="G53">
        <v>2.8999999999999998E-3</v>
      </c>
      <c r="H53">
        <v>1.8499999999999999E-2</v>
      </c>
      <c r="I53">
        <v>1.5342020000000001</v>
      </c>
      <c r="J53" t="s">
        <v>21</v>
      </c>
      <c r="K53">
        <v>3.0000000000000001E-3</v>
      </c>
      <c r="L53">
        <v>1.89E-2</v>
      </c>
      <c r="M53">
        <v>1.39774</v>
      </c>
      <c r="N53" t="s">
        <v>21</v>
      </c>
      <c r="O53">
        <v>3.0999999999999999E-3</v>
      </c>
      <c r="P53">
        <v>1.9599999999999999E-2</v>
      </c>
      <c r="Q53">
        <v>1.608822</v>
      </c>
    </row>
    <row r="54" spans="1:17" x14ac:dyDescent="0.25">
      <c r="A54" s="17"/>
      <c r="B54" t="s">
        <v>22</v>
      </c>
      <c r="C54">
        <v>3.7000000000000002E-3</v>
      </c>
      <c r="D54">
        <v>1.21E-2</v>
      </c>
      <c r="E54">
        <v>3.4856199999999999</v>
      </c>
      <c r="F54" t="s">
        <v>22</v>
      </c>
      <c r="G54">
        <v>3.8999999999999998E-3</v>
      </c>
      <c r="H54">
        <v>1.26E-2</v>
      </c>
      <c r="I54">
        <v>3.528635</v>
      </c>
      <c r="J54" t="s">
        <v>22</v>
      </c>
      <c r="K54">
        <v>4.0000000000000001E-3</v>
      </c>
      <c r="L54">
        <v>1.3100000000000001E-2</v>
      </c>
      <c r="M54">
        <v>3.5298769999999999</v>
      </c>
      <c r="N54" t="s">
        <v>22</v>
      </c>
      <c r="O54">
        <v>4.1999999999999997E-3</v>
      </c>
      <c r="P54">
        <v>1.3599999999999999E-2</v>
      </c>
      <c r="Q54">
        <v>3.4026830000000001</v>
      </c>
    </row>
    <row r="57" spans="1:17" x14ac:dyDescent="0.25">
      <c r="A57" s="13" t="s">
        <v>24</v>
      </c>
      <c r="B57" s="11" t="s">
        <v>64</v>
      </c>
      <c r="C57" s="11"/>
      <c r="D57" s="11"/>
      <c r="E57" s="11"/>
      <c r="F57" s="11" t="s">
        <v>65</v>
      </c>
      <c r="G57" s="11"/>
      <c r="H57" s="11"/>
      <c r="I57" s="11"/>
      <c r="J57" s="11" t="s">
        <v>66</v>
      </c>
      <c r="K57" s="11"/>
      <c r="L57" s="11"/>
      <c r="M57" s="11"/>
      <c r="N57" s="11" t="s">
        <v>67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64</v>
      </c>
      <c r="C64" s="11"/>
      <c r="D64" s="11"/>
      <c r="E64" s="11"/>
      <c r="F64" s="11" t="s">
        <v>65</v>
      </c>
      <c r="G64" s="11"/>
      <c r="H64" s="11"/>
      <c r="I64" s="11"/>
      <c r="J64" s="11" t="s">
        <v>66</v>
      </c>
      <c r="K64" s="11"/>
      <c r="L64" s="11"/>
      <c r="M64" s="11"/>
      <c r="N64" s="11" t="s">
        <v>67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6.6E-3</v>
      </c>
      <c r="C66" s="3"/>
      <c r="D66" s="3"/>
      <c r="E66">
        <v>6.1507769999999997</v>
      </c>
      <c r="F66" s="3">
        <v>7.0000000000000001E-3</v>
      </c>
      <c r="G66" s="3"/>
      <c r="H66" s="3"/>
      <c r="I66">
        <v>6.2054029999999996</v>
      </c>
      <c r="J66" s="3">
        <v>7.3000000000000001E-3</v>
      </c>
      <c r="K66" s="3"/>
      <c r="L66" s="3"/>
      <c r="M66">
        <v>6.1165260000000004</v>
      </c>
      <c r="N66" s="3">
        <v>7.6E-3</v>
      </c>
      <c r="O66" s="3"/>
      <c r="P66" s="3"/>
      <c r="Q66">
        <v>6.0914320000000002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3.2459999999999996E-2</v>
      </c>
      <c r="H73">
        <f t="shared" ref="H73:H75" si="2">E11+I11</f>
        <v>2.0685449999999999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3.1154999999999999E-2</v>
      </c>
      <c r="M73">
        <f>I25+E25</f>
        <v>12.389779000000001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3.252E-2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3.1210000000000002E-2</v>
      </c>
    </row>
    <row r="74" spans="1:27" x14ac:dyDescent="0.25">
      <c r="C74" s="17"/>
      <c r="D74" s="16"/>
      <c r="E74" t="s">
        <v>36</v>
      </c>
      <c r="F74">
        <f t="shared" si="0"/>
        <v>3.1059999999999997E-2</v>
      </c>
      <c r="G74">
        <f t="shared" si="1"/>
        <v>3.236E-2</v>
      </c>
      <c r="H74">
        <f t="shared" si="2"/>
        <v>3.5369859999999997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3.1120000000000002E-2</v>
      </c>
      <c r="S74">
        <f t="shared" si="7"/>
        <v>3.2420000000000004E-2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3.1154999999999999E-2</v>
      </c>
      <c r="G75">
        <f t="shared" si="1"/>
        <v>3.1154999999999999E-2</v>
      </c>
      <c r="H75">
        <f t="shared" si="2"/>
        <v>9.4428669999999997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3.1210000000000002E-2</v>
      </c>
      <c r="S75">
        <f t="shared" si="7"/>
        <v>3.1210000000000002E-2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3.2640000000000002E-2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3.1320000000000001E-2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3.2759999999999997E-2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3.143E-2</v>
      </c>
    </row>
    <row r="80" spans="1:27" x14ac:dyDescent="0.25">
      <c r="C80" s="17"/>
      <c r="D80" s="16"/>
      <c r="E80" t="s">
        <v>36</v>
      </c>
      <c r="F80">
        <f t="shared" si="10"/>
        <v>3.1240000000000004E-2</v>
      </c>
      <c r="G80">
        <f t="shared" si="11"/>
        <v>3.2539999999999999E-2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3.1359999999999999E-2</v>
      </c>
      <c r="S80">
        <f t="shared" si="15"/>
        <v>3.2660000000000002E-2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3.1320000000000001E-2</v>
      </c>
      <c r="G81">
        <f t="shared" si="11"/>
        <v>3.1320000000000001E-2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3.143E-2</v>
      </c>
      <c r="S81">
        <f t="shared" si="15"/>
        <v>3.143E-2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3.252E-2</v>
      </c>
      <c r="H86">
        <f t="shared" ref="H86:H88" si="20">M11+I11+E11</f>
        <v>3.0938970000000001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3.1210000000000002E-2</v>
      </c>
      <c r="M86">
        <f>M25+I25+E25</f>
        <v>18.520496000000001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3.2640000000000002E-2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3.1320000000000001E-2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3.1119750000000002E-2</v>
      </c>
      <c r="G87">
        <f t="shared" si="19"/>
        <v>3.2420000000000004E-2</v>
      </c>
      <c r="H87">
        <f t="shared" si="20"/>
        <v>5.3050459999999999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3.1239000000000003E-2</v>
      </c>
      <c r="S87">
        <f t="shared" si="25"/>
        <v>3.2539999999999999E-2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3.1210000000000002E-2</v>
      </c>
      <c r="G88">
        <f t="shared" si="19"/>
        <v>3.1210250000000002E-2</v>
      </c>
      <c r="H88">
        <f t="shared" si="20"/>
        <v>14.199824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3.1320000000000001E-2</v>
      </c>
      <c r="S88">
        <f t="shared" si="25"/>
        <v>3.1321000000000002E-2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3.2879999999999993E-2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3.1539999999999999E-2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3.3119999999999997E-2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3.1760000000000004E-2</v>
      </c>
    </row>
    <row r="93" spans="2:25" x14ac:dyDescent="0.25">
      <c r="B93" s="17"/>
      <c r="C93" s="15"/>
      <c r="D93" s="16"/>
      <c r="E93" t="s">
        <v>36</v>
      </c>
      <c r="F93">
        <f t="shared" si="28"/>
        <v>3.1475999999999997E-2</v>
      </c>
      <c r="G93">
        <f t="shared" si="29"/>
        <v>3.2780000000000004E-2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3.1711000000000003E-2</v>
      </c>
      <c r="S93">
        <f t="shared" si="33"/>
        <v>3.3020000000000008E-2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3.1539999999999999E-2</v>
      </c>
      <c r="G94">
        <f t="shared" si="29"/>
        <v>3.1544000000000003E-2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3.1760000000000004E-2</v>
      </c>
      <c r="S94">
        <f t="shared" si="33"/>
        <v>3.1769000000000006E-2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3.2579999999999991E-2</v>
      </c>
      <c r="H99">
        <f t="shared" ref="H99:H101" si="38">Q11+M11+I11+E11</f>
        <v>4.133432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3.1265012499999995E-2</v>
      </c>
      <c r="M99">
        <f>Q25+M25+I25+E25</f>
        <v>24.591779000000002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3.2759999999999997E-2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3.1430099999999996E-2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3.1179262499999992E-2</v>
      </c>
      <c r="G100">
        <f t="shared" si="37"/>
        <v>3.2479999999999995E-2</v>
      </c>
      <c r="H100">
        <f t="shared" si="38"/>
        <v>7.0683069999999999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3.1357099999999999E-2</v>
      </c>
      <c r="S100">
        <f t="shared" si="43"/>
        <v>3.2660000000000002E-2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3.1264999999999994E-2</v>
      </c>
      <c r="G101">
        <f t="shared" si="37"/>
        <v>3.1265724999999994E-2</v>
      </c>
      <c r="H101">
        <f t="shared" si="38"/>
        <v>18.947516999999998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3.143E-2</v>
      </c>
      <c r="S101">
        <f t="shared" si="43"/>
        <v>3.1432799999999997E-2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3.3119999999999997E-2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3.1760799999999992E-2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3.3479999999999996E-2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3.2092700000000002E-2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3.1708799999999995E-2</v>
      </c>
      <c r="G106">
        <f t="shared" si="47"/>
        <v>3.3020000000000008E-2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3.2055699999999999E-2</v>
      </c>
      <c r="S106">
        <f t="shared" si="51"/>
        <v>3.3380000000000007E-2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3.1759999999999997E-2</v>
      </c>
      <c r="G107">
        <f t="shared" si="47"/>
        <v>3.177039999999999E-2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3.209E-2</v>
      </c>
      <c r="S107">
        <f t="shared" si="51"/>
        <v>3.2111599999999997E-2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3.2459999999999996E-2</v>
      </c>
      <c r="H112">
        <f t="shared" ref="H112:H114" si="56">AA11+W11</f>
        <v>2.0494279999999998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2.7649999999999997E-2</v>
      </c>
      <c r="M112">
        <f>AA25+W25</f>
        <v>12.234722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3.252E-2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2.7700000000000002E-2</v>
      </c>
    </row>
    <row r="113" spans="2:25" x14ac:dyDescent="0.25">
      <c r="C113" s="17"/>
      <c r="D113" s="16"/>
      <c r="E113" t="s">
        <v>36</v>
      </c>
      <c r="F113">
        <f t="shared" si="54"/>
        <v>2.5845E-2</v>
      </c>
      <c r="G113">
        <f t="shared" si="55"/>
        <v>3.1859999999999999E-2</v>
      </c>
      <c r="H113">
        <f t="shared" si="56"/>
        <v>3.4994800000000001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2.5890000000000003E-2</v>
      </c>
      <c r="S113">
        <f t="shared" si="61"/>
        <v>3.1920000000000004E-2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2.6244999999999997E-2</v>
      </c>
      <c r="G114">
        <f t="shared" si="55"/>
        <v>2.835E-2</v>
      </c>
      <c r="H114">
        <f t="shared" si="56"/>
        <v>9.445882000000001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2.6290000000000001E-2</v>
      </c>
      <c r="S114">
        <f t="shared" si="61"/>
        <v>2.8400000000000002E-2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3.2640000000000002E-2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2.7800000000000002E-2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3.2759999999999997E-2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2.7899999999999994E-2</v>
      </c>
    </row>
    <row r="119" spans="2:25" x14ac:dyDescent="0.25">
      <c r="C119" s="17"/>
      <c r="D119" s="16"/>
      <c r="E119" t="s">
        <v>36</v>
      </c>
      <c r="F119">
        <f t="shared" si="64"/>
        <v>2.5980000000000003E-2</v>
      </c>
      <c r="G119">
        <f t="shared" si="65"/>
        <v>3.2040000000000006E-2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2.6069999999999999E-2</v>
      </c>
      <c r="S119">
        <f t="shared" si="69"/>
        <v>3.2160000000000001E-2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2.6380000000000004E-2</v>
      </c>
      <c r="G120">
        <f t="shared" si="65"/>
        <v>2.8500000000000001E-2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2.647E-2</v>
      </c>
      <c r="S120">
        <f t="shared" si="69"/>
        <v>2.8599999999999997E-2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3.252E-2</v>
      </c>
      <c r="H125">
        <f t="shared" ref="H125:H127" si="74">AE11+AA11+W11</f>
        <v>3.073677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2.7700000000000002E-2</v>
      </c>
      <c r="M125">
        <f>AE25+AA25+W25</f>
        <v>18.391389999999998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3.2640000000000002E-2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2.7800000000000002E-2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2.5889750000000003E-2</v>
      </c>
      <c r="G126">
        <f t="shared" si="73"/>
        <v>3.1920000000000004E-2</v>
      </c>
      <c r="H126">
        <f t="shared" si="74"/>
        <v>5.2602849999999997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2.5979000000000002E-2</v>
      </c>
      <c r="S126">
        <f t="shared" si="79"/>
        <v>3.2040000000000006E-2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2.6289750000000004E-2</v>
      </c>
      <c r="G127">
        <f t="shared" si="73"/>
        <v>2.8400000000000002E-2</v>
      </c>
      <c r="H127">
        <f t="shared" si="74"/>
        <v>14.180014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2.6379E-2</v>
      </c>
      <c r="S127">
        <f t="shared" si="79"/>
        <v>2.8500000000000001E-2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3.2879999999999993E-2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2.7999999999999997E-2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3.3119999999999997E-2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2.8200000000000003E-2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2.6156000000000002E-2</v>
      </c>
      <c r="G132">
        <f t="shared" si="83"/>
        <v>3.2280000000000003E-2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2.6331E-2</v>
      </c>
      <c r="S132">
        <f t="shared" si="87"/>
        <v>3.2520000000000007E-2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2.6556E-2</v>
      </c>
      <c r="G133">
        <f t="shared" si="83"/>
        <v>2.8699999999999996E-2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2.6731000000000005E-2</v>
      </c>
      <c r="S133">
        <f t="shared" si="87"/>
        <v>2.8900000000000002E-2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3.2579999999999991E-2</v>
      </c>
      <c r="H138">
        <f t="shared" ref="H138:H140" si="92">AI11+AE11+AA11+W11</f>
        <v>4.1152150000000001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2.7749999999999997E-2</v>
      </c>
      <c r="M138">
        <f>AI25+AE25+AA25+W25</f>
        <v>24.692494999999997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3.2759999999999997E-2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2.7900000000000001E-2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2.5934275E-2</v>
      </c>
      <c r="G139">
        <f t="shared" si="91"/>
        <v>3.1979987500000001E-2</v>
      </c>
      <c r="H139">
        <f t="shared" si="92"/>
        <v>7.0187929999999996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2.6067199999999999E-2</v>
      </c>
      <c r="S139">
        <f t="shared" si="97"/>
        <v>3.2159899999999998E-2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2.6334274999999997E-2</v>
      </c>
      <c r="G140">
        <f t="shared" si="91"/>
        <v>2.8449999999999996E-2</v>
      </c>
      <c r="H140">
        <f t="shared" si="92"/>
        <v>18.8461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2.64672E-2</v>
      </c>
      <c r="S140">
        <f t="shared" si="97"/>
        <v>2.8599999999999997E-2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3.3119999999999997E-2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2.8199999999999996E-2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3.3479999999999996E-2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2.8499999999999998E-2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2.6329600000000002E-2</v>
      </c>
      <c r="G145">
        <f t="shared" si="101"/>
        <v>3.2519199999999998E-2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2.6588400000000005E-2</v>
      </c>
      <c r="S145">
        <f t="shared" si="105"/>
        <v>3.2877299999999998E-2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2.6729599999999999E-2</v>
      </c>
      <c r="G146">
        <f t="shared" si="101"/>
        <v>2.8899999999999995E-2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2.6988400000000003E-2</v>
      </c>
      <c r="S146">
        <f t="shared" si="105"/>
        <v>2.9200000000000004E-2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3.2459999999999996E-2</v>
      </c>
      <c r="H151">
        <f t="shared" ref="H151:H153" si="110">I32++E32</f>
        <v>2.091513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2.1845E-2</v>
      </c>
      <c r="M151">
        <f>I46+E46</f>
        <v>12.341846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3.252E-2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2.1890000000000003E-2</v>
      </c>
    </row>
    <row r="152" spans="1:25" x14ac:dyDescent="0.25">
      <c r="C152" s="17"/>
      <c r="D152" s="16"/>
      <c r="E152" t="s">
        <v>36</v>
      </c>
      <c r="F152">
        <f t="shared" si="108"/>
        <v>1.4124999999999999E-2</v>
      </c>
      <c r="G152">
        <f t="shared" si="109"/>
        <v>3.0554999999999999E-2</v>
      </c>
      <c r="H152">
        <f t="shared" si="110"/>
        <v>3.4623309999999998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1.4149999999999999E-2</v>
      </c>
      <c r="S152">
        <f t="shared" si="115"/>
        <v>3.0609999999999998E-2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1.5224999999999999E-2</v>
      </c>
      <c r="G153">
        <f t="shared" si="109"/>
        <v>2.4944999999999998E-2</v>
      </c>
      <c r="H153">
        <f t="shared" si="110"/>
        <v>8.871887000000001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1.525E-2</v>
      </c>
      <c r="S153">
        <f t="shared" si="115"/>
        <v>2.4989999999999998E-2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3.2640000000000002E-2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2.198E-2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3.2759999999999997E-2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2.2069999999999999E-2</v>
      </c>
    </row>
    <row r="158" spans="1:25" x14ac:dyDescent="0.25">
      <c r="C158" s="17"/>
      <c r="D158" s="16"/>
      <c r="E158" t="s">
        <v>36</v>
      </c>
      <c r="F158">
        <f t="shared" si="118"/>
        <v>1.4200000000000001E-2</v>
      </c>
      <c r="G158">
        <f t="shared" si="119"/>
        <v>3.0720000000000004E-2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1.4249999999999999E-2</v>
      </c>
      <c r="S158">
        <f t="shared" si="123"/>
        <v>3.0829999999999996E-2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1.5300000000000001E-2</v>
      </c>
      <c r="G159">
        <f t="shared" si="119"/>
        <v>2.5080000000000002E-2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1.5349999999999999E-2</v>
      </c>
      <c r="S159">
        <f t="shared" si="123"/>
        <v>2.5169999999999998E-2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3.252E-2</v>
      </c>
      <c r="H164">
        <f t="shared" ref="H164:H166" si="128">M32+I32+E32</f>
        <v>3.1297749999999995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2.1889250000000002E-2</v>
      </c>
      <c r="M164">
        <f>M46+I46+E46</f>
        <v>18.479799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3.2640000000000002E-2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2.1977E-2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1.4149750000000001E-2</v>
      </c>
      <c r="G165">
        <f t="shared" si="127"/>
        <v>3.0609750000000002E-2</v>
      </c>
      <c r="H165">
        <f t="shared" si="128"/>
        <v>4.9843109999999999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1.4199E-2</v>
      </c>
      <c r="S165">
        <f t="shared" si="133"/>
        <v>3.0719000000000003E-2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1.5250000000000001E-2</v>
      </c>
      <c r="G166">
        <f t="shared" si="127"/>
        <v>2.4989749999999998E-2</v>
      </c>
      <c r="H166">
        <f t="shared" si="128"/>
        <v>13.272304999999999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1.5300000000000001E-2</v>
      </c>
      <c r="S166">
        <f t="shared" si="133"/>
        <v>2.5079000000000001E-2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3.2879999999999993E-2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2.2148000000000001E-2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3.3119999999999997E-2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2.2313000000000003E-2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1.4296E-2</v>
      </c>
      <c r="G171">
        <f t="shared" si="137"/>
        <v>3.0935999999999998E-2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1.4391000000000001E-2</v>
      </c>
      <c r="S171">
        <f t="shared" si="141"/>
        <v>3.1151000000000005E-2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1.54E-2</v>
      </c>
      <c r="G172">
        <f t="shared" si="137"/>
        <v>2.5255999999999997E-2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1.55E-2</v>
      </c>
      <c r="S172">
        <f t="shared" si="141"/>
        <v>2.5431000000000002E-2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3.2579999999999991E-2</v>
      </c>
      <c r="H177">
        <f t="shared" ref="H177:H179" si="146">Q32+M32+I32+E32</f>
        <v>4.1557019999999998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2.1932812499999996E-2</v>
      </c>
      <c r="M177">
        <f>Q46+M46+I46+E46</f>
        <v>24.550604999999997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3.2759999999999997E-2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2.2061500000000001E-2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1.4174275E-2</v>
      </c>
      <c r="G178">
        <f t="shared" si="145"/>
        <v>3.0664287499999995E-2</v>
      </c>
      <c r="H178">
        <f t="shared" si="146"/>
        <v>6.7309380000000001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1.42472E-2</v>
      </c>
      <c r="S178">
        <f t="shared" si="151"/>
        <v>3.0827299999999995E-2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1.5274999999999997E-2</v>
      </c>
      <c r="G179">
        <f t="shared" si="145"/>
        <v>2.5034274999999995E-2</v>
      </c>
      <c r="H179">
        <f t="shared" si="146"/>
        <v>17.779028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1.5349999999999999E-2</v>
      </c>
      <c r="S179">
        <f t="shared" si="151"/>
        <v>2.5167200000000001E-2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3.3119999999999997E-2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2.2308000000000001E-2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3.3479999999999996E-2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2.25425E-2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1.4389599999999999E-2</v>
      </c>
      <c r="G184">
        <f t="shared" si="155"/>
        <v>3.1150400000000002E-2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1.45284E-2</v>
      </c>
      <c r="S184">
        <f t="shared" si="159"/>
        <v>3.1471100000000002E-2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1.55E-2</v>
      </c>
      <c r="G185">
        <f t="shared" si="155"/>
        <v>2.5429599999999997E-2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1.5650000000000001E-2</v>
      </c>
      <c r="S185">
        <f t="shared" si="159"/>
        <v>2.56884E-2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3.2459999999999996E-2</v>
      </c>
      <c r="H190">
        <f t="shared" ref="H190:H192" si="164">AA32+W32</f>
        <v>2.0852750000000002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1.4719999999999999E-2</v>
      </c>
      <c r="M190">
        <f>AA46+W46</f>
        <v>12.310500000000001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3.252E-2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1.474E-2</v>
      </c>
    </row>
    <row r="191" spans="1:25" x14ac:dyDescent="0.25">
      <c r="C191" s="17"/>
      <c r="D191" s="16"/>
      <c r="E191" t="s">
        <v>36</v>
      </c>
      <c r="F191">
        <f t="shared" si="162"/>
        <v>6.6099999999999996E-3</v>
      </c>
      <c r="G191">
        <f t="shared" si="163"/>
        <v>2.7144999999999996E-2</v>
      </c>
      <c r="H191">
        <f t="shared" si="164"/>
        <v>3.1322930000000002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6.62E-3</v>
      </c>
      <c r="S191">
        <f t="shared" si="169"/>
        <v>2.7189999999999999E-2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8.2150000000000001E-3</v>
      </c>
      <c r="G192">
        <f t="shared" si="163"/>
        <v>2.0039999999999999E-2</v>
      </c>
      <c r="H192">
        <f t="shared" si="164"/>
        <v>8.1087179999999996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8.2300000000000012E-3</v>
      </c>
      <c r="S192">
        <f t="shared" si="169"/>
        <v>2.0080000000000001E-2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3.2640000000000002E-2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1.478E-2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3.2759999999999997E-2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1.482E-2</v>
      </c>
    </row>
    <row r="197" spans="2:25" x14ac:dyDescent="0.25">
      <c r="C197" s="17"/>
      <c r="D197" s="16"/>
      <c r="E197" t="s">
        <v>36</v>
      </c>
      <c r="F197">
        <f t="shared" si="172"/>
        <v>6.6400000000000001E-3</v>
      </c>
      <c r="G197">
        <f t="shared" si="173"/>
        <v>2.7280000000000002E-2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6.6599999999999993E-3</v>
      </c>
      <c r="S197">
        <f t="shared" si="177"/>
        <v>2.7369999999999998E-2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8.26E-3</v>
      </c>
      <c r="G198">
        <f t="shared" si="173"/>
        <v>2.0160000000000001E-2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8.2900000000000005E-3</v>
      </c>
      <c r="S198">
        <f t="shared" si="177"/>
        <v>2.0239999999999998E-2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3.252E-2</v>
      </c>
      <c r="H203">
        <f t="shared" ref="H203:H205" si="182">AE32+AA32+W32</f>
        <v>3.1135979999999996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1.47405E-2</v>
      </c>
      <c r="M203">
        <f>AE46+AA46+W46</f>
        <v>18.403884000000001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3.2640000000000002E-2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1.4782000000000002E-2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6.6202500000000011E-3</v>
      </c>
      <c r="G204">
        <f t="shared" si="181"/>
        <v>2.7189749999999999E-2</v>
      </c>
      <c r="H204">
        <f t="shared" si="182"/>
        <v>4.8053670000000004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6.6410000000000002E-3</v>
      </c>
      <c r="S204">
        <f t="shared" si="186"/>
        <v>2.7279000000000005E-2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8.2300000000000012E-3</v>
      </c>
      <c r="G205">
        <f t="shared" si="181"/>
        <v>2.0079750000000004E-2</v>
      </c>
      <c r="H205">
        <f t="shared" si="182"/>
        <v>12.095766999999999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8.2600000000000017E-3</v>
      </c>
      <c r="S205">
        <f t="shared" si="186"/>
        <v>2.0159000000000003E-2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3.2879999999999993E-2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1.4867999999999999E-2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3.3119999999999997E-2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1.4958000000000001E-2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6.6839999999999998E-3</v>
      </c>
      <c r="G210">
        <f t="shared" si="190"/>
        <v>2.7456000000000001E-2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6.7290000000000006E-3</v>
      </c>
      <c r="S210">
        <f t="shared" si="194"/>
        <v>2.7631000000000003E-2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8.320000000000001E-3</v>
      </c>
      <c r="G211">
        <f t="shared" si="190"/>
        <v>2.0316000000000001E-2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8.380000000000002E-3</v>
      </c>
      <c r="S211">
        <f t="shared" si="194"/>
        <v>2.0471E-2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3.2579999999999991E-2</v>
      </c>
      <c r="H216">
        <f t="shared" ref="H216:H218" si="199">AI32+AE32+AA32+W32</f>
        <v>4.2985350000000002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1.4761462499999998E-2</v>
      </c>
      <c r="M216">
        <f>AI46+AE46+AA46+W46</f>
        <v>24.503281000000001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3.2759999999999997E-2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1.4825700000000001E-2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6.6307249999999988E-3</v>
      </c>
      <c r="G217">
        <f t="shared" si="198"/>
        <v>2.7234287499999996E-2</v>
      </c>
      <c r="H217">
        <f t="shared" si="199"/>
        <v>6.4793229999999999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6.6628E-3</v>
      </c>
      <c r="S217">
        <f t="shared" si="204"/>
        <v>2.7367299999999997E-2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8.2449875000000002E-3</v>
      </c>
      <c r="G218">
        <f t="shared" si="198"/>
        <v>2.0119262499999999E-2</v>
      </c>
      <c r="H218">
        <f t="shared" si="199"/>
        <v>16.057731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8.2898999999999994E-3</v>
      </c>
      <c r="S218">
        <f t="shared" si="204"/>
        <v>2.0237100000000001E-2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3.3119999999999997E-2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1.4961599999999999E-2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3.3479999999999996E-2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1.51059E-2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6.7303999999999992E-3</v>
      </c>
      <c r="G223">
        <f t="shared" si="208"/>
        <v>2.7630399999999999E-2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6.8015999999999997E-3</v>
      </c>
      <c r="S223">
        <f t="shared" si="212"/>
        <v>2.7891100000000002E-2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8.3791999999999998E-3</v>
      </c>
      <c r="G224">
        <f t="shared" si="208"/>
        <v>2.0468799999999995E-2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8.4673000000000005E-3</v>
      </c>
      <c r="S224">
        <f t="shared" si="212"/>
        <v>2.0695700000000001E-2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3.2459999999999996E-2</v>
      </c>
      <c r="H229">
        <f t="shared" ref="H229:H231" si="217">I52+E52</f>
        <v>2.0597859999999999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6.2699999999999995E-3</v>
      </c>
      <c r="M229">
        <f>I66+E66</f>
        <v>12.356179999999998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3.252E-2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5.94E-3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1.8024999999999996E-2</v>
      </c>
      <c r="H230">
        <f t="shared" si="217"/>
        <v>3.0541460000000002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1.805E-2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1.2124999999999999E-2</v>
      </c>
      <c r="H231">
        <f t="shared" si="217"/>
        <v>7.0142550000000004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1.2150000000000001E-2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3.2640000000000002E-2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5.28E-3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3.2759999999999997E-2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4.62E-3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1.8099999999999998E-2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1.8149999999999999E-2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1.2200000000000001E-2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1.2249999999999999E-2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3.252E-2</v>
      </c>
      <c r="H242">
        <f t="shared" ref="H242:H244" si="235">M52+I52+E52</f>
        <v>3.0886750000000003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5.9747500000000009E-3</v>
      </c>
      <c r="M242">
        <f>M66+I66+E66</f>
        <v>18.472706000000002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3.2640000000000002E-2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5.4190000000000002E-3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1.804975E-2</v>
      </c>
      <c r="H243">
        <f t="shared" si="235"/>
        <v>4.451886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1.8099000000000001E-2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3.7197500000000008E-3</v>
      </c>
      <c r="G244">
        <f t="shared" si="234"/>
        <v>1.2150000000000001E-2</v>
      </c>
      <c r="H244">
        <f t="shared" si="235"/>
        <v>10.544132000000001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3.7390000000000006E-3</v>
      </c>
      <c r="S244">
        <f t="shared" si="240"/>
        <v>1.2200000000000001E-2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3.2879999999999993E-2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4.5159999999999992E-3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3.3119999999999997E-2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3.8910000000000008E-3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1.8195999999999997E-2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1.8291000000000002E-2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3.7759999999999998E-3</v>
      </c>
      <c r="G250">
        <f t="shared" si="244"/>
        <v>1.2299999999999998E-2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3.8110000000000002E-3</v>
      </c>
      <c r="S250">
        <f t="shared" si="248"/>
        <v>1.2400000000000001E-2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3.2579999999999991E-2</v>
      </c>
      <c r="H255">
        <f t="shared" ref="H255:H257" si="253">Q52+M52+I52+E52</f>
        <v>4.1099430000000003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5.7116374999999992E-3</v>
      </c>
      <c r="M255">
        <f>Q66+M66+I66+E66</f>
        <v>24.564138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3.2759999999999997E-2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5.0160999999999999E-3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2.8149999999999998E-3</v>
      </c>
      <c r="G256">
        <f t="shared" si="252"/>
        <v>1.8074299999999998E-2</v>
      </c>
      <c r="H256">
        <f t="shared" si="253"/>
        <v>6.0607079999999991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2.8299999999999996E-3</v>
      </c>
      <c r="S256">
        <f t="shared" si="258"/>
        <v>1.8147399999999998E-2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3.7292749999999998E-3</v>
      </c>
      <c r="G257">
        <f t="shared" si="252"/>
        <v>1.2174999999999998E-2</v>
      </c>
      <c r="H257">
        <f t="shared" si="253"/>
        <v>13.946815000000001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3.7571999999999996E-3</v>
      </c>
      <c r="S257">
        <f t="shared" si="258"/>
        <v>1.2249999999999999E-2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3.3119999999999997E-2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4.1407999999999983E-3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3.3479999999999996E-2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3.8487000000000009E-3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2.8599999999999997E-3</v>
      </c>
      <c r="G262">
        <f t="shared" si="262"/>
        <v>1.8291199999999997E-2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2.8900000000000002E-3</v>
      </c>
      <c r="S262">
        <f t="shared" si="266"/>
        <v>1.84338E-2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3.8095999999999998E-3</v>
      </c>
      <c r="G263">
        <f t="shared" si="262"/>
        <v>1.2399999999999998E-2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3.8584000000000005E-3</v>
      </c>
      <c r="S263">
        <f t="shared" si="266"/>
        <v>1.255E-2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263"/>
  <sheetViews>
    <sheetView topLeftCell="A7" zoomScale="70" zoomScaleNormal="70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3" width="10.5546875"/>
    <col min="14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64</v>
      </c>
      <c r="C9" s="11"/>
      <c r="D9" s="11"/>
      <c r="E9" s="11"/>
      <c r="F9" s="11" t="s">
        <v>65</v>
      </c>
      <c r="G9" s="11"/>
      <c r="H9" s="11"/>
      <c r="I9" s="11"/>
      <c r="J9" s="11" t="s">
        <v>66</v>
      </c>
      <c r="K9" s="11"/>
      <c r="L9" s="11"/>
      <c r="M9" s="11"/>
      <c r="N9" s="11" t="s">
        <v>67</v>
      </c>
      <c r="O9" s="11"/>
      <c r="P9" s="11"/>
      <c r="Q9" s="11"/>
      <c r="S9" s="17" t="s">
        <v>12</v>
      </c>
      <c r="T9" s="11" t="s">
        <v>64</v>
      </c>
      <c r="U9" s="11"/>
      <c r="V9" s="11"/>
      <c r="W9" s="11"/>
      <c r="X9" s="11" t="s">
        <v>65</v>
      </c>
      <c r="Y9" s="11"/>
      <c r="Z9" s="11"/>
      <c r="AA9" s="11"/>
      <c r="AB9" s="11" t="s">
        <v>66</v>
      </c>
      <c r="AC9" s="11"/>
      <c r="AD9" s="11"/>
      <c r="AE9" s="11"/>
      <c r="AF9" s="11" t="s">
        <v>67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3.2399999999999998E-2</v>
      </c>
      <c r="E11">
        <v>1.0446569999999999</v>
      </c>
      <c r="F11" t="s">
        <v>20</v>
      </c>
      <c r="G11">
        <v>2.5999999999999999E-3</v>
      </c>
      <c r="H11">
        <v>3.3599999999999998E-2</v>
      </c>
      <c r="I11">
        <v>1.0238879999999999</v>
      </c>
      <c r="J11" t="s">
        <v>20</v>
      </c>
      <c r="K11">
        <v>2.5999999999999999E-3</v>
      </c>
      <c r="L11">
        <v>3.4799999999999998E-2</v>
      </c>
      <c r="M11">
        <v>1.025352</v>
      </c>
      <c r="N11" t="s">
        <v>20</v>
      </c>
      <c r="O11">
        <v>2.5999999999999999E-3</v>
      </c>
      <c r="P11">
        <v>3.5999999999999997E-2</v>
      </c>
      <c r="Q11">
        <v>1.0395350000000001</v>
      </c>
      <c r="S11" s="17"/>
      <c r="T11" t="s">
        <v>20</v>
      </c>
      <c r="U11">
        <v>1.2999999999999999E-3</v>
      </c>
      <c r="V11">
        <v>3.2399999999999998E-2</v>
      </c>
      <c r="W11">
        <v>1.029269</v>
      </c>
      <c r="X11" t="s">
        <v>20</v>
      </c>
      <c r="Y11">
        <v>2.5999999999999999E-3</v>
      </c>
      <c r="Z11">
        <v>3.3599999999999998E-2</v>
      </c>
      <c r="AA11">
        <v>1.020159</v>
      </c>
      <c r="AB11" t="s">
        <v>20</v>
      </c>
      <c r="AC11">
        <v>2.5999999999999999E-3</v>
      </c>
      <c r="AD11">
        <v>3.4799999999999998E-2</v>
      </c>
      <c r="AE11">
        <v>1.024249</v>
      </c>
      <c r="AF11" t="s">
        <v>20</v>
      </c>
      <c r="AG11">
        <v>2.5999999999999999E-3</v>
      </c>
      <c r="AH11">
        <v>3.5999999999999997E-2</v>
      </c>
      <c r="AI11">
        <v>1.0415380000000001</v>
      </c>
    </row>
    <row r="12" spans="1:35" x14ac:dyDescent="0.25">
      <c r="A12" s="17"/>
      <c r="B12" t="s">
        <v>21</v>
      </c>
      <c r="C12">
        <v>3.1E-2</v>
      </c>
      <c r="D12">
        <v>3.2300000000000002E-2</v>
      </c>
      <c r="E12">
        <v>1.7652319999999999</v>
      </c>
      <c r="F12" t="s">
        <v>21</v>
      </c>
      <c r="G12">
        <v>3.2199999999999999E-2</v>
      </c>
      <c r="H12">
        <v>3.3500000000000002E-2</v>
      </c>
      <c r="I12">
        <v>1.7717540000000001</v>
      </c>
      <c r="J12" t="s">
        <v>21</v>
      </c>
      <c r="K12">
        <v>3.3300000000000003E-2</v>
      </c>
      <c r="L12">
        <v>3.4700000000000002E-2</v>
      </c>
      <c r="M12">
        <v>1.76806</v>
      </c>
      <c r="N12" t="s">
        <v>21</v>
      </c>
      <c r="O12">
        <v>3.44E-2</v>
      </c>
      <c r="P12">
        <v>3.5900000000000001E-2</v>
      </c>
      <c r="Q12">
        <v>1.763261</v>
      </c>
      <c r="S12" s="17"/>
      <c r="T12" t="s">
        <v>21</v>
      </c>
      <c r="U12">
        <v>2.58E-2</v>
      </c>
      <c r="V12">
        <v>3.1800000000000002E-2</v>
      </c>
      <c r="W12">
        <v>1.751919</v>
      </c>
      <c r="X12" t="s">
        <v>21</v>
      </c>
      <c r="Y12">
        <v>2.6700000000000002E-2</v>
      </c>
      <c r="Z12">
        <v>3.3000000000000002E-2</v>
      </c>
      <c r="AA12">
        <v>1.7475609999999999</v>
      </c>
      <c r="AB12" t="s">
        <v>21</v>
      </c>
      <c r="AC12">
        <v>2.75E-2</v>
      </c>
      <c r="AD12">
        <v>3.4200000000000001E-2</v>
      </c>
      <c r="AE12">
        <v>1.760805</v>
      </c>
      <c r="AF12" t="s">
        <v>21</v>
      </c>
      <c r="AG12">
        <v>2.8400000000000002E-2</v>
      </c>
      <c r="AH12">
        <v>3.5299999999999998E-2</v>
      </c>
      <c r="AI12">
        <v>1.758508</v>
      </c>
    </row>
    <row r="13" spans="1:35" x14ac:dyDescent="0.25">
      <c r="A13" s="17"/>
      <c r="B13" t="s">
        <v>22</v>
      </c>
      <c r="C13">
        <v>2.98E-2</v>
      </c>
      <c r="D13">
        <v>2.9899999999999999E-2</v>
      </c>
      <c r="E13">
        <v>4.0360180000000003</v>
      </c>
      <c r="F13" t="s">
        <v>22</v>
      </c>
      <c r="G13">
        <v>3.09E-2</v>
      </c>
      <c r="H13">
        <v>3.1E-2</v>
      </c>
      <c r="I13">
        <v>3.685549</v>
      </c>
      <c r="J13" t="s">
        <v>22</v>
      </c>
      <c r="K13">
        <v>3.2099999999999997E-2</v>
      </c>
      <c r="L13">
        <v>3.2099999999999997E-2</v>
      </c>
      <c r="M13">
        <v>3.70025</v>
      </c>
      <c r="N13" t="s">
        <v>22</v>
      </c>
      <c r="O13">
        <v>3.32E-2</v>
      </c>
      <c r="P13">
        <v>3.32E-2</v>
      </c>
      <c r="Q13">
        <v>4.1768450000000001</v>
      </c>
      <c r="S13" s="17"/>
      <c r="T13" t="s">
        <v>22</v>
      </c>
      <c r="U13">
        <v>2.53E-2</v>
      </c>
      <c r="V13">
        <v>2.7300000000000001E-2</v>
      </c>
      <c r="W13">
        <v>4.1992079999999996</v>
      </c>
      <c r="X13" t="s">
        <v>22</v>
      </c>
      <c r="Y13">
        <v>2.6200000000000001E-2</v>
      </c>
      <c r="Z13">
        <v>2.8299999999999999E-2</v>
      </c>
      <c r="AA13">
        <v>4.2364540000000002</v>
      </c>
      <c r="AB13" t="s">
        <v>22</v>
      </c>
      <c r="AC13">
        <v>2.7099999999999999E-2</v>
      </c>
      <c r="AD13">
        <v>2.93E-2</v>
      </c>
      <c r="AE13">
        <v>4.259144</v>
      </c>
      <c r="AF13" t="s">
        <v>22</v>
      </c>
      <c r="AG13">
        <v>2.8000000000000001E-2</v>
      </c>
      <c r="AH13">
        <v>3.0300000000000001E-2</v>
      </c>
      <c r="AI13">
        <v>4.3364310000000001</v>
      </c>
    </row>
    <row r="16" spans="1:35" x14ac:dyDescent="0.25">
      <c r="A16" s="13" t="s">
        <v>24</v>
      </c>
      <c r="B16" s="11" t="s">
        <v>64</v>
      </c>
      <c r="C16" s="11"/>
      <c r="D16" s="11"/>
      <c r="E16" s="11"/>
      <c r="F16" s="11" t="s">
        <v>65</v>
      </c>
      <c r="G16" s="11"/>
      <c r="H16" s="11"/>
      <c r="I16" s="11"/>
      <c r="J16" s="11" t="s">
        <v>66</v>
      </c>
      <c r="K16" s="11"/>
      <c r="L16" s="11"/>
      <c r="M16" s="11"/>
      <c r="N16" s="11" t="s">
        <v>67</v>
      </c>
      <c r="O16" s="11"/>
      <c r="P16" s="11"/>
      <c r="Q16" s="11"/>
      <c r="S16" s="13" t="s">
        <v>24</v>
      </c>
      <c r="T16" s="11" t="s">
        <v>64</v>
      </c>
      <c r="U16" s="11"/>
      <c r="V16" s="11"/>
      <c r="W16" s="11"/>
      <c r="X16" s="11" t="s">
        <v>65</v>
      </c>
      <c r="Y16" s="11"/>
      <c r="Z16" s="11"/>
      <c r="AA16" s="11"/>
      <c r="AB16" s="11" t="s">
        <v>66</v>
      </c>
      <c r="AC16" s="11"/>
      <c r="AD16" s="11"/>
      <c r="AE16" s="11"/>
      <c r="AF16" s="11" t="s">
        <v>67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64</v>
      </c>
      <c r="C23" s="11"/>
      <c r="D23" s="11"/>
      <c r="E23" s="11"/>
      <c r="F23" s="11" t="s">
        <v>65</v>
      </c>
      <c r="G23" s="11"/>
      <c r="H23" s="11"/>
      <c r="I23" s="11"/>
      <c r="J23" s="11" t="s">
        <v>66</v>
      </c>
      <c r="K23" s="11"/>
      <c r="L23" s="11"/>
      <c r="M23" s="11"/>
      <c r="N23" s="11" t="s">
        <v>67</v>
      </c>
      <c r="O23" s="11"/>
      <c r="P23" s="11"/>
      <c r="Q23" s="11"/>
      <c r="S23" s="18" t="s">
        <v>25</v>
      </c>
      <c r="T23" s="11" t="s">
        <v>64</v>
      </c>
      <c r="U23" s="11"/>
      <c r="V23" s="11"/>
      <c r="W23" s="11"/>
      <c r="X23" s="11" t="s">
        <v>65</v>
      </c>
      <c r="Y23" s="11"/>
      <c r="Z23" s="11"/>
      <c r="AA23" s="11"/>
      <c r="AB23" s="11" t="s">
        <v>66</v>
      </c>
      <c r="AC23" s="11"/>
      <c r="AD23" s="11"/>
      <c r="AE23" s="11"/>
      <c r="AF23" s="11" t="s">
        <v>67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2.9899999999999999E-2</v>
      </c>
      <c r="C25" s="3"/>
      <c r="D25" s="3"/>
      <c r="E25">
        <v>6.7025069999999998</v>
      </c>
      <c r="F25">
        <v>3.09E-2</v>
      </c>
      <c r="G25" s="3"/>
      <c r="H25" s="3"/>
      <c r="I25">
        <v>6.8631099999999998</v>
      </c>
      <c r="J25">
        <v>3.2099999999999997E-2</v>
      </c>
      <c r="K25" s="3"/>
      <c r="L25" s="3"/>
      <c r="M25" s="7">
        <v>5.9245640000000002</v>
      </c>
      <c r="N25" s="3">
        <v>3.32E-2</v>
      </c>
      <c r="O25" s="3"/>
      <c r="P25" s="3"/>
      <c r="Q25">
        <v>5.9021720000000002</v>
      </c>
      <c r="S25" s="18"/>
      <c r="T25" s="3">
        <v>2.6599999999999999E-2</v>
      </c>
      <c r="U25" s="3"/>
      <c r="V25" s="3"/>
      <c r="W25">
        <v>5.9961190000000002</v>
      </c>
      <c r="X25" s="3">
        <v>2.75E-2</v>
      </c>
      <c r="Y25" s="3"/>
      <c r="Z25" s="3"/>
      <c r="AA25">
        <v>7.0368500000000003</v>
      </c>
      <c r="AB25" s="3">
        <v>2.86E-2</v>
      </c>
      <c r="AC25" s="3"/>
      <c r="AD25" s="3"/>
      <c r="AE25">
        <v>6.7732289999999997</v>
      </c>
      <c r="AF25" s="3">
        <v>2.9499999999999998E-2</v>
      </c>
      <c r="AG25" s="3"/>
      <c r="AH25" s="3"/>
      <c r="AI25">
        <v>6.9536980000000002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64</v>
      </c>
      <c r="C30" s="11"/>
      <c r="D30" s="11"/>
      <c r="E30" s="11"/>
      <c r="F30" s="11" t="s">
        <v>65</v>
      </c>
      <c r="G30" s="11"/>
      <c r="H30" s="11"/>
      <c r="I30" s="11"/>
      <c r="J30" s="11" t="s">
        <v>66</v>
      </c>
      <c r="K30" s="11"/>
      <c r="L30" s="11"/>
      <c r="M30" s="11"/>
      <c r="N30" s="11" t="s">
        <v>67</v>
      </c>
      <c r="O30" s="11"/>
      <c r="P30" s="11"/>
      <c r="Q30" s="11"/>
      <c r="S30" s="17" t="s">
        <v>12</v>
      </c>
      <c r="T30" s="11" t="s">
        <v>64</v>
      </c>
      <c r="U30" s="11"/>
      <c r="V30" s="11"/>
      <c r="W30" s="11"/>
      <c r="X30" s="11" t="s">
        <v>65</v>
      </c>
      <c r="Y30" s="11"/>
      <c r="Z30" s="11"/>
      <c r="AA30" s="11"/>
      <c r="AB30" s="11" t="s">
        <v>66</v>
      </c>
      <c r="AC30" s="11"/>
      <c r="AD30" s="11"/>
      <c r="AE30" s="11"/>
      <c r="AF30" s="11" t="s">
        <v>67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3.2399999999999998E-2</v>
      </c>
      <c r="E32">
        <v>1.059353</v>
      </c>
      <c r="F32" t="s">
        <v>20</v>
      </c>
      <c r="G32">
        <v>2.5999999999999999E-3</v>
      </c>
      <c r="H32">
        <v>3.3599999999999998E-2</v>
      </c>
      <c r="I32">
        <v>1.03216</v>
      </c>
      <c r="J32" t="s">
        <v>20</v>
      </c>
      <c r="K32">
        <v>2.5999999999999999E-3</v>
      </c>
      <c r="L32">
        <v>3.4799999999999998E-2</v>
      </c>
      <c r="M32">
        <v>1.038262</v>
      </c>
      <c r="N32" t="s">
        <v>20</v>
      </c>
      <c r="O32">
        <v>2.5999999999999999E-3</v>
      </c>
      <c r="P32">
        <v>3.5999999999999997E-2</v>
      </c>
      <c r="Q32">
        <v>1.025927</v>
      </c>
      <c r="S32" s="17"/>
      <c r="T32" t="s">
        <v>20</v>
      </c>
      <c r="U32">
        <v>1.2999999999999999E-3</v>
      </c>
      <c r="V32">
        <v>3.2399999999999998E-2</v>
      </c>
      <c r="W32">
        <v>1.04423</v>
      </c>
      <c r="X32" t="s">
        <v>20</v>
      </c>
      <c r="Y32">
        <v>2.5999999999999999E-3</v>
      </c>
      <c r="Z32">
        <v>3.3599999999999998E-2</v>
      </c>
      <c r="AA32">
        <v>1.041045</v>
      </c>
      <c r="AB32" t="s">
        <v>20</v>
      </c>
      <c r="AC32">
        <v>2.5999999999999999E-3</v>
      </c>
      <c r="AD32">
        <v>3.4799999999999998E-2</v>
      </c>
      <c r="AE32">
        <v>1.0283230000000001</v>
      </c>
      <c r="AF32" t="s">
        <v>20</v>
      </c>
      <c r="AG32">
        <v>2.5999999999999999E-3</v>
      </c>
      <c r="AH32">
        <v>3.5999999999999997E-2</v>
      </c>
      <c r="AI32">
        <v>1.1849369999999999</v>
      </c>
    </row>
    <row r="33" spans="1:35" x14ac:dyDescent="0.25">
      <c r="A33" s="17"/>
      <c r="B33" t="s">
        <v>21</v>
      </c>
      <c r="C33">
        <v>1.41E-2</v>
      </c>
      <c r="D33">
        <v>3.0499999999999999E-2</v>
      </c>
      <c r="E33">
        <v>1.7273309999999999</v>
      </c>
      <c r="F33" t="s">
        <v>21</v>
      </c>
      <c r="G33">
        <v>1.46E-2</v>
      </c>
      <c r="H33">
        <v>3.1600000000000003E-2</v>
      </c>
      <c r="I33">
        <v>1.7350000000000001</v>
      </c>
      <c r="J33" t="s">
        <v>21</v>
      </c>
      <c r="K33">
        <v>1.4999999999999999E-2</v>
      </c>
      <c r="L33">
        <v>3.2599999999999997E-2</v>
      </c>
      <c r="M33">
        <v>1.5219800000000001</v>
      </c>
      <c r="N33" t="s">
        <v>21</v>
      </c>
      <c r="O33">
        <v>1.55E-2</v>
      </c>
      <c r="P33">
        <v>3.3799999999999997E-2</v>
      </c>
      <c r="Q33">
        <v>1.7466269999999999</v>
      </c>
      <c r="S33" s="17"/>
      <c r="T33" t="s">
        <v>21</v>
      </c>
      <c r="U33">
        <v>6.6E-3</v>
      </c>
      <c r="V33">
        <v>2.7099999999999999E-2</v>
      </c>
      <c r="W33">
        <v>1.6826970000000001</v>
      </c>
      <c r="X33" t="s">
        <v>21</v>
      </c>
      <c r="Y33">
        <v>6.7999999999999996E-3</v>
      </c>
      <c r="Z33">
        <v>2.8000000000000001E-2</v>
      </c>
      <c r="AA33">
        <v>1.4495960000000001</v>
      </c>
      <c r="AB33" t="s">
        <v>21</v>
      </c>
      <c r="AC33">
        <v>7.1000000000000004E-3</v>
      </c>
      <c r="AD33">
        <v>2.8799999999999999E-2</v>
      </c>
      <c r="AE33">
        <v>1.673074</v>
      </c>
      <c r="AF33" t="s">
        <v>21</v>
      </c>
      <c r="AG33">
        <v>7.3000000000000001E-3</v>
      </c>
      <c r="AH33">
        <v>2.98E-2</v>
      </c>
      <c r="AI33">
        <v>1.673956</v>
      </c>
    </row>
    <row r="34" spans="1:35" x14ac:dyDescent="0.25">
      <c r="A34" s="17"/>
      <c r="B34" t="s">
        <v>22</v>
      </c>
      <c r="C34">
        <v>1.4800000000000001E-2</v>
      </c>
      <c r="D34">
        <v>2.3900000000000001E-2</v>
      </c>
      <c r="E34">
        <v>4.0189589999999997</v>
      </c>
      <c r="F34" t="s">
        <v>22</v>
      </c>
      <c r="G34">
        <v>1.5299999999999999E-2</v>
      </c>
      <c r="H34">
        <v>2.4799999999999999E-2</v>
      </c>
      <c r="I34">
        <v>3.9935269999999998</v>
      </c>
      <c r="J34" t="s">
        <v>22</v>
      </c>
      <c r="K34" s="7">
        <v>1.5900000000000001E-2</v>
      </c>
      <c r="L34" s="10">
        <v>2.5700000000000001E-2</v>
      </c>
      <c r="M34">
        <v>4.0010859999999999</v>
      </c>
      <c r="N34" t="s">
        <v>22</v>
      </c>
      <c r="O34">
        <v>1.6400000000000001E-2</v>
      </c>
      <c r="P34">
        <v>2.6599999999999999E-2</v>
      </c>
      <c r="Q34">
        <v>4.0568590000000002</v>
      </c>
      <c r="S34" s="17"/>
      <c r="T34" t="s">
        <v>22</v>
      </c>
      <c r="U34">
        <v>8.0999999999999996E-3</v>
      </c>
      <c r="V34">
        <v>1.9300000000000001E-2</v>
      </c>
      <c r="W34">
        <v>3.8532790000000001</v>
      </c>
      <c r="X34" t="s">
        <v>22</v>
      </c>
      <c r="Y34">
        <v>8.5000000000000006E-3</v>
      </c>
      <c r="Z34">
        <v>0.02</v>
      </c>
      <c r="AA34">
        <v>3.8282389999999999</v>
      </c>
      <c r="AB34" t="s">
        <v>22</v>
      </c>
      <c r="AC34">
        <v>8.8000000000000005E-3</v>
      </c>
      <c r="AD34">
        <v>2.0799999999999999E-2</v>
      </c>
      <c r="AE34">
        <v>3.6597930000000001</v>
      </c>
      <c r="AF34" t="s">
        <v>22</v>
      </c>
      <c r="AG34">
        <v>9.1000000000000004E-3</v>
      </c>
      <c r="AH34" s="6">
        <v>2.1499999999999998E-2</v>
      </c>
      <c r="AI34">
        <v>3.4612799999999999</v>
      </c>
    </row>
    <row r="37" spans="1:35" x14ac:dyDescent="0.25">
      <c r="A37" s="13" t="s">
        <v>24</v>
      </c>
      <c r="B37" s="11" t="s">
        <v>64</v>
      </c>
      <c r="C37" s="11"/>
      <c r="D37" s="11"/>
      <c r="E37" s="11"/>
      <c r="F37" s="11" t="s">
        <v>65</v>
      </c>
      <c r="G37" s="11"/>
      <c r="H37" s="11"/>
      <c r="I37" s="11"/>
      <c r="J37" s="11" t="s">
        <v>66</v>
      </c>
      <c r="K37" s="11"/>
      <c r="L37" s="11"/>
      <c r="M37" s="11"/>
      <c r="N37" s="11" t="s">
        <v>67</v>
      </c>
      <c r="O37" s="11"/>
      <c r="P37" s="11"/>
      <c r="Q37" s="11"/>
      <c r="S37" s="13" t="s">
        <v>24</v>
      </c>
      <c r="T37" s="11" t="s">
        <v>64</v>
      </c>
      <c r="U37" s="11"/>
      <c r="V37" s="11"/>
      <c r="W37" s="11"/>
      <c r="X37" s="11" t="s">
        <v>65</v>
      </c>
      <c r="Y37" s="11"/>
      <c r="Z37" s="11"/>
      <c r="AA37" s="11"/>
      <c r="AB37" s="11" t="s">
        <v>66</v>
      </c>
      <c r="AC37" s="11"/>
      <c r="AD37" s="11"/>
      <c r="AE37" s="11"/>
      <c r="AF37" s="11" t="s">
        <v>67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64</v>
      </c>
      <c r="C44" s="11"/>
      <c r="D44" s="11"/>
      <c r="E44" s="11"/>
      <c r="F44" s="11" t="s">
        <v>65</v>
      </c>
      <c r="G44" s="11"/>
      <c r="H44" s="11"/>
      <c r="I44" s="11"/>
      <c r="J44" s="11" t="s">
        <v>66</v>
      </c>
      <c r="K44" s="11"/>
      <c r="L44" s="11"/>
      <c r="M44" s="11"/>
      <c r="N44" s="11" t="s">
        <v>67</v>
      </c>
      <c r="O44" s="11"/>
      <c r="P44" s="11"/>
      <c r="Q44" s="11"/>
      <c r="S44" s="18" t="s">
        <v>25</v>
      </c>
      <c r="T44" s="11" t="s">
        <v>64</v>
      </c>
      <c r="U44" s="11"/>
      <c r="V44" s="11"/>
      <c r="W44" s="11"/>
      <c r="X44" s="11" t="s">
        <v>65</v>
      </c>
      <c r="Y44" s="11"/>
      <c r="Z44" s="11"/>
      <c r="AA44" s="11"/>
      <c r="AB44" s="11" t="s">
        <v>66</v>
      </c>
      <c r="AC44" s="11"/>
      <c r="AD44" s="11"/>
      <c r="AE44" s="11"/>
      <c r="AF44" s="11" t="s">
        <v>67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2.12E-2</v>
      </c>
      <c r="C46" s="3"/>
      <c r="D46" s="3"/>
      <c r="E46">
        <v>6.5090899999999996</v>
      </c>
      <c r="F46" s="3">
        <v>2.1899999999999999E-2</v>
      </c>
      <c r="G46" s="3"/>
      <c r="H46" s="3"/>
      <c r="I46">
        <v>6.838133</v>
      </c>
      <c r="J46" s="3">
        <v>2.2700000000000001E-2</v>
      </c>
      <c r="K46" s="3"/>
      <c r="L46" s="3"/>
      <c r="M46">
        <v>6.6636769999999999</v>
      </c>
      <c r="N46" s="3">
        <v>2.3400000000000001E-2</v>
      </c>
      <c r="O46" s="3"/>
      <c r="P46" s="3"/>
      <c r="Q46">
        <v>6.4286940000000001</v>
      </c>
      <c r="S46" s="18"/>
      <c r="T46" s="3">
        <v>1.43E-2</v>
      </c>
      <c r="U46" s="3"/>
      <c r="V46" s="3"/>
      <c r="W46">
        <v>6.8111769999999998</v>
      </c>
      <c r="X46" s="3">
        <v>1.4800000000000001E-2</v>
      </c>
      <c r="Y46" s="3"/>
      <c r="Z46" s="3"/>
      <c r="AA46">
        <v>6.7770250000000001</v>
      </c>
      <c r="AB46" s="3">
        <v>1.54E-2</v>
      </c>
      <c r="AC46" s="3"/>
      <c r="AD46" s="3"/>
      <c r="AE46">
        <v>6.9836349999999996</v>
      </c>
      <c r="AF46" s="3">
        <v>1.5900000000000001E-2</v>
      </c>
      <c r="AG46" s="3"/>
      <c r="AH46" s="3"/>
      <c r="AI46">
        <v>6.974272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64</v>
      </c>
      <c r="C50" s="11"/>
      <c r="D50" s="11"/>
      <c r="E50" s="11"/>
      <c r="F50" s="11" t="s">
        <v>65</v>
      </c>
      <c r="G50" s="11"/>
      <c r="H50" s="11"/>
      <c r="I50" s="11"/>
      <c r="J50" s="11" t="s">
        <v>66</v>
      </c>
      <c r="K50" s="11"/>
      <c r="L50" s="11"/>
      <c r="M50" s="11"/>
      <c r="N50" s="11" t="s">
        <v>67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3.2399999999999998E-2</v>
      </c>
      <c r="E52">
        <v>1.043107</v>
      </c>
      <c r="F52" t="s">
        <v>20</v>
      </c>
      <c r="G52">
        <v>2.5999999999999999E-3</v>
      </c>
      <c r="H52">
        <v>3.3599999999999998E-2</v>
      </c>
      <c r="I52">
        <v>1.0166790000000001</v>
      </c>
      <c r="J52" t="s">
        <v>20</v>
      </c>
      <c r="K52">
        <v>2.5999999999999999E-3</v>
      </c>
      <c r="L52">
        <v>3.4799999999999998E-2</v>
      </c>
      <c r="M52">
        <v>1.0288889999999999</v>
      </c>
      <c r="N52" t="s">
        <v>20</v>
      </c>
      <c r="O52">
        <v>2.5999999999999999E-3</v>
      </c>
      <c r="P52">
        <v>3.5999999999999997E-2</v>
      </c>
      <c r="Q52">
        <v>1.0212680000000001</v>
      </c>
    </row>
    <row r="53" spans="1:17" x14ac:dyDescent="0.25">
      <c r="A53" s="17"/>
      <c r="B53" t="s">
        <v>21</v>
      </c>
      <c r="C53">
        <v>2.8E-3</v>
      </c>
      <c r="D53">
        <v>1.7999999999999999E-2</v>
      </c>
      <c r="E53">
        <v>1.519944</v>
      </c>
      <c r="F53" t="s">
        <v>21</v>
      </c>
      <c r="G53">
        <v>2.8999999999999998E-3</v>
      </c>
      <c r="H53">
        <v>1.8499999999999999E-2</v>
      </c>
      <c r="I53">
        <v>1.5342020000000001</v>
      </c>
      <c r="J53" t="s">
        <v>21</v>
      </c>
      <c r="K53">
        <v>3.0000000000000001E-3</v>
      </c>
      <c r="L53">
        <v>1.89E-2</v>
      </c>
      <c r="M53">
        <v>1.39774</v>
      </c>
      <c r="N53" t="s">
        <v>21</v>
      </c>
      <c r="O53">
        <v>3.0999999999999999E-3</v>
      </c>
      <c r="P53">
        <v>1.9599999999999999E-2</v>
      </c>
      <c r="Q53">
        <v>1.608822</v>
      </c>
    </row>
    <row r="54" spans="1:17" x14ac:dyDescent="0.25">
      <c r="A54" s="17"/>
      <c r="B54" t="s">
        <v>22</v>
      </c>
      <c r="C54">
        <v>3.7000000000000002E-3</v>
      </c>
      <c r="D54">
        <v>1.17E-2</v>
      </c>
      <c r="E54">
        <v>3.370498</v>
      </c>
      <c r="F54" t="s">
        <v>22</v>
      </c>
      <c r="G54">
        <v>3.8999999999999998E-3</v>
      </c>
      <c r="H54">
        <v>1.2200000000000001E-2</v>
      </c>
      <c r="I54">
        <v>3.177864</v>
      </c>
      <c r="J54" t="s">
        <v>22</v>
      </c>
      <c r="K54">
        <v>4.0000000000000001E-3</v>
      </c>
      <c r="L54">
        <v>1.2699999999999999E-2</v>
      </c>
      <c r="M54">
        <v>3.3350409999999999</v>
      </c>
      <c r="N54" t="s">
        <v>22</v>
      </c>
      <c r="O54">
        <v>4.1999999999999997E-3</v>
      </c>
      <c r="P54">
        <v>1.32E-2</v>
      </c>
      <c r="Q54">
        <v>3.1133449999999998</v>
      </c>
    </row>
    <row r="57" spans="1:17" x14ac:dyDescent="0.25">
      <c r="A57" s="13" t="s">
        <v>24</v>
      </c>
      <c r="B57" s="11" t="s">
        <v>64</v>
      </c>
      <c r="C57" s="11"/>
      <c r="D57" s="11"/>
      <c r="E57" s="11"/>
      <c r="F57" s="11" t="s">
        <v>65</v>
      </c>
      <c r="G57" s="11"/>
      <c r="H57" s="11"/>
      <c r="I57" s="11"/>
      <c r="J57" s="11" t="s">
        <v>66</v>
      </c>
      <c r="K57" s="11"/>
      <c r="L57" s="11"/>
      <c r="M57" s="11"/>
      <c r="N57" s="11" t="s">
        <v>67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64</v>
      </c>
      <c r="C64" s="11"/>
      <c r="D64" s="11"/>
      <c r="E64" s="11"/>
      <c r="F64" s="11" t="s">
        <v>65</v>
      </c>
      <c r="G64" s="11"/>
      <c r="H64" s="11"/>
      <c r="I64" s="11"/>
      <c r="J64" s="11" t="s">
        <v>66</v>
      </c>
      <c r="K64" s="11"/>
      <c r="L64" s="11"/>
      <c r="M64" s="11"/>
      <c r="N64" s="11" t="s">
        <v>67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6.4999999999999997E-3</v>
      </c>
      <c r="C66" s="3"/>
      <c r="D66" s="3"/>
      <c r="E66">
        <v>5.9990779999999999</v>
      </c>
      <c r="F66" s="3">
        <v>6.8999999999999999E-3</v>
      </c>
      <c r="G66" s="3"/>
      <c r="H66" s="3"/>
      <c r="I66">
        <v>6.5561360000000004</v>
      </c>
      <c r="J66" s="3">
        <v>7.1999999999999998E-3</v>
      </c>
      <c r="K66" s="3"/>
      <c r="L66" s="3"/>
      <c r="M66">
        <v>6.84206</v>
      </c>
      <c r="N66" s="3">
        <v>7.4999999999999997E-3</v>
      </c>
      <c r="O66" s="3"/>
      <c r="P66" s="3"/>
      <c r="Q66">
        <v>6.9977679999999998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3.2459999999999996E-2</v>
      </c>
      <c r="H73">
        <f t="shared" ref="H73:H75" si="2">E11+I11</f>
        <v>2.0685449999999999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2.9950000000000001E-2</v>
      </c>
      <c r="M73">
        <f>I25+E25</f>
        <v>13.565617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3.252E-2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0.03</v>
      </c>
    </row>
    <row r="74" spans="1:27" x14ac:dyDescent="0.25">
      <c r="C74" s="17"/>
      <c r="D74" s="16"/>
      <c r="E74" t="s">
        <v>36</v>
      </c>
      <c r="F74">
        <f t="shared" si="0"/>
        <v>3.1059999999999997E-2</v>
      </c>
      <c r="G74">
        <f t="shared" si="1"/>
        <v>3.236E-2</v>
      </c>
      <c r="H74">
        <f t="shared" si="2"/>
        <v>3.5369859999999997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3.1120000000000002E-2</v>
      </c>
      <c r="S74">
        <f t="shared" si="7"/>
        <v>3.2420000000000004E-2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2.9855E-2</v>
      </c>
      <c r="G75">
        <f t="shared" si="1"/>
        <v>2.9954999999999999E-2</v>
      </c>
      <c r="H75">
        <f t="shared" si="2"/>
        <v>7.7215670000000003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2.9909999999999999E-2</v>
      </c>
      <c r="S75">
        <f t="shared" si="7"/>
        <v>3.0010000000000002E-2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3.2640000000000002E-2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3.0100000000000002E-2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3.2759999999999997E-2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3.0199999999999998E-2</v>
      </c>
    </row>
    <row r="80" spans="1:27" x14ac:dyDescent="0.25">
      <c r="C80" s="17"/>
      <c r="D80" s="16"/>
      <c r="E80" t="s">
        <v>36</v>
      </c>
      <c r="F80">
        <f t="shared" si="10"/>
        <v>3.1240000000000004E-2</v>
      </c>
      <c r="G80">
        <f t="shared" si="11"/>
        <v>3.2539999999999999E-2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3.1359999999999999E-2</v>
      </c>
      <c r="S80">
        <f t="shared" si="15"/>
        <v>3.2660000000000002E-2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3.0020000000000002E-2</v>
      </c>
      <c r="G81">
        <f t="shared" si="11"/>
        <v>3.0120000000000001E-2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3.0130000000000001E-2</v>
      </c>
      <c r="S81">
        <f t="shared" si="15"/>
        <v>3.0229999999999996E-2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3.252E-2</v>
      </c>
      <c r="H86">
        <f t="shared" ref="H86:H88" si="20">M11+I11+E11</f>
        <v>3.0938970000000001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3.0000500000000003E-2</v>
      </c>
      <c r="M86">
        <f>M25+I25+E25</f>
        <v>19.490181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3.2640000000000002E-2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3.0102000000000004E-2</v>
      </c>
    </row>
    <row r="87" spans="2:25" x14ac:dyDescent="0.25">
      <c r="B87" s="17"/>
      <c r="C87" s="15"/>
      <c r="D87" s="16"/>
      <c r="E87" t="s">
        <v>36</v>
      </c>
      <c r="F87">
        <f t="shared" si="18"/>
        <v>3.1119750000000002E-2</v>
      </c>
      <c r="G87">
        <f t="shared" si="19"/>
        <v>3.2420000000000004E-2</v>
      </c>
      <c r="H87">
        <f t="shared" si="20"/>
        <v>5.3050459999999999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3.1239000000000003E-2</v>
      </c>
      <c r="S87">
        <f t="shared" si="25"/>
        <v>3.2539999999999999E-2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2.9910250000000003E-2</v>
      </c>
      <c r="G88">
        <f t="shared" si="19"/>
        <v>3.0010000000000002E-2</v>
      </c>
      <c r="H88">
        <f t="shared" si="20"/>
        <v>11.421817000000001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3.0021000000000006E-2</v>
      </c>
      <c r="S88">
        <f t="shared" si="25"/>
        <v>3.0120000000000001E-2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3.2879999999999993E-2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3.0308000000000002E-2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3.3119999999999997E-2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3.0518000000000003E-2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3.1475999999999997E-2</v>
      </c>
      <c r="G93">
        <f t="shared" si="29"/>
        <v>3.2780000000000004E-2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3.1711000000000003E-2</v>
      </c>
      <c r="S93">
        <f t="shared" si="33"/>
        <v>3.3020000000000008E-2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3.0244E-2</v>
      </c>
      <c r="G94">
        <f t="shared" si="29"/>
        <v>3.0339999999999999E-2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3.0469000000000003E-2</v>
      </c>
      <c r="S94">
        <f t="shared" si="33"/>
        <v>3.0560000000000004E-2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3.2579999999999991E-2</v>
      </c>
      <c r="H99">
        <f t="shared" ref="H99:H101" si="38">Q11+M11+I11+E11</f>
        <v>4.133432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3.0051462499999994E-2</v>
      </c>
      <c r="M99">
        <f>Q25+M25+I25+E25</f>
        <v>25.392353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3.2759999999999997E-2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3.0205700000000002E-2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3.1179262499999992E-2</v>
      </c>
      <c r="G100">
        <f t="shared" si="37"/>
        <v>3.2479999999999995E-2</v>
      </c>
      <c r="H100">
        <f t="shared" si="38"/>
        <v>7.0683069999999999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3.1357099999999999E-2</v>
      </c>
      <c r="S100">
        <f t="shared" si="43"/>
        <v>3.2660000000000002E-2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2.9965724999999999E-2</v>
      </c>
      <c r="G101">
        <f t="shared" si="37"/>
        <v>3.0064999999999995E-2</v>
      </c>
      <c r="H101">
        <f t="shared" si="38"/>
        <v>15.598662000000001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3.0132800000000001E-2</v>
      </c>
      <c r="S101">
        <f t="shared" si="43"/>
        <v>3.023E-2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3.3119999999999997E-2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3.0521599999999996E-2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3.3479999999999996E-2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3.0845900000000002E-2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3.1708799999999995E-2</v>
      </c>
      <c r="G106">
        <f t="shared" si="47"/>
        <v>3.3020000000000008E-2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3.2055699999999999E-2</v>
      </c>
      <c r="S106">
        <f t="shared" si="51"/>
        <v>3.3380000000000007E-2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3.0470399999999998E-2</v>
      </c>
      <c r="G107">
        <f t="shared" si="47"/>
        <v>3.0559999999999997E-2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3.0811600000000001E-2</v>
      </c>
      <c r="S107">
        <f t="shared" si="51"/>
        <v>3.0890000000000001E-2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3.2459999999999996E-2</v>
      </c>
      <c r="H112">
        <f t="shared" ref="H112:H114" si="56">AA11+W11</f>
        <v>2.0494279999999998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2.6644999999999999E-2</v>
      </c>
      <c r="M112">
        <f>AA25+W25</f>
        <v>13.032969000000001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3.252E-2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2.6689999999999998E-2</v>
      </c>
    </row>
    <row r="113" spans="2:25" x14ac:dyDescent="0.25">
      <c r="C113" s="17"/>
      <c r="D113" s="16"/>
      <c r="E113" t="s">
        <v>36</v>
      </c>
      <c r="F113">
        <f t="shared" si="54"/>
        <v>2.5845E-2</v>
      </c>
      <c r="G113">
        <f t="shared" si="55"/>
        <v>3.1859999999999999E-2</v>
      </c>
      <c r="H113">
        <f t="shared" si="56"/>
        <v>3.4994800000000001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2.5890000000000003E-2</v>
      </c>
      <c r="S113">
        <f t="shared" si="61"/>
        <v>3.1920000000000004E-2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2.5344999999999996E-2</v>
      </c>
      <c r="G114">
        <f t="shared" si="55"/>
        <v>2.7349999999999999E-2</v>
      </c>
      <c r="H114">
        <f t="shared" si="56"/>
        <v>8.4356620000000007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2.5389999999999999E-2</v>
      </c>
      <c r="S114">
        <f t="shared" si="61"/>
        <v>2.7400000000000001E-2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3.2640000000000002E-2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2.6780000000000002E-2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3.2759999999999997E-2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2.6869999999999998E-2</v>
      </c>
    </row>
    <row r="119" spans="2:25" x14ac:dyDescent="0.25">
      <c r="C119" s="17"/>
      <c r="D119" s="16"/>
      <c r="E119" t="s">
        <v>36</v>
      </c>
      <c r="F119">
        <f t="shared" si="64"/>
        <v>2.5980000000000003E-2</v>
      </c>
      <c r="G119">
        <f t="shared" si="65"/>
        <v>3.2040000000000006E-2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2.6069999999999999E-2</v>
      </c>
      <c r="S119">
        <f t="shared" si="69"/>
        <v>3.2160000000000001E-2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2.5480000000000003E-2</v>
      </c>
      <c r="G120">
        <f t="shared" si="65"/>
        <v>2.7500000000000004E-2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2.5570000000000002E-2</v>
      </c>
      <c r="S120">
        <f t="shared" si="69"/>
        <v>2.76E-2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3.252E-2</v>
      </c>
      <c r="H125">
        <f t="shared" ref="H125:H127" si="74">AE11+AA11+W11</f>
        <v>3.073677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2.6690499999999999E-2</v>
      </c>
      <c r="M125">
        <f>AE25+AA25+W25</f>
        <v>19.806198000000002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3.2640000000000002E-2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2.6782E-2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2.5889750000000003E-2</v>
      </c>
      <c r="G126">
        <f t="shared" si="73"/>
        <v>3.1920000000000004E-2</v>
      </c>
      <c r="H126">
        <f t="shared" si="74"/>
        <v>5.2602849999999997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2.5979000000000002E-2</v>
      </c>
      <c r="S126">
        <f t="shared" si="79"/>
        <v>3.2040000000000006E-2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2.5390000000000003E-2</v>
      </c>
      <c r="G127">
        <f t="shared" si="73"/>
        <v>2.7400000000000004E-2</v>
      </c>
      <c r="H127">
        <f t="shared" si="74"/>
        <v>12.694806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2.5480000000000003E-2</v>
      </c>
      <c r="S127">
        <f t="shared" si="79"/>
        <v>2.7500000000000004E-2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3.2879999999999993E-2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2.6967999999999999E-2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3.3119999999999997E-2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2.7158000000000002E-2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2.6156000000000002E-2</v>
      </c>
      <c r="G132">
        <f t="shared" si="83"/>
        <v>3.2280000000000003E-2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2.6331E-2</v>
      </c>
      <c r="S132">
        <f t="shared" si="87"/>
        <v>3.2520000000000007E-2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2.5660000000000002E-2</v>
      </c>
      <c r="G133">
        <f t="shared" si="83"/>
        <v>2.7699999999999999E-2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2.5840000000000002E-2</v>
      </c>
      <c r="S133">
        <f t="shared" si="87"/>
        <v>2.7900000000000001E-2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3.2579999999999991E-2</v>
      </c>
      <c r="H138">
        <f t="shared" ref="H138:H140" si="92">AI11+AE11+AA11+W11</f>
        <v>4.1152150000000001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2.6736449999999995E-2</v>
      </c>
      <c r="M138">
        <f>AI25+AE25+AA25+W25</f>
        <v>26.759896000000001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3.2759999999999997E-2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2.6875599999999999E-2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2.5934275E-2</v>
      </c>
      <c r="G139">
        <f t="shared" si="91"/>
        <v>3.1979987500000001E-2</v>
      </c>
      <c r="H139">
        <f t="shared" si="92"/>
        <v>7.0187929999999996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2.6067199999999999E-2</v>
      </c>
      <c r="S139">
        <f t="shared" si="97"/>
        <v>3.2159899999999998E-2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2.5434999999999999E-2</v>
      </c>
      <c r="G140">
        <f t="shared" si="91"/>
        <v>2.7449999999999999E-2</v>
      </c>
      <c r="H140">
        <f t="shared" si="92"/>
        <v>17.031237000000001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2.5569999999999999E-2</v>
      </c>
      <c r="S140">
        <f t="shared" si="97"/>
        <v>2.76E-2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3.3119999999999997E-2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2.7160799999999999E-2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3.3479999999999996E-2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2.7453200000000001E-2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2.6329600000000002E-2</v>
      </c>
      <c r="G145">
        <f t="shared" si="101"/>
        <v>3.2519199999999998E-2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2.6588400000000005E-2</v>
      </c>
      <c r="S145">
        <f t="shared" si="105"/>
        <v>3.2877299999999998E-2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2.5839999999999998E-2</v>
      </c>
      <c r="G146">
        <f t="shared" si="101"/>
        <v>2.7899999999999998E-2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2.6110000000000001E-2</v>
      </c>
      <c r="S146">
        <f t="shared" si="105"/>
        <v>2.8200000000000003E-2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3.2459999999999996E-2</v>
      </c>
      <c r="H151">
        <f t="shared" ref="H151:H153" si="110">I32++E32</f>
        <v>2.091513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2.1234999999999997E-2</v>
      </c>
      <c r="M151">
        <f>I46+E46</f>
        <v>13.347223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3.252E-2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2.1270000000000001E-2</v>
      </c>
    </row>
    <row r="152" spans="1:25" x14ac:dyDescent="0.25">
      <c r="C152" s="17"/>
      <c r="D152" s="16"/>
      <c r="E152" t="s">
        <v>36</v>
      </c>
      <c r="F152">
        <f t="shared" si="108"/>
        <v>1.4124999999999999E-2</v>
      </c>
      <c r="G152">
        <f t="shared" si="109"/>
        <v>3.0554999999999999E-2</v>
      </c>
      <c r="H152">
        <f t="shared" si="110"/>
        <v>3.4623309999999998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1.4149999999999999E-2</v>
      </c>
      <c r="S152">
        <f t="shared" si="115"/>
        <v>3.0609999999999998E-2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1.4825E-2</v>
      </c>
      <c r="G153">
        <f t="shared" si="109"/>
        <v>2.3945000000000001E-2</v>
      </c>
      <c r="H153">
        <f t="shared" si="110"/>
        <v>8.0124859999999991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1.485E-2</v>
      </c>
      <c r="S153">
        <f t="shared" si="115"/>
        <v>2.3990000000000001E-2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3.2640000000000002E-2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2.1339999999999998E-2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3.2759999999999997E-2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2.1409999999999998E-2</v>
      </c>
    </row>
    <row r="158" spans="1:25" x14ac:dyDescent="0.25">
      <c r="C158" s="17"/>
      <c r="D158" s="16"/>
      <c r="E158" t="s">
        <v>36</v>
      </c>
      <c r="F158">
        <f t="shared" si="118"/>
        <v>1.4200000000000001E-2</v>
      </c>
      <c r="G158">
        <f t="shared" si="119"/>
        <v>3.0720000000000004E-2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1.4249999999999999E-2</v>
      </c>
      <c r="S158">
        <f t="shared" si="123"/>
        <v>3.0829999999999996E-2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1.4900000000000002E-2</v>
      </c>
      <c r="G159">
        <f t="shared" si="119"/>
        <v>2.4080000000000001E-2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1.4949999999999998E-2</v>
      </c>
      <c r="S159">
        <f t="shared" si="123"/>
        <v>2.4169999999999997E-2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3.252E-2</v>
      </c>
      <c r="H164">
        <f t="shared" ref="H164:H166" si="128">M32+I32+E32</f>
        <v>3.1297749999999995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2.1270250000000001E-2</v>
      </c>
      <c r="M164">
        <f>M46+I46+E46</f>
        <v>20.010899999999999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3.2640000000000002E-2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2.1340999999999999E-2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1.4149750000000001E-2</v>
      </c>
      <c r="G165">
        <f t="shared" si="127"/>
        <v>3.0609750000000002E-2</v>
      </c>
      <c r="H165">
        <f t="shared" si="128"/>
        <v>4.9843109999999999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1.4199E-2</v>
      </c>
      <c r="S165">
        <f t="shared" si="133"/>
        <v>3.0719000000000003E-2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1.4850250000000002E-2</v>
      </c>
      <c r="G166">
        <f t="shared" si="127"/>
        <v>2.3990000000000001E-2</v>
      </c>
      <c r="H166">
        <f t="shared" si="128"/>
        <v>12.013572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1.4901000000000003E-2</v>
      </c>
      <c r="S166">
        <f t="shared" si="133"/>
        <v>2.4080000000000001E-2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3.2879999999999993E-2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2.1484E-2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3.3119999999999997E-2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2.1629000000000002E-2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1.4296E-2</v>
      </c>
      <c r="G171">
        <f t="shared" si="137"/>
        <v>3.0935999999999998E-2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1.4391000000000001E-2</v>
      </c>
      <c r="S171">
        <f t="shared" si="141"/>
        <v>3.1151000000000005E-2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1.5004E-2</v>
      </c>
      <c r="G172">
        <f t="shared" si="137"/>
        <v>2.4260000000000004E-2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1.5109000000000001E-2</v>
      </c>
      <c r="S172">
        <f t="shared" si="141"/>
        <v>2.4440000000000003E-2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3.2579999999999991E-2</v>
      </c>
      <c r="H177">
        <f t="shared" ref="H177:H179" si="146">Q32+M32+I32+E32</f>
        <v>4.1557019999999998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2.1305724999999998E-2</v>
      </c>
      <c r="M177">
        <f>Q46+M46+I46+E46</f>
        <v>26.439594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3.2759999999999997E-2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2.1412799999999999E-2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1.4174275E-2</v>
      </c>
      <c r="G178">
        <f t="shared" si="145"/>
        <v>3.0664287499999995E-2</v>
      </c>
      <c r="H178">
        <f t="shared" si="146"/>
        <v>6.7309380000000001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1.42472E-2</v>
      </c>
      <c r="S178">
        <f t="shared" si="151"/>
        <v>3.0827299999999995E-2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1.4875724999999999E-2</v>
      </c>
      <c r="G179">
        <f t="shared" si="145"/>
        <v>2.4035000000000001E-2</v>
      </c>
      <c r="H179">
        <f t="shared" si="146"/>
        <v>16.070430999999999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1.4952799999999999E-2</v>
      </c>
      <c r="S179">
        <f t="shared" si="151"/>
        <v>2.4169999999999997E-2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3.3119999999999997E-2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2.1630400000000001E-2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3.3479999999999996E-2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2.1851600000000002E-2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1.4389599999999999E-2</v>
      </c>
      <c r="G184">
        <f t="shared" si="155"/>
        <v>3.1150400000000002E-2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1.45284E-2</v>
      </c>
      <c r="S184">
        <f t="shared" si="159"/>
        <v>3.1471100000000002E-2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1.51104E-2</v>
      </c>
      <c r="G185">
        <f t="shared" si="155"/>
        <v>2.444E-2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1.5271600000000001E-2</v>
      </c>
      <c r="S185">
        <f t="shared" si="159"/>
        <v>2.4709999999999999E-2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3.2459999999999996E-2</v>
      </c>
      <c r="H190">
        <f t="shared" ref="H190:H192" si="164">AA32+W32</f>
        <v>2.0852750000000002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1.4324999999999999E-2</v>
      </c>
      <c r="M190">
        <f>AA46+W46</f>
        <v>13.588201999999999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3.252E-2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1.4350000000000002E-2</v>
      </c>
    </row>
    <row r="191" spans="1:25" x14ac:dyDescent="0.25">
      <c r="C191" s="17"/>
      <c r="D191" s="16"/>
      <c r="E191" t="s">
        <v>36</v>
      </c>
      <c r="F191">
        <f t="shared" si="162"/>
        <v>6.6099999999999996E-3</v>
      </c>
      <c r="G191">
        <f t="shared" si="163"/>
        <v>2.7144999999999996E-2</v>
      </c>
      <c r="H191">
        <f t="shared" si="164"/>
        <v>3.1322930000000002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6.62E-3</v>
      </c>
      <c r="S191">
        <f t="shared" si="169"/>
        <v>2.7189999999999999E-2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8.1199999999999987E-3</v>
      </c>
      <c r="G192">
        <f t="shared" si="163"/>
        <v>1.9335000000000001E-2</v>
      </c>
      <c r="H192">
        <f t="shared" si="164"/>
        <v>7.6815180000000005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8.1399999999999997E-3</v>
      </c>
      <c r="S192">
        <f t="shared" si="169"/>
        <v>1.9369999999999998E-2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3.2640000000000002E-2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1.4400000000000001E-2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3.2759999999999997E-2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1.4450000000000001E-2</v>
      </c>
    </row>
    <row r="197" spans="2:25" x14ac:dyDescent="0.25">
      <c r="C197" s="17"/>
      <c r="D197" s="16"/>
      <c r="E197" t="s">
        <v>36</v>
      </c>
      <c r="F197">
        <f t="shared" si="172"/>
        <v>6.6400000000000001E-3</v>
      </c>
      <c r="G197">
        <f t="shared" si="173"/>
        <v>2.7280000000000002E-2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6.6599999999999993E-3</v>
      </c>
      <c r="S197">
        <f t="shared" si="177"/>
        <v>2.7369999999999998E-2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8.1799999999999998E-3</v>
      </c>
      <c r="G198">
        <f t="shared" si="173"/>
        <v>1.9440000000000002E-2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8.2199999999999999E-3</v>
      </c>
      <c r="S198">
        <f t="shared" si="177"/>
        <v>1.951E-2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3.252E-2</v>
      </c>
      <c r="H203">
        <f t="shared" ref="H203:H205" si="182">AE32+AA32+W32</f>
        <v>3.1135979999999996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 t="shared" ref="K203:K205" si="185">AE39+AA39+W39</f>
        <v>86.209357000000011</v>
      </c>
      <c r="L203">
        <f>(0.05*(1-0.05)+0.05*(1-0.05))*X46+0.05*0.05*AB46+(1-0.05*(1-0.05)-0.05*(1-0.05)-0.05*0.05)*T46</f>
        <v>1.435025E-2</v>
      </c>
      <c r="M203">
        <f>AE46+AA46+W46</f>
        <v>20.571836999999999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1.5470000000000002E-3</v>
      </c>
      <c r="S203">
        <f t="shared" ref="S203:S205" si="187">(0.1*0.9+0.1*0.9)*Z32+0.1*0.1*AD32+(1-0.1*0.9-0.1*0.9-0.1*0.1)*V32</f>
        <v>3.2640000000000002E-2</v>
      </c>
      <c r="U203">
        <f t="shared" ref="U203:U205" si="188">(0.1*0.9+0.1*0.9)*Y39+0.1*0.1*AC39+(1-0.1*0.9-0.1*0.9-0.1*0.1)*U39</f>
        <v>1.5470000000000002E-3</v>
      </c>
      <c r="V203">
        <f t="shared" ref="V203:V205" si="189">(0.1*0.9+0.1*0.9)*Z39+0.1*0.1*AD39+(1-0.1*0.9-0.1*0.9-0.1*0.1)*V39</f>
        <v>2.0459000000000001E-2</v>
      </c>
      <c r="X203">
        <f>(0.1*0.9+0.1*0.9)*X46+0.1*0.1*AB46+(1-0.1*0.9-0.1*0.9-0.1*0.1)*T46</f>
        <v>1.4401000000000002E-2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6.6202500000000011E-3</v>
      </c>
      <c r="G204">
        <f t="shared" si="181"/>
        <v>2.7189749999999999E-2</v>
      </c>
      <c r="H204">
        <f t="shared" si="182"/>
        <v>4.8053670000000004</v>
      </c>
      <c r="I204">
        <f t="shared" si="183"/>
        <v>6.1400000000000005E-3</v>
      </c>
      <c r="J204">
        <f t="shared" si="184"/>
        <v>1.6983000000000002E-2</v>
      </c>
      <c r="K204">
        <f t="shared" si="185"/>
        <v>247.33177699999999</v>
      </c>
      <c r="O204" s="15"/>
      <c r="P204" s="16"/>
      <c r="Q204" t="s">
        <v>36</v>
      </c>
      <c r="R204">
        <f t="shared" si="186"/>
        <v>6.6410000000000002E-3</v>
      </c>
      <c r="S204">
        <f t="shared" si="187"/>
        <v>2.7279000000000005E-2</v>
      </c>
      <c r="U204">
        <f t="shared" si="188"/>
        <v>6.1800000000000015E-3</v>
      </c>
      <c r="V204">
        <f t="shared" si="189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8.1397499999999994E-3</v>
      </c>
      <c r="G205">
        <f t="shared" si="181"/>
        <v>1.9370250000000002E-2</v>
      </c>
      <c r="H205">
        <f t="shared" si="182"/>
        <v>11.341311000000001</v>
      </c>
      <c r="I205">
        <f t="shared" si="183"/>
        <v>7.58875E-3</v>
      </c>
      <c r="J205">
        <f t="shared" si="184"/>
        <v>1.3270250000000001E-2</v>
      </c>
      <c r="K205">
        <f t="shared" si="185"/>
        <v>1973.9607150000002</v>
      </c>
      <c r="O205" s="15"/>
      <c r="P205" s="16"/>
      <c r="Q205" t="s">
        <v>37</v>
      </c>
      <c r="R205">
        <f t="shared" si="186"/>
        <v>8.1790000000000005E-3</v>
      </c>
      <c r="S205">
        <f t="shared" si="187"/>
        <v>1.9441E-2</v>
      </c>
      <c r="U205">
        <f t="shared" si="188"/>
        <v>7.6750000000000004E-3</v>
      </c>
      <c r="V205">
        <f t="shared" si="189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1.768E-3</v>
      </c>
      <c r="G209">
        <f t="shared" ref="G209:G211" si="191">(0.2*0.8+0.2*0.8)*Z32+0.2*0.2*AD32+(1-0.2*0.8-0.2*0.8-0.2*0.2)*V32</f>
        <v>3.2879999999999993E-2</v>
      </c>
      <c r="I209">
        <f t="shared" ref="I209:I211" si="192">(0.2*0.8+0.2*0.8)*Y39+0.2*0.2*AC39+(1-0.2*0.8-0.2*0.8-0.2*0.2)*U39</f>
        <v>1.768E-3</v>
      </c>
      <c r="J209">
        <f t="shared" ref="J209:J211" si="193">(0.2*0.8+0.2*0.8)*Z39+0.2*0.2*AD39+(1-0.2*0.8-0.2*0.8-0.2*0.2)*V39</f>
        <v>2.0715999999999998E-2</v>
      </c>
      <c r="L209">
        <f>(0.2*0.8+0.2*0.8)*X46+0.2*0.2*AB46+(1-0.2*0.8-0.2*0.8-0.2*0.2)*T46</f>
        <v>1.4504E-2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1.9629999999999999E-3</v>
      </c>
      <c r="S209">
        <f t="shared" ref="S209:S211" si="195">(0.3*0.7+0.3*0.7)*Z32+0.3*0.3*AD32+(1-0.3*0.7-0.3*0.7-0.3*0.3)*V32</f>
        <v>3.3119999999999997E-2</v>
      </c>
      <c r="U209">
        <f t="shared" ref="U209:U211" si="196">(0.3*0.7+0.3*0.7)*Y39+0.3*0.3*AC39+(1-0.3*0.7-0.3*0.7-0.3*0.3)*U39</f>
        <v>1.9629999999999999E-3</v>
      </c>
      <c r="V209">
        <f t="shared" ref="V209:V211" si="197">(0.3*0.7+0.3*0.7)*Z39+0.3*0.3*AD39+(1-0.3*0.7-0.3*0.7-0.3*0.3)*V39</f>
        <v>2.0971E-2</v>
      </c>
      <c r="X209">
        <f>(0.3*0.7+0.3*0.7)*X46+0.3*0.3*AB46+(1-0.3*0.7-0.3*0.7-0.3*0.3)*T46</f>
        <v>1.4609000000000002E-2</v>
      </c>
    </row>
    <row r="210" spans="1:25" x14ac:dyDescent="0.25">
      <c r="B210" s="17"/>
      <c r="C210" s="15"/>
      <c r="D210" s="16"/>
      <c r="E210" t="s">
        <v>36</v>
      </c>
      <c r="F210">
        <f t="shared" si="190"/>
        <v>6.6839999999999998E-3</v>
      </c>
      <c r="G210">
        <f t="shared" si="191"/>
        <v>2.7456000000000001E-2</v>
      </c>
      <c r="I210">
        <f t="shared" si="192"/>
        <v>6.2599999999999999E-3</v>
      </c>
      <c r="J210">
        <f t="shared" si="193"/>
        <v>1.6968E-2</v>
      </c>
      <c r="O210" s="15"/>
      <c r="P210" s="16"/>
      <c r="Q210" t="s">
        <v>36</v>
      </c>
      <c r="R210">
        <f t="shared" si="194"/>
        <v>6.7290000000000006E-3</v>
      </c>
      <c r="S210">
        <f t="shared" si="195"/>
        <v>2.7631000000000003E-2</v>
      </c>
      <c r="U210">
        <f t="shared" si="196"/>
        <v>6.3400000000000001E-3</v>
      </c>
      <c r="V210">
        <f t="shared" si="197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90"/>
        <v>8.2559999999999995E-3</v>
      </c>
      <c r="G211">
        <f t="shared" si="191"/>
        <v>1.9584000000000001E-2</v>
      </c>
      <c r="I211">
        <f t="shared" si="192"/>
        <v>7.8399999999999997E-3</v>
      </c>
      <c r="J211">
        <f t="shared" si="193"/>
        <v>1.3483999999999999E-2</v>
      </c>
      <c r="O211" s="15"/>
      <c r="P211" s="16"/>
      <c r="Q211" t="s">
        <v>37</v>
      </c>
      <c r="R211">
        <f t="shared" si="194"/>
        <v>8.3310000000000016E-3</v>
      </c>
      <c r="S211">
        <f t="shared" si="195"/>
        <v>1.9729000000000003E-2</v>
      </c>
      <c r="U211">
        <f t="shared" si="196"/>
        <v>7.9950000000000004E-3</v>
      </c>
      <c r="V211">
        <f t="shared" si="197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1.4854124999999997E-3</v>
      </c>
      <c r="G216">
        <f t="shared" ref="G216:G218" si="199">3*0.05*(1-0.05)*(1-0.05)*Z32+3*0.05*0.05*(1-0.05)*AD32+0.05*0.05*0.05*AH32+(1-3*0.05*(1-0.05)*(1-0.05)-3*0.05*0.05*(1-0.05)-0.05*0.05*0.05)*V32</f>
        <v>3.2579999999999991E-2</v>
      </c>
      <c r="H216">
        <f t="shared" ref="H216:H218" si="200">AI32+AE32+AA32+W32</f>
        <v>4.2985350000000002</v>
      </c>
      <c r="I216">
        <f t="shared" ref="I216:I218" si="201">3*0.05*(1-0.05)*(1-0.05)*Y39+3*0.05*0.05*(1-0.05)*AC39+0.05*0.05*0.05*AG39+(1-3*0.05*(1-0.05)*(1-0.05)-3*0.05*0.05*(1-0.05)-0.05*0.05*0.05)*U39</f>
        <v>1.4854124999999997E-3</v>
      </c>
      <c r="J216">
        <f t="shared" ref="J216:J218" si="202">3*0.05*(1-0.05)*(1-0.05)*Z39+3*0.05*0.05*(1-0.05)*AD39+0.05*0.05*0.05*AH39+(1-3*0.05*(1-0.05)*(1-0.05)-3*0.05*0.05*(1-0.05)-0.05*0.05*0.05)*V39</f>
        <v>2.0394262499999996E-2</v>
      </c>
      <c r="K216">
        <f t="shared" ref="K216:K218" si="203">AI39+AE39+AA39+W39</f>
        <v>119.88655799999999</v>
      </c>
      <c r="L216">
        <f>3*0.05*(1-0.05)*(1-0.05)*X46+3*0.05*0.05*(1-0.05)*AB46+0.05*0.05*0.05*AF46+(1-3*0.05*(1-0.05)*(1-0.05)-3*0.05*0.05*(1-0.05)-0.05*0.05*0.05)*T46</f>
        <v>1.4375724999999999E-2</v>
      </c>
      <c r="M216">
        <f>AI46+AE46+AA46+W46</f>
        <v>27.546109000000001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1.6522999999999998E-3</v>
      </c>
      <c r="S216">
        <f t="shared" ref="S216:S218" si="205">3*0.1*(1-0.1)*(1-0.1)*Z32+3*0.1*0.1*(1-0.1)*AD32+0.1*0.1*0.1*AH32+(1-3*0.1*(1-0.1)*(1-0.1)-3*0.1*0.1*(1-0.1)-0.1*0.1*0.1)*V32</f>
        <v>3.2759999999999997E-2</v>
      </c>
      <c r="U216">
        <f t="shared" ref="U216:U218" si="206">3*0.1*(1-0.1)*(1-0.1)*Y39+3*0.1*0.1*(1-0.1)*AC39+0.1*0.1*0.1*AG39+(1-3*0.1*(1-0.1)*(1-0.1)-3*0.1*0.1*(1-0.1)-0.1*0.1*0.1)*U39</f>
        <v>1.6522999999999998E-3</v>
      </c>
      <c r="V216">
        <f t="shared" ref="V216:V218" si="207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1.44528E-2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6.6307249999999988E-3</v>
      </c>
      <c r="G217">
        <f t="shared" si="199"/>
        <v>2.7234287499999996E-2</v>
      </c>
      <c r="H217">
        <f t="shared" si="200"/>
        <v>6.4793229999999999</v>
      </c>
      <c r="I217">
        <f t="shared" si="201"/>
        <v>6.1599999999999997E-3</v>
      </c>
      <c r="J217">
        <f t="shared" si="202"/>
        <v>1.6978862500000001E-2</v>
      </c>
      <c r="K217">
        <f t="shared" si="203"/>
        <v>326.02146900000002</v>
      </c>
      <c r="N217" s="19"/>
      <c r="O217" s="15"/>
      <c r="P217" s="16"/>
      <c r="Q217" t="s">
        <v>36</v>
      </c>
      <c r="R217">
        <f t="shared" si="204"/>
        <v>6.6628E-3</v>
      </c>
      <c r="S217">
        <f t="shared" si="205"/>
        <v>2.7367299999999997E-2</v>
      </c>
      <c r="U217">
        <f t="shared" si="206"/>
        <v>6.2199999999999998E-3</v>
      </c>
      <c r="V217">
        <f t="shared" si="207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8.1592624999999985E-3</v>
      </c>
      <c r="G218">
        <f t="shared" si="199"/>
        <v>1.9405724999999999E-2</v>
      </c>
      <c r="H218">
        <f t="shared" si="200"/>
        <v>14.802591</v>
      </c>
      <c r="I218">
        <f t="shared" si="201"/>
        <v>7.6313124999999983E-3</v>
      </c>
      <c r="J218">
        <f t="shared" si="202"/>
        <v>1.3305749999999998E-2</v>
      </c>
      <c r="K218">
        <f t="shared" si="203"/>
        <v>2783.079236</v>
      </c>
      <c r="N218" s="19"/>
      <c r="O218" s="15"/>
      <c r="P218" s="16"/>
      <c r="Q218" t="s">
        <v>37</v>
      </c>
      <c r="R218">
        <f t="shared" si="204"/>
        <v>8.2170999999999998E-3</v>
      </c>
      <c r="S218">
        <f t="shared" si="205"/>
        <v>1.95128E-2</v>
      </c>
      <c r="U218">
        <f t="shared" si="206"/>
        <v>7.7554999999999985E-3</v>
      </c>
      <c r="V218">
        <f t="shared" si="207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1.9344E-3</v>
      </c>
      <c r="G222">
        <f t="shared" ref="G222:G224" si="209">3*0.2*(1-0.2)*(1-0.2)*Z32+3*0.2*0.2*(1-0.2)*AD32+0.2*0.2*0.2*AH32+(1-3*0.2*(1-0.2)*(1-0.2)-3*0.2*0.2*(1-0.2)-0.2*0.2*0.2)*V32</f>
        <v>3.3119999999999997E-2</v>
      </c>
      <c r="I222">
        <f t="shared" ref="I222:I224" si="210">3*0.2*(1-0.2)*(1-0.2)*Y39+3*0.2*0.2*(1-0.2)*AC39+0.2*0.2*0.2*AG39+(1-3*0.2*(1-0.2)*(1-0.2)-3*0.2*0.2*(1-0.2)-0.2*0.2*0.2)*U39</f>
        <v>1.9344E-3</v>
      </c>
      <c r="J222">
        <f t="shared" ref="J222:J224" si="211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1.4610399999999999E-2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2.1540999999999999E-3</v>
      </c>
      <c r="S222">
        <f t="shared" ref="S222:S224" si="213">3*0.3*(1-0.3)*(1-0.3)*Z32+3*0.3*0.3*(1-0.3)*AD32+0.3*0.3*0.3*AH32+(1-3*0.3*(1-0.3)*(1-0.3)-3*0.3*0.3*(1-0.3)-0.3*0.3*0.3)*V32</f>
        <v>3.3479999999999996E-2</v>
      </c>
      <c r="U222">
        <f t="shared" ref="U222:U224" si="214">3*0.3*(1-0.3)*(1-0.3)*Y39+3*0.3*0.3*(1-0.3)*AC39+0.3*0.3*0.3*AG39+(1-3*0.3*(1-0.3)*(1-0.3)-3*0.3*0.3*(1-0.3)-0.3*0.3*0.3)*U39</f>
        <v>2.1540999999999999E-3</v>
      </c>
      <c r="V222">
        <f t="shared" ref="V222:V224" si="215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1.4771600000000003E-2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6.7303999999999992E-3</v>
      </c>
      <c r="G223">
        <f t="shared" si="209"/>
        <v>2.7630399999999999E-2</v>
      </c>
      <c r="I223">
        <f t="shared" si="210"/>
        <v>6.3400000000000001E-3</v>
      </c>
      <c r="J223">
        <f t="shared" si="211"/>
        <v>1.7015200000000001E-2</v>
      </c>
      <c r="N223" s="19"/>
      <c r="O223" s="15"/>
      <c r="P223" s="16"/>
      <c r="Q223" t="s">
        <v>36</v>
      </c>
      <c r="R223">
        <f t="shared" si="212"/>
        <v>6.8015999999999997E-3</v>
      </c>
      <c r="S223">
        <f t="shared" si="213"/>
        <v>2.7891100000000002E-2</v>
      </c>
      <c r="U223">
        <f t="shared" si="214"/>
        <v>6.4600000000000005E-3</v>
      </c>
      <c r="V223">
        <f t="shared" si="215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8.3288000000000008E-3</v>
      </c>
      <c r="G224">
        <f t="shared" si="209"/>
        <v>1.9730400000000002E-2</v>
      </c>
      <c r="I224">
        <f t="shared" si="210"/>
        <v>7.9839999999999998E-3</v>
      </c>
      <c r="J224">
        <f t="shared" si="211"/>
        <v>1.3631999999999998E-2</v>
      </c>
      <c r="N224" s="19"/>
      <c r="O224" s="15"/>
      <c r="P224" s="16"/>
      <c r="Q224" t="s">
        <v>37</v>
      </c>
      <c r="R224">
        <f t="shared" si="212"/>
        <v>8.4357000000000008E-3</v>
      </c>
      <c r="S224">
        <f t="shared" si="213"/>
        <v>1.99516E-2</v>
      </c>
      <c r="U224">
        <f t="shared" si="214"/>
        <v>8.1884999999999996E-3</v>
      </c>
      <c r="V224">
        <f t="shared" si="215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1.3649999999999999E-3</v>
      </c>
      <c r="G229">
        <f t="shared" ref="G229:G231" si="217">0.05*H52+(1-0.05)*D52</f>
        <v>3.2459999999999996E-2</v>
      </c>
      <c r="H229">
        <f t="shared" ref="H229:H231" si="218">I52+E52</f>
        <v>2.0597859999999999</v>
      </c>
      <c r="I229">
        <f t="shared" ref="I229:I231" si="219">0.05*G59+(1-0.05)*C59</f>
        <v>1.3649999999999999E-3</v>
      </c>
      <c r="J229">
        <f t="shared" ref="J229:J231" si="220">0.05*H59+(1-0.05)*D59</f>
        <v>2.0264999999999998E-2</v>
      </c>
      <c r="K229">
        <f t="shared" ref="K229:K231" si="221">I59+E59</f>
        <v>57.364215000000002</v>
      </c>
      <c r="L229">
        <f>0.05*G66+(1-0.05)*B66</f>
        <v>6.1749999999999991E-3</v>
      </c>
      <c r="M229">
        <f>I66+E66</f>
        <v>12.555213999999999</v>
      </c>
      <c r="P229" s="16" t="s">
        <v>35</v>
      </c>
      <c r="Q229" t="s">
        <v>34</v>
      </c>
      <c r="R229">
        <f t="shared" ref="R229:R231" si="222">0.1*G52+(1-0.1)*C52</f>
        <v>1.4300000000000001E-3</v>
      </c>
      <c r="S229">
        <f t="shared" ref="S229:S231" si="223">0.1*H52+(1-0.1)*D52</f>
        <v>3.252E-2</v>
      </c>
      <c r="U229">
        <f t="shared" ref="U229:U231" si="224">0.1*G59+(1-0.1)*C59</f>
        <v>1.4300000000000001E-3</v>
      </c>
      <c r="V229">
        <f t="shared" ref="V229:V231" si="225">0.1*H59+(1-0.1)*D59</f>
        <v>2.0329999999999997E-2</v>
      </c>
      <c r="X229">
        <f>0.1*G66+(1-0.1)*B66</f>
        <v>5.8500000000000002E-3</v>
      </c>
    </row>
    <row r="230" spans="1:25" x14ac:dyDescent="0.25">
      <c r="C230" s="17"/>
      <c r="D230" s="16"/>
      <c r="E230" t="s">
        <v>36</v>
      </c>
      <c r="F230">
        <f t="shared" si="216"/>
        <v>2.8050000000000002E-3</v>
      </c>
      <c r="G230">
        <f t="shared" si="217"/>
        <v>1.8024999999999996E-2</v>
      </c>
      <c r="H230">
        <f t="shared" si="218"/>
        <v>3.0541460000000002</v>
      </c>
      <c r="I230">
        <f t="shared" si="219"/>
        <v>2.725E-3</v>
      </c>
      <c r="J230">
        <f t="shared" si="220"/>
        <v>1.1394999999999999E-2</v>
      </c>
      <c r="K230">
        <f t="shared" si="221"/>
        <v>155.65718800000002</v>
      </c>
      <c r="P230" s="16"/>
      <c r="Q230" t="s">
        <v>36</v>
      </c>
      <c r="R230">
        <f t="shared" si="222"/>
        <v>2.81E-3</v>
      </c>
      <c r="S230">
        <f t="shared" si="223"/>
        <v>1.805E-2</v>
      </c>
      <c r="U230">
        <f t="shared" si="224"/>
        <v>2.7500000000000003E-3</v>
      </c>
      <c r="V230">
        <f t="shared" si="225"/>
        <v>1.129E-2</v>
      </c>
    </row>
    <row r="231" spans="1:25" x14ac:dyDescent="0.25">
      <c r="C231" s="17"/>
      <c r="D231" s="16"/>
      <c r="E231" t="s">
        <v>37</v>
      </c>
      <c r="F231">
        <f t="shared" si="216"/>
        <v>3.7099999999999998E-3</v>
      </c>
      <c r="G231">
        <f t="shared" si="217"/>
        <v>1.1724999999999999E-2</v>
      </c>
      <c r="H231">
        <f t="shared" si="218"/>
        <v>6.548362</v>
      </c>
      <c r="I231">
        <f t="shared" si="219"/>
        <v>3.64E-3</v>
      </c>
      <c r="J231">
        <f t="shared" si="220"/>
        <v>8.1950000000000009E-3</v>
      </c>
      <c r="K231">
        <f t="shared" si="221"/>
        <v>826.11785600000007</v>
      </c>
      <c r="P231" s="16"/>
      <c r="Q231" t="s">
        <v>37</v>
      </c>
      <c r="R231">
        <f t="shared" si="222"/>
        <v>3.7200000000000002E-3</v>
      </c>
      <c r="S231">
        <f t="shared" si="223"/>
        <v>1.1750000000000002E-2</v>
      </c>
      <c r="U231">
        <f t="shared" si="224"/>
        <v>3.6800000000000001E-3</v>
      </c>
      <c r="V231">
        <f t="shared" si="225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1.5599999999999998E-3</v>
      </c>
      <c r="G235">
        <f t="shared" ref="G235:G237" si="227">0.2*H52+(1-0.2)*D52</f>
        <v>3.2640000000000002E-2</v>
      </c>
      <c r="I235">
        <f t="shared" ref="I235:I237" si="228">0.2*G59+(1-0.2)*C59</f>
        <v>1.5599999999999998E-3</v>
      </c>
      <c r="J235">
        <f t="shared" ref="J235:J237" si="229">0.2*H59+(1-0.2)*D59</f>
        <v>2.0459999999999999E-2</v>
      </c>
      <c r="L235">
        <f>0.2*G66+(1-0.2)*B66</f>
        <v>5.1999999999999998E-3</v>
      </c>
      <c r="P235" s="16" t="s">
        <v>39</v>
      </c>
      <c r="Q235" t="s">
        <v>34</v>
      </c>
      <c r="R235">
        <f t="shared" ref="R235:R237" si="230">0.3*G52+(1-0.3)*C52</f>
        <v>1.6899999999999999E-3</v>
      </c>
      <c r="S235">
        <f t="shared" ref="S235:S237" si="231">0.3*H52+(1-0.3)*D52</f>
        <v>3.2759999999999997E-2</v>
      </c>
      <c r="U235">
        <f t="shared" ref="U235:U237" si="232">0.3*G59+(1-0.3)*C59</f>
        <v>1.6899999999999999E-3</v>
      </c>
      <c r="V235">
        <f t="shared" ref="V235:V237" si="233">0.3*H59+(1-0.3)*D59</f>
        <v>2.0589999999999997E-2</v>
      </c>
      <c r="X235">
        <f>0.3*G66+(1-0.3)*B66</f>
        <v>4.5499999999999994E-3</v>
      </c>
    </row>
    <row r="236" spans="1:25" x14ac:dyDescent="0.25">
      <c r="C236" s="17"/>
      <c r="D236" s="16"/>
      <c r="E236" t="s">
        <v>36</v>
      </c>
      <c r="F236">
        <f t="shared" si="226"/>
        <v>2.8200000000000005E-3</v>
      </c>
      <c r="G236">
        <f t="shared" si="227"/>
        <v>1.8099999999999998E-2</v>
      </c>
      <c r="I236">
        <f t="shared" si="228"/>
        <v>2.8E-3</v>
      </c>
      <c r="J236">
        <f t="shared" si="229"/>
        <v>1.108E-2</v>
      </c>
      <c r="P236" s="16"/>
      <c r="Q236" t="s">
        <v>36</v>
      </c>
      <c r="R236">
        <f t="shared" si="230"/>
        <v>2.8300000000000001E-3</v>
      </c>
      <c r="S236">
        <f t="shared" si="231"/>
        <v>1.8149999999999999E-2</v>
      </c>
      <c r="U236">
        <f t="shared" si="232"/>
        <v>2.8500000000000001E-3</v>
      </c>
      <c r="V236">
        <f t="shared" si="233"/>
        <v>1.0869999999999999E-2</v>
      </c>
    </row>
    <row r="237" spans="1:25" x14ac:dyDescent="0.25">
      <c r="C237" s="17"/>
      <c r="D237" s="16"/>
      <c r="E237" t="s">
        <v>37</v>
      </c>
      <c r="F237">
        <f t="shared" si="226"/>
        <v>3.7400000000000003E-3</v>
      </c>
      <c r="G237">
        <f t="shared" si="227"/>
        <v>1.1800000000000001E-2</v>
      </c>
      <c r="I237">
        <f t="shared" si="228"/>
        <v>3.7600000000000003E-3</v>
      </c>
      <c r="J237">
        <f t="shared" si="229"/>
        <v>8.1799999999999998E-3</v>
      </c>
      <c r="P237" s="16"/>
      <c r="Q237" t="s">
        <v>37</v>
      </c>
      <c r="R237">
        <f t="shared" si="230"/>
        <v>3.7599999999999995E-3</v>
      </c>
      <c r="S237">
        <f t="shared" si="231"/>
        <v>1.1849999999999999E-2</v>
      </c>
      <c r="U237">
        <f t="shared" si="232"/>
        <v>3.8399999999999997E-3</v>
      </c>
      <c r="V237">
        <f t="shared" si="233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1.4267500000000001E-3</v>
      </c>
      <c r="G242">
        <f t="shared" ref="G242:G244" si="235">(0.05*(1-0.05)+0.05*(1-0.05))*H52+0.05*0.05*L52+(1-0.05*(1-0.05)-0.05*(1-0.05)-0.05*0.05)*D52</f>
        <v>3.252E-2</v>
      </c>
      <c r="H242">
        <f t="shared" ref="H242:H244" si="236">M52+I52+E52</f>
        <v>3.0886750000000003</v>
      </c>
      <c r="I242">
        <f t="shared" ref="I242:I244" si="237">(0.05*(1-0.05)+0.05*(1-0.05))*G59+0.05*0.05*K59+(1-0.05*(1-0.05)-0.05*(1-0.05)-0.05*0.05)*C59</f>
        <v>1.4267500000000001E-3</v>
      </c>
      <c r="J242">
        <f t="shared" ref="J242:J244" si="238">(0.05*(1-0.05)+0.05*(1-0.05))*H59+0.05*0.05*L59+(1-0.05*(1-0.05)-0.05*(1-0.05)-0.05*0.05)*D59</f>
        <v>2.0329750000000001E-2</v>
      </c>
      <c r="K242">
        <f t="shared" ref="K242:K244" si="239">M59+I59+E59</f>
        <v>90.521468999999996</v>
      </c>
      <c r="L242">
        <f>(0.05*(1-0.05)+0.05*(1-0.05))*G66+0.05*0.05*J66+(1-0.05*(1-0.05)-0.05*(1-0.05)-0.05*0.05)*B66</f>
        <v>5.8842499999999997E-3</v>
      </c>
      <c r="M242">
        <f>M66+I66+E66</f>
        <v>19.397273999999999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1.5470000000000002E-3</v>
      </c>
      <c r="S242">
        <f t="shared" ref="S242:S244" si="241">(0.1*0.9+0.1*0.9)*H52+0.1*0.1*L52+(1-0.1*0.9-0.1*0.9-0.1*0.1)*D52</f>
        <v>3.2640000000000002E-2</v>
      </c>
      <c r="U242">
        <f t="shared" ref="U242:U244" si="242">(0.1*0.9+0.1*0.9)*G59+0.1*0.1*K59+(1-0.1*0.9-0.1*0.9-0.1*0.1)*C59</f>
        <v>1.5470000000000002E-3</v>
      </c>
      <c r="V242">
        <f t="shared" ref="V242:V244" si="243">(0.1*0.9+0.1*0.9)*H59+0.1*0.1*L59+(1-0.1*0.9-0.1*0.9-0.1*0.1)*D59</f>
        <v>2.0459000000000001E-2</v>
      </c>
      <c r="X242">
        <f>(0.1*0.9+0.1*0.9)*G66+0.1*0.1*J66+(1-0.1*0.9-0.1*0.9-0.1*0.1)*B66</f>
        <v>5.3369999999999997E-3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2.81E-3</v>
      </c>
      <c r="G243">
        <f t="shared" si="235"/>
        <v>1.804975E-2</v>
      </c>
      <c r="H243">
        <f t="shared" si="236"/>
        <v>4.451886</v>
      </c>
      <c r="I243">
        <f t="shared" si="237"/>
        <v>2.7505000000000003E-3</v>
      </c>
      <c r="J243">
        <f t="shared" si="238"/>
        <v>1.1297250000000002E-2</v>
      </c>
      <c r="K243">
        <f t="shared" si="239"/>
        <v>231.137618</v>
      </c>
      <c r="O243" s="15"/>
      <c r="P243" s="16"/>
      <c r="Q243" t="s">
        <v>36</v>
      </c>
      <c r="R243">
        <f t="shared" si="240"/>
        <v>2.82E-3</v>
      </c>
      <c r="S243">
        <f t="shared" si="241"/>
        <v>1.8099000000000001E-2</v>
      </c>
      <c r="U243">
        <f t="shared" si="242"/>
        <v>2.8020000000000002E-3</v>
      </c>
      <c r="V243">
        <f t="shared" si="243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3.7197500000000008E-3</v>
      </c>
      <c r="G244">
        <f t="shared" si="235"/>
        <v>1.1750000000000002E-2</v>
      </c>
      <c r="H244">
        <f t="shared" si="236"/>
        <v>9.8834029999999995</v>
      </c>
      <c r="I244">
        <f t="shared" si="237"/>
        <v>3.6787500000000002E-3</v>
      </c>
      <c r="J244">
        <f t="shared" si="238"/>
        <v>8.1892500000000021E-3</v>
      </c>
      <c r="K244">
        <f t="shared" si="239"/>
        <v>1351.7638460000001</v>
      </c>
      <c r="O244" s="15"/>
      <c r="P244" s="16"/>
      <c r="Q244" t="s">
        <v>37</v>
      </c>
      <c r="R244">
        <f t="shared" si="240"/>
        <v>3.7390000000000006E-3</v>
      </c>
      <c r="S244">
        <f t="shared" si="241"/>
        <v>1.1800000000000001E-2</v>
      </c>
      <c r="U244">
        <f t="shared" si="242"/>
        <v>3.7550000000000005E-3</v>
      </c>
      <c r="V244">
        <f t="shared" si="243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1.768E-3</v>
      </c>
      <c r="G248">
        <f t="shared" ref="G248:G250" si="245">(0.2*0.8+0.2*0.8)*H52+0.2*0.2*L52+(1-0.2*0.8-0.2*0.8-0.2*0.2)*D52</f>
        <v>3.2879999999999993E-2</v>
      </c>
      <c r="I248">
        <f t="shared" ref="I248:I250" si="246">(0.2*0.8+0.2*0.8)*G59+0.2*0.2*K59+(1-0.2*0.8-0.2*0.8-0.2*0.2)*C59</f>
        <v>1.768E-3</v>
      </c>
      <c r="J248">
        <f t="shared" ref="J248:J250" si="247">(0.2*0.8+0.2*0.8)*H59+0.2*0.2*L59+(1-0.2*0.8-0.2*0.8-0.2*0.2)*D59</f>
        <v>2.0715999999999998E-2</v>
      </c>
      <c r="L248">
        <f>(0.2*0.8+0.2*0.8)*G66+0.2*0.2*J66+(1-0.2*0.8-0.2*0.8-0.2*0.2)*B66</f>
        <v>4.4479999999999988E-3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1.9629999999999999E-3</v>
      </c>
      <c r="S248">
        <f t="shared" ref="S248:S250" si="249">(0.3*0.7+0.3*0.7)*H52+0.3*0.3*L52+(1-0.3*0.7-0.3*0.7-0.3*0.3)*D52</f>
        <v>3.3119999999999997E-2</v>
      </c>
      <c r="U248">
        <f t="shared" ref="U248:U250" si="250">(0.3*0.7+0.3*0.7)*G59+0.3*0.3*K59+(1-0.3*0.7-0.3*0.7-0.3*0.3)*C59</f>
        <v>1.9629999999999999E-3</v>
      </c>
      <c r="V248">
        <f t="shared" ref="V248:V250" si="251">(0.3*0.7+0.3*0.7)*H59+0.3*0.3*L59+(1-0.3*0.7-0.3*0.7-0.3*0.3)*D59</f>
        <v>2.0971E-2</v>
      </c>
      <c r="X248">
        <f>(0.3*0.7+0.3*0.7)*G66+0.3*0.3*J66+(1-0.3*0.7-0.3*0.7-0.3*0.3)*B66</f>
        <v>3.8330000000000005E-3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2.8399999999999996E-3</v>
      </c>
      <c r="G249">
        <f t="shared" si="245"/>
        <v>1.8195999999999997E-2</v>
      </c>
      <c r="I249">
        <f t="shared" si="246"/>
        <v>2.908E-3</v>
      </c>
      <c r="J249">
        <f t="shared" si="247"/>
        <v>1.0775999999999999E-2</v>
      </c>
      <c r="O249" s="15"/>
      <c r="P249" s="16"/>
      <c r="Q249" t="s">
        <v>36</v>
      </c>
      <c r="R249">
        <f t="shared" si="248"/>
        <v>2.8600000000000001E-3</v>
      </c>
      <c r="S249">
        <f t="shared" si="249"/>
        <v>1.8291000000000002E-2</v>
      </c>
      <c r="U249">
        <f t="shared" si="250"/>
        <v>3.0180000000000003E-3</v>
      </c>
      <c r="V249">
        <f t="shared" si="251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3.7759999999999998E-3</v>
      </c>
      <c r="G250">
        <f t="shared" si="245"/>
        <v>1.1900000000000001E-2</v>
      </c>
      <c r="I250">
        <f t="shared" si="246"/>
        <v>3.8999999999999998E-3</v>
      </c>
      <c r="J250">
        <f t="shared" si="247"/>
        <v>8.1480000000000007E-3</v>
      </c>
      <c r="O250" s="15"/>
      <c r="P250" s="16"/>
      <c r="Q250" t="s">
        <v>37</v>
      </c>
      <c r="R250">
        <f t="shared" si="248"/>
        <v>3.8110000000000002E-3</v>
      </c>
      <c r="S250">
        <f t="shared" si="249"/>
        <v>1.2E-2</v>
      </c>
      <c r="U250">
        <f t="shared" si="250"/>
        <v>4.0350000000000004E-3</v>
      </c>
      <c r="V250">
        <f t="shared" si="251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1.4854124999999997E-3</v>
      </c>
      <c r="G255">
        <f t="shared" ref="G255:G257" si="253">3*0.05*(1-0.05)*(1-0.05)*H52+3*0.05*0.05*(1-0.05)*L52+0.05*0.05*0.05*P52+(1-3*0.05*(1-0.05)*(1-0.05)-3*0.05*0.05*(1-0.05)-0.05*0.05*0.05)*D52</f>
        <v>3.2579999999999991E-2</v>
      </c>
      <c r="H255">
        <f t="shared" ref="H255:H257" si="254">Q52+M52+I52+E52</f>
        <v>4.1099430000000003</v>
      </c>
      <c r="I255">
        <f t="shared" ref="I255:I257" si="255">3*0.05*(1-0.05)*(1-0.05)*G59+3*0.05*0.05*(1-0.05)*K59+0.05*0.05*0.05*O59+(1-3*0.05*(1-0.05)*(1-0.05)-3*0.05*0.05*(1-0.05)-0.05*0.05*0.05)*C59</f>
        <v>1.4854124999999997E-3</v>
      </c>
      <c r="J255">
        <f t="shared" ref="J255:J257" si="256">3*0.05*(1-0.05)*(1-0.05)*H59+3*0.05*0.05*(1-0.05)*L59+0.05*0.05*0.05*P59+(1-3*0.05*(1-0.05)*(1-0.05)-3*0.05*0.05*(1-0.05)-0.05*0.05*0.05)*D59</f>
        <v>2.0394262499999996E-2</v>
      </c>
      <c r="K255">
        <f t="shared" ref="K255:K257" si="257">Q59+M59+I59+E59</f>
        <v>119.614884</v>
      </c>
      <c r="L255">
        <f>3*0.05*(1-0.05)*(1-0.05)*G66+3*0.05*0.05*(1-0.05)*J66+0.05*0.05*0.05*N66+(1-3*0.05*(1-0.05)*(1-0.05)-3*0.05*0.05*(1-0.05)-0.05*0.05*0.05)*B66</f>
        <v>5.6251749999999988E-3</v>
      </c>
      <c r="M255">
        <f>Q66+M66+I66+E66</f>
        <v>26.395042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1.6522999999999998E-3</v>
      </c>
      <c r="S255">
        <f t="shared" ref="S255:S257" si="259">3*0.1*(1-0.1)*(1-0.1)*H52+3*0.1*0.1*(1-0.1)*L52+0.1*0.1*0.1*P52+(1-3*0.1*(1-0.1)*(1-0.1)-3*0.1*0.1*(1-0.1)-0.1*0.1*0.1)*D52</f>
        <v>3.2759999999999997E-2</v>
      </c>
      <c r="U255">
        <f t="shared" ref="U255:U257" si="260">3*0.1*(1-0.1)*(1-0.1)*G59+3*0.1*0.1*(1-0.1)*K59+0.1*0.1*0.1*O59+(1-3*0.1*(1-0.1)*(1-0.1)-3*0.1*0.1*(1-0.1)-0.1*0.1*0.1)*C59</f>
        <v>1.6522999999999998E-3</v>
      </c>
      <c r="V255">
        <f t="shared" ref="V255:V257" si="261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4.9403999999999984E-3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2.8149999999999998E-3</v>
      </c>
      <c r="G256">
        <f t="shared" si="253"/>
        <v>1.8074299999999998E-2</v>
      </c>
      <c r="H256">
        <f t="shared" si="254"/>
        <v>6.0607079999999991</v>
      </c>
      <c r="I256">
        <f t="shared" si="255"/>
        <v>2.7763874999999997E-3</v>
      </c>
      <c r="J256">
        <f t="shared" si="256"/>
        <v>1.1206387499999998E-2</v>
      </c>
      <c r="K256">
        <f t="shared" si="257"/>
        <v>304.11976900000002</v>
      </c>
      <c r="N256" s="19"/>
      <c r="O256" s="15"/>
      <c r="P256" s="16"/>
      <c r="Q256" t="s">
        <v>36</v>
      </c>
      <c r="R256">
        <f t="shared" si="258"/>
        <v>2.8299999999999996E-3</v>
      </c>
      <c r="S256">
        <f t="shared" si="259"/>
        <v>1.8147399999999998E-2</v>
      </c>
      <c r="U256">
        <f t="shared" si="260"/>
        <v>2.8551000000000002E-3</v>
      </c>
      <c r="V256">
        <f t="shared" si="261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3.7292749999999998E-3</v>
      </c>
      <c r="G257">
        <f t="shared" si="253"/>
        <v>1.1774999999999999E-2</v>
      </c>
      <c r="H257">
        <f t="shared" si="254"/>
        <v>12.996747999999998</v>
      </c>
      <c r="I257">
        <f t="shared" si="255"/>
        <v>3.7163124999999996E-3</v>
      </c>
      <c r="J257">
        <f t="shared" si="256"/>
        <v>8.1829125000000003E-3</v>
      </c>
      <c r="K257">
        <f t="shared" si="257"/>
        <v>1694.5005720000001</v>
      </c>
      <c r="N257" s="19"/>
      <c r="O257" s="15"/>
      <c r="P257" s="16"/>
      <c r="Q257" t="s">
        <v>37</v>
      </c>
      <c r="R257">
        <f t="shared" si="258"/>
        <v>3.7571999999999996E-3</v>
      </c>
      <c r="S257">
        <f t="shared" si="259"/>
        <v>1.1849999999999999E-2</v>
      </c>
      <c r="U257">
        <f t="shared" si="260"/>
        <v>3.8254999999999999E-3</v>
      </c>
      <c r="V257">
        <f t="shared" si="261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1.9344E-3</v>
      </c>
      <c r="G261">
        <f t="shared" ref="G261:G263" si="263">3*0.2*(1-0.2)*(1-0.2)*H52+3*0.2*0.2*(1-0.2)*L52+0.2*0.2*0.2*P52+(1-3*0.2*(1-0.2)*(1-0.2)-3*0.2*0.2*(1-0.2)-0.2*0.2*0.2)*D52</f>
        <v>3.3119999999999997E-2</v>
      </c>
      <c r="I261">
        <f t="shared" ref="I261:I263" si="264">3*0.2*(1-0.2)*(1-0.2)*G59+3*0.2*0.2*(1-0.2)*K59+0.2*0.2*0.2*O59+(1-3*0.2*(1-0.2)*(1-0.2)-3*0.2*0.2*(1-0.2)-0.2*0.2*0.2)*C59</f>
        <v>1.9344E-3</v>
      </c>
      <c r="J261">
        <f t="shared" ref="J261:J263" si="265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4.079199999999999E-3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2.1540999999999999E-3</v>
      </c>
      <c r="S261">
        <f t="shared" ref="S261:S263" si="267">3*0.3*(1-0.3)*(1-0.3)*H52+3*0.3*0.3*(1-0.3)*L52+0.3*0.3*0.3*P52+(1-3*0.3*(1-0.3)*(1-0.3)-3*0.3*0.3*(1-0.3)-0.3*0.3*0.3)*D52</f>
        <v>3.3479999999999996E-2</v>
      </c>
      <c r="U261">
        <f t="shared" ref="U261:U263" si="268">3*0.3*(1-0.3)*(1-0.3)*G59+3*0.3*0.3*(1-0.3)*K59+0.3*0.3*0.3*O59+(1-3*0.3*(1-0.3)*(1-0.3)-3*0.3*0.3*(1-0.3)-0.3*0.3*0.3)*C59</f>
        <v>2.1540999999999999E-3</v>
      </c>
      <c r="V261">
        <f t="shared" ref="V261:V263" si="269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3.7928000000000007E-3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2.8599999999999997E-3</v>
      </c>
      <c r="G262">
        <f t="shared" si="263"/>
        <v>1.8291199999999997E-2</v>
      </c>
      <c r="I262">
        <f t="shared" si="264"/>
        <v>3.0168E-3</v>
      </c>
      <c r="J262">
        <f t="shared" si="265"/>
        <v>1.0564799999999999E-2</v>
      </c>
      <c r="N262" s="19"/>
      <c r="O262" s="15"/>
      <c r="P262" s="16"/>
      <c r="Q262" t="s">
        <v>36</v>
      </c>
      <c r="R262">
        <f t="shared" si="266"/>
        <v>2.8900000000000002E-3</v>
      </c>
      <c r="S262">
        <f t="shared" si="267"/>
        <v>1.84338E-2</v>
      </c>
      <c r="U262">
        <f t="shared" si="268"/>
        <v>3.1797000000000001E-3</v>
      </c>
      <c r="V262">
        <f t="shared" si="269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3.8095999999999998E-3</v>
      </c>
      <c r="G263">
        <f t="shared" si="263"/>
        <v>1.2E-2</v>
      </c>
      <c r="I263">
        <f t="shared" si="264"/>
        <v>4.0239999999999998E-3</v>
      </c>
      <c r="J263">
        <f t="shared" si="265"/>
        <v>8.1144000000000008E-3</v>
      </c>
      <c r="N263" s="19"/>
      <c r="O263" s="15"/>
      <c r="P263" s="16"/>
      <c r="Q263" t="s">
        <v>37</v>
      </c>
      <c r="R263">
        <f t="shared" si="266"/>
        <v>3.8584000000000005E-3</v>
      </c>
      <c r="S263">
        <f t="shared" si="267"/>
        <v>1.2150000000000001E-2</v>
      </c>
      <c r="U263">
        <f t="shared" si="268"/>
        <v>4.1985000000000008E-3</v>
      </c>
      <c r="V263">
        <f t="shared" si="269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I263"/>
  <sheetViews>
    <sheetView zoomScale="55" zoomScaleNormal="55" workbookViewId="0">
      <selection activeCell="L41" sqref="L41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68</v>
      </c>
      <c r="C9" s="11"/>
      <c r="D9" s="11"/>
      <c r="E9" s="11"/>
      <c r="F9" s="11" t="s">
        <v>69</v>
      </c>
      <c r="G9" s="11"/>
      <c r="H9" s="11"/>
      <c r="I9" s="11"/>
      <c r="J9" s="11" t="s">
        <v>70</v>
      </c>
      <c r="K9" s="11"/>
      <c r="L9" s="11"/>
      <c r="M9" s="11"/>
      <c r="N9" s="11" t="s">
        <v>71</v>
      </c>
      <c r="O9" s="11"/>
      <c r="P9" s="11"/>
      <c r="Q9" s="11"/>
      <c r="S9" s="17" t="s">
        <v>12</v>
      </c>
      <c r="T9" s="11" t="s">
        <v>68</v>
      </c>
      <c r="U9" s="11"/>
      <c r="V9" s="11"/>
      <c r="W9" s="11"/>
      <c r="X9" s="11" t="s">
        <v>69</v>
      </c>
      <c r="Y9" s="11"/>
      <c r="Z9" s="11"/>
      <c r="AA9" s="11"/>
      <c r="AB9" s="11" t="s">
        <v>70</v>
      </c>
      <c r="AC9" s="11"/>
      <c r="AD9" s="11"/>
      <c r="AE9" s="11"/>
      <c r="AF9" s="11" t="s">
        <v>71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2.9700000000000001E-2</v>
      </c>
      <c r="E11">
        <v>0.99868100000000004</v>
      </c>
      <c r="F11" t="s">
        <v>20</v>
      </c>
      <c r="G11">
        <v>2.5999999999999999E-3</v>
      </c>
      <c r="H11">
        <v>3.09E-2</v>
      </c>
      <c r="I11">
        <v>1.015018</v>
      </c>
      <c r="J11" t="s">
        <v>20</v>
      </c>
      <c r="K11">
        <v>2.5999999999999999E-3</v>
      </c>
      <c r="L11">
        <v>3.2099999999999997E-2</v>
      </c>
      <c r="M11">
        <v>1.1607400000000001</v>
      </c>
      <c r="N11" t="s">
        <v>20</v>
      </c>
      <c r="O11">
        <v>2.5999999999999999E-3</v>
      </c>
      <c r="P11">
        <v>3.3300000000000003E-2</v>
      </c>
      <c r="Q11">
        <v>1.0026189999999999</v>
      </c>
      <c r="S11" s="17"/>
      <c r="T11" t="s">
        <v>20</v>
      </c>
      <c r="U11">
        <v>1.2999999999999999E-3</v>
      </c>
      <c r="V11">
        <v>2.9700000000000001E-2</v>
      </c>
      <c r="W11">
        <v>1.1658230000000001</v>
      </c>
      <c r="X11" t="s">
        <v>20</v>
      </c>
      <c r="Y11">
        <v>2.5999999999999999E-3</v>
      </c>
      <c r="Z11">
        <v>3.09E-2</v>
      </c>
      <c r="AA11">
        <v>1.007188</v>
      </c>
      <c r="AB11" t="s">
        <v>20</v>
      </c>
      <c r="AC11">
        <v>2.5999999999999999E-3</v>
      </c>
      <c r="AD11">
        <v>3.2099999999999997E-2</v>
      </c>
      <c r="AE11">
        <v>1.007986</v>
      </c>
      <c r="AF11" t="s">
        <v>20</v>
      </c>
      <c r="AG11">
        <v>2.5999999999999999E-3</v>
      </c>
      <c r="AH11">
        <v>3.3300000000000003E-2</v>
      </c>
      <c r="AI11">
        <v>0.99968100000000004</v>
      </c>
    </row>
    <row r="12" spans="1:35" x14ac:dyDescent="0.25">
      <c r="A12" s="17"/>
      <c r="B12" t="s">
        <v>21</v>
      </c>
      <c r="C12">
        <v>2.86E-2</v>
      </c>
      <c r="D12">
        <v>2.9600000000000001E-2</v>
      </c>
      <c r="E12">
        <v>1.340471</v>
      </c>
      <c r="F12" t="s">
        <v>21</v>
      </c>
      <c r="G12">
        <v>2.9700000000000001E-2</v>
      </c>
      <c r="H12">
        <v>3.0800000000000001E-2</v>
      </c>
      <c r="I12">
        <v>1.3646990000000001</v>
      </c>
      <c r="J12" t="s">
        <v>21</v>
      </c>
      <c r="K12">
        <v>3.0800000000000001E-2</v>
      </c>
      <c r="L12">
        <v>3.2000000000000001E-2</v>
      </c>
      <c r="M12">
        <v>1.318506</v>
      </c>
      <c r="N12" t="s">
        <v>21</v>
      </c>
      <c r="O12">
        <v>3.1899999999999998E-2</v>
      </c>
      <c r="P12">
        <v>3.32E-2</v>
      </c>
      <c r="Q12">
        <v>1.5296099999999999</v>
      </c>
      <c r="S12" s="17"/>
      <c r="T12" t="s">
        <v>21</v>
      </c>
      <c r="U12">
        <v>2.4199999999999999E-2</v>
      </c>
      <c r="V12">
        <v>2.92E-2</v>
      </c>
      <c r="W12">
        <v>1.290856</v>
      </c>
      <c r="X12" t="s">
        <v>21</v>
      </c>
      <c r="Y12">
        <v>2.5100000000000001E-2</v>
      </c>
      <c r="Z12">
        <v>3.04E-2</v>
      </c>
      <c r="AA12">
        <v>1.3087850000000001</v>
      </c>
      <c r="AB12" t="s">
        <v>21</v>
      </c>
      <c r="AC12">
        <v>2.5999999999999999E-2</v>
      </c>
      <c r="AD12">
        <v>3.15E-2</v>
      </c>
      <c r="AE12">
        <v>1.504607</v>
      </c>
      <c r="AF12" t="s">
        <v>21</v>
      </c>
      <c r="AG12">
        <v>2.6800000000000001E-2</v>
      </c>
      <c r="AH12">
        <v>3.27E-2</v>
      </c>
      <c r="AI12">
        <v>1.502618</v>
      </c>
    </row>
    <row r="13" spans="1:35" x14ac:dyDescent="0.25">
      <c r="A13" s="17"/>
      <c r="B13" t="s">
        <v>22</v>
      </c>
      <c r="C13">
        <v>2.86E-2</v>
      </c>
      <c r="D13">
        <v>2.86E-2</v>
      </c>
      <c r="E13">
        <v>3.167427</v>
      </c>
      <c r="F13" t="s">
        <v>22</v>
      </c>
      <c r="G13">
        <v>2.9700000000000001E-2</v>
      </c>
      <c r="H13">
        <v>2.98E-2</v>
      </c>
      <c r="I13">
        <v>3.602112</v>
      </c>
      <c r="J13" t="s">
        <v>22</v>
      </c>
      <c r="K13">
        <v>3.0800000000000001E-2</v>
      </c>
      <c r="L13">
        <v>3.09E-2</v>
      </c>
      <c r="M13">
        <v>3.5729479999999998</v>
      </c>
      <c r="N13" t="s">
        <v>22</v>
      </c>
      <c r="O13">
        <v>3.1899999999999998E-2</v>
      </c>
      <c r="P13">
        <v>3.2000000000000001E-2</v>
      </c>
      <c r="Q13">
        <v>3.519536</v>
      </c>
      <c r="S13" s="17"/>
      <c r="T13" t="s">
        <v>22</v>
      </c>
      <c r="U13">
        <v>2.4500000000000001E-2</v>
      </c>
      <c r="V13">
        <v>2.6200000000000001E-2</v>
      </c>
      <c r="W13">
        <v>3.033452</v>
      </c>
      <c r="X13" t="s">
        <v>22</v>
      </c>
      <c r="Y13">
        <v>2.5399999999999999E-2</v>
      </c>
      <c r="Z13">
        <v>2.7199999999999998E-2</v>
      </c>
      <c r="AA13">
        <v>3.0072369999999999</v>
      </c>
      <c r="AB13" t="s">
        <v>22</v>
      </c>
      <c r="AC13">
        <v>2.63E-2</v>
      </c>
      <c r="AD13">
        <v>2.8199999999999999E-2</v>
      </c>
      <c r="AE13">
        <v>3.0246240000000002</v>
      </c>
      <c r="AF13" t="s">
        <v>22</v>
      </c>
      <c r="AG13">
        <v>2.7199999999999998E-2</v>
      </c>
      <c r="AH13">
        <v>2.92E-2</v>
      </c>
      <c r="AI13">
        <v>3.4993470000000002</v>
      </c>
    </row>
    <row r="16" spans="1:35" x14ac:dyDescent="0.25">
      <c r="A16" s="13" t="s">
        <v>24</v>
      </c>
      <c r="B16" s="11" t="s">
        <v>68</v>
      </c>
      <c r="C16" s="11"/>
      <c r="D16" s="11"/>
      <c r="E16" s="11"/>
      <c r="F16" s="11" t="s">
        <v>69</v>
      </c>
      <c r="G16" s="11"/>
      <c r="H16" s="11"/>
      <c r="I16" s="11"/>
      <c r="J16" s="11" t="s">
        <v>70</v>
      </c>
      <c r="K16" s="11"/>
      <c r="L16" s="11"/>
      <c r="M16" s="11"/>
      <c r="N16" s="11" t="s">
        <v>71</v>
      </c>
      <c r="O16" s="11"/>
      <c r="P16" s="11"/>
      <c r="Q16" s="11"/>
      <c r="S16" s="13" t="s">
        <v>24</v>
      </c>
      <c r="T16" s="11" t="s">
        <v>68</v>
      </c>
      <c r="U16" s="11"/>
      <c r="V16" s="11"/>
      <c r="W16" s="11"/>
      <c r="X16" s="11" t="s">
        <v>69</v>
      </c>
      <c r="Y16" s="11"/>
      <c r="Z16" s="11"/>
      <c r="AA16" s="11"/>
      <c r="AB16" s="11" t="s">
        <v>70</v>
      </c>
      <c r="AC16" s="11"/>
      <c r="AD16" s="11"/>
      <c r="AE16" s="11"/>
      <c r="AF16" s="11" t="s">
        <v>71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68</v>
      </c>
      <c r="C23" s="11"/>
      <c r="D23" s="11"/>
      <c r="E23" s="11"/>
      <c r="F23" s="11" t="s">
        <v>69</v>
      </c>
      <c r="G23" s="11"/>
      <c r="H23" s="11"/>
      <c r="I23" s="11"/>
      <c r="J23" s="11" t="s">
        <v>70</v>
      </c>
      <c r="K23" s="11"/>
      <c r="L23" s="11"/>
      <c r="M23" s="11"/>
      <c r="N23" s="11" t="s">
        <v>71</v>
      </c>
      <c r="O23" s="11"/>
      <c r="P23" s="11"/>
      <c r="Q23" s="11"/>
      <c r="S23" s="18" t="s">
        <v>25</v>
      </c>
      <c r="T23" s="11" t="s">
        <v>68</v>
      </c>
      <c r="U23" s="11"/>
      <c r="V23" s="11"/>
      <c r="W23" s="11"/>
      <c r="X23" s="11" t="s">
        <v>69</v>
      </c>
      <c r="Y23" s="11"/>
      <c r="Z23" s="11"/>
      <c r="AA23" s="11"/>
      <c r="AB23" s="11" t="s">
        <v>70</v>
      </c>
      <c r="AC23" s="11"/>
      <c r="AD23" s="11"/>
      <c r="AE23" s="11"/>
      <c r="AF23" s="11" t="s">
        <v>71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2.87E-2</v>
      </c>
      <c r="C25" s="3"/>
      <c r="D25" s="3"/>
      <c r="E25">
        <v>5.0010709999999996</v>
      </c>
      <c r="F25" s="3">
        <v>2.9700000000000001E-2</v>
      </c>
      <c r="G25" s="3"/>
      <c r="H25" s="3"/>
      <c r="I25">
        <v>5.0641610000000004</v>
      </c>
      <c r="J25">
        <v>3.09E-2</v>
      </c>
      <c r="K25" s="3"/>
      <c r="L25" s="3"/>
      <c r="M25">
        <v>4.9785919999999999</v>
      </c>
      <c r="N25" s="3">
        <v>3.2000000000000001E-2</v>
      </c>
      <c r="O25" s="3"/>
      <c r="P25" s="3"/>
      <c r="Q25">
        <v>5.0235180000000001</v>
      </c>
      <c r="S25" s="18"/>
      <c r="T25" s="3">
        <v>2.5600000000000001E-2</v>
      </c>
      <c r="U25" s="3"/>
      <c r="V25" s="3"/>
      <c r="W25">
        <v>5.038036</v>
      </c>
      <c r="X25" s="3">
        <v>2.6599999999999999E-2</v>
      </c>
      <c r="Y25" s="3"/>
      <c r="Z25" s="3"/>
      <c r="AA25">
        <v>4.9913379999999998</v>
      </c>
      <c r="AB25" s="3">
        <v>2.75E-2</v>
      </c>
      <c r="AC25" s="3"/>
      <c r="AD25" s="3"/>
      <c r="AE25">
        <v>5.0753810000000001</v>
      </c>
      <c r="AF25" s="3">
        <v>2.8500000000000001E-2</v>
      </c>
      <c r="AG25" s="3"/>
      <c r="AH25" s="3"/>
      <c r="AI25">
        <v>4.9738249999999997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68</v>
      </c>
      <c r="C30" s="11"/>
      <c r="D30" s="11"/>
      <c r="E30" s="11"/>
      <c r="F30" s="11" t="s">
        <v>69</v>
      </c>
      <c r="G30" s="11"/>
      <c r="H30" s="11"/>
      <c r="I30" s="11"/>
      <c r="J30" s="11" t="s">
        <v>70</v>
      </c>
      <c r="K30" s="11"/>
      <c r="L30" s="11"/>
      <c r="M30" s="11"/>
      <c r="N30" s="11" t="s">
        <v>71</v>
      </c>
      <c r="O30" s="11"/>
      <c r="P30" s="11"/>
      <c r="Q30" s="11"/>
      <c r="S30" s="17" t="s">
        <v>12</v>
      </c>
      <c r="T30" s="11" t="s">
        <v>68</v>
      </c>
      <c r="U30" s="11"/>
      <c r="V30" s="11"/>
      <c r="W30" s="11"/>
      <c r="X30" s="11" t="s">
        <v>69</v>
      </c>
      <c r="Y30" s="11"/>
      <c r="Z30" s="11"/>
      <c r="AA30" s="11"/>
      <c r="AB30" s="11" t="s">
        <v>70</v>
      </c>
      <c r="AC30" s="11"/>
      <c r="AD30" s="11"/>
      <c r="AE30" s="11"/>
      <c r="AF30" s="11" t="s">
        <v>71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2.9700000000000001E-2</v>
      </c>
      <c r="E32">
        <v>1.1616759999999999</v>
      </c>
      <c r="F32" t="s">
        <v>20</v>
      </c>
      <c r="G32">
        <v>2.5999999999999999E-3</v>
      </c>
      <c r="H32">
        <v>3.09E-2</v>
      </c>
      <c r="I32">
        <v>1.001679</v>
      </c>
      <c r="J32" t="s">
        <v>20</v>
      </c>
      <c r="K32">
        <v>2.5999999999999999E-3</v>
      </c>
      <c r="L32">
        <v>3.2099999999999997E-2</v>
      </c>
      <c r="M32">
        <v>0.99851900000000005</v>
      </c>
      <c r="N32" t="s">
        <v>20</v>
      </c>
      <c r="O32">
        <v>2.5999999999999999E-3</v>
      </c>
      <c r="P32">
        <v>3.3300000000000003E-2</v>
      </c>
      <c r="Q32">
        <v>1.0089790000000001</v>
      </c>
      <c r="S32" s="17"/>
      <c r="T32" t="s">
        <v>20</v>
      </c>
      <c r="U32">
        <v>1.2999999999999999E-3</v>
      </c>
      <c r="V32">
        <v>2.9700000000000001E-2</v>
      </c>
      <c r="W32">
        <v>1.0157039999999999</v>
      </c>
      <c r="X32" t="s">
        <v>20</v>
      </c>
      <c r="Y32">
        <v>2.5999999999999999E-3</v>
      </c>
      <c r="Z32">
        <v>3.09E-2</v>
      </c>
      <c r="AA32">
        <v>1.001214</v>
      </c>
      <c r="AB32" t="s">
        <v>20</v>
      </c>
      <c r="AC32">
        <v>2.5999999999999999E-3</v>
      </c>
      <c r="AD32">
        <v>3.2099999999999997E-2</v>
      </c>
      <c r="AE32">
        <v>1.003455</v>
      </c>
      <c r="AF32" t="s">
        <v>20</v>
      </c>
      <c r="AG32">
        <v>2.5999999999999999E-3</v>
      </c>
      <c r="AH32">
        <v>3.3300000000000003E-2</v>
      </c>
      <c r="AI32">
        <v>1.0046889999999999</v>
      </c>
    </row>
    <row r="33" spans="1:35" x14ac:dyDescent="0.25">
      <c r="A33" s="17"/>
      <c r="B33" t="s">
        <v>21</v>
      </c>
      <c r="C33">
        <v>1.35E-2</v>
      </c>
      <c r="D33">
        <v>2.8000000000000001E-2</v>
      </c>
      <c r="E33">
        <v>1.2800530000000001</v>
      </c>
      <c r="F33" t="s">
        <v>21</v>
      </c>
      <c r="G33">
        <v>1.4E-2</v>
      </c>
      <c r="H33">
        <v>2.9100000000000001E-2</v>
      </c>
      <c r="I33">
        <v>1.4124810000000001</v>
      </c>
      <c r="J33" t="s">
        <v>21</v>
      </c>
      <c r="K33">
        <v>1.4500000000000001E-2</v>
      </c>
      <c r="L33">
        <v>3.0099999999999998E-2</v>
      </c>
      <c r="M33">
        <v>1.4647889999999999</v>
      </c>
      <c r="N33" t="s">
        <v>21</v>
      </c>
      <c r="O33">
        <v>1.4999999999999999E-2</v>
      </c>
      <c r="P33">
        <v>3.1199999999999999E-2</v>
      </c>
      <c r="Q33">
        <v>1.3025899999999999</v>
      </c>
      <c r="S33" s="17"/>
      <c r="T33" t="s">
        <v>21</v>
      </c>
      <c r="U33">
        <v>6.6E-3</v>
      </c>
      <c r="V33">
        <v>2.4899999999999999E-2</v>
      </c>
      <c r="W33">
        <v>1.4747840000000001</v>
      </c>
      <c r="X33" t="s">
        <v>21</v>
      </c>
      <c r="Y33">
        <v>6.7999999999999996E-3</v>
      </c>
      <c r="Z33">
        <v>2.58E-2</v>
      </c>
      <c r="AA33">
        <v>1.4613659999999999</v>
      </c>
      <c r="AB33" t="s">
        <v>21</v>
      </c>
      <c r="AC33">
        <v>7.1000000000000004E-3</v>
      </c>
      <c r="AD33">
        <v>2.6599999999999999E-2</v>
      </c>
      <c r="AE33">
        <v>1.4149039999999999</v>
      </c>
      <c r="AF33" t="s">
        <v>21</v>
      </c>
      <c r="AG33">
        <v>7.3000000000000001E-3</v>
      </c>
      <c r="AH33">
        <v>2.76E-2</v>
      </c>
      <c r="AI33">
        <v>1.371448</v>
      </c>
    </row>
    <row r="34" spans="1:35" x14ac:dyDescent="0.25">
      <c r="A34" s="17"/>
      <c r="B34" t="s">
        <v>22</v>
      </c>
      <c r="C34">
        <v>1.44E-2</v>
      </c>
      <c r="D34">
        <v>2.3E-2</v>
      </c>
      <c r="E34">
        <v>2.8391139999999999</v>
      </c>
      <c r="F34" t="s">
        <v>22</v>
      </c>
      <c r="G34">
        <v>1.4999999999999999E-2</v>
      </c>
      <c r="H34">
        <v>2.3800000000000002E-2</v>
      </c>
      <c r="I34">
        <v>2.8556629999999998</v>
      </c>
      <c r="J34" t="s">
        <v>22</v>
      </c>
      <c r="K34" s="7">
        <v>1.55E-2</v>
      </c>
      <c r="L34" s="10">
        <v>2.47E-2</v>
      </c>
      <c r="M34">
        <v>3.4237950000000001</v>
      </c>
      <c r="N34" t="s">
        <v>22</v>
      </c>
      <c r="O34">
        <v>1.6E-2</v>
      </c>
      <c r="P34">
        <v>2.5600000000000001E-2</v>
      </c>
      <c r="Q34">
        <v>2.8744610000000002</v>
      </c>
      <c r="S34" s="17"/>
      <c r="T34" t="s">
        <v>22</v>
      </c>
      <c r="U34">
        <v>8.0999999999999996E-3</v>
      </c>
      <c r="V34">
        <v>1.8499999999999999E-2</v>
      </c>
      <c r="W34">
        <v>3.1403639999999999</v>
      </c>
      <c r="X34" t="s">
        <v>22</v>
      </c>
      <c r="Y34">
        <v>8.3999999999999995E-3</v>
      </c>
      <c r="Z34">
        <v>1.9300000000000001E-2</v>
      </c>
      <c r="AA34">
        <v>2.724342</v>
      </c>
      <c r="AB34" t="s">
        <v>22</v>
      </c>
      <c r="AC34">
        <v>8.6999999999999994E-3</v>
      </c>
      <c r="AD34">
        <v>0.02</v>
      </c>
      <c r="AE34">
        <v>3.1699769999999998</v>
      </c>
      <c r="AF34" t="s">
        <v>22</v>
      </c>
      <c r="AG34">
        <v>8.9999999999999993E-3</v>
      </c>
      <c r="AH34" s="6">
        <v>2.07E-2</v>
      </c>
      <c r="AI34">
        <v>2.701044</v>
      </c>
    </row>
    <row r="37" spans="1:35" x14ac:dyDescent="0.25">
      <c r="A37" s="13" t="s">
        <v>24</v>
      </c>
      <c r="B37" s="11" t="s">
        <v>68</v>
      </c>
      <c r="C37" s="11"/>
      <c r="D37" s="11"/>
      <c r="E37" s="11"/>
      <c r="F37" s="11" t="s">
        <v>69</v>
      </c>
      <c r="G37" s="11"/>
      <c r="H37" s="11"/>
      <c r="I37" s="11"/>
      <c r="J37" s="11" t="s">
        <v>70</v>
      </c>
      <c r="K37" s="11"/>
      <c r="L37" s="11"/>
      <c r="M37" s="11"/>
      <c r="N37" s="11" t="s">
        <v>71</v>
      </c>
      <c r="O37" s="11"/>
      <c r="P37" s="11"/>
      <c r="Q37" s="11"/>
      <c r="S37" s="13" t="s">
        <v>24</v>
      </c>
      <c r="T37" s="11" t="s">
        <v>68</v>
      </c>
      <c r="U37" s="11"/>
      <c r="V37" s="11"/>
      <c r="W37" s="11"/>
      <c r="X37" s="11" t="s">
        <v>69</v>
      </c>
      <c r="Y37" s="11"/>
      <c r="Z37" s="11"/>
      <c r="AA37" s="11"/>
      <c r="AB37" s="11" t="s">
        <v>70</v>
      </c>
      <c r="AC37" s="11"/>
      <c r="AD37" s="11"/>
      <c r="AE37" s="11"/>
      <c r="AF37" s="11" t="s">
        <v>71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68</v>
      </c>
      <c r="C44" s="11"/>
      <c r="D44" s="11"/>
      <c r="E44" s="11"/>
      <c r="F44" s="11" t="s">
        <v>69</v>
      </c>
      <c r="G44" s="11"/>
      <c r="H44" s="11"/>
      <c r="I44" s="11"/>
      <c r="J44" s="11" t="s">
        <v>70</v>
      </c>
      <c r="K44" s="11"/>
      <c r="L44" s="11"/>
      <c r="M44" s="11"/>
      <c r="N44" s="11" t="s">
        <v>71</v>
      </c>
      <c r="O44" s="11"/>
      <c r="P44" s="11"/>
      <c r="Q44" s="11"/>
      <c r="S44" s="18" t="s">
        <v>25</v>
      </c>
      <c r="T44" s="11" t="s">
        <v>68</v>
      </c>
      <c r="U44" s="11"/>
      <c r="V44" s="11"/>
      <c r="W44" s="11"/>
      <c r="X44" s="11" t="s">
        <v>69</v>
      </c>
      <c r="Y44" s="11"/>
      <c r="Z44" s="11"/>
      <c r="AA44" s="11"/>
      <c r="AB44" s="11" t="s">
        <v>70</v>
      </c>
      <c r="AC44" s="11"/>
      <c r="AD44" s="11"/>
      <c r="AE44" s="11"/>
      <c r="AF44" s="11" t="s">
        <v>71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2.0500000000000001E-2</v>
      </c>
      <c r="C46" s="3"/>
      <c r="D46" s="3"/>
      <c r="E46">
        <v>5.0605510000000002</v>
      </c>
      <c r="F46" s="3">
        <v>2.1299999999999999E-2</v>
      </c>
      <c r="G46" s="3"/>
      <c r="H46" s="3"/>
      <c r="I46">
        <v>5.0359860000000003</v>
      </c>
      <c r="J46" s="3">
        <v>2.1999999999999999E-2</v>
      </c>
      <c r="K46" s="3"/>
      <c r="L46" s="3"/>
      <c r="M46">
        <v>5.0646079999999998</v>
      </c>
      <c r="N46" s="3">
        <v>2.2700000000000001E-2</v>
      </c>
      <c r="O46" s="3"/>
      <c r="P46" s="3"/>
      <c r="Q46">
        <v>5.0757219999999998</v>
      </c>
      <c r="S46" s="18"/>
      <c r="T46" s="3">
        <v>1.3899999999999999E-2</v>
      </c>
      <c r="U46" s="3"/>
      <c r="V46" s="3"/>
      <c r="W46">
        <v>4.9941700000000004</v>
      </c>
      <c r="X46" s="3">
        <v>1.44E-2</v>
      </c>
      <c r="Y46" s="3"/>
      <c r="Z46" s="3"/>
      <c r="AA46">
        <v>5.2284090000000001</v>
      </c>
      <c r="AB46" s="3">
        <v>1.4999999999999999E-2</v>
      </c>
      <c r="AC46" s="3"/>
      <c r="AD46" s="3"/>
      <c r="AE46">
        <v>5.0690439999999999</v>
      </c>
      <c r="AF46" s="3">
        <v>1.5599999999999999E-2</v>
      </c>
      <c r="AG46" s="3"/>
      <c r="AH46" s="3"/>
      <c r="AI46">
        <v>5.1557529999999998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68</v>
      </c>
      <c r="C50" s="11"/>
      <c r="D50" s="11"/>
      <c r="E50" s="11"/>
      <c r="F50" s="11" t="s">
        <v>69</v>
      </c>
      <c r="G50" s="11"/>
      <c r="H50" s="11"/>
      <c r="I50" s="11"/>
      <c r="J50" s="11" t="s">
        <v>70</v>
      </c>
      <c r="K50" s="11"/>
      <c r="L50" s="11"/>
      <c r="M50" s="11"/>
      <c r="N50" s="11" t="s">
        <v>71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2.9700000000000001E-2</v>
      </c>
      <c r="E52">
        <v>1.009099</v>
      </c>
      <c r="F52" t="s">
        <v>20</v>
      </c>
      <c r="G52">
        <v>2.5999999999999999E-3</v>
      </c>
      <c r="H52">
        <v>3.09E-2</v>
      </c>
      <c r="I52">
        <v>1.0027820000000001</v>
      </c>
      <c r="J52" t="s">
        <v>20</v>
      </c>
      <c r="K52">
        <v>2.5999999999999999E-3</v>
      </c>
      <c r="L52">
        <v>3.2099999999999997E-2</v>
      </c>
      <c r="M52">
        <v>1.0008969999999999</v>
      </c>
      <c r="N52" t="s">
        <v>20</v>
      </c>
      <c r="O52">
        <v>2.5999999999999999E-3</v>
      </c>
      <c r="P52">
        <v>3.3300000000000003E-2</v>
      </c>
      <c r="Q52">
        <v>1.0018499999999999</v>
      </c>
    </row>
    <row r="53" spans="1:17" x14ac:dyDescent="0.25">
      <c r="A53" s="17"/>
      <c r="B53" t="s">
        <v>21</v>
      </c>
      <c r="C53">
        <v>2.8E-3</v>
      </c>
      <c r="D53">
        <v>1.66E-2</v>
      </c>
      <c r="E53">
        <v>1.268419</v>
      </c>
      <c r="F53" t="s">
        <v>21</v>
      </c>
      <c r="G53">
        <v>2.8999999999999998E-3</v>
      </c>
      <c r="H53">
        <v>1.7100000000000001E-2</v>
      </c>
      <c r="I53">
        <v>1.2272000000000001</v>
      </c>
      <c r="J53" t="s">
        <v>21</v>
      </c>
      <c r="K53">
        <v>3.0000000000000001E-3</v>
      </c>
      <c r="L53">
        <v>1.7399999999999999E-2</v>
      </c>
      <c r="M53">
        <v>1.306595</v>
      </c>
      <c r="N53" t="s">
        <v>21</v>
      </c>
      <c r="O53">
        <v>3.2000000000000002E-3</v>
      </c>
      <c r="P53">
        <v>1.8100000000000002E-2</v>
      </c>
      <c r="Q53">
        <v>1.2216640000000001</v>
      </c>
    </row>
    <row r="54" spans="1:17" x14ac:dyDescent="0.25">
      <c r="A54" s="17"/>
      <c r="B54" t="s">
        <v>22</v>
      </c>
      <c r="C54">
        <v>3.7000000000000002E-3</v>
      </c>
      <c r="D54">
        <v>1.12E-2</v>
      </c>
      <c r="E54">
        <v>2.4724059999999999</v>
      </c>
      <c r="F54" t="s">
        <v>22</v>
      </c>
      <c r="G54">
        <v>3.8999999999999998E-3</v>
      </c>
      <c r="H54">
        <v>1.17E-2</v>
      </c>
      <c r="I54">
        <v>2.4412630000000002</v>
      </c>
      <c r="J54" t="s">
        <v>22</v>
      </c>
      <c r="K54">
        <v>4.1000000000000003E-3</v>
      </c>
      <c r="L54">
        <v>1.2200000000000001E-2</v>
      </c>
      <c r="M54">
        <v>2.4555389999999999</v>
      </c>
      <c r="N54" t="s">
        <v>22</v>
      </c>
      <c r="O54">
        <v>4.1999999999999997E-3</v>
      </c>
      <c r="P54">
        <v>1.2699999999999999E-2</v>
      </c>
      <c r="Q54">
        <v>2.4844110000000001</v>
      </c>
    </row>
    <row r="57" spans="1:17" x14ac:dyDescent="0.25">
      <c r="A57" s="13" t="s">
        <v>24</v>
      </c>
      <c r="B57" s="11" t="s">
        <v>68</v>
      </c>
      <c r="C57" s="11"/>
      <c r="D57" s="11"/>
      <c r="E57" s="11"/>
      <c r="F57" s="11" t="s">
        <v>69</v>
      </c>
      <c r="G57" s="11"/>
      <c r="H57" s="11"/>
      <c r="I57" s="11"/>
      <c r="J57" s="11" t="s">
        <v>70</v>
      </c>
      <c r="K57" s="11"/>
      <c r="L57" s="11"/>
      <c r="M57" s="11"/>
      <c r="N57" s="11" t="s">
        <v>71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68</v>
      </c>
      <c r="C64" s="11"/>
      <c r="D64" s="11"/>
      <c r="E64" s="11"/>
      <c r="F64" s="11" t="s">
        <v>69</v>
      </c>
      <c r="G64" s="11"/>
      <c r="H64" s="11"/>
      <c r="I64" s="11"/>
      <c r="J64" s="11" t="s">
        <v>70</v>
      </c>
      <c r="K64" s="11"/>
      <c r="L64" s="11"/>
      <c r="M64" s="11"/>
      <c r="N64" s="11" t="s">
        <v>71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6.4000000000000003E-3</v>
      </c>
      <c r="C66" s="3"/>
      <c r="D66" s="3"/>
      <c r="E66">
        <v>5.050637</v>
      </c>
      <c r="F66" s="3"/>
      <c r="G66" s="3">
        <v>6.7999999999999996E-3</v>
      </c>
      <c r="H66" s="3"/>
      <c r="I66">
        <v>5.0286150000000003</v>
      </c>
      <c r="J66" s="3">
        <v>7.1000000000000004E-3</v>
      </c>
      <c r="K66" s="3"/>
      <c r="L66" s="3"/>
      <c r="M66">
        <v>5.1179030000000001</v>
      </c>
      <c r="N66" s="3">
        <v>7.4000000000000003E-3</v>
      </c>
      <c r="O66" s="3"/>
      <c r="P66" s="3"/>
      <c r="Q66">
        <v>4.9657270000000002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2.9760000000000002E-2</v>
      </c>
      <c r="H73">
        <f t="shared" ref="H73:H75" si="2">E11+I11</f>
        <v>2.0136989999999999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2.8749999999999998E-2</v>
      </c>
      <c r="M73">
        <f>I25+E25</f>
        <v>10.065232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2.9819999999999999E-2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2.8799999999999999E-2</v>
      </c>
    </row>
    <row r="74" spans="1:27" x14ac:dyDescent="0.25">
      <c r="C74" s="17"/>
      <c r="D74" s="16"/>
      <c r="E74" t="s">
        <v>36</v>
      </c>
      <c r="F74">
        <f t="shared" si="0"/>
        <v>2.8655E-2</v>
      </c>
      <c r="G74">
        <f t="shared" si="1"/>
        <v>2.9659999999999999E-2</v>
      </c>
      <c r="H74">
        <f t="shared" si="2"/>
        <v>2.7051699999999999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2.8710000000000003E-2</v>
      </c>
      <c r="S74">
        <f t="shared" si="7"/>
        <v>2.972E-2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2.8655E-2</v>
      </c>
      <c r="G75">
        <f t="shared" si="1"/>
        <v>2.8659999999999998E-2</v>
      </c>
      <c r="H75">
        <f t="shared" si="2"/>
        <v>6.769539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2.8710000000000003E-2</v>
      </c>
      <c r="S75">
        <f t="shared" si="7"/>
        <v>2.8720000000000002E-2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2.9940000000000005E-2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2.8900000000000002E-2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3.006E-2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2.8999999999999998E-2</v>
      </c>
    </row>
    <row r="80" spans="1:27" x14ac:dyDescent="0.25">
      <c r="C80" s="17"/>
      <c r="D80" s="16"/>
      <c r="E80" t="s">
        <v>36</v>
      </c>
      <c r="F80">
        <f t="shared" si="10"/>
        <v>2.8820000000000002E-2</v>
      </c>
      <c r="G80">
        <f t="shared" si="11"/>
        <v>2.9840000000000005E-2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2.8929999999999997E-2</v>
      </c>
      <c r="S80">
        <f t="shared" si="15"/>
        <v>2.9960000000000001E-2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2.8820000000000002E-2</v>
      </c>
      <c r="G81">
        <f t="shared" si="11"/>
        <v>2.8840000000000001E-2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2.8929999999999997E-2</v>
      </c>
      <c r="S81">
        <f t="shared" si="15"/>
        <v>2.896E-2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2.9820000000000003E-2</v>
      </c>
      <c r="H86">
        <f t="shared" ref="H86:H88" si="20">M11+I11+E11</f>
        <v>3.174439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2.88005E-2</v>
      </c>
      <c r="M86">
        <f>M25+I25+E25</f>
        <v>15.043824000000001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2.9940000000000001E-2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2.8902000000000001E-2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2.8709999999999999E-2</v>
      </c>
      <c r="G87">
        <f t="shared" si="19"/>
        <v>2.9720000000000007E-2</v>
      </c>
      <c r="H87">
        <f t="shared" si="20"/>
        <v>4.023676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2.8820000000000005E-2</v>
      </c>
      <c r="S87">
        <f t="shared" si="25"/>
        <v>2.9840000000000005E-2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2.8709999999999999E-2</v>
      </c>
      <c r="G88">
        <f t="shared" si="19"/>
        <v>2.8719750000000002E-2</v>
      </c>
      <c r="H88">
        <f t="shared" si="20"/>
        <v>10.342487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2.8820000000000005E-2</v>
      </c>
      <c r="S88">
        <f t="shared" si="25"/>
        <v>2.8839000000000004E-2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3.0179999999999998E-2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2.9107999999999998E-2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3.0420000000000003E-2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2.9318000000000004E-2</v>
      </c>
    </row>
    <row r="93" spans="2:25" x14ac:dyDescent="0.25">
      <c r="B93" s="17"/>
      <c r="C93" s="15"/>
      <c r="D93" s="16"/>
      <c r="E93" t="s">
        <v>36</v>
      </c>
      <c r="F93">
        <f t="shared" si="28"/>
        <v>2.904E-2</v>
      </c>
      <c r="G93">
        <f t="shared" si="29"/>
        <v>3.0080000000000003E-2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2.9260000000000001E-2</v>
      </c>
      <c r="S93">
        <f t="shared" si="33"/>
        <v>3.0320000000000003E-2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2.904E-2</v>
      </c>
      <c r="G94">
        <f t="shared" si="29"/>
        <v>2.9075999999999998E-2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2.9260000000000001E-2</v>
      </c>
      <c r="S94">
        <f t="shared" si="33"/>
        <v>2.9311000000000004E-2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2.9879999999999997E-2</v>
      </c>
      <c r="H99">
        <f t="shared" ref="H99:H101" si="38">Q11+M11+I11+E11</f>
        <v>4.1770579999999997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2.8851462499999998E-2</v>
      </c>
      <c r="M99">
        <f>Q25+M25+I25+E25</f>
        <v>20.067342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3.0060000000000003E-2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2.9005700000000002E-2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2.8764999999999995E-2</v>
      </c>
      <c r="G100">
        <f t="shared" si="37"/>
        <v>2.9780000000000001E-2</v>
      </c>
      <c r="H100">
        <f t="shared" si="38"/>
        <v>5.5532859999999999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2.8929999999999997E-2</v>
      </c>
      <c r="S100">
        <f t="shared" si="43"/>
        <v>2.9960000000000001E-2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2.8764999999999995E-2</v>
      </c>
      <c r="G101">
        <f t="shared" si="37"/>
        <v>2.8779262499999996E-2</v>
      </c>
      <c r="H101">
        <f t="shared" si="38"/>
        <v>13.862023000000001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2.8929999999999997E-2</v>
      </c>
      <c r="S101">
        <f t="shared" si="43"/>
        <v>2.89571E-2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3.0419999999999999E-2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2.9321599999999996E-2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3.0780000000000002E-2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2.9645900000000003E-2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2.9259999999999998E-2</v>
      </c>
      <c r="G106">
        <f t="shared" si="47"/>
        <v>3.032E-2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2.9589999999999998E-2</v>
      </c>
      <c r="S106">
        <f t="shared" si="51"/>
        <v>3.0680000000000002E-2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2.9259999999999998E-2</v>
      </c>
      <c r="G107">
        <f t="shared" si="47"/>
        <v>2.9308799999999996E-2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2.9589999999999998E-2</v>
      </c>
      <c r="S107">
        <f t="shared" si="51"/>
        <v>2.96557E-2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2.9760000000000002E-2</v>
      </c>
      <c r="H112">
        <f t="shared" ref="H112:H114" si="56">AA11+W11</f>
        <v>2.1730109999999998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2.5650000000000003E-2</v>
      </c>
      <c r="M112">
        <f>AA25+W25</f>
        <v>10.029374000000001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2.9819999999999999E-2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2.5700000000000001E-2</v>
      </c>
    </row>
    <row r="113" spans="2:25" x14ac:dyDescent="0.25">
      <c r="C113" s="17"/>
      <c r="D113" s="16"/>
      <c r="E113" t="s">
        <v>36</v>
      </c>
      <c r="F113">
        <f t="shared" si="54"/>
        <v>2.4244999999999996E-2</v>
      </c>
      <c r="G113">
        <f t="shared" si="55"/>
        <v>2.9259999999999998E-2</v>
      </c>
      <c r="H113">
        <f t="shared" si="56"/>
        <v>2.5996410000000001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2.4289999999999999E-2</v>
      </c>
      <c r="S113">
        <f t="shared" si="61"/>
        <v>2.9320000000000002E-2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2.4545000000000001E-2</v>
      </c>
      <c r="G114">
        <f t="shared" si="55"/>
        <v>2.6249999999999999E-2</v>
      </c>
      <c r="H114">
        <f t="shared" si="56"/>
        <v>6.0406890000000004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2.4590000000000001E-2</v>
      </c>
      <c r="S114">
        <f t="shared" si="61"/>
        <v>2.63E-2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2.9940000000000005E-2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2.5800000000000003E-2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3.006E-2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2.5899999999999999E-2</v>
      </c>
    </row>
    <row r="119" spans="2:25" x14ac:dyDescent="0.25">
      <c r="C119" s="17"/>
      <c r="D119" s="16"/>
      <c r="E119" t="s">
        <v>36</v>
      </c>
      <c r="F119">
        <f t="shared" si="64"/>
        <v>2.4380000000000002E-2</v>
      </c>
      <c r="G119">
        <f t="shared" si="65"/>
        <v>2.9440000000000001E-2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2.4469999999999999E-2</v>
      </c>
      <c r="S119">
        <f t="shared" si="69"/>
        <v>2.9559999999999999E-2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2.4680000000000004E-2</v>
      </c>
      <c r="G120">
        <f t="shared" si="65"/>
        <v>2.6400000000000003E-2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2.4769999999999997E-2</v>
      </c>
      <c r="S120">
        <f t="shared" si="69"/>
        <v>2.6499999999999996E-2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2.9820000000000003E-2</v>
      </c>
      <c r="H125">
        <f t="shared" ref="H125:H127" si="74">AE11+AA11+W11</f>
        <v>3.1809970000000001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2.5699750000000004E-2</v>
      </c>
      <c r="M125">
        <f>AE25+AA25+W25</f>
        <v>15.104754999999999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2.9940000000000001E-2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2.5799000000000002E-2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2.4290000000000003E-2</v>
      </c>
      <c r="G126">
        <f t="shared" si="73"/>
        <v>2.9319750000000002E-2</v>
      </c>
      <c r="H126">
        <f t="shared" si="74"/>
        <v>4.1042480000000001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2.4380000000000002E-2</v>
      </c>
      <c r="S126">
        <f t="shared" si="79"/>
        <v>2.9439000000000003E-2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2.4590000000000001E-2</v>
      </c>
      <c r="G127">
        <f t="shared" si="73"/>
        <v>2.6300000000000004E-2</v>
      </c>
      <c r="H127">
        <f t="shared" si="74"/>
        <v>9.0653129999999997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2.4680000000000001E-2</v>
      </c>
      <c r="S127">
        <f t="shared" si="79"/>
        <v>2.64E-2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3.0179999999999998E-2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2.5995999999999998E-2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3.0420000000000003E-2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2.6191000000000002E-2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2.4559999999999998E-2</v>
      </c>
      <c r="G132">
        <f t="shared" si="83"/>
        <v>2.9676000000000001E-2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2.4740000000000002E-2</v>
      </c>
      <c r="S132">
        <f t="shared" si="87"/>
        <v>2.9911E-2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2.486E-2</v>
      </c>
      <c r="G133">
        <f t="shared" si="83"/>
        <v>2.6599999999999999E-2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2.504E-2</v>
      </c>
      <c r="S133">
        <f t="shared" si="87"/>
        <v>2.6800000000000004E-2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2.9879999999999997E-2</v>
      </c>
      <c r="H138">
        <f t="shared" ref="H138:H140" si="92">AI11+AE11+AA11+W11</f>
        <v>4.1806780000000003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2.5749274999999999E-2</v>
      </c>
      <c r="M138">
        <f>AI25+AE25+AA25+W25</f>
        <v>20.078580000000002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3.0060000000000003E-2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2.5897200000000002E-2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2.4334987499999995E-2</v>
      </c>
      <c r="G139">
        <f t="shared" si="91"/>
        <v>2.9379274999999996E-2</v>
      </c>
      <c r="H139">
        <f t="shared" si="92"/>
        <v>5.6068660000000001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2.4469899999999999E-2</v>
      </c>
      <c r="S139">
        <f t="shared" si="97"/>
        <v>2.9557199999999999E-2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2.4634999999999997E-2</v>
      </c>
      <c r="G140">
        <f t="shared" si="91"/>
        <v>2.6349999999999995E-2</v>
      </c>
      <c r="H140">
        <f t="shared" si="92"/>
        <v>12.56466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2.477E-2</v>
      </c>
      <c r="S140">
        <f t="shared" si="97"/>
        <v>2.6499999999999999E-2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3.0419999999999999E-2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2.61896E-2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3.0780000000000002E-2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2.6478399999999999E-2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2.4739199999999996E-2</v>
      </c>
      <c r="G145">
        <f t="shared" si="101"/>
        <v>2.9909600000000001E-2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2.5007300000000003E-2</v>
      </c>
      <c r="S145">
        <f t="shared" si="105"/>
        <v>3.0258400000000001E-2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2.504E-2</v>
      </c>
      <c r="G146">
        <f t="shared" si="101"/>
        <v>2.6799999999999997E-2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2.5309999999999999E-2</v>
      </c>
      <c r="S146">
        <f t="shared" si="105"/>
        <v>2.7099999999999999E-2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2.9760000000000002E-2</v>
      </c>
      <c r="H151">
        <f t="shared" ref="H151:H153" si="110">I32++E32</f>
        <v>2.1633550000000001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2.0539999999999999E-2</v>
      </c>
      <c r="M151">
        <f>I46+E46</f>
        <v>10.096537000000001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2.9819999999999999E-2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2.0580000000000001E-2</v>
      </c>
    </row>
    <row r="152" spans="1:25" x14ac:dyDescent="0.25">
      <c r="C152" s="17"/>
      <c r="D152" s="16"/>
      <c r="E152" t="s">
        <v>36</v>
      </c>
      <c r="F152">
        <f t="shared" si="108"/>
        <v>1.3524999999999999E-2</v>
      </c>
      <c r="G152">
        <f t="shared" si="109"/>
        <v>2.8055E-2</v>
      </c>
      <c r="H152">
        <f t="shared" si="110"/>
        <v>2.6925340000000002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1.355E-2</v>
      </c>
      <c r="S152">
        <f t="shared" si="115"/>
        <v>2.811E-2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1.443E-2</v>
      </c>
      <c r="G153">
        <f t="shared" si="109"/>
        <v>2.3039999999999998E-2</v>
      </c>
      <c r="H153">
        <f t="shared" si="110"/>
        <v>5.6947770000000002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1.4459999999999999E-2</v>
      </c>
      <c r="S153">
        <f t="shared" si="115"/>
        <v>2.308E-2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2.9940000000000005E-2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2.0660000000000001E-2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3.006E-2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2.0740000000000001E-2</v>
      </c>
    </row>
    <row r="158" spans="1:25" x14ac:dyDescent="0.25">
      <c r="C158" s="17"/>
      <c r="D158" s="16"/>
      <c r="E158" t="s">
        <v>36</v>
      </c>
      <c r="F158">
        <f t="shared" si="118"/>
        <v>1.3600000000000001E-2</v>
      </c>
      <c r="G158">
        <f t="shared" si="119"/>
        <v>2.8220000000000002E-2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1.3649999999999999E-2</v>
      </c>
      <c r="S158">
        <f t="shared" si="123"/>
        <v>2.8330000000000001E-2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1.4520000000000002E-2</v>
      </c>
      <c r="G159">
        <f t="shared" si="119"/>
        <v>2.316E-2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1.4579999999999999E-2</v>
      </c>
      <c r="S159">
        <f t="shared" si="123"/>
        <v>2.324E-2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2.9820000000000003E-2</v>
      </c>
      <c r="H164">
        <f t="shared" ref="H164:H166" si="128">M32+I32+E32</f>
        <v>3.1618740000000001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2.0579750000000004E-2</v>
      </c>
      <c r="M164">
        <f>M46+I46+E46</f>
        <v>15.161145000000001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2.9940000000000001E-2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2.0659000000000004E-2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1.355E-2</v>
      </c>
      <c r="G165">
        <f t="shared" si="127"/>
        <v>2.8109750000000003E-2</v>
      </c>
      <c r="H165">
        <f t="shared" si="128"/>
        <v>4.1573229999999999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1.3600000000000001E-2</v>
      </c>
      <c r="S165">
        <f t="shared" si="133"/>
        <v>2.8219000000000001E-2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1.445975E-2</v>
      </c>
      <c r="G166">
        <f t="shared" si="127"/>
        <v>2.3080250000000004E-2</v>
      </c>
      <c r="H166">
        <f t="shared" si="128"/>
        <v>9.1185720000000003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1.4519000000000001E-2</v>
      </c>
      <c r="S166">
        <f t="shared" si="133"/>
        <v>2.3161000000000001E-2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3.0179999999999998E-2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2.0816000000000001E-2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3.0420000000000003E-2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2.0971E-2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1.37E-2</v>
      </c>
      <c r="G171">
        <f t="shared" si="137"/>
        <v>2.8436000000000003E-2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1.38E-2</v>
      </c>
      <c r="S171">
        <f t="shared" si="141"/>
        <v>2.8651000000000003E-2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1.4636E-2</v>
      </c>
      <c r="G172">
        <f t="shared" si="137"/>
        <v>2.3323999999999998E-2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1.4751E-2</v>
      </c>
      <c r="S172">
        <f t="shared" si="141"/>
        <v>2.3489000000000003E-2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2.9879999999999997E-2</v>
      </c>
      <c r="H177">
        <f t="shared" ref="H177:H179" si="146">Q32+M32+I32+E32</f>
        <v>4.1708530000000001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2.0619262499999999E-2</v>
      </c>
      <c r="M177">
        <f>Q46+M46+I46+E46</f>
        <v>20.236867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3.0060000000000003E-2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2.0737099999999998E-2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1.3574999999999999E-2</v>
      </c>
      <c r="G178">
        <f t="shared" si="145"/>
        <v>2.8164274999999996E-2</v>
      </c>
      <c r="H178">
        <f t="shared" si="146"/>
        <v>5.4599130000000002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1.3649999999999999E-2</v>
      </c>
      <c r="S178">
        <f t="shared" si="151"/>
        <v>2.8327199999999997E-2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1.4489262499999997E-2</v>
      </c>
      <c r="G179">
        <f t="shared" si="145"/>
        <v>2.3120737499999999E-2</v>
      </c>
      <c r="H179">
        <f t="shared" si="146"/>
        <v>11.993033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1.4577099999999999E-2</v>
      </c>
      <c r="S179">
        <f t="shared" si="151"/>
        <v>2.3242899999999997E-2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3.0419999999999999E-2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2.0968800000000003E-2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3.0780000000000002E-2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2.1195699999999998E-2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1.38E-2</v>
      </c>
      <c r="G184">
        <f t="shared" si="155"/>
        <v>2.8649600000000001E-2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1.3950000000000001E-2</v>
      </c>
      <c r="S184">
        <f t="shared" si="159"/>
        <v>2.8968400000000002E-2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1.4748799999999999E-2</v>
      </c>
      <c r="G185">
        <f t="shared" si="155"/>
        <v>2.3491199999999997E-2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1.49157E-2</v>
      </c>
      <c r="S185">
        <f t="shared" si="159"/>
        <v>2.3744299999999999E-2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2.9760000000000002E-2</v>
      </c>
      <c r="H190">
        <f t="shared" ref="H190:H192" si="164">AA32+W32</f>
        <v>2.016918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1.3924999999999998E-2</v>
      </c>
      <c r="M190">
        <f>AA46+W46</f>
        <v>10.222579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2.9819999999999999E-2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1.3950000000000001E-2</v>
      </c>
    </row>
    <row r="191" spans="1:25" x14ac:dyDescent="0.25">
      <c r="C191" s="17"/>
      <c r="D191" s="16"/>
      <c r="E191" t="s">
        <v>36</v>
      </c>
      <c r="F191">
        <f t="shared" si="162"/>
        <v>6.6099999999999996E-3</v>
      </c>
      <c r="G191">
        <f t="shared" si="163"/>
        <v>2.4944999999999998E-2</v>
      </c>
      <c r="H191">
        <f t="shared" si="164"/>
        <v>2.93615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6.62E-3</v>
      </c>
      <c r="S191">
        <f t="shared" si="169"/>
        <v>2.4989999999999998E-2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8.114999999999999E-3</v>
      </c>
      <c r="G192">
        <f t="shared" si="163"/>
        <v>1.8539999999999997E-2</v>
      </c>
      <c r="H192">
        <f t="shared" si="164"/>
        <v>5.864706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8.1300000000000001E-3</v>
      </c>
      <c r="S192">
        <f t="shared" si="169"/>
        <v>1.8579999999999999E-2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2.9940000000000005E-2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1.4E-2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3.006E-2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1.405E-2</v>
      </c>
    </row>
    <row r="197" spans="2:25" x14ac:dyDescent="0.25">
      <c r="C197" s="17"/>
      <c r="D197" s="16"/>
      <c r="E197" t="s">
        <v>36</v>
      </c>
      <c r="F197">
        <f t="shared" si="172"/>
        <v>6.6400000000000001E-3</v>
      </c>
      <c r="G197">
        <f t="shared" si="173"/>
        <v>2.5080000000000002E-2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6.6599999999999993E-3</v>
      </c>
      <c r="S197">
        <f t="shared" si="177"/>
        <v>2.5169999999999998E-2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8.1600000000000006E-3</v>
      </c>
      <c r="G198">
        <f t="shared" si="173"/>
        <v>1.8660000000000003E-2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8.1899999999999994E-3</v>
      </c>
      <c r="S198">
        <f t="shared" si="177"/>
        <v>1.874E-2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2.9820000000000003E-2</v>
      </c>
      <c r="H203">
        <f t="shared" ref="H203:H205" si="182">AE32+AA32+W32</f>
        <v>3.0203729999999998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1.3950250000000001E-2</v>
      </c>
      <c r="M203">
        <f>AE46+AA46+W46</f>
        <v>15.291623000000001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2.9940000000000001E-2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1.4001E-2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6.6202500000000011E-3</v>
      </c>
      <c r="G204">
        <f t="shared" si="181"/>
        <v>2.4989749999999998E-2</v>
      </c>
      <c r="H204">
        <f t="shared" si="182"/>
        <v>4.3510539999999995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6.6410000000000002E-3</v>
      </c>
      <c r="S204">
        <f t="shared" si="186"/>
        <v>2.5079000000000001E-2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8.1300000000000001E-3</v>
      </c>
      <c r="G205">
        <f t="shared" si="181"/>
        <v>1.8579749999999999E-2</v>
      </c>
      <c r="H205">
        <f t="shared" si="182"/>
        <v>9.0346829999999994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8.1600000000000006E-3</v>
      </c>
      <c r="S205">
        <f t="shared" si="186"/>
        <v>1.8659000000000002E-2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3.0179999999999998E-2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1.4103999999999998E-2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3.0420000000000003E-2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1.4208999999999999E-2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6.6839999999999998E-3</v>
      </c>
      <c r="G210">
        <f t="shared" si="190"/>
        <v>2.5255999999999997E-2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6.7290000000000006E-3</v>
      </c>
      <c r="S210">
        <f t="shared" si="194"/>
        <v>2.5431000000000002E-2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8.2199999999999981E-3</v>
      </c>
      <c r="G211">
        <f t="shared" si="190"/>
        <v>1.8815999999999999E-2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8.2799999999999992E-3</v>
      </c>
      <c r="S211">
        <f t="shared" si="194"/>
        <v>1.8971000000000002E-2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2.9879999999999997E-2</v>
      </c>
      <c r="H216">
        <f t="shared" ref="H216:H218" si="199">AI32+AE32+AA32+W32</f>
        <v>4.0250620000000001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1.3975737499999998E-2</v>
      </c>
      <c r="M216">
        <f>AI46+AE46+AA46+W46</f>
        <v>20.447375999999998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3.0060000000000003E-2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1.4052899999999998E-2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6.6307249999999988E-3</v>
      </c>
      <c r="G217">
        <f t="shared" si="198"/>
        <v>2.5034287499999995E-2</v>
      </c>
      <c r="H217">
        <f t="shared" si="199"/>
        <v>5.7225020000000004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6.6628E-3</v>
      </c>
      <c r="S217">
        <f t="shared" si="204"/>
        <v>2.51673E-2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8.1449999999999977E-3</v>
      </c>
      <c r="G218">
        <f t="shared" si="198"/>
        <v>1.8619262499999997E-2</v>
      </c>
      <c r="H218">
        <f t="shared" si="199"/>
        <v>11.735726999999999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8.1899999999999994E-3</v>
      </c>
      <c r="S218">
        <f t="shared" si="204"/>
        <v>1.87371E-2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3.0419999999999999E-2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1.42112E-2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3.0780000000000002E-2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1.43743E-2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6.7303999999999992E-3</v>
      </c>
      <c r="G223">
        <f t="shared" si="208"/>
        <v>2.5430399999999999E-2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6.8015999999999997E-3</v>
      </c>
      <c r="S223">
        <f t="shared" si="212"/>
        <v>2.5691100000000001E-2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8.2799999999999992E-3</v>
      </c>
      <c r="G224">
        <f t="shared" si="208"/>
        <v>1.8968800000000001E-2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8.369999999999999E-3</v>
      </c>
      <c r="S224">
        <f t="shared" si="212"/>
        <v>1.91957E-2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2.9760000000000002E-2</v>
      </c>
      <c r="H229">
        <f t="shared" ref="H229:H231" si="217">I52+E52</f>
        <v>2.0118809999999998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6.4200000000000004E-3</v>
      </c>
      <c r="M229">
        <f>I66+E66</f>
        <v>10.079252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2.9819999999999999E-2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6.4400000000000004E-3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1.6625000000000001E-2</v>
      </c>
      <c r="H230">
        <f t="shared" si="217"/>
        <v>2.495619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1.6650000000000002E-2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1.1225000000000001E-2</v>
      </c>
      <c r="H231">
        <f t="shared" si="217"/>
        <v>4.9136690000000005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1.125E-2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2.9940000000000005E-2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6.4800000000000005E-3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3.006E-2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6.5199999999999998E-3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1.67E-2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1.6750000000000001E-2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1.1300000000000001E-2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1.1349999999999999E-2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2.9820000000000003E-2</v>
      </c>
      <c r="H242">
        <f t="shared" ref="H242:H244" si="235">M52+I52+E52</f>
        <v>3.012778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6.439750000000001E-3</v>
      </c>
      <c r="M242">
        <f>M66+I66+E66</f>
        <v>15.197155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2.9940000000000001E-2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6.4790000000000004E-3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1.6649500000000001E-2</v>
      </c>
      <c r="H243">
        <f t="shared" si="235"/>
        <v>3.8022140000000002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1.6698000000000001E-2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3.7200000000000006E-3</v>
      </c>
      <c r="G244">
        <f t="shared" si="234"/>
        <v>1.1250000000000001E-2</v>
      </c>
      <c r="H244">
        <f t="shared" si="235"/>
        <v>7.3692080000000004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3.7400000000000007E-3</v>
      </c>
      <c r="S244">
        <f t="shared" si="240"/>
        <v>1.1300000000000001E-2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3.0179999999999998E-2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6.5560000000000002E-3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3.0420000000000003E-2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6.6310000000000006E-3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1.6792000000000001E-2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1.6882000000000001E-2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3.7800000000000004E-3</v>
      </c>
      <c r="G250">
        <f t="shared" si="244"/>
        <v>1.14E-2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3.8200000000000005E-3</v>
      </c>
      <c r="S250">
        <f t="shared" si="248"/>
        <v>1.15E-2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2.9879999999999997E-2</v>
      </c>
      <c r="H255">
        <f t="shared" ref="H255:H257" si="253">Q52+M52+I52+E52</f>
        <v>4.0146280000000001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6.4592624999999992E-3</v>
      </c>
      <c r="M255">
        <f>Q66+M66+I66+E66</f>
        <v>20.162882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3.0060000000000003E-2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6.5171000000000005E-3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2.8150124999999997E-3</v>
      </c>
      <c r="G256">
        <f t="shared" si="252"/>
        <v>1.6673575E-2</v>
      </c>
      <c r="H256">
        <f t="shared" si="253"/>
        <v>5.0238779999999998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2.8300999999999995E-3</v>
      </c>
      <c r="S256">
        <f t="shared" si="258"/>
        <v>1.6744599999999998E-2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3.7299874999999999E-3</v>
      </c>
      <c r="G257">
        <f t="shared" si="252"/>
        <v>1.1274999999999999E-2</v>
      </c>
      <c r="H257">
        <f t="shared" si="253"/>
        <v>9.8536190000000001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3.7599E-3</v>
      </c>
      <c r="S257">
        <f t="shared" si="258"/>
        <v>1.1349999999999999E-2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3.0419999999999999E-2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6.6288000000000007E-3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3.0780000000000002E-2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6.7356999999999998E-3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2.8607999999999997E-3</v>
      </c>
      <c r="G262">
        <f t="shared" si="262"/>
        <v>1.6880800000000001E-2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2.8927000000000002E-3</v>
      </c>
      <c r="S262">
        <f t="shared" si="266"/>
        <v>1.7012200000000002E-2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3.8191999999999996E-3</v>
      </c>
      <c r="G263">
        <f t="shared" si="262"/>
        <v>1.15E-2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3.8773000000000002E-3</v>
      </c>
      <c r="S263">
        <f t="shared" si="266"/>
        <v>1.1650000000000001E-2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I263"/>
  <sheetViews>
    <sheetView tabSelected="1" topLeftCell="D1"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72</v>
      </c>
      <c r="C9" s="11"/>
      <c r="D9" s="11"/>
      <c r="E9" s="11"/>
      <c r="F9" s="11" t="s">
        <v>73</v>
      </c>
      <c r="G9" s="11"/>
      <c r="H9" s="11"/>
      <c r="I9" s="11"/>
      <c r="J9" s="11" t="s">
        <v>74</v>
      </c>
      <c r="K9" s="11"/>
      <c r="L9" s="11"/>
      <c r="M9" s="11"/>
      <c r="N9" s="11" t="s">
        <v>75</v>
      </c>
      <c r="O9" s="11"/>
      <c r="P9" s="11"/>
      <c r="Q9" s="11"/>
      <c r="S9" s="17" t="s">
        <v>12</v>
      </c>
      <c r="T9" s="11" t="s">
        <v>72</v>
      </c>
      <c r="U9" s="11"/>
      <c r="V9" s="11"/>
      <c r="W9" s="11"/>
      <c r="X9" s="11" t="s">
        <v>73</v>
      </c>
      <c r="Y9" s="11"/>
      <c r="Z9" s="11"/>
      <c r="AA9" s="11"/>
      <c r="AB9" s="11" t="s">
        <v>74</v>
      </c>
      <c r="AC9" s="11"/>
      <c r="AD9" s="11"/>
      <c r="AE9" s="11"/>
      <c r="AF9" s="11" t="s">
        <v>75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2.8299999999999999E-2</v>
      </c>
      <c r="E11">
        <v>1.0175209999999999</v>
      </c>
      <c r="F11" t="s">
        <v>20</v>
      </c>
      <c r="G11">
        <v>2.5999999999999999E-3</v>
      </c>
      <c r="H11">
        <v>2.9600000000000001E-2</v>
      </c>
      <c r="I11">
        <v>1.0044919999999999</v>
      </c>
      <c r="J11" t="s">
        <v>20</v>
      </c>
      <c r="K11">
        <v>2.5999999999999999E-3</v>
      </c>
      <c r="L11">
        <v>3.0800000000000001E-2</v>
      </c>
      <c r="M11">
        <v>1.0074320000000001</v>
      </c>
      <c r="N11" t="s">
        <v>20</v>
      </c>
      <c r="O11">
        <v>2.5999999999999999E-3</v>
      </c>
      <c r="P11">
        <v>3.2000000000000001E-2</v>
      </c>
      <c r="Q11">
        <v>0.99714800000000003</v>
      </c>
      <c r="S11" s="17"/>
      <c r="T11" t="s">
        <v>20</v>
      </c>
      <c r="U11">
        <v>1.2999999999999999E-3</v>
      </c>
      <c r="V11">
        <v>2.8299999999999999E-2</v>
      </c>
      <c r="W11">
        <v>1.0143869999999999</v>
      </c>
      <c r="X11" t="s">
        <v>20</v>
      </c>
      <c r="Y11">
        <v>2.5999999999999999E-3</v>
      </c>
      <c r="Z11">
        <v>2.9600000000000001E-2</v>
      </c>
      <c r="AA11">
        <v>1.0021260000000001</v>
      </c>
      <c r="AB11" t="s">
        <v>20</v>
      </c>
      <c r="AC11">
        <v>2.5999999999999999E-3</v>
      </c>
      <c r="AD11">
        <v>3.0800000000000001E-2</v>
      </c>
      <c r="AE11">
        <v>0.99461599999999994</v>
      </c>
      <c r="AF11" t="s">
        <v>20</v>
      </c>
      <c r="AG11">
        <v>2.5999999999999999E-3</v>
      </c>
      <c r="AH11">
        <v>3.2000000000000001E-2</v>
      </c>
      <c r="AI11">
        <v>0.992614</v>
      </c>
    </row>
    <row r="12" spans="1:35" x14ac:dyDescent="0.25">
      <c r="A12" s="17"/>
      <c r="B12" t="s">
        <v>21</v>
      </c>
      <c r="C12">
        <v>2.7300000000000001E-2</v>
      </c>
      <c r="D12">
        <v>2.8199999999999999E-2</v>
      </c>
      <c r="E12">
        <v>1.31138</v>
      </c>
      <c r="F12" t="s">
        <v>21</v>
      </c>
      <c r="G12">
        <v>2.8400000000000002E-2</v>
      </c>
      <c r="H12">
        <v>2.9399999999999999E-2</v>
      </c>
      <c r="I12">
        <v>1.4421390000000001</v>
      </c>
      <c r="J12" t="s">
        <v>21</v>
      </c>
      <c r="K12">
        <v>2.9600000000000001E-2</v>
      </c>
      <c r="L12">
        <v>3.0599999999999999E-2</v>
      </c>
      <c r="M12">
        <v>1.249611</v>
      </c>
      <c r="N12" t="s">
        <v>21</v>
      </c>
      <c r="O12">
        <v>3.0700000000000002E-2</v>
      </c>
      <c r="P12">
        <v>3.1800000000000002E-2</v>
      </c>
      <c r="Q12">
        <v>1.412428</v>
      </c>
      <c r="S12" s="17"/>
      <c r="T12" t="s">
        <v>21</v>
      </c>
      <c r="U12">
        <v>2.3300000000000001E-2</v>
      </c>
      <c r="V12">
        <v>2.7900000000000001E-2</v>
      </c>
      <c r="W12">
        <v>1.23295</v>
      </c>
      <c r="X12" t="s">
        <v>21</v>
      </c>
      <c r="Y12">
        <v>2.4199999999999999E-2</v>
      </c>
      <c r="Z12">
        <v>2.9000000000000001E-2</v>
      </c>
      <c r="AA12">
        <v>1.2263329999999999</v>
      </c>
      <c r="AB12" t="s">
        <v>21</v>
      </c>
      <c r="AC12">
        <v>2.5100000000000001E-2</v>
      </c>
      <c r="AD12">
        <v>3.0200000000000001E-2</v>
      </c>
      <c r="AE12">
        <v>1.446178</v>
      </c>
      <c r="AF12" t="s">
        <v>21</v>
      </c>
      <c r="AG12">
        <v>2.5999999999999999E-2</v>
      </c>
      <c r="AH12">
        <v>3.1399999999999997E-2</v>
      </c>
      <c r="AI12">
        <v>1.2406759999999999</v>
      </c>
    </row>
    <row r="13" spans="1:35" x14ac:dyDescent="0.25">
      <c r="A13" s="17"/>
      <c r="B13" t="s">
        <v>22</v>
      </c>
      <c r="C13">
        <v>2.7300000000000001E-2</v>
      </c>
      <c r="D13">
        <v>2.7400000000000001E-2</v>
      </c>
      <c r="E13">
        <v>2.8857930000000001</v>
      </c>
      <c r="F13" t="s">
        <v>22</v>
      </c>
      <c r="G13">
        <v>2.8500000000000001E-2</v>
      </c>
      <c r="H13">
        <v>2.8500000000000001E-2</v>
      </c>
      <c r="I13">
        <v>2.9459810000000002</v>
      </c>
      <c r="J13" t="s">
        <v>22</v>
      </c>
      <c r="K13">
        <v>2.9600000000000001E-2</v>
      </c>
      <c r="L13">
        <v>2.9600000000000001E-2</v>
      </c>
      <c r="M13">
        <v>2.5830259999999998</v>
      </c>
      <c r="N13" t="s">
        <v>22</v>
      </c>
      <c r="O13">
        <v>3.0700000000000002E-2</v>
      </c>
      <c r="P13">
        <v>3.0800000000000001E-2</v>
      </c>
      <c r="Q13">
        <v>2.9018670000000002</v>
      </c>
      <c r="S13" s="17"/>
      <c r="T13" t="s">
        <v>22</v>
      </c>
      <c r="U13">
        <v>2.3599999999999999E-2</v>
      </c>
      <c r="V13">
        <v>2.5100000000000001E-2</v>
      </c>
      <c r="W13">
        <v>2.852697</v>
      </c>
      <c r="X13" t="s">
        <v>22</v>
      </c>
      <c r="Y13">
        <v>2.4500000000000001E-2</v>
      </c>
      <c r="Z13">
        <v>2.6100000000000002E-2</v>
      </c>
      <c r="AA13">
        <v>2.5159729999999998</v>
      </c>
      <c r="AB13" t="s">
        <v>22</v>
      </c>
      <c r="AC13">
        <v>2.5399999999999999E-2</v>
      </c>
      <c r="AD13">
        <v>2.7099999999999999E-2</v>
      </c>
      <c r="AE13">
        <v>2.4790969999999999</v>
      </c>
      <c r="AF13" t="s">
        <v>22</v>
      </c>
      <c r="AG13">
        <v>2.63E-2</v>
      </c>
      <c r="AH13">
        <v>2.8199999999999999E-2</v>
      </c>
      <c r="AI13">
        <v>2.5268009999999999</v>
      </c>
    </row>
    <row r="16" spans="1:35" x14ac:dyDescent="0.25">
      <c r="A16" s="13" t="s">
        <v>24</v>
      </c>
      <c r="B16" s="11" t="s">
        <v>72</v>
      </c>
      <c r="C16" s="11"/>
      <c r="D16" s="11"/>
      <c r="E16" s="11"/>
      <c r="F16" s="11" t="s">
        <v>73</v>
      </c>
      <c r="G16" s="11"/>
      <c r="H16" s="11"/>
      <c r="I16" s="11"/>
      <c r="J16" s="11" t="s">
        <v>74</v>
      </c>
      <c r="K16" s="11"/>
      <c r="L16" s="11"/>
      <c r="M16" s="11"/>
      <c r="N16" s="11" t="s">
        <v>75</v>
      </c>
      <c r="O16" s="11"/>
      <c r="P16" s="11"/>
      <c r="Q16" s="11"/>
      <c r="S16" s="13" t="s">
        <v>24</v>
      </c>
      <c r="T16" s="11" t="s">
        <v>72</v>
      </c>
      <c r="U16" s="11"/>
      <c r="V16" s="11"/>
      <c r="W16" s="11"/>
      <c r="X16" s="11" t="s">
        <v>73</v>
      </c>
      <c r="Y16" s="11"/>
      <c r="Z16" s="11"/>
      <c r="AA16" s="11"/>
      <c r="AB16" s="11" t="s">
        <v>74</v>
      </c>
      <c r="AC16" s="11"/>
      <c r="AD16" s="11"/>
      <c r="AE16" s="11"/>
      <c r="AF16" s="11" t="s">
        <v>75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72</v>
      </c>
      <c r="C23" s="11"/>
      <c r="D23" s="11"/>
      <c r="E23" s="11"/>
      <c r="F23" s="11" t="s">
        <v>73</v>
      </c>
      <c r="G23" s="11"/>
      <c r="H23" s="11"/>
      <c r="I23" s="11"/>
      <c r="J23" s="11" t="s">
        <v>74</v>
      </c>
      <c r="K23" s="11"/>
      <c r="L23" s="11"/>
      <c r="M23" s="11"/>
      <c r="N23" s="11" t="s">
        <v>75</v>
      </c>
      <c r="O23" s="11"/>
      <c r="P23" s="11"/>
      <c r="Q23" s="11"/>
      <c r="S23" s="18" t="s">
        <v>25</v>
      </c>
      <c r="T23" s="11" t="s">
        <v>72</v>
      </c>
      <c r="U23" s="11"/>
      <c r="V23" s="11"/>
      <c r="W23" s="11"/>
      <c r="X23" s="11" t="s">
        <v>73</v>
      </c>
      <c r="Y23" s="11"/>
      <c r="Z23" s="11"/>
      <c r="AA23" s="11"/>
      <c r="AB23" s="11" t="s">
        <v>74</v>
      </c>
      <c r="AC23" s="11"/>
      <c r="AD23" s="11"/>
      <c r="AE23" s="11"/>
      <c r="AF23" s="11" t="s">
        <v>75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2.7300000000000001E-2</v>
      </c>
      <c r="C25" s="3"/>
      <c r="D25" s="3"/>
      <c r="E25">
        <v>4.859534</v>
      </c>
      <c r="F25" s="3">
        <v>2.8400000000000002E-2</v>
      </c>
      <c r="G25" s="3"/>
      <c r="H25" s="3"/>
      <c r="I25">
        <v>4.8020459999999998</v>
      </c>
      <c r="J25">
        <v>2.9600000000000001E-2</v>
      </c>
      <c r="K25" s="3"/>
      <c r="L25" s="3"/>
      <c r="M25">
        <v>4.8869420000000003</v>
      </c>
      <c r="N25" s="3">
        <v>3.0800000000000001E-2</v>
      </c>
      <c r="O25" s="3"/>
      <c r="P25" s="3"/>
      <c r="Q25">
        <v>4.8308790000000004</v>
      </c>
      <c r="S25" s="18"/>
      <c r="T25" s="3">
        <v>2.46E-2</v>
      </c>
      <c r="U25" s="3"/>
      <c r="V25" s="3"/>
      <c r="W25">
        <v>4.8512209999999998</v>
      </c>
      <c r="X25" s="3">
        <v>2.5499999999999998E-2</v>
      </c>
      <c r="Y25" s="3"/>
      <c r="Z25" s="3"/>
      <c r="AA25">
        <v>4.7581319999999998</v>
      </c>
      <c r="AB25" s="3">
        <v>2.6499999999999999E-2</v>
      </c>
      <c r="AC25" s="3"/>
      <c r="AD25" s="3"/>
      <c r="AE25">
        <v>4.825285</v>
      </c>
      <c r="AF25" s="3">
        <v>2.76E-2</v>
      </c>
      <c r="AG25" s="3"/>
      <c r="AH25" s="3"/>
      <c r="AI25">
        <v>4.8806469999999997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72</v>
      </c>
      <c r="C30" s="11"/>
      <c r="D30" s="11"/>
      <c r="E30" s="11"/>
      <c r="F30" s="11" t="s">
        <v>73</v>
      </c>
      <c r="G30" s="11"/>
      <c r="H30" s="11"/>
      <c r="I30" s="11"/>
      <c r="J30" s="11" t="s">
        <v>74</v>
      </c>
      <c r="K30" s="11"/>
      <c r="L30" s="11"/>
      <c r="M30" s="11"/>
      <c r="N30" s="11" t="s">
        <v>75</v>
      </c>
      <c r="O30" s="11"/>
      <c r="P30" s="11"/>
      <c r="Q30" s="11"/>
      <c r="S30" s="17" t="s">
        <v>12</v>
      </c>
      <c r="T30" s="11" t="s">
        <v>72</v>
      </c>
      <c r="U30" s="11"/>
      <c r="V30" s="11"/>
      <c r="W30" s="11"/>
      <c r="X30" s="11" t="s">
        <v>73</v>
      </c>
      <c r="Y30" s="11"/>
      <c r="Z30" s="11"/>
      <c r="AA30" s="11"/>
      <c r="AB30" s="11" t="s">
        <v>74</v>
      </c>
      <c r="AC30" s="11"/>
      <c r="AD30" s="11"/>
      <c r="AE30" s="11"/>
      <c r="AF30" s="11" t="s">
        <v>75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2.8299999999999999E-2</v>
      </c>
      <c r="E32">
        <v>1.003204</v>
      </c>
      <c r="F32" t="s">
        <v>20</v>
      </c>
      <c r="G32">
        <v>2.5999999999999999E-3</v>
      </c>
      <c r="H32">
        <v>2.9600000000000001E-2</v>
      </c>
      <c r="I32">
        <v>1.003039</v>
      </c>
      <c r="J32" t="s">
        <v>20</v>
      </c>
      <c r="K32">
        <v>2.5999999999999999E-3</v>
      </c>
      <c r="L32">
        <v>3.0800000000000001E-2</v>
      </c>
      <c r="M32">
        <v>0.99903699999999995</v>
      </c>
      <c r="N32" t="s">
        <v>20</v>
      </c>
      <c r="O32">
        <v>2.5999999999999999E-3</v>
      </c>
      <c r="P32">
        <v>3.2000000000000001E-2</v>
      </c>
      <c r="Q32">
        <v>1.1616169999999999</v>
      </c>
      <c r="S32" s="17"/>
      <c r="T32" t="s">
        <v>20</v>
      </c>
      <c r="U32">
        <v>1.2999999999999999E-3</v>
      </c>
      <c r="V32">
        <v>2.8299999999999999E-2</v>
      </c>
      <c r="W32">
        <v>1.0023580000000001</v>
      </c>
      <c r="X32" t="s">
        <v>20</v>
      </c>
      <c r="Y32">
        <v>2.5999999999999999E-3</v>
      </c>
      <c r="Z32">
        <v>2.9600000000000001E-2</v>
      </c>
      <c r="AA32">
        <v>1.002812</v>
      </c>
      <c r="AB32" t="s">
        <v>20</v>
      </c>
      <c r="AC32">
        <v>2.5999999999999999E-3</v>
      </c>
      <c r="AD32">
        <v>3.0800000000000001E-2</v>
      </c>
      <c r="AE32">
        <v>1.154706</v>
      </c>
      <c r="AF32" t="s">
        <v>20</v>
      </c>
      <c r="AG32">
        <v>2.5999999999999999E-3</v>
      </c>
      <c r="AH32">
        <v>3.2000000000000001E-2</v>
      </c>
      <c r="AI32">
        <v>0.99733000000000005</v>
      </c>
    </row>
    <row r="33" spans="1:35" x14ac:dyDescent="0.25">
      <c r="A33" s="17"/>
      <c r="B33" t="s">
        <v>21</v>
      </c>
      <c r="C33">
        <v>1.32E-2</v>
      </c>
      <c r="D33">
        <v>2.6700000000000002E-2</v>
      </c>
      <c r="E33">
        <v>1.2802910000000001</v>
      </c>
      <c r="F33" t="s">
        <v>21</v>
      </c>
      <c r="G33">
        <v>1.37E-2</v>
      </c>
      <c r="H33">
        <v>2.7799999999999998E-2</v>
      </c>
      <c r="I33">
        <v>1.2228490000000001</v>
      </c>
      <c r="J33" t="s">
        <v>21</v>
      </c>
      <c r="K33">
        <v>1.4200000000000001E-2</v>
      </c>
      <c r="L33">
        <v>2.8799999999999999E-2</v>
      </c>
      <c r="M33">
        <v>1.2162120000000001</v>
      </c>
      <c r="N33" t="s">
        <v>21</v>
      </c>
      <c r="O33">
        <v>1.47E-2</v>
      </c>
      <c r="P33">
        <v>0.03</v>
      </c>
      <c r="Q33">
        <v>1.225222</v>
      </c>
      <c r="S33" s="17"/>
      <c r="T33" t="s">
        <v>21</v>
      </c>
      <c r="U33">
        <v>6.4999999999999997E-3</v>
      </c>
      <c r="V33">
        <v>2.3699999999999999E-2</v>
      </c>
      <c r="W33">
        <v>1.2050909999999999</v>
      </c>
      <c r="X33" t="s">
        <v>21</v>
      </c>
      <c r="Y33">
        <v>6.7999999999999996E-3</v>
      </c>
      <c r="Z33">
        <v>2.46E-2</v>
      </c>
      <c r="AA33">
        <v>1.4246719999999999</v>
      </c>
      <c r="AB33" t="s">
        <v>21</v>
      </c>
      <c r="AC33">
        <v>7.0000000000000001E-3</v>
      </c>
      <c r="AD33">
        <v>2.5499999999999998E-2</v>
      </c>
      <c r="AE33">
        <v>1.1910430000000001</v>
      </c>
      <c r="AF33" t="s">
        <v>21</v>
      </c>
      <c r="AG33">
        <v>7.3000000000000001E-3</v>
      </c>
      <c r="AH33">
        <v>2.6499999999999999E-2</v>
      </c>
      <c r="AI33">
        <v>1.3908499999999999</v>
      </c>
    </row>
    <row r="34" spans="1:35" x14ac:dyDescent="0.25">
      <c r="A34" s="17"/>
      <c r="B34" t="s">
        <v>22</v>
      </c>
      <c r="C34">
        <v>1.4E-2</v>
      </c>
      <c r="D34">
        <v>2.1999999999999999E-2</v>
      </c>
      <c r="E34">
        <v>2.7957200000000002</v>
      </c>
      <c r="F34" t="s">
        <v>22</v>
      </c>
      <c r="G34">
        <v>1.46E-2</v>
      </c>
      <c r="H34">
        <v>2.29E-2</v>
      </c>
      <c r="I34">
        <v>2.4075000000000002</v>
      </c>
      <c r="J34" t="s">
        <v>22</v>
      </c>
      <c r="K34" s="7">
        <v>1.5100000000000001E-2</v>
      </c>
      <c r="L34" s="10">
        <v>2.3800000000000002E-2</v>
      </c>
      <c r="M34">
        <v>2.4005570000000001</v>
      </c>
      <c r="N34" t="s">
        <v>22</v>
      </c>
      <c r="O34">
        <v>1.5699999999999999E-2</v>
      </c>
      <c r="P34">
        <v>2.47E-2</v>
      </c>
      <c r="Q34">
        <v>2.3964910000000001</v>
      </c>
      <c r="S34" s="17"/>
      <c r="T34" t="s">
        <v>22</v>
      </c>
      <c r="U34">
        <v>8.0000000000000002E-3</v>
      </c>
      <c r="V34">
        <v>1.78E-2</v>
      </c>
      <c r="W34">
        <v>2.4973860000000001</v>
      </c>
      <c r="X34" t="s">
        <v>22</v>
      </c>
      <c r="Y34">
        <v>8.3000000000000001E-3</v>
      </c>
      <c r="Z34">
        <v>1.8499999999999999E-2</v>
      </c>
      <c r="AA34">
        <v>2.2593030000000001</v>
      </c>
      <c r="AB34" t="s">
        <v>22</v>
      </c>
      <c r="AC34">
        <v>8.6999999999999994E-3</v>
      </c>
      <c r="AD34">
        <v>1.9300000000000001E-2</v>
      </c>
      <c r="AE34">
        <v>2.2507380000000001</v>
      </c>
      <c r="AF34" t="s">
        <v>22</v>
      </c>
      <c r="AG34">
        <v>8.9999999999999993E-3</v>
      </c>
      <c r="AH34" s="6">
        <v>0.02</v>
      </c>
      <c r="AI34">
        <v>2.2455539999999998</v>
      </c>
    </row>
    <row r="37" spans="1:35" x14ac:dyDescent="0.25">
      <c r="A37" s="13" t="s">
        <v>24</v>
      </c>
      <c r="B37" s="11" t="s">
        <v>72</v>
      </c>
      <c r="C37" s="11"/>
      <c r="D37" s="11"/>
      <c r="E37" s="11"/>
      <c r="F37" s="11" t="s">
        <v>73</v>
      </c>
      <c r="G37" s="11"/>
      <c r="H37" s="11"/>
      <c r="I37" s="11"/>
      <c r="J37" s="11" t="s">
        <v>74</v>
      </c>
      <c r="K37" s="11"/>
      <c r="L37" s="11"/>
      <c r="M37" s="11"/>
      <c r="N37" s="11" t="s">
        <v>75</v>
      </c>
      <c r="O37" s="11"/>
      <c r="P37" s="11"/>
      <c r="Q37" s="11"/>
      <c r="S37" s="13" t="s">
        <v>24</v>
      </c>
      <c r="T37" s="11" t="s">
        <v>72</v>
      </c>
      <c r="U37" s="11"/>
      <c r="V37" s="11"/>
      <c r="W37" s="11"/>
      <c r="X37" s="11" t="s">
        <v>73</v>
      </c>
      <c r="Y37" s="11"/>
      <c r="Z37" s="11"/>
      <c r="AA37" s="11"/>
      <c r="AB37" s="11" t="s">
        <v>74</v>
      </c>
      <c r="AC37" s="11"/>
      <c r="AD37" s="11"/>
      <c r="AE37" s="11"/>
      <c r="AF37" s="11" t="s">
        <v>75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72</v>
      </c>
      <c r="C44" s="11"/>
      <c r="D44" s="11"/>
      <c r="E44" s="11"/>
      <c r="F44" s="11" t="s">
        <v>73</v>
      </c>
      <c r="G44" s="11"/>
      <c r="H44" s="11"/>
      <c r="I44" s="11"/>
      <c r="J44" s="11" t="s">
        <v>74</v>
      </c>
      <c r="K44" s="11"/>
      <c r="L44" s="11"/>
      <c r="M44" s="11"/>
      <c r="N44" s="11" t="s">
        <v>75</v>
      </c>
      <c r="O44" s="11"/>
      <c r="P44" s="11"/>
      <c r="Q44" s="11"/>
      <c r="S44" s="18" t="s">
        <v>25</v>
      </c>
      <c r="T44" s="11" t="s">
        <v>72</v>
      </c>
      <c r="U44" s="11"/>
      <c r="V44" s="11"/>
      <c r="W44" s="11"/>
      <c r="X44" s="11" t="s">
        <v>73</v>
      </c>
      <c r="Y44" s="11"/>
      <c r="Z44" s="11"/>
      <c r="AA44" s="11"/>
      <c r="AB44" s="11" t="s">
        <v>74</v>
      </c>
      <c r="AC44" s="11"/>
      <c r="AD44" s="11"/>
      <c r="AE44" s="11"/>
      <c r="AF44" s="11" t="s">
        <v>75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1.9800000000000002E-2</v>
      </c>
      <c r="C46" s="3"/>
      <c r="D46" s="3"/>
      <c r="E46">
        <v>4.771522</v>
      </c>
      <c r="F46" s="3">
        <v>2.06E-2</v>
      </c>
      <c r="G46" s="3"/>
      <c r="H46" s="3"/>
      <c r="I46">
        <v>4.8793509999999998</v>
      </c>
      <c r="J46" s="3">
        <v>2.1399999999999999E-2</v>
      </c>
      <c r="K46" s="3"/>
      <c r="L46" s="3"/>
      <c r="M46">
        <v>4.9227379999999998</v>
      </c>
      <c r="N46" s="3">
        <v>2.2100000000000002E-2</v>
      </c>
      <c r="O46" s="3"/>
      <c r="P46" s="3"/>
      <c r="Q46">
        <v>4.8244809999999996</v>
      </c>
      <c r="S46" s="18"/>
      <c r="T46" s="3">
        <v>1.35E-2</v>
      </c>
      <c r="U46" s="3"/>
      <c r="V46" s="3"/>
      <c r="W46">
        <v>4.7342810000000002</v>
      </c>
      <c r="X46" s="3">
        <v>1.41E-2</v>
      </c>
      <c r="Y46" s="3"/>
      <c r="Z46" s="3"/>
      <c r="AA46">
        <v>4.8042429999999996</v>
      </c>
      <c r="AB46" s="3">
        <v>1.47E-2</v>
      </c>
      <c r="AC46" s="3"/>
      <c r="AD46" s="3"/>
      <c r="AE46">
        <v>4.8448289999999998</v>
      </c>
      <c r="AF46" s="3">
        <v>1.52E-2</v>
      </c>
      <c r="AG46" s="3"/>
      <c r="AH46" s="3"/>
      <c r="AI46">
        <v>4.8412420000000003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72</v>
      </c>
      <c r="C50" s="11"/>
      <c r="D50" s="11"/>
      <c r="E50" s="11"/>
      <c r="F50" s="11" t="s">
        <v>73</v>
      </c>
      <c r="G50" s="11"/>
      <c r="H50" s="11"/>
      <c r="I50" s="11"/>
      <c r="J50" s="11" t="s">
        <v>74</v>
      </c>
      <c r="K50" s="11"/>
      <c r="L50" s="11"/>
      <c r="M50" s="11"/>
      <c r="N50" s="11" t="s">
        <v>75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2.8299999999999999E-2</v>
      </c>
      <c r="E52">
        <v>1.0028170000000001</v>
      </c>
      <c r="F52" t="s">
        <v>20</v>
      </c>
      <c r="G52">
        <v>2.5999999999999999E-3</v>
      </c>
      <c r="H52">
        <v>2.9600000000000001E-2</v>
      </c>
      <c r="I52">
        <v>1.0037929999999999</v>
      </c>
      <c r="J52" t="s">
        <v>20</v>
      </c>
      <c r="K52">
        <v>2.5999999999999999E-3</v>
      </c>
      <c r="L52">
        <v>3.0800000000000001E-2</v>
      </c>
      <c r="M52">
        <v>0.99976600000000004</v>
      </c>
      <c r="N52" t="s">
        <v>20</v>
      </c>
      <c r="O52">
        <v>2.5999999999999999E-3</v>
      </c>
      <c r="P52">
        <v>3.2000000000000001E-2</v>
      </c>
      <c r="Q52">
        <v>1.0072080000000001</v>
      </c>
    </row>
    <row r="53" spans="1:17" x14ac:dyDescent="0.25">
      <c r="A53" s="17"/>
      <c r="B53" t="s">
        <v>21</v>
      </c>
      <c r="C53">
        <v>2.8E-3</v>
      </c>
      <c r="D53">
        <v>1.5800000000000002E-2</v>
      </c>
      <c r="E53">
        <v>1.37619</v>
      </c>
      <c r="F53" t="s">
        <v>21</v>
      </c>
      <c r="G53">
        <v>2.8999999999999998E-3</v>
      </c>
      <c r="H53">
        <v>1.6299999999999999E-2</v>
      </c>
      <c r="I53">
        <v>1.3721920000000001</v>
      </c>
      <c r="J53" t="s">
        <v>21</v>
      </c>
      <c r="K53">
        <v>3.0000000000000001E-3</v>
      </c>
      <c r="L53">
        <v>1.67E-2</v>
      </c>
      <c r="M53">
        <v>1.3587769999999999</v>
      </c>
      <c r="N53" t="s">
        <v>21</v>
      </c>
      <c r="O53">
        <v>3.2000000000000002E-3</v>
      </c>
      <c r="P53">
        <v>1.7399999999999999E-2</v>
      </c>
      <c r="Q53">
        <v>1.32559</v>
      </c>
    </row>
    <row r="54" spans="1:17" x14ac:dyDescent="0.25">
      <c r="A54" s="17"/>
      <c r="B54" t="s">
        <v>22</v>
      </c>
      <c r="C54">
        <v>3.7000000000000002E-3</v>
      </c>
      <c r="D54">
        <v>1.0800000000000001E-2</v>
      </c>
      <c r="E54">
        <v>2.166293</v>
      </c>
      <c r="F54" t="s">
        <v>22</v>
      </c>
      <c r="G54">
        <v>3.8999999999999998E-3</v>
      </c>
      <c r="H54">
        <v>1.1299999999999999E-2</v>
      </c>
      <c r="I54">
        <v>2.2195040000000001</v>
      </c>
      <c r="J54" t="s">
        <v>22</v>
      </c>
      <c r="K54">
        <v>4.0000000000000001E-3</v>
      </c>
      <c r="L54">
        <v>1.18E-2</v>
      </c>
      <c r="M54">
        <v>2.1081219999999998</v>
      </c>
      <c r="N54" t="s">
        <v>22</v>
      </c>
      <c r="O54">
        <v>4.1999999999999997E-3</v>
      </c>
      <c r="P54">
        <v>1.23E-2</v>
      </c>
      <c r="Q54">
        <v>2.1187200000000002</v>
      </c>
    </row>
    <row r="57" spans="1:17" x14ac:dyDescent="0.25">
      <c r="A57" s="13" t="s">
        <v>24</v>
      </c>
      <c r="B57" s="11" t="s">
        <v>72</v>
      </c>
      <c r="C57" s="11"/>
      <c r="D57" s="11"/>
      <c r="E57" s="11"/>
      <c r="F57" s="11" t="s">
        <v>73</v>
      </c>
      <c r="G57" s="11"/>
      <c r="H57" s="11"/>
      <c r="I57" s="11"/>
      <c r="J57" s="11" t="s">
        <v>74</v>
      </c>
      <c r="K57" s="11"/>
      <c r="L57" s="11"/>
      <c r="M57" s="11"/>
      <c r="N57" s="11" t="s">
        <v>75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72</v>
      </c>
      <c r="C64" s="11"/>
      <c r="D64" s="11"/>
      <c r="E64" s="11"/>
      <c r="F64" s="11" t="s">
        <v>73</v>
      </c>
      <c r="G64" s="11"/>
      <c r="H64" s="11"/>
      <c r="I64" s="11"/>
      <c r="J64" s="11" t="s">
        <v>74</v>
      </c>
      <c r="K64" s="11"/>
      <c r="L64" s="11"/>
      <c r="M64" s="11"/>
      <c r="N64" s="11" t="s">
        <v>75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6.4000000000000003E-3</v>
      </c>
      <c r="C66" s="3"/>
      <c r="D66" s="3"/>
      <c r="E66">
        <v>4.8334830000000002</v>
      </c>
      <c r="F66" s="3"/>
      <c r="G66" s="3">
        <v>6.7000000000000002E-3</v>
      </c>
      <c r="H66" s="3"/>
      <c r="I66">
        <v>4.845021</v>
      </c>
      <c r="J66" s="3">
        <v>7.0000000000000001E-3</v>
      </c>
      <c r="K66" s="3"/>
      <c r="L66" s="3"/>
      <c r="M66">
        <v>4.8197939999999999</v>
      </c>
      <c r="N66" s="3">
        <v>7.4000000000000003E-3</v>
      </c>
      <c r="O66" s="3"/>
      <c r="P66" s="3"/>
      <c r="Q66">
        <v>4.8388679999999997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2.8364999999999998E-2</v>
      </c>
      <c r="H73">
        <f t="shared" ref="H73:H75" si="2">E11+I11</f>
        <v>2.0220129999999998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2.7355000000000001E-2</v>
      </c>
      <c r="M73">
        <f>I25+E25</f>
        <v>9.6615800000000007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2.843E-2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2.7410000000000004E-2</v>
      </c>
    </row>
    <row r="74" spans="1:27" x14ac:dyDescent="0.25">
      <c r="C74" s="17"/>
      <c r="D74" s="16"/>
      <c r="E74" t="s">
        <v>36</v>
      </c>
      <c r="F74">
        <f t="shared" si="0"/>
        <v>2.7355000000000001E-2</v>
      </c>
      <c r="G74">
        <f t="shared" si="1"/>
        <v>2.8259999999999997E-2</v>
      </c>
      <c r="H74">
        <f t="shared" si="2"/>
        <v>2.7535189999999998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2.7410000000000004E-2</v>
      </c>
      <c r="S74">
        <f t="shared" si="7"/>
        <v>2.8319999999999998E-2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2.7359999999999999E-2</v>
      </c>
      <c r="G75">
        <f t="shared" si="1"/>
        <v>2.7455E-2</v>
      </c>
      <c r="H75">
        <f t="shared" si="2"/>
        <v>5.8317740000000002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2.742E-2</v>
      </c>
      <c r="S75">
        <f t="shared" si="7"/>
        <v>2.751E-2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2.8560000000000002E-2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2.7520000000000003E-2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2.869E-2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2.7629999999999998E-2</v>
      </c>
    </row>
    <row r="80" spans="1:27" x14ac:dyDescent="0.25">
      <c r="C80" s="17"/>
      <c r="D80" s="16"/>
      <c r="E80" t="s">
        <v>36</v>
      </c>
      <c r="F80">
        <f t="shared" si="10"/>
        <v>2.7520000000000003E-2</v>
      </c>
      <c r="G80">
        <f t="shared" si="11"/>
        <v>2.844E-2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2.7629999999999998E-2</v>
      </c>
      <c r="S80">
        <f t="shared" si="15"/>
        <v>2.8559999999999995E-2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2.7540000000000002E-2</v>
      </c>
      <c r="G81">
        <f t="shared" si="11"/>
        <v>2.7620000000000002E-2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2.7659999999999997E-2</v>
      </c>
      <c r="S81">
        <f t="shared" si="15"/>
        <v>2.7729999999999998E-2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2.842975E-2</v>
      </c>
      <c r="H86">
        <f t="shared" ref="H86:H88" si="20">M11+I11+E11</f>
        <v>3.0294449999999999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2.7410250000000004E-2</v>
      </c>
      <c r="M86">
        <f>M25+I25+E25</f>
        <v>14.548522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2.8559000000000001E-2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2.7521000000000004E-2</v>
      </c>
    </row>
    <row r="87" spans="2:25" x14ac:dyDescent="0.25">
      <c r="B87" s="17"/>
      <c r="C87" s="15"/>
      <c r="D87" s="16"/>
      <c r="E87" t="s">
        <v>36</v>
      </c>
      <c r="F87">
        <f t="shared" si="18"/>
        <v>2.7410250000000004E-2</v>
      </c>
      <c r="G87">
        <f t="shared" si="19"/>
        <v>2.8320000000000001E-2</v>
      </c>
      <c r="H87">
        <f t="shared" si="20"/>
        <v>4.0031299999999996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2.7521000000000004E-2</v>
      </c>
      <c r="S87">
        <f t="shared" si="25"/>
        <v>2.844E-2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2.7419750000000003E-2</v>
      </c>
      <c r="G88">
        <f t="shared" si="19"/>
        <v>2.7510000000000003E-2</v>
      </c>
      <c r="H88">
        <f t="shared" si="20"/>
        <v>8.4147999999999996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2.7539000000000004E-2</v>
      </c>
      <c r="S88">
        <f t="shared" si="25"/>
        <v>2.7620000000000002E-2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2.8816000000000001E-2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2.7744000000000001E-2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2.9071000000000003E-2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2.7969000000000004E-2</v>
      </c>
    </row>
    <row r="93" spans="2:25" x14ac:dyDescent="0.25">
      <c r="B93" s="17"/>
      <c r="C93" s="15"/>
      <c r="D93" s="16"/>
      <c r="E93" t="s">
        <v>36</v>
      </c>
      <c r="F93">
        <f t="shared" si="28"/>
        <v>2.7744000000000001E-2</v>
      </c>
      <c r="G93">
        <f t="shared" si="29"/>
        <v>2.8680000000000001E-2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2.7969000000000004E-2</v>
      </c>
      <c r="S93">
        <f t="shared" si="33"/>
        <v>2.8920000000000001E-2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2.7776000000000002E-2</v>
      </c>
      <c r="G94">
        <f t="shared" si="29"/>
        <v>2.7840000000000004E-2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2.8011000000000001E-2</v>
      </c>
      <c r="S94">
        <f t="shared" si="33"/>
        <v>2.8060000000000002E-2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2.8494262499999996E-2</v>
      </c>
      <c r="H99">
        <f t="shared" ref="H99:H101" si="38">Q11+M11+I11+E11</f>
        <v>4.0265930000000001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2.74657375E-2</v>
      </c>
      <c r="M99">
        <f>Q25+M25+I25+E25</f>
        <v>19.379401000000001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2.86871E-2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2.7632900000000002E-2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2.7465725E-2</v>
      </c>
      <c r="G100">
        <f t="shared" si="37"/>
        <v>2.8379999999999996E-2</v>
      </c>
      <c r="H100">
        <f t="shared" si="38"/>
        <v>5.4155579999999999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2.7632799999999999E-2</v>
      </c>
      <c r="S100">
        <f t="shared" si="43"/>
        <v>2.8560000000000002E-2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2.7479262500000001E-2</v>
      </c>
      <c r="G101">
        <f t="shared" si="37"/>
        <v>2.75650125E-2</v>
      </c>
      <c r="H101">
        <f t="shared" si="38"/>
        <v>11.316666999999999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2.76571E-2</v>
      </c>
      <c r="S101">
        <f t="shared" si="43"/>
        <v>2.7730100000000001E-2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2.9068799999999999E-2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2.7971200000000002E-2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2.9445700000000002E-2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2.8314300000000008E-2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2.7970399999999999E-2</v>
      </c>
      <c r="G106">
        <f t="shared" si="47"/>
        <v>2.8919999999999998E-2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2.8311600000000006E-2</v>
      </c>
      <c r="S106">
        <f t="shared" si="51"/>
        <v>2.928E-2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2.80088E-2</v>
      </c>
      <c r="G107">
        <f t="shared" si="47"/>
        <v>2.80608E-2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2.8355700000000005E-2</v>
      </c>
      <c r="S107">
        <f t="shared" si="51"/>
        <v>2.8392700000000003E-2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2.8364999999999998E-2</v>
      </c>
      <c r="H112">
        <f t="shared" ref="H112:H114" si="56">AA11+W11</f>
        <v>2.0165129999999998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2.4645E-2</v>
      </c>
      <c r="M112">
        <f>AA25+W25</f>
        <v>9.6093529999999987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2.843E-2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2.469E-2</v>
      </c>
    </row>
    <row r="113" spans="2:25" x14ac:dyDescent="0.25">
      <c r="C113" s="17"/>
      <c r="D113" s="16"/>
      <c r="E113" t="s">
        <v>36</v>
      </c>
      <c r="F113">
        <f t="shared" si="54"/>
        <v>2.3345000000000001E-2</v>
      </c>
      <c r="G113">
        <f t="shared" si="55"/>
        <v>2.7955000000000001E-2</v>
      </c>
      <c r="H113">
        <f t="shared" si="56"/>
        <v>2.4592830000000001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2.3390000000000001E-2</v>
      </c>
      <c r="S113">
        <f t="shared" si="61"/>
        <v>2.801E-2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2.3644999999999999E-2</v>
      </c>
      <c r="G114">
        <f t="shared" si="55"/>
        <v>2.5149999999999999E-2</v>
      </c>
      <c r="H114">
        <f t="shared" si="56"/>
        <v>5.3686699999999998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2.3689999999999999E-2</v>
      </c>
      <c r="S114">
        <f t="shared" si="61"/>
        <v>2.5200000000000004E-2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2.8560000000000002E-2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2.4780000000000003E-2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2.869E-2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2.4869999999999996E-2</v>
      </c>
    </row>
    <row r="119" spans="2:25" x14ac:dyDescent="0.25">
      <c r="C119" s="17"/>
      <c r="D119" s="16"/>
      <c r="E119" t="s">
        <v>36</v>
      </c>
      <c r="F119">
        <f t="shared" si="64"/>
        <v>2.3480000000000001E-2</v>
      </c>
      <c r="G119">
        <f t="shared" si="65"/>
        <v>2.8120000000000003E-2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2.3570000000000001E-2</v>
      </c>
      <c r="S119">
        <f t="shared" si="69"/>
        <v>2.8229999999999998E-2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2.3780000000000003E-2</v>
      </c>
      <c r="G120">
        <f t="shared" si="65"/>
        <v>2.5300000000000003E-2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2.3869999999999999E-2</v>
      </c>
      <c r="S120">
        <f t="shared" si="69"/>
        <v>2.5399999999999999E-2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2.842975E-2</v>
      </c>
      <c r="H125">
        <f t="shared" ref="H125:H127" si="74">AE11+AA11+W11</f>
        <v>3.0111289999999999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2.4690250000000004E-2</v>
      </c>
      <c r="M125">
        <f>AE25+AA25+W25</f>
        <v>14.434638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2.8559000000000001E-2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2.4781000000000004E-2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2.3390000000000001E-2</v>
      </c>
      <c r="G126">
        <f t="shared" si="73"/>
        <v>2.8010250000000004E-2</v>
      </c>
      <c r="H126">
        <f t="shared" si="74"/>
        <v>3.9054609999999998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2.3480000000000001E-2</v>
      </c>
      <c r="S126">
        <f t="shared" si="79"/>
        <v>2.8121E-2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2.3690000000000003E-2</v>
      </c>
      <c r="G127">
        <f t="shared" si="73"/>
        <v>2.5200000000000004E-2</v>
      </c>
      <c r="H127">
        <f t="shared" si="74"/>
        <v>7.8477670000000002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2.3780000000000003E-2</v>
      </c>
      <c r="S127">
        <f t="shared" si="79"/>
        <v>2.5300000000000003E-2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2.8816000000000001E-2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2.4964E-2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2.9071000000000003E-2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2.5149000000000001E-2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2.366E-2</v>
      </c>
      <c r="G132">
        <f t="shared" si="83"/>
        <v>2.8344000000000001E-2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2.3840000000000004E-2</v>
      </c>
      <c r="S132">
        <f t="shared" si="87"/>
        <v>2.8569000000000004E-2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2.3959999999999999E-2</v>
      </c>
      <c r="G133">
        <f t="shared" si="83"/>
        <v>2.5500000000000002E-2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2.4140000000000002E-2</v>
      </c>
      <c r="S133">
        <f t="shared" si="87"/>
        <v>2.5700000000000001E-2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2.8494262499999996E-2</v>
      </c>
      <c r="H138">
        <f t="shared" ref="H138:H140" si="92">AI11+AE11+AA11+W11</f>
        <v>4.0037430000000001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2.4735749999999997E-2</v>
      </c>
      <c r="M138">
        <f>AI25+AE25+AA25+W25</f>
        <v>19.315284999999999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2.86871E-2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2.4872999999999999E-2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2.3434999999999997E-2</v>
      </c>
      <c r="G139">
        <f t="shared" si="91"/>
        <v>2.8065737499999997E-2</v>
      </c>
      <c r="H139">
        <f t="shared" si="92"/>
        <v>5.1461369999999995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2.3570000000000001E-2</v>
      </c>
      <c r="S139">
        <f t="shared" si="97"/>
        <v>2.8232900000000002E-2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2.3734999999999996E-2</v>
      </c>
      <c r="G140">
        <f t="shared" si="91"/>
        <v>2.5250012499999998E-2</v>
      </c>
      <c r="H140">
        <f t="shared" si="92"/>
        <v>10.374568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2.3870000000000002E-2</v>
      </c>
      <c r="S140">
        <f t="shared" si="97"/>
        <v>2.5400100000000002E-2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2.9068799999999999E-2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2.5152000000000001E-2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2.9445700000000002E-2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2.5437000000000005E-2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2.384E-2</v>
      </c>
      <c r="G145">
        <f t="shared" si="101"/>
        <v>2.8571199999999998E-2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2.4109999999999999E-2</v>
      </c>
      <c r="S145">
        <f t="shared" si="105"/>
        <v>2.8914300000000004E-2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2.4139999999999998E-2</v>
      </c>
      <c r="G146">
        <f t="shared" si="101"/>
        <v>2.5700799999999999E-2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2.4410000000000001E-2</v>
      </c>
      <c r="S146">
        <f t="shared" si="105"/>
        <v>2.6002700000000004E-2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2.8364999999999998E-2</v>
      </c>
      <c r="H151">
        <f t="shared" ref="H151:H153" si="110">I32++E32</f>
        <v>2.006243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1.984E-2</v>
      </c>
      <c r="M151">
        <f>I46+E46</f>
        <v>9.6508730000000007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2.843E-2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1.9880000000000002E-2</v>
      </c>
    </row>
    <row r="152" spans="1:25" x14ac:dyDescent="0.25">
      <c r="C152" s="17"/>
      <c r="D152" s="16"/>
      <c r="E152" t="s">
        <v>36</v>
      </c>
      <c r="F152">
        <f t="shared" si="108"/>
        <v>1.3224999999999999E-2</v>
      </c>
      <c r="G152">
        <f t="shared" si="109"/>
        <v>2.6754999999999998E-2</v>
      </c>
      <c r="H152">
        <f t="shared" si="110"/>
        <v>2.5031400000000001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1.325E-2</v>
      </c>
      <c r="S152">
        <f t="shared" si="115"/>
        <v>2.6810000000000004E-2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1.4029999999999999E-2</v>
      </c>
      <c r="G153">
        <f t="shared" si="109"/>
        <v>2.2044999999999999E-2</v>
      </c>
      <c r="H153">
        <f t="shared" si="110"/>
        <v>5.20322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1.406E-2</v>
      </c>
      <c r="S153">
        <f t="shared" si="115"/>
        <v>2.2089999999999999E-2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2.8560000000000002E-2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1.9960000000000006E-2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2.869E-2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2.0040000000000002E-2</v>
      </c>
    </row>
    <row r="158" spans="1:25" x14ac:dyDescent="0.25">
      <c r="C158" s="17"/>
      <c r="D158" s="16"/>
      <c r="E158" t="s">
        <v>36</v>
      </c>
      <c r="F158">
        <f t="shared" si="118"/>
        <v>1.3299999999999999E-2</v>
      </c>
      <c r="G158">
        <f t="shared" si="119"/>
        <v>2.6920000000000003E-2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1.3350000000000001E-2</v>
      </c>
      <c r="S158">
        <f t="shared" si="123"/>
        <v>2.7029999999999998E-2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1.4120000000000002E-2</v>
      </c>
      <c r="G159">
        <f t="shared" si="119"/>
        <v>2.2180000000000002E-2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1.418E-2</v>
      </c>
      <c r="S159">
        <f t="shared" si="123"/>
        <v>2.2269999999999998E-2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2.842975E-2</v>
      </c>
      <c r="H164">
        <f t="shared" ref="H164:H166" si="128">M32+I32+E32</f>
        <v>3.00528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1.9880000000000002E-2</v>
      </c>
      <c r="M164">
        <f>M46+I46+E46</f>
        <v>14.573611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2.8559000000000001E-2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1.9960000000000006E-2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1.3250000000000001E-2</v>
      </c>
      <c r="G165">
        <f t="shared" si="127"/>
        <v>2.6809750000000004E-2</v>
      </c>
      <c r="H165">
        <f t="shared" si="128"/>
        <v>3.7193520000000002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1.3300000000000001E-2</v>
      </c>
      <c r="S165">
        <f t="shared" si="133"/>
        <v>2.6919000000000005E-2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1.4059750000000003E-2</v>
      </c>
      <c r="G166">
        <f t="shared" si="127"/>
        <v>2.2090000000000002E-2</v>
      </c>
      <c r="H166">
        <f t="shared" si="128"/>
        <v>7.603777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1.4119000000000001E-2</v>
      </c>
      <c r="S166">
        <f t="shared" si="133"/>
        <v>2.2179999999999998E-2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2.8816000000000001E-2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2.0119999999999999E-2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2.9071000000000003E-2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2.0280000000000003E-2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1.3399999999999999E-2</v>
      </c>
      <c r="G171">
        <f t="shared" si="137"/>
        <v>2.7136E-2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1.3500000000000002E-2</v>
      </c>
      <c r="S171">
        <f t="shared" si="141"/>
        <v>2.7351E-2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1.4236E-2</v>
      </c>
      <c r="G172">
        <f t="shared" si="137"/>
        <v>2.2359999999999998E-2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1.4351000000000001E-2</v>
      </c>
      <c r="S172">
        <f t="shared" si="141"/>
        <v>2.2540000000000001E-2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2.8494262499999996E-2</v>
      </c>
      <c r="H177">
        <f t="shared" ref="H177:H179" si="146">Q32+M32+I32+E32</f>
        <v>4.1668970000000005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1.99199875E-2</v>
      </c>
      <c r="M177">
        <f>Q46+M46+I46+E46</f>
        <v>19.398091999999998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2.86871E-2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2.0039899999999999E-2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1.3274999999999999E-2</v>
      </c>
      <c r="G178">
        <f t="shared" si="145"/>
        <v>2.6864287499999997E-2</v>
      </c>
      <c r="H178">
        <f t="shared" si="146"/>
        <v>4.9445740000000002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1.3350000000000001E-2</v>
      </c>
      <c r="S178">
        <f t="shared" si="151"/>
        <v>2.7027299999999997E-2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1.4089274999999998E-2</v>
      </c>
      <c r="G179">
        <f t="shared" si="145"/>
        <v>2.2134999999999995E-2</v>
      </c>
      <c r="H179">
        <f t="shared" si="146"/>
        <v>10.000268000000002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1.4177199999999999E-2</v>
      </c>
      <c r="S179">
        <f t="shared" si="151"/>
        <v>2.2269999999999998E-2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2.9068799999999999E-2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2.0279199999999997E-2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2.9445700000000002E-2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2.0517300000000002E-2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1.35E-2</v>
      </c>
      <c r="G184">
        <f t="shared" si="155"/>
        <v>2.73504E-2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1.3650000000000002E-2</v>
      </c>
      <c r="S184">
        <f t="shared" si="159"/>
        <v>2.7671100000000001E-2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1.4349600000000001E-2</v>
      </c>
      <c r="G185">
        <f t="shared" si="155"/>
        <v>2.2539999999999998E-2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1.4518400000000001E-2</v>
      </c>
      <c r="S185">
        <f t="shared" si="159"/>
        <v>2.2810000000000004E-2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2.8364999999999998E-2</v>
      </c>
      <c r="H190">
        <f t="shared" ref="H190:H192" si="164">AA32+W32</f>
        <v>2.0051700000000001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1.353E-2</v>
      </c>
      <c r="M190">
        <f>AA46+W46</f>
        <v>9.5385239999999989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2.843E-2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1.3559999999999999E-2</v>
      </c>
    </row>
    <row r="191" spans="1:25" x14ac:dyDescent="0.25">
      <c r="C191" s="17"/>
      <c r="D191" s="16"/>
      <c r="E191" t="s">
        <v>36</v>
      </c>
      <c r="F191">
        <f t="shared" si="162"/>
        <v>6.5149999999999991E-3</v>
      </c>
      <c r="G191">
        <f t="shared" si="163"/>
        <v>2.3744999999999995E-2</v>
      </c>
      <c r="H191">
        <f t="shared" si="164"/>
        <v>2.6297629999999996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6.5300000000000002E-3</v>
      </c>
      <c r="S191">
        <f t="shared" si="169"/>
        <v>2.3789999999999999E-2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8.0149999999999996E-3</v>
      </c>
      <c r="G192">
        <f t="shared" si="163"/>
        <v>1.7834999999999997E-2</v>
      </c>
      <c r="H192">
        <f t="shared" si="164"/>
        <v>4.7566889999999997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8.0300000000000007E-3</v>
      </c>
      <c r="S192">
        <f t="shared" si="169"/>
        <v>1.787E-2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2.8560000000000002E-2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1.362E-2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2.869E-2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1.3679999999999999E-2</v>
      </c>
    </row>
    <row r="197" spans="2:25" x14ac:dyDescent="0.25">
      <c r="C197" s="17"/>
      <c r="D197" s="16"/>
      <c r="E197" t="s">
        <v>36</v>
      </c>
      <c r="F197">
        <f t="shared" si="172"/>
        <v>6.5599999999999999E-3</v>
      </c>
      <c r="G197">
        <f t="shared" si="173"/>
        <v>2.3880000000000002E-2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6.5899999999999986E-3</v>
      </c>
      <c r="S197">
        <f t="shared" si="177"/>
        <v>2.3969999999999998E-2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8.0600000000000012E-3</v>
      </c>
      <c r="G198">
        <f t="shared" si="173"/>
        <v>1.7940000000000001E-2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8.09E-3</v>
      </c>
      <c r="S198">
        <f t="shared" si="177"/>
        <v>1.8009999999999998E-2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2.842975E-2</v>
      </c>
      <c r="H203">
        <f t="shared" ref="H203:H205" si="182">AE32+AA32+W32</f>
        <v>3.1598760000000001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1.3560000000000001E-2</v>
      </c>
      <c r="M203">
        <f>AE46+AA46+W46</f>
        <v>14.383353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2.8559000000000001E-2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1.362E-2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6.52975E-3</v>
      </c>
      <c r="G204">
        <f t="shared" si="181"/>
        <v>2.3790000000000002E-2</v>
      </c>
      <c r="H204">
        <f t="shared" si="182"/>
        <v>3.8208059999999997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6.5589999999999997E-3</v>
      </c>
      <c r="S204">
        <f t="shared" si="186"/>
        <v>2.3879999999999998E-2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8.0302500000000009E-3</v>
      </c>
      <c r="G205">
        <f t="shared" si="181"/>
        <v>1.7870250000000004E-2</v>
      </c>
      <c r="H205">
        <f t="shared" si="182"/>
        <v>7.0074269999999999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8.0610000000000005E-3</v>
      </c>
      <c r="S205">
        <f t="shared" si="186"/>
        <v>1.7940999999999999E-2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2.8816000000000001E-2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1.3739999999999999E-2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2.9071000000000003E-2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1.3860000000000001E-2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6.6159999999999995E-3</v>
      </c>
      <c r="G210">
        <f t="shared" si="190"/>
        <v>2.4059999999999998E-2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6.6709999999999998E-3</v>
      </c>
      <c r="S210">
        <f t="shared" si="194"/>
        <v>2.4240000000000001E-2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8.1239999999999993E-3</v>
      </c>
      <c r="G211">
        <f t="shared" si="190"/>
        <v>1.8083999999999999E-2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8.1890000000000018E-3</v>
      </c>
      <c r="S211">
        <f t="shared" si="194"/>
        <v>1.8229000000000002E-2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2.8494262499999996E-2</v>
      </c>
      <c r="H216">
        <f t="shared" ref="H216:H218" si="199">AI32+AE32+AA32+W32</f>
        <v>4.1572060000000004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1.3589987499999998E-2</v>
      </c>
      <c r="M216">
        <f>AI46+AE46+AA46+W46</f>
        <v>19.224595000000001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2.86871E-2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1.3679899999999998E-2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6.5442749999999987E-3</v>
      </c>
      <c r="G217">
        <f t="shared" si="198"/>
        <v>2.3835012499999995E-2</v>
      </c>
      <c r="H217">
        <f t="shared" si="199"/>
        <v>5.2116559999999996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6.5871999999999997E-3</v>
      </c>
      <c r="S217">
        <f t="shared" si="204"/>
        <v>2.3970099999999998E-2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8.0457250000000001E-3</v>
      </c>
      <c r="G218">
        <f t="shared" si="198"/>
        <v>1.7905724999999997E-2</v>
      </c>
      <c r="H218">
        <f t="shared" si="199"/>
        <v>9.2529810000000001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8.0928000000000007E-3</v>
      </c>
      <c r="S218">
        <f t="shared" si="204"/>
        <v>1.8012799999999999E-2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2.9068799999999999E-2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1.3859199999999999E-2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2.9445700000000002E-2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1.4037300000000001E-2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6.6695999999999995E-3</v>
      </c>
      <c r="G223">
        <f t="shared" si="208"/>
        <v>2.42408E-2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6.7483999999999999E-3</v>
      </c>
      <c r="S223">
        <f t="shared" si="212"/>
        <v>2.4512700000000002E-2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8.1904000000000005E-3</v>
      </c>
      <c r="G224">
        <f t="shared" si="208"/>
        <v>1.8230400000000001E-2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8.2915999999999997E-3</v>
      </c>
      <c r="S224">
        <f t="shared" si="212"/>
        <v>1.8451600000000002E-2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2.8364999999999998E-2</v>
      </c>
      <c r="H229">
        <f t="shared" ref="H229:H231" si="217">I52+E52</f>
        <v>2.0066100000000002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6.4150000000000006E-3</v>
      </c>
      <c r="M229">
        <f>I66+E66</f>
        <v>9.6785040000000002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2.843E-2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6.43E-3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1.5825000000000002E-2</v>
      </c>
      <c r="H230">
        <f t="shared" si="217"/>
        <v>2.7483820000000003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1.5850000000000003E-2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1.0825E-2</v>
      </c>
      <c r="H231">
        <f t="shared" si="217"/>
        <v>4.3857970000000002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1.0850000000000002E-2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2.8560000000000002E-2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6.4600000000000005E-3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2.869E-2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6.4899999999999992E-3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1.5900000000000001E-2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1.5949999999999999E-2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1.09E-2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1.095E-2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2.842975E-2</v>
      </c>
      <c r="H242">
        <f t="shared" ref="H242:H244" si="235">M52+I52+E52</f>
        <v>3.0063760000000004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6.4300000000000008E-3</v>
      </c>
      <c r="M242">
        <f>M66+I66+E66</f>
        <v>14.498298000000002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2.8559000000000001E-2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6.4600000000000005E-3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1.5849750000000003E-2</v>
      </c>
      <c r="H243">
        <f t="shared" si="235"/>
        <v>4.1071590000000002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1.5899000000000003E-2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3.7197500000000008E-3</v>
      </c>
      <c r="G244">
        <f t="shared" si="234"/>
        <v>1.0850000000000002E-2</v>
      </c>
      <c r="H244">
        <f t="shared" si="235"/>
        <v>6.493919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3.7390000000000006E-3</v>
      </c>
      <c r="S244">
        <f t="shared" si="240"/>
        <v>1.09E-2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2.8816000000000001E-2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6.5200000000000006E-3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2.9071000000000003E-2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6.5800000000000008E-3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1.5996E-2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1.6091000000000001E-2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3.7759999999999998E-3</v>
      </c>
      <c r="G250">
        <f t="shared" si="244"/>
        <v>1.0999999999999999E-2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3.8110000000000002E-3</v>
      </c>
      <c r="S250">
        <f t="shared" si="248"/>
        <v>1.11E-2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2.8494262499999996E-2</v>
      </c>
      <c r="H255">
        <f t="shared" ref="H255:H257" si="253">Q52+M52+I52+E52</f>
        <v>4.0135839999999998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6.4450124999999997E-3</v>
      </c>
      <c r="M255">
        <f>Q66+M66+I66+E66</f>
        <v>19.337166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2.86871E-2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6.4901000000000004E-3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2.8150124999999997E-3</v>
      </c>
      <c r="G256">
        <f t="shared" si="252"/>
        <v>1.5874300000000001E-2</v>
      </c>
      <c r="H256">
        <f t="shared" si="253"/>
        <v>5.4327490000000003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2.8300999999999995E-3</v>
      </c>
      <c r="S256">
        <f t="shared" si="258"/>
        <v>1.59474E-2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3.7292749999999998E-3</v>
      </c>
      <c r="G257">
        <f t="shared" si="252"/>
        <v>1.0874999999999999E-2</v>
      </c>
      <c r="H257">
        <f t="shared" si="253"/>
        <v>8.6126389999999997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3.7571999999999996E-3</v>
      </c>
      <c r="S257">
        <f t="shared" si="258"/>
        <v>1.095E-2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2.9068799999999999E-2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6.5808000000000004E-3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2.9445700000000002E-2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6.6727000000000002E-3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2.8607999999999997E-3</v>
      </c>
      <c r="G262">
        <f t="shared" si="262"/>
        <v>1.60912E-2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2.8927000000000002E-3</v>
      </c>
      <c r="S262">
        <f t="shared" si="266"/>
        <v>1.62338E-2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3.8095999999999998E-3</v>
      </c>
      <c r="G263">
        <f t="shared" si="262"/>
        <v>1.11E-2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3.8584000000000005E-3</v>
      </c>
      <c r="S263">
        <f t="shared" si="266"/>
        <v>1.125E-2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76</v>
      </c>
      <c r="C9" s="11"/>
      <c r="D9" s="11"/>
      <c r="E9" s="11"/>
      <c r="F9" s="11" t="s">
        <v>77</v>
      </c>
      <c r="G9" s="11"/>
      <c r="H9" s="11"/>
      <c r="I9" s="11"/>
      <c r="J9" s="11" t="s">
        <v>78</v>
      </c>
      <c r="K9" s="11"/>
      <c r="L9" s="11"/>
      <c r="M9" s="11"/>
      <c r="N9" s="11" t="s">
        <v>79</v>
      </c>
      <c r="O9" s="11"/>
      <c r="P9" s="11"/>
      <c r="Q9" s="11"/>
      <c r="S9" s="17" t="s">
        <v>12</v>
      </c>
      <c r="T9" s="11" t="s">
        <v>76</v>
      </c>
      <c r="U9" s="11"/>
      <c r="V9" s="11"/>
      <c r="W9" s="11"/>
      <c r="X9" s="11" t="s">
        <v>77</v>
      </c>
      <c r="Y9" s="11"/>
      <c r="Z9" s="11"/>
      <c r="AA9" s="11"/>
      <c r="AB9" s="11" t="s">
        <v>78</v>
      </c>
      <c r="AC9" s="11"/>
      <c r="AD9" s="11"/>
      <c r="AE9" s="11"/>
      <c r="AF9" s="11" t="s">
        <v>79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2.7E-2</v>
      </c>
      <c r="E11">
        <v>1.0096080000000001</v>
      </c>
      <c r="F11" t="s">
        <v>20</v>
      </c>
      <c r="G11">
        <v>2.5999999999999999E-3</v>
      </c>
      <c r="H11">
        <v>2.8199999999999999E-2</v>
      </c>
      <c r="I11">
        <v>1.0115719999999999</v>
      </c>
      <c r="J11" t="s">
        <v>20</v>
      </c>
      <c r="K11">
        <v>2.5999999999999999E-3</v>
      </c>
      <c r="L11">
        <v>2.9399999999999999E-2</v>
      </c>
      <c r="M11">
        <v>0.99860199999999999</v>
      </c>
      <c r="N11" t="s">
        <v>20</v>
      </c>
      <c r="O11">
        <v>2.5999999999999999E-3</v>
      </c>
      <c r="P11">
        <v>3.0599999999999999E-2</v>
      </c>
      <c r="Q11">
        <v>1.0215019999999999</v>
      </c>
      <c r="S11" s="17"/>
      <c r="T11" t="s">
        <v>20</v>
      </c>
      <c r="U11">
        <v>1.2999999999999999E-3</v>
      </c>
      <c r="V11">
        <v>2.7E-2</v>
      </c>
      <c r="W11">
        <v>1.139637</v>
      </c>
      <c r="X11" t="s">
        <v>20</v>
      </c>
      <c r="Y11">
        <v>2.5999999999999999E-3</v>
      </c>
      <c r="Z11">
        <v>2.8199999999999999E-2</v>
      </c>
      <c r="AA11">
        <v>1.0070669999999999</v>
      </c>
      <c r="AB11" t="s">
        <v>20</v>
      </c>
      <c r="AC11">
        <v>2.5999999999999999E-3</v>
      </c>
      <c r="AD11">
        <v>2.9399999999999999E-2</v>
      </c>
      <c r="AE11">
        <v>0.99965300000000001</v>
      </c>
      <c r="AF11" t="s">
        <v>20</v>
      </c>
      <c r="AG11">
        <v>2.5999999999999999E-3</v>
      </c>
      <c r="AH11">
        <v>3.0599999999999999E-2</v>
      </c>
      <c r="AI11">
        <v>0.99917500000000004</v>
      </c>
    </row>
    <row r="12" spans="1:35" x14ac:dyDescent="0.25">
      <c r="A12" s="17"/>
      <c r="B12" t="s">
        <v>21</v>
      </c>
      <c r="C12">
        <v>2.6100000000000002E-2</v>
      </c>
      <c r="D12">
        <v>2.69E-2</v>
      </c>
      <c r="E12">
        <v>1.2155469999999999</v>
      </c>
      <c r="F12" t="s">
        <v>21</v>
      </c>
      <c r="G12">
        <v>2.7199999999999998E-2</v>
      </c>
      <c r="H12">
        <v>2.81E-2</v>
      </c>
      <c r="I12">
        <v>1.218782</v>
      </c>
      <c r="J12" t="s">
        <v>21</v>
      </c>
      <c r="K12">
        <v>2.8299999999999999E-2</v>
      </c>
      <c r="L12">
        <v>2.93E-2</v>
      </c>
      <c r="M12">
        <v>1.3708910000000001</v>
      </c>
      <c r="N12" t="s">
        <v>21</v>
      </c>
      <c r="O12">
        <v>2.9499999999999998E-2</v>
      </c>
      <c r="P12">
        <v>3.0499999999999999E-2</v>
      </c>
      <c r="Q12">
        <v>1.3800829999999999</v>
      </c>
      <c r="S12" s="17"/>
      <c r="T12" t="s">
        <v>21</v>
      </c>
      <c r="U12">
        <v>2.2499999999999999E-2</v>
      </c>
      <c r="V12">
        <v>2.6499999999999999E-2</v>
      </c>
      <c r="W12">
        <v>1.388924</v>
      </c>
      <c r="X12" t="s">
        <v>21</v>
      </c>
      <c r="Y12">
        <v>2.3400000000000001E-2</v>
      </c>
      <c r="Z12">
        <v>2.7699999999999999E-2</v>
      </c>
      <c r="AA12">
        <v>1.1879169999999999</v>
      </c>
      <c r="AB12" t="s">
        <v>21</v>
      </c>
      <c r="AC12">
        <v>2.4299999999999999E-2</v>
      </c>
      <c r="AD12">
        <v>2.8899999999999999E-2</v>
      </c>
      <c r="AE12">
        <v>1.1796150000000001</v>
      </c>
      <c r="AF12" t="s">
        <v>21</v>
      </c>
      <c r="AG12">
        <v>2.52E-2</v>
      </c>
      <c r="AH12">
        <v>0.03</v>
      </c>
      <c r="AI12">
        <v>1.1946270000000001</v>
      </c>
    </row>
    <row r="13" spans="1:35" x14ac:dyDescent="0.25">
      <c r="A13" s="17"/>
      <c r="B13" t="s">
        <v>22</v>
      </c>
      <c r="C13">
        <v>2.6100000000000002E-2</v>
      </c>
      <c r="D13">
        <v>2.6100000000000002E-2</v>
      </c>
      <c r="E13">
        <v>2.3973650000000002</v>
      </c>
      <c r="F13" t="s">
        <v>22</v>
      </c>
      <c r="G13">
        <v>2.7199999999999998E-2</v>
      </c>
      <c r="H13">
        <v>2.7199999999999998E-2</v>
      </c>
      <c r="I13">
        <v>2.2275070000000001</v>
      </c>
      <c r="J13" t="s">
        <v>22</v>
      </c>
      <c r="K13">
        <v>2.8299999999999999E-2</v>
      </c>
      <c r="L13">
        <v>2.8400000000000002E-2</v>
      </c>
      <c r="M13">
        <v>2.11938</v>
      </c>
      <c r="N13" t="s">
        <v>22</v>
      </c>
      <c r="O13">
        <v>2.9499999999999998E-2</v>
      </c>
      <c r="P13">
        <v>2.9499999999999998E-2</v>
      </c>
      <c r="Q13">
        <v>2.1445829999999999</v>
      </c>
      <c r="S13" s="17"/>
      <c r="T13" t="s">
        <v>22</v>
      </c>
      <c r="U13">
        <v>2.2700000000000001E-2</v>
      </c>
      <c r="V13">
        <v>2.4E-2</v>
      </c>
      <c r="W13">
        <v>2.4382160000000002</v>
      </c>
      <c r="X13" t="s">
        <v>22</v>
      </c>
      <c r="Y13">
        <v>2.3599999999999999E-2</v>
      </c>
      <c r="Z13">
        <v>2.5100000000000001E-2</v>
      </c>
      <c r="AA13">
        <v>2.2154750000000001</v>
      </c>
      <c r="AB13" t="s">
        <v>22</v>
      </c>
      <c r="AC13">
        <v>2.46E-2</v>
      </c>
      <c r="AD13">
        <v>2.6100000000000002E-2</v>
      </c>
      <c r="AE13">
        <v>2.434056</v>
      </c>
      <c r="AF13" t="s">
        <v>22</v>
      </c>
      <c r="AG13">
        <v>2.5499999999999998E-2</v>
      </c>
      <c r="AH13">
        <v>2.7099999999999999E-2</v>
      </c>
      <c r="AI13">
        <v>2.157187</v>
      </c>
    </row>
    <row r="16" spans="1:35" x14ac:dyDescent="0.25">
      <c r="A16" s="13" t="s">
        <v>24</v>
      </c>
      <c r="B16" s="11" t="s">
        <v>76</v>
      </c>
      <c r="C16" s="11"/>
      <c r="D16" s="11"/>
      <c r="E16" s="11"/>
      <c r="F16" s="11" t="s">
        <v>77</v>
      </c>
      <c r="G16" s="11"/>
      <c r="H16" s="11"/>
      <c r="I16" s="11"/>
      <c r="J16" s="11" t="s">
        <v>78</v>
      </c>
      <c r="K16" s="11"/>
      <c r="L16" s="11"/>
      <c r="M16" s="11"/>
      <c r="N16" s="11" t="s">
        <v>79</v>
      </c>
      <c r="O16" s="11"/>
      <c r="P16" s="11"/>
      <c r="Q16" s="11"/>
      <c r="S16" s="13" t="s">
        <v>24</v>
      </c>
      <c r="T16" s="11" t="s">
        <v>76</v>
      </c>
      <c r="U16" s="11"/>
      <c r="V16" s="11"/>
      <c r="W16" s="11"/>
      <c r="X16" s="11" t="s">
        <v>77</v>
      </c>
      <c r="Y16" s="11"/>
      <c r="Z16" s="11"/>
      <c r="AA16" s="11"/>
      <c r="AB16" s="11" t="s">
        <v>78</v>
      </c>
      <c r="AC16" s="11"/>
      <c r="AD16" s="11"/>
      <c r="AE16" s="11"/>
      <c r="AF16" s="11" t="s">
        <v>79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76</v>
      </c>
      <c r="C23" s="11"/>
      <c r="D23" s="11"/>
      <c r="E23" s="11"/>
      <c r="F23" s="11" t="s">
        <v>77</v>
      </c>
      <c r="G23" s="11"/>
      <c r="H23" s="11"/>
      <c r="I23" s="11"/>
      <c r="J23" s="11" t="s">
        <v>78</v>
      </c>
      <c r="K23" s="11"/>
      <c r="L23" s="11"/>
      <c r="M23" s="11"/>
      <c r="N23" s="11" t="s">
        <v>79</v>
      </c>
      <c r="O23" s="11"/>
      <c r="P23" s="11"/>
      <c r="Q23" s="11"/>
      <c r="S23" s="18" t="s">
        <v>25</v>
      </c>
      <c r="T23" s="11" t="s">
        <v>76</v>
      </c>
      <c r="U23" s="11"/>
      <c r="V23" s="11"/>
      <c r="W23" s="11"/>
      <c r="X23" s="11" t="s">
        <v>77</v>
      </c>
      <c r="Y23" s="11"/>
      <c r="Z23" s="11"/>
      <c r="AA23" s="11"/>
      <c r="AB23" s="11" t="s">
        <v>78</v>
      </c>
      <c r="AC23" s="11"/>
      <c r="AD23" s="11"/>
      <c r="AE23" s="11"/>
      <c r="AF23" s="11" t="s">
        <v>79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2.6100000000000002E-2</v>
      </c>
      <c r="C25" s="3"/>
      <c r="D25" s="3"/>
      <c r="E25">
        <v>4.8801600000000001</v>
      </c>
      <c r="F25" s="3">
        <v>2.7199999999999998E-2</v>
      </c>
      <c r="G25" s="3"/>
      <c r="H25" s="3"/>
      <c r="I25">
        <v>4.8771180000000003</v>
      </c>
      <c r="J25">
        <v>2.8400000000000002E-2</v>
      </c>
      <c r="K25" s="3"/>
      <c r="L25" s="3"/>
      <c r="M25">
        <v>4.570227</v>
      </c>
      <c r="N25" s="3">
        <v>2.9499999999999998E-2</v>
      </c>
      <c r="O25" s="3"/>
      <c r="P25" s="3"/>
      <c r="Q25">
        <v>4.5894430000000002</v>
      </c>
      <c r="S25" s="18"/>
      <c r="T25" s="3">
        <v>2.35E-2</v>
      </c>
      <c r="U25" s="3"/>
      <c r="V25" s="3"/>
      <c r="W25">
        <v>4.6869209999999999</v>
      </c>
      <c r="X25" s="3">
        <v>2.4500000000000001E-2</v>
      </c>
      <c r="Y25" s="3"/>
      <c r="Z25" s="3"/>
      <c r="AA25">
        <v>4.6177489999999999</v>
      </c>
      <c r="AB25" s="3">
        <v>2.5499999999999998E-2</v>
      </c>
      <c r="AC25" s="3"/>
      <c r="AD25" s="3"/>
      <c r="AE25">
        <v>4.5220289999999999</v>
      </c>
      <c r="AF25" s="3">
        <v>2.6700000000000002E-2</v>
      </c>
      <c r="AG25" s="3"/>
      <c r="AH25" s="3"/>
      <c r="AI25">
        <v>4.6001339999999997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76</v>
      </c>
      <c r="C30" s="11"/>
      <c r="D30" s="11"/>
      <c r="E30" s="11"/>
      <c r="F30" s="11" t="s">
        <v>77</v>
      </c>
      <c r="G30" s="11"/>
      <c r="H30" s="11"/>
      <c r="I30" s="11"/>
      <c r="J30" s="11" t="s">
        <v>78</v>
      </c>
      <c r="K30" s="11"/>
      <c r="L30" s="11"/>
      <c r="M30" s="11"/>
      <c r="N30" s="11" t="s">
        <v>79</v>
      </c>
      <c r="O30" s="11"/>
      <c r="P30" s="11"/>
      <c r="Q30" s="11"/>
      <c r="S30" s="17" t="s">
        <v>12</v>
      </c>
      <c r="T30" s="11" t="s">
        <v>76</v>
      </c>
      <c r="U30" s="11"/>
      <c r="V30" s="11"/>
      <c r="W30" s="11"/>
      <c r="X30" s="11" t="s">
        <v>77</v>
      </c>
      <c r="Y30" s="11"/>
      <c r="Z30" s="11"/>
      <c r="AA30" s="11"/>
      <c r="AB30" s="11" t="s">
        <v>78</v>
      </c>
      <c r="AC30" s="11"/>
      <c r="AD30" s="11"/>
      <c r="AE30" s="11"/>
      <c r="AF30" s="11" t="s">
        <v>79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2.7E-2</v>
      </c>
      <c r="E32">
        <v>1.004033</v>
      </c>
      <c r="F32" t="s">
        <v>20</v>
      </c>
      <c r="G32">
        <v>2.5999999999999999E-3</v>
      </c>
      <c r="H32">
        <v>2.8199999999999999E-2</v>
      </c>
      <c r="I32">
        <v>0.99231199999999997</v>
      </c>
      <c r="J32" t="s">
        <v>20</v>
      </c>
      <c r="K32">
        <v>2.5999999999999999E-3</v>
      </c>
      <c r="L32">
        <v>2.9399999999999999E-2</v>
      </c>
      <c r="M32">
        <v>0.993475</v>
      </c>
      <c r="N32" t="s">
        <v>20</v>
      </c>
      <c r="O32">
        <v>2.5999999999999999E-3</v>
      </c>
      <c r="P32">
        <v>3.0599999999999999E-2</v>
      </c>
      <c r="Q32">
        <v>1.0044550000000001</v>
      </c>
      <c r="S32" s="17"/>
      <c r="T32" t="s">
        <v>20</v>
      </c>
      <c r="U32">
        <v>1.2999999999999999E-3</v>
      </c>
      <c r="V32">
        <v>2.5600000000000001E-2</v>
      </c>
      <c r="W32">
        <v>1.0051000000000001</v>
      </c>
      <c r="X32" t="s">
        <v>20</v>
      </c>
      <c r="Y32">
        <v>2.5999999999999999E-3</v>
      </c>
      <c r="Z32">
        <v>2.8199999999999999E-2</v>
      </c>
      <c r="AA32">
        <v>1.1544859999999999</v>
      </c>
      <c r="AB32" t="s">
        <v>20</v>
      </c>
      <c r="AC32">
        <v>2.5999999999999999E-3</v>
      </c>
      <c r="AD32">
        <v>2.9399999999999999E-2</v>
      </c>
      <c r="AE32">
        <v>0.99950799999999995</v>
      </c>
      <c r="AF32" t="s">
        <v>20</v>
      </c>
      <c r="AG32">
        <v>2.5999999999999999E-3</v>
      </c>
      <c r="AH32">
        <v>3.0599999999999999E-2</v>
      </c>
      <c r="AI32">
        <v>1.001001</v>
      </c>
    </row>
    <row r="33" spans="1:35" x14ac:dyDescent="0.25">
      <c r="A33" s="17"/>
      <c r="B33" t="s">
        <v>21</v>
      </c>
      <c r="C33">
        <v>1.2800000000000001E-2</v>
      </c>
      <c r="D33">
        <v>2.5399999999999999E-2</v>
      </c>
      <c r="E33">
        <v>1.160104</v>
      </c>
      <c r="F33" t="s">
        <v>21</v>
      </c>
      <c r="G33">
        <v>1.34E-2</v>
      </c>
      <c r="H33">
        <v>2.6499999999999999E-2</v>
      </c>
      <c r="I33">
        <v>1.191395</v>
      </c>
      <c r="J33" t="s">
        <v>21</v>
      </c>
      <c r="K33">
        <v>1.3899999999999999E-2</v>
      </c>
      <c r="L33">
        <v>2.76E-2</v>
      </c>
      <c r="M33">
        <v>1.163394</v>
      </c>
      <c r="N33" t="s">
        <v>21</v>
      </c>
      <c r="O33">
        <v>1.44E-2</v>
      </c>
      <c r="P33">
        <v>2.87E-2</v>
      </c>
      <c r="Q33">
        <v>1.201419</v>
      </c>
      <c r="S33" s="17"/>
      <c r="T33" t="s">
        <v>21</v>
      </c>
      <c r="U33">
        <v>6.3E-3</v>
      </c>
      <c r="V33">
        <v>2.1499999999999998E-2</v>
      </c>
      <c r="W33">
        <v>1.30515</v>
      </c>
      <c r="X33" t="s">
        <v>21</v>
      </c>
      <c r="Y33">
        <v>6.7000000000000002E-3</v>
      </c>
      <c r="Z33">
        <v>2.35E-2</v>
      </c>
      <c r="AA33">
        <v>1.3365720000000001</v>
      </c>
      <c r="AB33" t="s">
        <v>21</v>
      </c>
      <c r="AC33">
        <v>7.0000000000000001E-3</v>
      </c>
      <c r="AD33">
        <v>2.4400000000000002E-2</v>
      </c>
      <c r="AE33">
        <v>1.2079789999999999</v>
      </c>
      <c r="AF33" t="s">
        <v>21</v>
      </c>
      <c r="AG33">
        <v>7.3000000000000001E-3</v>
      </c>
      <c r="AH33">
        <v>2.53E-2</v>
      </c>
      <c r="AI33">
        <v>1.341412</v>
      </c>
    </row>
    <row r="34" spans="1:35" x14ac:dyDescent="0.25">
      <c r="A34" s="17"/>
      <c r="B34" t="s">
        <v>22</v>
      </c>
      <c r="C34">
        <v>1.4E-2</v>
      </c>
      <c r="D34">
        <v>2.1100000000000001E-2</v>
      </c>
      <c r="E34">
        <v>2.1340849999999998</v>
      </c>
      <c r="F34" t="s">
        <v>22</v>
      </c>
      <c r="G34">
        <v>1.46E-2</v>
      </c>
      <c r="H34">
        <v>2.1999999999999999E-2</v>
      </c>
      <c r="I34">
        <v>2.0540479999999999</v>
      </c>
      <c r="J34" t="s">
        <v>22</v>
      </c>
      <c r="K34" s="7">
        <v>1.5100000000000001E-2</v>
      </c>
      <c r="L34" s="10">
        <v>2.29E-2</v>
      </c>
      <c r="M34">
        <v>2.0888610000000001</v>
      </c>
      <c r="N34" t="s">
        <v>22</v>
      </c>
      <c r="O34">
        <v>1.5599999999999999E-2</v>
      </c>
      <c r="P34">
        <v>2.3699999999999999E-2</v>
      </c>
      <c r="Q34">
        <v>2.4068510000000001</v>
      </c>
      <c r="S34" s="17"/>
      <c r="T34" t="s">
        <v>22</v>
      </c>
      <c r="U34">
        <v>7.7999999999999996E-3</v>
      </c>
      <c r="V34">
        <v>1.6299999999999999E-2</v>
      </c>
      <c r="W34">
        <v>1.7249920000000001</v>
      </c>
      <c r="X34" t="s">
        <v>22</v>
      </c>
      <c r="Y34">
        <v>8.2000000000000007E-3</v>
      </c>
      <c r="Z34">
        <v>1.78E-2</v>
      </c>
      <c r="AA34">
        <v>1.957727</v>
      </c>
      <c r="AB34" t="s">
        <v>22</v>
      </c>
      <c r="AC34">
        <v>8.6E-3</v>
      </c>
      <c r="AD34">
        <v>1.8499999999999999E-2</v>
      </c>
      <c r="AE34">
        <v>1.9182600000000001</v>
      </c>
      <c r="AF34" t="s">
        <v>22</v>
      </c>
      <c r="AG34">
        <v>8.8999999999999999E-3</v>
      </c>
      <c r="AH34" s="6">
        <v>1.9199999999999998E-2</v>
      </c>
      <c r="AI34">
        <v>1.9294519999999999</v>
      </c>
    </row>
    <row r="37" spans="1:35" x14ac:dyDescent="0.25">
      <c r="A37" s="13" t="s">
        <v>24</v>
      </c>
      <c r="B37" s="11" t="s">
        <v>76</v>
      </c>
      <c r="C37" s="11"/>
      <c r="D37" s="11"/>
      <c r="E37" s="11"/>
      <c r="F37" s="11" t="s">
        <v>77</v>
      </c>
      <c r="G37" s="11"/>
      <c r="H37" s="11"/>
      <c r="I37" s="11"/>
      <c r="J37" s="11" t="s">
        <v>78</v>
      </c>
      <c r="K37" s="11"/>
      <c r="L37" s="11"/>
      <c r="M37" s="11"/>
      <c r="N37" s="11" t="s">
        <v>79</v>
      </c>
      <c r="O37" s="11"/>
      <c r="P37" s="11"/>
      <c r="Q37" s="11"/>
      <c r="S37" s="13" t="s">
        <v>24</v>
      </c>
      <c r="T37" s="11" t="s">
        <v>76</v>
      </c>
      <c r="U37" s="11"/>
      <c r="V37" s="11"/>
      <c r="W37" s="11"/>
      <c r="X37" s="11" t="s">
        <v>77</v>
      </c>
      <c r="Y37" s="11"/>
      <c r="Z37" s="11"/>
      <c r="AA37" s="11"/>
      <c r="AB37" s="11" t="s">
        <v>78</v>
      </c>
      <c r="AC37" s="11"/>
      <c r="AD37" s="11"/>
      <c r="AE37" s="11"/>
      <c r="AF37" s="11" t="s">
        <v>79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76</v>
      </c>
      <c r="C44" s="11"/>
      <c r="D44" s="11"/>
      <c r="E44" s="11"/>
      <c r="F44" s="11" t="s">
        <v>77</v>
      </c>
      <c r="G44" s="11"/>
      <c r="H44" s="11"/>
      <c r="I44" s="11"/>
      <c r="J44" s="11" t="s">
        <v>78</v>
      </c>
      <c r="K44" s="11"/>
      <c r="L44" s="11"/>
      <c r="M44" s="11"/>
      <c r="N44" s="11" t="s">
        <v>79</v>
      </c>
      <c r="O44" s="11"/>
      <c r="P44" s="11"/>
      <c r="Q44" s="11"/>
      <c r="S44" s="18" t="s">
        <v>25</v>
      </c>
      <c r="T44" s="11" t="s">
        <v>76</v>
      </c>
      <c r="U44" s="11"/>
      <c r="V44" s="11"/>
      <c r="W44" s="11"/>
      <c r="X44" s="11" t="s">
        <v>77</v>
      </c>
      <c r="Y44" s="11"/>
      <c r="Z44" s="11"/>
      <c r="AA44" s="11"/>
      <c r="AB44" s="11" t="s">
        <v>78</v>
      </c>
      <c r="AC44" s="11"/>
      <c r="AD44" s="11"/>
      <c r="AE44" s="11"/>
      <c r="AF44" s="11" t="s">
        <v>79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1.9099999999999999E-2</v>
      </c>
      <c r="C46" s="3"/>
      <c r="D46" s="3"/>
      <c r="E46">
        <v>4.7096790000000004</v>
      </c>
      <c r="F46" s="3">
        <v>1.9900000000000001E-2</v>
      </c>
      <c r="G46" s="3"/>
      <c r="H46" s="3"/>
      <c r="I46">
        <v>4.5567589999999996</v>
      </c>
      <c r="J46" s="3">
        <v>2.06E-2</v>
      </c>
      <c r="K46" s="3"/>
      <c r="L46" s="3"/>
      <c r="M46">
        <v>4.6778459999999997</v>
      </c>
      <c r="N46" s="3">
        <v>2.1499999999999998E-2</v>
      </c>
      <c r="O46" s="3"/>
      <c r="P46" s="3"/>
      <c r="Q46">
        <v>4.6192169999999999</v>
      </c>
      <c r="S46" s="18"/>
      <c r="T46" s="3">
        <v>1.2699999999999999E-2</v>
      </c>
      <c r="U46" s="3"/>
      <c r="V46" s="3"/>
      <c r="W46">
        <v>4.5914010000000003</v>
      </c>
      <c r="X46" s="3">
        <v>1.37E-2</v>
      </c>
      <c r="Y46" s="3"/>
      <c r="Z46" s="3"/>
      <c r="AA46">
        <v>4.5961350000000003</v>
      </c>
      <c r="AB46" s="3">
        <v>1.4200000000000001E-2</v>
      </c>
      <c r="AC46" s="3"/>
      <c r="AD46" s="3"/>
      <c r="AE46">
        <v>4.6301649999999999</v>
      </c>
      <c r="AF46" s="3">
        <v>1.49E-2</v>
      </c>
      <c r="AG46" s="3"/>
      <c r="AH46" s="3"/>
      <c r="AI46">
        <v>4.6215159999999997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76</v>
      </c>
      <c r="C50" s="11"/>
      <c r="D50" s="11"/>
      <c r="E50" s="11"/>
      <c r="F50" s="11" t="s">
        <v>77</v>
      </c>
      <c r="G50" s="11"/>
      <c r="H50" s="11"/>
      <c r="I50" s="11"/>
      <c r="J50" s="11" t="s">
        <v>78</v>
      </c>
      <c r="K50" s="11"/>
      <c r="L50" s="11"/>
      <c r="M50" s="11"/>
      <c r="N50" s="11" t="s">
        <v>79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2.7E-2</v>
      </c>
      <c r="E52">
        <v>0.99087800000000004</v>
      </c>
      <c r="F52" t="s">
        <v>20</v>
      </c>
      <c r="G52">
        <v>2.5999999999999999E-3</v>
      </c>
      <c r="H52">
        <v>2.8199999999999999E-2</v>
      </c>
      <c r="I52">
        <v>1.007118</v>
      </c>
      <c r="J52" t="s">
        <v>20</v>
      </c>
      <c r="K52">
        <v>2.5999999999999999E-3</v>
      </c>
      <c r="L52">
        <v>2.9399999999999999E-2</v>
      </c>
      <c r="M52">
        <v>0.99850700000000003</v>
      </c>
      <c r="N52" t="s">
        <v>20</v>
      </c>
      <c r="O52">
        <v>2.5999999999999999E-3</v>
      </c>
      <c r="P52">
        <v>3.0599999999999999E-2</v>
      </c>
      <c r="Q52">
        <v>0.99304999999999999</v>
      </c>
    </row>
    <row r="53" spans="1:17" x14ac:dyDescent="0.25">
      <c r="A53" s="17"/>
      <c r="B53" t="s">
        <v>21</v>
      </c>
      <c r="C53">
        <v>2.8E-3</v>
      </c>
      <c r="D53">
        <v>1.5100000000000001E-2</v>
      </c>
      <c r="E53">
        <v>1.2341930000000001</v>
      </c>
      <c r="F53" t="s">
        <v>21</v>
      </c>
      <c r="G53">
        <v>2.8999999999999998E-3</v>
      </c>
      <c r="H53">
        <v>1.5599999999999999E-2</v>
      </c>
      <c r="I53">
        <v>1.17608</v>
      </c>
      <c r="J53" t="s">
        <v>21</v>
      </c>
      <c r="K53">
        <v>3.0000000000000001E-3</v>
      </c>
      <c r="L53">
        <v>1.6E-2</v>
      </c>
      <c r="M53">
        <v>1.272913</v>
      </c>
      <c r="N53" t="s">
        <v>21</v>
      </c>
      <c r="O53">
        <v>3.2000000000000002E-3</v>
      </c>
      <c r="P53">
        <v>1.67E-2</v>
      </c>
      <c r="Q53">
        <v>1.321026</v>
      </c>
    </row>
    <row r="54" spans="1:17" x14ac:dyDescent="0.25">
      <c r="A54" s="17"/>
      <c r="B54" t="s">
        <v>22</v>
      </c>
      <c r="C54">
        <v>3.7000000000000002E-3</v>
      </c>
      <c r="D54">
        <v>1.04E-2</v>
      </c>
      <c r="E54">
        <v>1.831175</v>
      </c>
      <c r="F54" t="s">
        <v>22</v>
      </c>
      <c r="G54">
        <v>3.8999999999999998E-3</v>
      </c>
      <c r="H54">
        <v>1.09E-2</v>
      </c>
      <c r="I54">
        <v>1.8565750000000001</v>
      </c>
      <c r="J54" t="s">
        <v>22</v>
      </c>
      <c r="K54">
        <v>4.0000000000000001E-3</v>
      </c>
      <c r="L54">
        <v>1.14E-2</v>
      </c>
      <c r="M54">
        <v>1.9092929999999999</v>
      </c>
      <c r="N54" t="s">
        <v>22</v>
      </c>
      <c r="O54">
        <v>4.1999999999999997E-3</v>
      </c>
      <c r="P54">
        <v>1.1900000000000001E-2</v>
      </c>
      <c r="Q54">
        <v>1.958421</v>
      </c>
    </row>
    <row r="57" spans="1:17" x14ac:dyDescent="0.25">
      <c r="A57" s="13" t="s">
        <v>24</v>
      </c>
      <c r="B57" s="11" t="s">
        <v>76</v>
      </c>
      <c r="C57" s="11"/>
      <c r="D57" s="11"/>
      <c r="E57" s="11"/>
      <c r="F57" s="11" t="s">
        <v>77</v>
      </c>
      <c r="G57" s="11"/>
      <c r="H57" s="11"/>
      <c r="I57" s="11"/>
      <c r="J57" s="11" t="s">
        <v>78</v>
      </c>
      <c r="K57" s="11"/>
      <c r="L57" s="11"/>
      <c r="M57" s="11"/>
      <c r="N57" s="11" t="s">
        <v>79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76</v>
      </c>
      <c r="C64" s="11"/>
      <c r="D64" s="11"/>
      <c r="E64" s="11"/>
      <c r="F64" s="11" t="s">
        <v>77</v>
      </c>
      <c r="G64" s="11"/>
      <c r="H64" s="11"/>
      <c r="I64" s="11"/>
      <c r="J64" s="11" t="s">
        <v>78</v>
      </c>
      <c r="K64" s="11"/>
      <c r="L64" s="11"/>
      <c r="M64" s="11"/>
      <c r="N64" s="11" t="s">
        <v>79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6.1999999999999998E-3</v>
      </c>
      <c r="C66" s="3"/>
      <c r="D66" s="3"/>
      <c r="E66">
        <v>4.5545960000000001</v>
      </c>
      <c r="F66" s="3"/>
      <c r="G66" s="3">
        <v>6.6E-3</v>
      </c>
      <c r="H66" s="3"/>
      <c r="I66">
        <v>4.6897219999999997</v>
      </c>
      <c r="J66" s="3">
        <v>6.8999999999999999E-3</v>
      </c>
      <c r="K66" s="3"/>
      <c r="L66" s="3"/>
      <c r="M66">
        <v>4.6768219999999996</v>
      </c>
      <c r="N66" s="3">
        <v>7.1999999999999998E-3</v>
      </c>
      <c r="O66" s="3"/>
      <c r="P66" s="3"/>
      <c r="Q66">
        <v>4.536124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2.7060000000000001E-2</v>
      </c>
      <c r="H73">
        <f t="shared" ref="H73:H75" si="2">E11+I11</f>
        <v>2.0211800000000002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2.6155000000000001E-2</v>
      </c>
      <c r="M73">
        <f>I25+E25</f>
        <v>9.7572779999999995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2.7119999999999998E-2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2.6210000000000001E-2</v>
      </c>
    </row>
    <row r="74" spans="1:27" x14ac:dyDescent="0.25">
      <c r="C74" s="17"/>
      <c r="D74" s="16"/>
      <c r="E74" t="s">
        <v>36</v>
      </c>
      <c r="F74">
        <f t="shared" si="0"/>
        <v>2.6155000000000001E-2</v>
      </c>
      <c r="G74">
        <f t="shared" si="1"/>
        <v>2.6959999999999998E-2</v>
      </c>
      <c r="H74">
        <f t="shared" si="2"/>
        <v>2.434329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2.6210000000000001E-2</v>
      </c>
      <c r="S74">
        <f t="shared" si="7"/>
        <v>2.7020000000000002E-2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2.6155000000000001E-2</v>
      </c>
      <c r="G75">
        <f t="shared" si="1"/>
        <v>2.6155000000000001E-2</v>
      </c>
      <c r="H75">
        <f t="shared" si="2"/>
        <v>4.6248719999999999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2.6210000000000001E-2</v>
      </c>
      <c r="S75">
        <f t="shared" si="7"/>
        <v>2.6210000000000001E-2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2.724E-2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2.6320000000000003E-2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2.7359999999999999E-2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2.6430000000000002E-2</v>
      </c>
    </row>
    <row r="80" spans="1:27" x14ac:dyDescent="0.25">
      <c r="C80" s="17"/>
      <c r="D80" s="16"/>
      <c r="E80" t="s">
        <v>36</v>
      </c>
      <c r="F80">
        <f t="shared" si="10"/>
        <v>2.6320000000000003E-2</v>
      </c>
      <c r="G80">
        <f t="shared" si="11"/>
        <v>2.7140000000000001E-2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2.6430000000000002E-2</v>
      </c>
      <c r="S80">
        <f t="shared" si="15"/>
        <v>2.726E-2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2.6320000000000003E-2</v>
      </c>
      <c r="G81">
        <f t="shared" si="11"/>
        <v>2.6320000000000003E-2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2.6430000000000002E-2</v>
      </c>
      <c r="S81">
        <f t="shared" si="15"/>
        <v>2.6430000000000002E-2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2.7120000000000002E-2</v>
      </c>
      <c r="H86">
        <f t="shared" ref="H86:H88" si="20">M11+I11+E11</f>
        <v>3.0197820000000002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2.6210250000000004E-2</v>
      </c>
      <c r="M86">
        <f>M25+I25+E25</f>
        <v>14.327505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2.724E-2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2.6321000000000004E-2</v>
      </c>
    </row>
    <row r="87" spans="2:25" x14ac:dyDescent="0.25">
      <c r="B87" s="17"/>
      <c r="C87" s="15"/>
      <c r="D87" s="16"/>
      <c r="E87" t="s">
        <v>36</v>
      </c>
      <c r="F87">
        <f t="shared" si="18"/>
        <v>2.6210000000000004E-2</v>
      </c>
      <c r="G87">
        <f t="shared" si="19"/>
        <v>2.7020000000000002E-2</v>
      </c>
      <c r="H87">
        <f t="shared" si="20"/>
        <v>3.8052200000000003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2.6320000000000003E-2</v>
      </c>
      <c r="S87">
        <f t="shared" si="25"/>
        <v>2.7140000000000004E-2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2.6210000000000004E-2</v>
      </c>
      <c r="G88">
        <f t="shared" si="19"/>
        <v>2.6210250000000004E-2</v>
      </c>
      <c r="H88">
        <f t="shared" si="20"/>
        <v>6.7442520000000012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2.6320000000000003E-2</v>
      </c>
      <c r="S88">
        <f t="shared" si="25"/>
        <v>2.6321000000000004E-2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2.7479999999999997E-2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2.6544000000000002E-2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2.7720000000000002E-2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2.6769000000000001E-2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2.6540000000000001E-2</v>
      </c>
      <c r="G93">
        <f t="shared" si="29"/>
        <v>2.7380000000000002E-2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2.6759999999999999E-2</v>
      </c>
      <c r="S93">
        <f t="shared" si="33"/>
        <v>2.7620000000000006E-2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2.6540000000000001E-2</v>
      </c>
      <c r="G94">
        <f t="shared" si="29"/>
        <v>2.6544000000000002E-2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2.6759999999999999E-2</v>
      </c>
      <c r="S94">
        <f t="shared" si="33"/>
        <v>2.6769000000000001E-2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2.7179999999999996E-2</v>
      </c>
      <c r="H99">
        <f t="shared" ref="H99:H101" si="38">Q11+M11+I11+E11</f>
        <v>4.0412840000000001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2.6265724999999997E-2</v>
      </c>
      <c r="M99">
        <f>Q25+M25+I25+E25</f>
        <v>18.916948000000001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2.7359999999999999E-2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2.6432799999999999E-2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2.6265012499999997E-2</v>
      </c>
      <c r="G100">
        <f t="shared" si="37"/>
        <v>2.7079999999999996E-2</v>
      </c>
      <c r="H100">
        <f t="shared" si="38"/>
        <v>5.1853030000000002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2.6430100000000002E-2</v>
      </c>
      <c r="S100">
        <f t="shared" si="43"/>
        <v>2.726E-2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2.6265012499999997E-2</v>
      </c>
      <c r="G101">
        <f t="shared" si="37"/>
        <v>2.6265724999999997E-2</v>
      </c>
      <c r="H101">
        <f t="shared" si="38"/>
        <v>8.8888350000000003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2.6430100000000002E-2</v>
      </c>
      <c r="S101">
        <f t="shared" si="43"/>
        <v>2.6432799999999999E-2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2.7719999999999998E-2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2.67704E-2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2.8080000000000001E-2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2.71116E-2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2.6760799999999998E-2</v>
      </c>
      <c r="G106">
        <f t="shared" si="47"/>
        <v>2.7619999999999999E-2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2.7092699999999997E-2</v>
      </c>
      <c r="S106">
        <f t="shared" si="51"/>
        <v>2.7980000000000005E-2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2.6760799999999998E-2</v>
      </c>
      <c r="G107">
        <f t="shared" si="47"/>
        <v>2.67704E-2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2.7092699999999997E-2</v>
      </c>
      <c r="S107">
        <f t="shared" si="51"/>
        <v>2.71116E-2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2.7060000000000001E-2</v>
      </c>
      <c r="H112">
        <f t="shared" ref="H112:H114" si="56">AA11+W11</f>
        <v>2.1467039999999997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2.3549999999999998E-2</v>
      </c>
      <c r="M112">
        <f>AA25+W25</f>
        <v>9.3046699999999998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2.7119999999999998E-2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2.3600000000000003E-2</v>
      </c>
    </row>
    <row r="113" spans="2:25" x14ac:dyDescent="0.25">
      <c r="C113" s="17"/>
      <c r="D113" s="16"/>
      <c r="E113" t="s">
        <v>36</v>
      </c>
      <c r="F113">
        <f t="shared" si="54"/>
        <v>2.2544999999999999E-2</v>
      </c>
      <c r="G113">
        <f t="shared" si="55"/>
        <v>2.656E-2</v>
      </c>
      <c r="H113">
        <f t="shared" si="56"/>
        <v>2.5768409999999999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2.2589999999999999E-2</v>
      </c>
      <c r="S113">
        <f t="shared" si="61"/>
        <v>2.6619999999999998E-2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2.2745000000000001E-2</v>
      </c>
      <c r="G114">
        <f t="shared" si="55"/>
        <v>2.4055E-2</v>
      </c>
      <c r="H114">
        <f t="shared" si="56"/>
        <v>4.6536910000000002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2.2790000000000001E-2</v>
      </c>
      <c r="S114">
        <f t="shared" si="61"/>
        <v>2.4109999999999999E-2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2.724E-2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2.3700000000000002E-2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2.7359999999999999E-2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2.3799999999999998E-2</v>
      </c>
    </row>
    <row r="119" spans="2:25" x14ac:dyDescent="0.25">
      <c r="C119" s="17"/>
      <c r="D119" s="16"/>
      <c r="E119" t="s">
        <v>36</v>
      </c>
      <c r="F119">
        <f t="shared" si="64"/>
        <v>2.2679999999999999E-2</v>
      </c>
      <c r="G119">
        <f t="shared" si="65"/>
        <v>2.674E-2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2.2769999999999999E-2</v>
      </c>
      <c r="S119">
        <f t="shared" si="69"/>
        <v>2.6859999999999995E-2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2.2880000000000005E-2</v>
      </c>
      <c r="G120">
        <f t="shared" si="65"/>
        <v>2.4220000000000002E-2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2.2970000000000001E-2</v>
      </c>
      <c r="S120">
        <f t="shared" si="69"/>
        <v>2.4329999999999997E-2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2.7120000000000002E-2</v>
      </c>
      <c r="H125">
        <f t="shared" ref="H125:H127" si="74">AE11+AA11+W11</f>
        <v>3.1463570000000001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2.3600000000000003E-2</v>
      </c>
      <c r="M125">
        <f>AE25+AA25+W25</f>
        <v>13.826699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2.724E-2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2.3699999999999999E-2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2.2590000000000002E-2</v>
      </c>
      <c r="G126">
        <f t="shared" si="73"/>
        <v>2.6619999999999998E-2</v>
      </c>
      <c r="H126">
        <f t="shared" si="74"/>
        <v>3.756456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2.2680000000000002E-2</v>
      </c>
      <c r="S126">
        <f t="shared" si="79"/>
        <v>2.674E-2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2.2790250000000001E-2</v>
      </c>
      <c r="G127">
        <f t="shared" si="73"/>
        <v>2.4109750000000003E-2</v>
      </c>
      <c r="H127">
        <f t="shared" si="74"/>
        <v>7.0877470000000002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2.2881000000000006E-2</v>
      </c>
      <c r="S127">
        <f t="shared" si="79"/>
        <v>2.4219000000000004E-2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2.7479999999999997E-2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2.3899999999999998E-2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2.7720000000000002E-2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2.4100000000000003E-2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2.2859999999999998E-2</v>
      </c>
      <c r="G132">
        <f t="shared" si="83"/>
        <v>2.6979999999999997E-2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2.3040000000000001E-2</v>
      </c>
      <c r="S132">
        <f t="shared" si="87"/>
        <v>2.7220000000000001E-2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2.3064000000000001E-2</v>
      </c>
      <c r="G133">
        <f t="shared" si="83"/>
        <v>2.4435999999999999E-2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2.3248999999999999E-2</v>
      </c>
      <c r="S133">
        <f t="shared" si="87"/>
        <v>2.4651000000000003E-2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2.7179999999999996E-2</v>
      </c>
      <c r="H138">
        <f t="shared" ref="H138:H140" si="92">AI11+AE11+AA11+W11</f>
        <v>4.1455319999999993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2.3650024999999998E-2</v>
      </c>
      <c r="M138">
        <f>AI25+AE25+AA25+W25</f>
        <v>18.426833000000002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2.7359999999999999E-2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2.3800200000000001E-2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2.2634999999999995E-2</v>
      </c>
      <c r="G139">
        <f t="shared" si="91"/>
        <v>2.6679987499999995E-2</v>
      </c>
      <c r="H139">
        <f t="shared" si="92"/>
        <v>4.9510830000000006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2.2769999999999999E-2</v>
      </c>
      <c r="S139">
        <f t="shared" si="97"/>
        <v>2.6859899999999999E-2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2.2835724999999998E-2</v>
      </c>
      <c r="G140">
        <f t="shared" si="91"/>
        <v>2.4164262499999999E-2</v>
      </c>
      <c r="H140">
        <f t="shared" si="92"/>
        <v>9.2449340000000007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2.2972800000000002E-2</v>
      </c>
      <c r="S140">
        <f t="shared" si="97"/>
        <v>2.4327100000000001E-2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2.7719999999999998E-2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2.4101600000000001E-2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2.8080000000000001E-2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2.4405400000000001E-2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2.3039999999999998E-2</v>
      </c>
      <c r="G145">
        <f t="shared" si="101"/>
        <v>2.7219199999999999E-2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2.3310000000000001E-2</v>
      </c>
      <c r="S145">
        <f t="shared" si="105"/>
        <v>2.7577299999999999E-2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2.3250399999999997E-2</v>
      </c>
      <c r="G146">
        <f t="shared" si="101"/>
        <v>2.4648799999999998E-2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2.3531600000000003E-2</v>
      </c>
      <c r="S146">
        <f t="shared" si="105"/>
        <v>2.49657E-2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2.7060000000000001E-2</v>
      </c>
      <c r="H151">
        <f t="shared" ref="H151:H153" si="110">I32++E32</f>
        <v>1.9963449999999998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1.9139999999999997E-2</v>
      </c>
      <c r="M151">
        <f>I46+E46</f>
        <v>9.2664380000000008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2.7119999999999998E-2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1.9179999999999999E-2</v>
      </c>
    </row>
    <row r="152" spans="1:25" x14ac:dyDescent="0.25">
      <c r="C152" s="17"/>
      <c r="D152" s="16"/>
      <c r="E152" t="s">
        <v>36</v>
      </c>
      <c r="F152">
        <f t="shared" si="108"/>
        <v>1.2830000000000001E-2</v>
      </c>
      <c r="G152">
        <f t="shared" si="109"/>
        <v>2.5454999999999998E-2</v>
      </c>
      <c r="H152">
        <f t="shared" si="110"/>
        <v>2.351499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1.286E-2</v>
      </c>
      <c r="S152">
        <f t="shared" si="115"/>
        <v>2.5509999999999998E-2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1.4029999999999999E-2</v>
      </c>
      <c r="G153">
        <f t="shared" si="109"/>
        <v>2.1145000000000001E-2</v>
      </c>
      <c r="H153">
        <f t="shared" si="110"/>
        <v>4.1881329999999997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1.406E-2</v>
      </c>
      <c r="S153">
        <f t="shared" si="115"/>
        <v>2.1190000000000001E-2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2.724E-2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1.9259999999999999E-2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2.7359999999999999E-2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1.934E-2</v>
      </c>
    </row>
    <row r="158" spans="1:25" x14ac:dyDescent="0.25">
      <c r="C158" s="17"/>
      <c r="D158" s="16"/>
      <c r="E158" t="s">
        <v>36</v>
      </c>
      <c r="F158">
        <f t="shared" si="118"/>
        <v>1.2920000000000001E-2</v>
      </c>
      <c r="G158">
        <f t="shared" si="119"/>
        <v>2.562E-2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1.2979999999999998E-2</v>
      </c>
      <c r="S158">
        <f t="shared" si="123"/>
        <v>2.5729999999999996E-2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1.4120000000000002E-2</v>
      </c>
      <c r="G159">
        <f t="shared" si="119"/>
        <v>2.1280000000000004E-2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1.418E-2</v>
      </c>
      <c r="S159">
        <f t="shared" si="123"/>
        <v>2.137E-2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2.7120000000000002E-2</v>
      </c>
      <c r="H164">
        <f t="shared" ref="H164:H166" si="128">M32+I32+E32</f>
        <v>2.9898199999999999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1.9179749999999999E-2</v>
      </c>
      <c r="M164">
        <f>M46+I46+E46</f>
        <v>13.944284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2.724E-2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1.9259000000000002E-2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1.2859750000000001E-2</v>
      </c>
      <c r="G165">
        <f t="shared" si="127"/>
        <v>2.5509999999999998E-2</v>
      </c>
      <c r="H165">
        <f t="shared" si="128"/>
        <v>3.5148930000000003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1.2919E-2</v>
      </c>
      <c r="S165">
        <f t="shared" si="133"/>
        <v>2.5620000000000004E-2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1.4059750000000003E-2</v>
      </c>
      <c r="G166">
        <f t="shared" si="127"/>
        <v>2.1190000000000001E-2</v>
      </c>
      <c r="H166">
        <f t="shared" si="128"/>
        <v>6.2769939999999993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1.4119000000000001E-2</v>
      </c>
      <c r="S166">
        <f t="shared" si="133"/>
        <v>2.128E-2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2.7479999999999997E-2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1.9415999999999999E-2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2.7720000000000002E-2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1.9571000000000002E-2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1.3036000000000001E-2</v>
      </c>
      <c r="G171">
        <f t="shared" si="137"/>
        <v>2.5839999999999998E-2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1.3151000000000001E-2</v>
      </c>
      <c r="S171">
        <f t="shared" si="141"/>
        <v>2.606E-2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1.4236E-2</v>
      </c>
      <c r="G172">
        <f t="shared" si="137"/>
        <v>2.146E-2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1.4351000000000001E-2</v>
      </c>
      <c r="S172">
        <f t="shared" si="141"/>
        <v>2.1640000000000003E-2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2.7179999999999996E-2</v>
      </c>
      <c r="H177">
        <f t="shared" ref="H177:H179" si="146">Q32+M32+I32+E32</f>
        <v>3.994275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1.9219287499999998E-2</v>
      </c>
      <c r="M177">
        <f>Q46+M46+I46+E46</f>
        <v>18.563500999999999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2.7359999999999999E-2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1.9337299999999998E-2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1.2889262499999998E-2</v>
      </c>
      <c r="G178">
        <f t="shared" si="145"/>
        <v>2.5564999999999997E-2</v>
      </c>
      <c r="H178">
        <f t="shared" si="146"/>
        <v>4.7163120000000003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1.29771E-2</v>
      </c>
      <c r="S178">
        <f t="shared" si="151"/>
        <v>2.5729999999999999E-2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1.4089262499999998E-2</v>
      </c>
      <c r="G179">
        <f t="shared" si="145"/>
        <v>2.1234987499999997E-2</v>
      </c>
      <c r="H179">
        <f t="shared" si="146"/>
        <v>8.6838449999999998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1.41771E-2</v>
      </c>
      <c r="S179">
        <f t="shared" si="151"/>
        <v>2.1369899999999997E-2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2.7719999999999998E-2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1.9570399999999998E-2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2.8080000000000001E-2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1.9801100000000002E-2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1.31488E-2</v>
      </c>
      <c r="G184">
        <f t="shared" si="155"/>
        <v>2.6059999999999996E-2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1.3315700000000001E-2</v>
      </c>
      <c r="S184">
        <f t="shared" si="159"/>
        <v>2.6390000000000004E-2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1.43488E-2</v>
      </c>
      <c r="G185">
        <f t="shared" si="155"/>
        <v>2.1639199999999997E-2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1.4515700000000001E-2</v>
      </c>
      <c r="S185">
        <f t="shared" si="159"/>
        <v>2.1907300000000001E-2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2.5730000000000003E-2</v>
      </c>
      <c r="H190">
        <f t="shared" ref="H190:H192" si="164">AA32+W32</f>
        <v>2.159586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1.2749999999999999E-2</v>
      </c>
      <c r="M190">
        <f>AA46+W46</f>
        <v>9.1875360000000015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2.5860000000000001E-2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1.2799999999999999E-2</v>
      </c>
    </row>
    <row r="191" spans="1:25" x14ac:dyDescent="0.25">
      <c r="C191" s="17"/>
      <c r="D191" s="16"/>
      <c r="E191" t="s">
        <v>36</v>
      </c>
      <c r="F191">
        <f t="shared" si="162"/>
        <v>6.3200000000000001E-3</v>
      </c>
      <c r="G191">
        <f t="shared" si="163"/>
        <v>2.1599999999999998E-2</v>
      </c>
      <c r="H191">
        <f t="shared" si="164"/>
        <v>2.6417220000000001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6.3400000000000001E-3</v>
      </c>
      <c r="S191">
        <f t="shared" si="169"/>
        <v>2.1700000000000001E-2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7.8199999999999988E-3</v>
      </c>
      <c r="G192">
        <f t="shared" si="163"/>
        <v>1.6374999999999997E-2</v>
      </c>
      <c r="H192">
        <f t="shared" si="164"/>
        <v>3.6827190000000001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7.8399999999999997E-3</v>
      </c>
      <c r="S192">
        <f t="shared" si="169"/>
        <v>1.6449999999999999E-2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2.6120000000000001E-2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1.2900000000000002E-2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2.6379999999999997E-2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1.2999999999999998E-2</v>
      </c>
    </row>
    <row r="197" spans="2:25" x14ac:dyDescent="0.25">
      <c r="C197" s="17"/>
      <c r="D197" s="16"/>
      <c r="E197" t="s">
        <v>36</v>
      </c>
      <c r="F197">
        <f t="shared" si="172"/>
        <v>6.3800000000000003E-3</v>
      </c>
      <c r="G197">
        <f t="shared" si="173"/>
        <v>2.1899999999999999E-2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6.4200000000000004E-3</v>
      </c>
      <c r="S197">
        <f t="shared" si="177"/>
        <v>2.2099999999999998E-2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7.8799999999999999E-3</v>
      </c>
      <c r="G198">
        <f t="shared" si="173"/>
        <v>1.66E-2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7.92E-3</v>
      </c>
      <c r="S198">
        <f t="shared" si="177"/>
        <v>1.6749999999999998E-2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2.5856500000000004E-2</v>
      </c>
      <c r="H203">
        <f t="shared" ref="H203:H205" si="182">AE32+AA32+W32</f>
        <v>3.1590940000000001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1.2798749999999999E-2</v>
      </c>
      <c r="M203">
        <f>AE46+AA46+W46</f>
        <v>13.817701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2.6106000000000001E-2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1.2895000000000002E-2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6.3397500000000008E-3</v>
      </c>
      <c r="G204">
        <f t="shared" si="181"/>
        <v>2.1697250000000001E-2</v>
      </c>
      <c r="H204">
        <f t="shared" si="182"/>
        <v>3.8497010000000005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6.379000000000001E-3</v>
      </c>
      <c r="S204">
        <f t="shared" si="186"/>
        <v>2.1888999999999999E-2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7.8400000000000015E-3</v>
      </c>
      <c r="G205">
        <f t="shared" si="181"/>
        <v>1.6448000000000001E-2</v>
      </c>
      <c r="H205">
        <f t="shared" si="182"/>
        <v>5.6009790000000006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7.8799999999999999E-3</v>
      </c>
      <c r="S205">
        <f t="shared" si="186"/>
        <v>1.6591999999999999E-2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2.6584E-2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1.3079999999999998E-2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2.7034000000000002E-2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1.3255000000000001E-2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6.4559999999999999E-3</v>
      </c>
      <c r="G210">
        <f t="shared" si="190"/>
        <v>2.2255999999999998E-2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6.5310000000000003E-3</v>
      </c>
      <c r="S210">
        <f t="shared" si="194"/>
        <v>2.2601000000000003E-2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7.9600000000000001E-3</v>
      </c>
      <c r="G211">
        <f t="shared" si="190"/>
        <v>1.6867999999999998E-2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8.0400000000000003E-3</v>
      </c>
      <c r="S211">
        <f t="shared" si="194"/>
        <v>1.7128000000000001E-2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2.5979674999999997E-2</v>
      </c>
      <c r="H216">
        <f t="shared" ref="H216:H218" si="199">AI32+AE32+AA32+W32</f>
        <v>4.1600950000000001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1.2846337499999999E-2</v>
      </c>
      <c r="M216">
        <f>AI46+AE46+AA46+W46</f>
        <v>18.439216999999999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2.6339400000000002E-2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1.2985699999999999E-2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6.3592624999999989E-3</v>
      </c>
      <c r="G217">
        <f t="shared" si="198"/>
        <v>2.1791887499999996E-2</v>
      </c>
      <c r="H217">
        <f t="shared" si="199"/>
        <v>5.1911130000000005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6.4171000000000002E-3</v>
      </c>
      <c r="S217">
        <f t="shared" si="204"/>
        <v>2.20681E-2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7.8599874999999986E-3</v>
      </c>
      <c r="G218">
        <f t="shared" si="198"/>
        <v>1.6519099999999998E-2</v>
      </c>
      <c r="H218">
        <f t="shared" si="199"/>
        <v>7.5304310000000001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7.9199000000000006E-3</v>
      </c>
      <c r="S218">
        <f t="shared" si="204"/>
        <v>1.6726799999999997E-2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2.7003199999999998E-2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1.32456E-2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2.7599800000000001E-2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1.34839E-2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6.5287999999999995E-3</v>
      </c>
      <c r="G223">
        <f t="shared" si="208"/>
        <v>2.2576800000000001E-2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6.6357000000000005E-3</v>
      </c>
      <c r="S223">
        <f t="shared" si="212"/>
        <v>2.30327E-2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8.0391999999999998E-3</v>
      </c>
      <c r="G224">
        <f t="shared" si="208"/>
        <v>1.7110399999999998E-2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8.1572999999999993E-3</v>
      </c>
      <c r="S224">
        <f t="shared" si="212"/>
        <v>1.7455600000000002E-2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2.7060000000000001E-2</v>
      </c>
      <c r="H229">
        <f t="shared" ref="H229:H231" si="217">I52+E52</f>
        <v>1.9979960000000001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6.2199999999999998E-3</v>
      </c>
      <c r="M229">
        <f>I66+E66</f>
        <v>9.2443179999999998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2.7119999999999998E-2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6.2399999999999999E-3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1.5125E-2</v>
      </c>
      <c r="H230">
        <f t="shared" si="217"/>
        <v>2.4102730000000001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1.5150000000000002E-2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1.0425E-2</v>
      </c>
      <c r="H231">
        <f t="shared" si="217"/>
        <v>3.6877500000000003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1.0450000000000001E-2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2.724E-2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6.28E-3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2.7359999999999999E-2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6.3199999999999992E-3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1.52E-2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1.525E-2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1.0499999999999999E-2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1.0549999999999999E-2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2.7120000000000002E-2</v>
      </c>
      <c r="H242">
        <f t="shared" ref="H242:H244" si="235">M52+I52+E52</f>
        <v>2.9965030000000001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6.2397500000000005E-3</v>
      </c>
      <c r="M242">
        <f>M66+I66+E66</f>
        <v>13.921139999999999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2.724E-2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6.2790000000000007E-3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1.5149750000000002E-2</v>
      </c>
      <c r="H243">
        <f t="shared" si="235"/>
        <v>3.6831860000000001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1.5199000000000001E-2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3.7197500000000008E-3</v>
      </c>
      <c r="G244">
        <f t="shared" si="234"/>
        <v>1.0450000000000001E-2</v>
      </c>
      <c r="H244">
        <f t="shared" si="235"/>
        <v>5.5970430000000002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3.7390000000000006E-3</v>
      </c>
      <c r="S244">
        <f t="shared" si="240"/>
        <v>1.0500000000000001E-2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2.7479999999999997E-2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6.3560000000000005E-3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2.7720000000000002E-2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6.4310000000000001E-3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1.5296000000000001E-2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1.5391000000000002E-2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3.7759999999999998E-3</v>
      </c>
      <c r="G250">
        <f t="shared" si="244"/>
        <v>1.0599999999999998E-2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3.8110000000000002E-3</v>
      </c>
      <c r="S250">
        <f t="shared" si="248"/>
        <v>1.0700000000000001E-2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2.7179999999999996E-2</v>
      </c>
      <c r="H255">
        <f t="shared" ref="H255:H257" si="253">Q52+M52+I52+E52</f>
        <v>3.9895529999999999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6.2592624999999995E-3</v>
      </c>
      <c r="M255">
        <f>Q66+M66+I66+E66</f>
        <v>18.457263999999999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2.7359999999999999E-2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6.3171E-3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2.8150124999999997E-3</v>
      </c>
      <c r="G256">
        <f t="shared" si="252"/>
        <v>1.5174299999999998E-2</v>
      </c>
      <c r="H256">
        <f t="shared" si="253"/>
        <v>5.0042119999999999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2.8300999999999995E-3</v>
      </c>
      <c r="S256">
        <f t="shared" si="258"/>
        <v>1.5247399999999999E-2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3.7292749999999998E-3</v>
      </c>
      <c r="G257">
        <f t="shared" si="252"/>
        <v>1.0474999999999998E-2</v>
      </c>
      <c r="H257">
        <f t="shared" si="253"/>
        <v>7.5554639999999997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3.7571999999999996E-3</v>
      </c>
      <c r="S257">
        <f t="shared" si="258"/>
        <v>1.0549999999999999E-2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2.7719999999999998E-2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6.4288000000000001E-3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2.8080000000000001E-2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6.5357000000000002E-3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2.8607999999999997E-3</v>
      </c>
      <c r="G262">
        <f t="shared" si="262"/>
        <v>1.5391200000000001E-2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2.8927000000000002E-3</v>
      </c>
      <c r="S262">
        <f t="shared" si="266"/>
        <v>1.5533800000000002E-2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3.8095999999999998E-3</v>
      </c>
      <c r="G263">
        <f t="shared" si="262"/>
        <v>1.0699999999999999E-2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3.8584000000000005E-3</v>
      </c>
      <c r="S263">
        <f t="shared" si="266"/>
        <v>1.085E-2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80</v>
      </c>
      <c r="C9" s="11"/>
      <c r="D9" s="11"/>
      <c r="E9" s="11"/>
      <c r="F9" s="11" t="s">
        <v>81</v>
      </c>
      <c r="G9" s="11"/>
      <c r="H9" s="11"/>
      <c r="I9" s="11"/>
      <c r="J9" s="11" t="s">
        <v>82</v>
      </c>
      <c r="K9" s="11"/>
      <c r="L9" s="11"/>
      <c r="M9" s="11"/>
      <c r="N9" s="11" t="s">
        <v>83</v>
      </c>
      <c r="O9" s="11"/>
      <c r="P9" s="11"/>
      <c r="Q9" s="11"/>
      <c r="S9" s="17" t="s">
        <v>12</v>
      </c>
      <c r="T9" s="11" t="s">
        <v>80</v>
      </c>
      <c r="U9" s="11"/>
      <c r="V9" s="11"/>
      <c r="W9" s="11"/>
      <c r="X9" s="11" t="s">
        <v>81</v>
      </c>
      <c r="Y9" s="11"/>
      <c r="Z9" s="11"/>
      <c r="AA9" s="11"/>
      <c r="AB9" s="11" t="s">
        <v>82</v>
      </c>
      <c r="AC9" s="11"/>
      <c r="AD9" s="11"/>
      <c r="AE9" s="11"/>
      <c r="AF9" s="11" t="s">
        <v>83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2.5600000000000001E-2</v>
      </c>
      <c r="E11">
        <v>1.032659</v>
      </c>
      <c r="F11" t="s">
        <v>20</v>
      </c>
      <c r="G11">
        <v>2.5999999999999999E-3</v>
      </c>
      <c r="H11">
        <v>2.69E-2</v>
      </c>
      <c r="I11">
        <v>1.160059</v>
      </c>
      <c r="J11" t="s">
        <v>20</v>
      </c>
      <c r="K11">
        <v>2.5999999999999999E-3</v>
      </c>
      <c r="L11">
        <v>2.81E-2</v>
      </c>
      <c r="M11">
        <v>1.0157890000000001</v>
      </c>
      <c r="N11" t="s">
        <v>20</v>
      </c>
      <c r="O11">
        <v>2.5999999999999999E-3</v>
      </c>
      <c r="P11">
        <v>2.93E-2</v>
      </c>
      <c r="Q11">
        <v>1.0044759999999999</v>
      </c>
      <c r="S11" s="17"/>
      <c r="T11" t="s">
        <v>20</v>
      </c>
      <c r="U11">
        <v>1.2999999999999999E-3</v>
      </c>
      <c r="V11">
        <v>2.5600000000000001E-2</v>
      </c>
      <c r="W11">
        <v>1.00173</v>
      </c>
      <c r="X11" t="s">
        <v>20</v>
      </c>
      <c r="Y11">
        <v>2.5999999999999999E-3</v>
      </c>
      <c r="Z11">
        <v>2.69E-2</v>
      </c>
      <c r="AA11">
        <v>1.012818</v>
      </c>
      <c r="AB11" t="s">
        <v>20</v>
      </c>
      <c r="AC11">
        <v>2.5999999999999999E-3</v>
      </c>
      <c r="AD11">
        <v>2.81E-2</v>
      </c>
      <c r="AE11">
        <v>1.011679</v>
      </c>
      <c r="AF11" t="s">
        <v>20</v>
      </c>
      <c r="AG11">
        <v>2.5999999999999999E-3</v>
      </c>
      <c r="AH11">
        <v>2.93E-2</v>
      </c>
      <c r="AI11">
        <v>1.0076639999999999</v>
      </c>
    </row>
    <row r="12" spans="1:35" x14ac:dyDescent="0.25">
      <c r="A12" s="17"/>
      <c r="B12" t="s">
        <v>21</v>
      </c>
      <c r="C12">
        <v>2.4799999999999999E-2</v>
      </c>
      <c r="D12">
        <v>2.5600000000000001E-2</v>
      </c>
      <c r="E12">
        <v>1.1475839999999999</v>
      </c>
      <c r="F12" t="s">
        <v>21</v>
      </c>
      <c r="G12">
        <v>2.5899999999999999E-2</v>
      </c>
      <c r="H12">
        <v>2.6800000000000001E-2</v>
      </c>
      <c r="I12">
        <v>1.3257159999999999</v>
      </c>
      <c r="J12" t="s">
        <v>21</v>
      </c>
      <c r="K12">
        <v>2.7099999999999999E-2</v>
      </c>
      <c r="L12">
        <v>2.7900000000000001E-2</v>
      </c>
      <c r="M12">
        <v>1.1685160000000001</v>
      </c>
      <c r="N12" t="s">
        <v>21</v>
      </c>
      <c r="O12">
        <v>2.8199999999999999E-2</v>
      </c>
      <c r="P12">
        <v>2.9100000000000001E-2</v>
      </c>
      <c r="Q12">
        <v>1.168652</v>
      </c>
      <c r="S12" s="17"/>
      <c r="T12" t="s">
        <v>21</v>
      </c>
      <c r="U12">
        <v>2.1600000000000001E-2</v>
      </c>
      <c r="V12">
        <v>2.52E-2</v>
      </c>
      <c r="W12">
        <v>1.1878580000000001</v>
      </c>
      <c r="X12" t="s">
        <v>21</v>
      </c>
      <c r="Y12">
        <v>2.2499999999999999E-2</v>
      </c>
      <c r="Z12">
        <v>2.64E-2</v>
      </c>
      <c r="AA12">
        <v>1.155783</v>
      </c>
      <c r="AB12" t="s">
        <v>21</v>
      </c>
      <c r="AC12">
        <v>2.3400000000000001E-2</v>
      </c>
      <c r="AD12">
        <v>2.75E-2</v>
      </c>
      <c r="AE12">
        <v>1.148074</v>
      </c>
      <c r="AF12" t="s">
        <v>21</v>
      </c>
      <c r="AG12">
        <v>2.4299999999999999E-2</v>
      </c>
      <c r="AH12">
        <v>2.87E-2</v>
      </c>
      <c r="AI12">
        <v>1.1497470000000001</v>
      </c>
    </row>
    <row r="13" spans="1:35" x14ac:dyDescent="0.25">
      <c r="A13" s="17"/>
      <c r="B13" t="s">
        <v>22</v>
      </c>
      <c r="C13">
        <v>2.4799999999999999E-2</v>
      </c>
      <c r="D13">
        <v>2.4799999999999999E-2</v>
      </c>
      <c r="E13">
        <v>2.0938020000000002</v>
      </c>
      <c r="F13" t="s">
        <v>22</v>
      </c>
      <c r="G13">
        <v>2.5999999999999999E-2</v>
      </c>
      <c r="H13">
        <v>2.5999999999999999E-2</v>
      </c>
      <c r="I13">
        <v>1.8929879999999999</v>
      </c>
      <c r="J13" t="s">
        <v>22</v>
      </c>
      <c r="K13">
        <v>2.7099999999999999E-2</v>
      </c>
      <c r="L13">
        <v>2.7099999999999999E-2</v>
      </c>
      <c r="M13">
        <v>2.11938</v>
      </c>
      <c r="N13" t="s">
        <v>22</v>
      </c>
      <c r="O13">
        <v>2.8199999999999999E-2</v>
      </c>
      <c r="P13">
        <v>2.8299999999999999E-2</v>
      </c>
      <c r="Q13">
        <v>2.1193680000000001</v>
      </c>
      <c r="S13" s="17"/>
      <c r="T13" t="s">
        <v>22</v>
      </c>
      <c r="U13">
        <v>2.18E-2</v>
      </c>
      <c r="V13">
        <v>2.29E-2</v>
      </c>
      <c r="W13">
        <v>1.8277589999999999</v>
      </c>
      <c r="X13" t="s">
        <v>22</v>
      </c>
      <c r="Y13">
        <v>2.2700000000000001E-2</v>
      </c>
      <c r="Z13">
        <v>2.4E-2</v>
      </c>
      <c r="AA13">
        <v>2.0977519999999998</v>
      </c>
      <c r="AB13" t="s">
        <v>22</v>
      </c>
      <c r="AC13">
        <v>2.3699999999999999E-2</v>
      </c>
      <c r="AD13">
        <v>2.5000000000000001E-2</v>
      </c>
      <c r="AE13">
        <v>2.0958800000000002</v>
      </c>
      <c r="AF13" t="s">
        <v>22</v>
      </c>
      <c r="AG13">
        <v>2.46E-2</v>
      </c>
      <c r="AH13">
        <v>2.5999999999999999E-2</v>
      </c>
      <c r="AI13">
        <v>2.27454</v>
      </c>
    </row>
    <row r="16" spans="1:35" x14ac:dyDescent="0.25">
      <c r="A16" s="13" t="s">
        <v>24</v>
      </c>
      <c r="B16" s="11" t="s">
        <v>80</v>
      </c>
      <c r="C16" s="11"/>
      <c r="D16" s="11"/>
      <c r="E16" s="11"/>
      <c r="F16" s="11" t="s">
        <v>81</v>
      </c>
      <c r="G16" s="11"/>
      <c r="H16" s="11"/>
      <c r="I16" s="11"/>
      <c r="J16" s="11" t="s">
        <v>82</v>
      </c>
      <c r="K16" s="11"/>
      <c r="L16" s="11"/>
      <c r="M16" s="11"/>
      <c r="N16" s="11" t="s">
        <v>83</v>
      </c>
      <c r="O16" s="11"/>
      <c r="P16" s="11"/>
      <c r="Q16" s="11"/>
      <c r="S16" s="13" t="s">
        <v>24</v>
      </c>
      <c r="T16" s="11" t="s">
        <v>80</v>
      </c>
      <c r="U16" s="11"/>
      <c r="V16" s="11"/>
      <c r="W16" s="11"/>
      <c r="X16" s="11" t="s">
        <v>81</v>
      </c>
      <c r="Y16" s="11"/>
      <c r="Z16" s="11"/>
      <c r="AA16" s="11"/>
      <c r="AB16" s="11" t="s">
        <v>82</v>
      </c>
      <c r="AC16" s="11"/>
      <c r="AD16" s="11"/>
      <c r="AE16" s="11"/>
      <c r="AF16" s="11" t="s">
        <v>83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80</v>
      </c>
      <c r="C23" s="11"/>
      <c r="D23" s="11"/>
      <c r="E23" s="11"/>
      <c r="F23" s="11" t="s">
        <v>81</v>
      </c>
      <c r="G23" s="11"/>
      <c r="H23" s="11"/>
      <c r="I23" s="11"/>
      <c r="J23" s="11" t="s">
        <v>82</v>
      </c>
      <c r="K23" s="11"/>
      <c r="L23" s="11"/>
      <c r="M23" s="11"/>
      <c r="N23" s="11" t="s">
        <v>83</v>
      </c>
      <c r="O23" s="11"/>
      <c r="P23" s="11"/>
      <c r="Q23" s="11"/>
      <c r="S23" s="18" t="s">
        <v>25</v>
      </c>
      <c r="T23" s="11" t="s">
        <v>80</v>
      </c>
      <c r="U23" s="11"/>
      <c r="V23" s="11"/>
      <c r="W23" s="11"/>
      <c r="X23" s="11" t="s">
        <v>81</v>
      </c>
      <c r="Y23" s="11"/>
      <c r="Z23" s="11"/>
      <c r="AA23" s="11"/>
      <c r="AB23" s="11" t="s">
        <v>82</v>
      </c>
      <c r="AC23" s="11"/>
      <c r="AD23" s="11"/>
      <c r="AE23" s="11"/>
      <c r="AF23" s="11" t="s">
        <v>83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2.4799999999999999E-2</v>
      </c>
      <c r="C25" s="3"/>
      <c r="D25" s="3"/>
      <c r="E25">
        <v>4.8517330000000003</v>
      </c>
      <c r="F25" s="3">
        <v>2.5899999999999999E-2</v>
      </c>
      <c r="G25" s="3"/>
      <c r="H25" s="3"/>
      <c r="I25">
        <v>4.6949269999999999</v>
      </c>
      <c r="J25">
        <v>2.7099999999999999E-2</v>
      </c>
      <c r="K25" s="3"/>
      <c r="L25" s="3"/>
      <c r="M25">
        <v>4.5801020000000001</v>
      </c>
      <c r="N25" s="3">
        <v>2.8199999999999999E-2</v>
      </c>
      <c r="O25" s="3"/>
      <c r="P25" s="3"/>
      <c r="Q25">
        <v>4.633076</v>
      </c>
      <c r="S25" s="18"/>
      <c r="T25" s="3">
        <v>2.2499999999999999E-2</v>
      </c>
      <c r="U25" s="3"/>
      <c r="V25" s="3"/>
      <c r="W25">
        <v>4.5060130000000003</v>
      </c>
      <c r="X25" s="3">
        <v>2.35E-2</v>
      </c>
      <c r="Y25" s="3"/>
      <c r="Z25" s="3"/>
      <c r="AA25">
        <v>4.6881279999999999</v>
      </c>
      <c r="AB25" s="3">
        <v>2.46E-2</v>
      </c>
      <c r="AC25" s="3"/>
      <c r="AD25" s="3"/>
      <c r="AE25">
        <v>4.7484840000000004</v>
      </c>
      <c r="AF25" s="3">
        <v>2.5399999999999999E-2</v>
      </c>
      <c r="AG25" s="3"/>
      <c r="AH25" s="3"/>
      <c r="AI25">
        <v>4.6601319999999999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80</v>
      </c>
      <c r="C30" s="11"/>
      <c r="D30" s="11"/>
      <c r="E30" s="11"/>
      <c r="F30" s="11" t="s">
        <v>81</v>
      </c>
      <c r="G30" s="11"/>
      <c r="H30" s="11"/>
      <c r="I30" s="11"/>
      <c r="J30" s="11" t="s">
        <v>82</v>
      </c>
      <c r="K30" s="11"/>
      <c r="L30" s="11"/>
      <c r="M30" s="11"/>
      <c r="N30" s="11" t="s">
        <v>83</v>
      </c>
      <c r="O30" s="11"/>
      <c r="P30" s="11"/>
      <c r="Q30" s="11"/>
      <c r="S30" s="17" t="s">
        <v>12</v>
      </c>
      <c r="T30" s="11" t="s">
        <v>80</v>
      </c>
      <c r="U30" s="11"/>
      <c r="V30" s="11"/>
      <c r="W30" s="11"/>
      <c r="X30" s="11" t="s">
        <v>81</v>
      </c>
      <c r="Y30" s="11"/>
      <c r="Z30" s="11"/>
      <c r="AA30" s="11"/>
      <c r="AB30" s="11" t="s">
        <v>82</v>
      </c>
      <c r="AC30" s="11"/>
      <c r="AD30" s="11"/>
      <c r="AE30" s="11"/>
      <c r="AF30" s="11" t="s">
        <v>83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2.5600000000000001E-2</v>
      </c>
      <c r="E32">
        <v>1.0131870000000001</v>
      </c>
      <c r="F32" t="s">
        <v>20</v>
      </c>
      <c r="G32">
        <v>2.5999999999999999E-3</v>
      </c>
      <c r="H32">
        <v>2.69E-2</v>
      </c>
      <c r="I32">
        <v>1.0074780000000001</v>
      </c>
      <c r="J32" t="s">
        <v>20</v>
      </c>
      <c r="K32">
        <v>2.5999999999999999E-3</v>
      </c>
      <c r="L32">
        <v>2.81E-2</v>
      </c>
      <c r="M32">
        <v>1.0109619999999999</v>
      </c>
      <c r="N32" t="s">
        <v>20</v>
      </c>
      <c r="O32">
        <v>2.5999999999999999E-3</v>
      </c>
      <c r="P32">
        <v>2.93E-2</v>
      </c>
      <c r="Q32">
        <v>1.001282</v>
      </c>
      <c r="S32" s="17"/>
      <c r="T32" t="s">
        <v>20</v>
      </c>
      <c r="U32">
        <v>1.2999999999999999E-3</v>
      </c>
      <c r="V32">
        <v>2.5600000000000001E-2</v>
      </c>
      <c r="W32">
        <v>1.0051000000000001</v>
      </c>
      <c r="X32" t="s">
        <v>20</v>
      </c>
      <c r="Y32">
        <v>2.5999999999999999E-3</v>
      </c>
      <c r="Z32">
        <v>2.69E-2</v>
      </c>
      <c r="AA32">
        <v>1.0169539999999999</v>
      </c>
      <c r="AB32" t="s">
        <v>20</v>
      </c>
      <c r="AC32">
        <v>2.5999999999999999E-3</v>
      </c>
      <c r="AD32">
        <v>2.81E-2</v>
      </c>
      <c r="AE32">
        <v>1.0095160000000001</v>
      </c>
      <c r="AF32" t="s">
        <v>20</v>
      </c>
      <c r="AG32">
        <v>2.5999999999999999E-3</v>
      </c>
      <c r="AH32">
        <v>2.93E-2</v>
      </c>
      <c r="AI32">
        <v>1.0084839999999999</v>
      </c>
    </row>
    <row r="33" spans="1:35" x14ac:dyDescent="0.25">
      <c r="A33" s="17"/>
      <c r="B33" t="s">
        <v>21</v>
      </c>
      <c r="C33">
        <v>1.24E-2</v>
      </c>
      <c r="D33">
        <v>2.4199999999999999E-2</v>
      </c>
      <c r="E33">
        <v>1.1469510000000001</v>
      </c>
      <c r="F33" t="s">
        <v>21</v>
      </c>
      <c r="G33">
        <v>1.2999999999999999E-2</v>
      </c>
      <c r="H33">
        <v>2.53E-2</v>
      </c>
      <c r="I33">
        <v>1.153356</v>
      </c>
      <c r="J33" t="s">
        <v>21</v>
      </c>
      <c r="K33">
        <v>1.35E-2</v>
      </c>
      <c r="L33">
        <v>2.63E-2</v>
      </c>
      <c r="M33">
        <v>1.134288</v>
      </c>
      <c r="N33" t="s">
        <v>21</v>
      </c>
      <c r="O33">
        <v>1.4E-2</v>
      </c>
      <c r="P33">
        <v>2.7400000000000001E-2</v>
      </c>
      <c r="Q33">
        <v>1.306208</v>
      </c>
      <c r="S33" s="17"/>
      <c r="T33" t="s">
        <v>21</v>
      </c>
      <c r="U33">
        <v>6.3E-3</v>
      </c>
      <c r="V33">
        <v>2.1499999999999998E-2</v>
      </c>
      <c r="W33">
        <v>1.30515</v>
      </c>
      <c r="X33" t="s">
        <v>21</v>
      </c>
      <c r="Y33">
        <v>6.6E-3</v>
      </c>
      <c r="Z33">
        <v>2.24E-2</v>
      </c>
      <c r="AA33">
        <v>1.1396500000000001</v>
      </c>
      <c r="AB33" t="s">
        <v>21</v>
      </c>
      <c r="AC33">
        <v>6.8999999999999999E-3</v>
      </c>
      <c r="AD33">
        <v>2.3199999999999998E-2</v>
      </c>
      <c r="AE33">
        <v>1.1340239999999999</v>
      </c>
      <c r="AF33" t="s">
        <v>21</v>
      </c>
      <c r="AG33">
        <v>7.1999999999999998E-3</v>
      </c>
      <c r="AH33">
        <v>2.4199999999999999E-2</v>
      </c>
      <c r="AI33">
        <v>1.1394150000000001</v>
      </c>
    </row>
    <row r="34" spans="1:35" x14ac:dyDescent="0.25">
      <c r="A34" s="17"/>
      <c r="B34" t="s">
        <v>22</v>
      </c>
      <c r="C34">
        <v>1.4E-2</v>
      </c>
      <c r="D34">
        <v>2.01E-2</v>
      </c>
      <c r="E34">
        <v>2.0625990000000001</v>
      </c>
      <c r="F34" t="s">
        <v>22</v>
      </c>
      <c r="G34">
        <v>1.4500000000000001E-2</v>
      </c>
      <c r="H34">
        <v>2.1100000000000001E-2</v>
      </c>
      <c r="I34">
        <v>1.8014250000000001</v>
      </c>
      <c r="J34" t="s">
        <v>22</v>
      </c>
      <c r="K34" s="7">
        <v>1.5100000000000001E-2</v>
      </c>
      <c r="L34" s="10">
        <v>2.1899999999999999E-2</v>
      </c>
      <c r="M34">
        <v>2.0578159999999999</v>
      </c>
      <c r="N34" t="s">
        <v>22</v>
      </c>
      <c r="O34">
        <v>1.5599999999999999E-2</v>
      </c>
      <c r="P34">
        <v>2.2800000000000001E-2</v>
      </c>
      <c r="Q34">
        <v>2.144517</v>
      </c>
      <c r="S34" s="17"/>
      <c r="T34" t="s">
        <v>22</v>
      </c>
      <c r="U34">
        <v>7.7999999999999996E-3</v>
      </c>
      <c r="V34">
        <v>1.6299999999999999E-2</v>
      </c>
      <c r="W34">
        <v>1.7249920000000001</v>
      </c>
      <c r="X34" t="s">
        <v>22</v>
      </c>
      <c r="Y34">
        <v>8.0999999999999996E-3</v>
      </c>
      <c r="Z34">
        <v>1.7000000000000001E-2</v>
      </c>
      <c r="AA34">
        <v>1.743155</v>
      </c>
      <c r="AB34" t="s">
        <v>22</v>
      </c>
      <c r="AC34">
        <v>8.5000000000000006E-3</v>
      </c>
      <c r="AD34">
        <v>1.77E-2</v>
      </c>
      <c r="AE34">
        <v>1.7655639999999999</v>
      </c>
      <c r="AF34" t="s">
        <v>22</v>
      </c>
      <c r="AG34">
        <v>8.8000000000000005E-3</v>
      </c>
      <c r="AH34" s="6">
        <v>1.8499999999999999E-2</v>
      </c>
      <c r="AI34">
        <v>2.0071680000000001</v>
      </c>
    </row>
    <row r="37" spans="1:35" x14ac:dyDescent="0.25">
      <c r="A37" s="13" t="s">
        <v>24</v>
      </c>
      <c r="B37" s="11" t="s">
        <v>80</v>
      </c>
      <c r="C37" s="11"/>
      <c r="D37" s="11"/>
      <c r="E37" s="11"/>
      <c r="F37" s="11" t="s">
        <v>81</v>
      </c>
      <c r="G37" s="11"/>
      <c r="H37" s="11"/>
      <c r="I37" s="11"/>
      <c r="J37" s="11" t="s">
        <v>82</v>
      </c>
      <c r="K37" s="11"/>
      <c r="L37" s="11"/>
      <c r="M37" s="11"/>
      <c r="N37" s="11" t="s">
        <v>83</v>
      </c>
      <c r="O37" s="11"/>
      <c r="P37" s="11"/>
      <c r="Q37" s="11"/>
      <c r="S37" s="13" t="s">
        <v>24</v>
      </c>
      <c r="T37" s="11" t="s">
        <v>80</v>
      </c>
      <c r="U37" s="11"/>
      <c r="V37" s="11"/>
      <c r="W37" s="11"/>
      <c r="X37" s="11" t="s">
        <v>81</v>
      </c>
      <c r="Y37" s="11"/>
      <c r="Z37" s="11"/>
      <c r="AA37" s="11"/>
      <c r="AB37" s="11" t="s">
        <v>82</v>
      </c>
      <c r="AC37" s="11"/>
      <c r="AD37" s="11"/>
      <c r="AE37" s="11"/>
      <c r="AF37" s="11" t="s">
        <v>83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80</v>
      </c>
      <c r="C44" s="11"/>
      <c r="D44" s="11"/>
      <c r="E44" s="11"/>
      <c r="F44" s="11" t="s">
        <v>81</v>
      </c>
      <c r="G44" s="11"/>
      <c r="H44" s="11"/>
      <c r="I44" s="11"/>
      <c r="J44" s="11" t="s">
        <v>82</v>
      </c>
      <c r="K44" s="11"/>
      <c r="L44" s="11"/>
      <c r="M44" s="11"/>
      <c r="N44" s="11" t="s">
        <v>83</v>
      </c>
      <c r="O44" s="11"/>
      <c r="P44" s="11"/>
      <c r="Q44" s="11"/>
      <c r="S44" s="18" t="s">
        <v>25</v>
      </c>
      <c r="T44" s="11" t="s">
        <v>80</v>
      </c>
      <c r="U44" s="11"/>
      <c r="V44" s="11"/>
      <c r="W44" s="11"/>
      <c r="X44" s="11" t="s">
        <v>81</v>
      </c>
      <c r="Y44" s="11"/>
      <c r="Z44" s="11"/>
      <c r="AA44" s="11"/>
      <c r="AB44" s="11" t="s">
        <v>82</v>
      </c>
      <c r="AC44" s="11"/>
      <c r="AD44" s="11"/>
      <c r="AE44" s="11"/>
      <c r="AF44" s="11" t="s">
        <v>83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1.8200000000000001E-2</v>
      </c>
      <c r="C46" s="3"/>
      <c r="D46" s="3"/>
      <c r="E46">
        <v>4.6999420000000001</v>
      </c>
      <c r="F46" s="3">
        <v>1.9099999999999999E-2</v>
      </c>
      <c r="G46" s="3"/>
      <c r="H46" s="3"/>
      <c r="I46">
        <v>4.6489940000000001</v>
      </c>
      <c r="J46" s="3">
        <v>1.9900000000000001E-2</v>
      </c>
      <c r="K46" s="3"/>
      <c r="L46" s="3"/>
      <c r="M46">
        <v>4.484477</v>
      </c>
      <c r="N46" s="3">
        <v>2.07E-2</v>
      </c>
      <c r="O46" s="3"/>
      <c r="P46" s="3"/>
      <c r="Q46">
        <v>4.5647440000000001</v>
      </c>
      <c r="S46" s="18"/>
      <c r="T46" s="3">
        <v>1.2699999999999999E-2</v>
      </c>
      <c r="U46" s="3"/>
      <c r="V46" s="3"/>
      <c r="W46">
        <v>4.5914010000000003</v>
      </c>
      <c r="X46" s="3">
        <v>1.3299999999999999E-2</v>
      </c>
      <c r="Y46" s="3"/>
      <c r="Z46" s="3"/>
      <c r="AA46">
        <v>4.6663370000000004</v>
      </c>
      <c r="AB46" s="3">
        <v>1.3899999999999999E-2</v>
      </c>
      <c r="AC46" s="3"/>
      <c r="AD46" s="3"/>
      <c r="AE46">
        <v>4.6643540000000003</v>
      </c>
      <c r="AF46" s="3">
        <v>1.4500000000000001E-2</v>
      </c>
      <c r="AG46" s="3"/>
      <c r="AH46" s="3"/>
      <c r="AI46">
        <v>4.5507239999999998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80</v>
      </c>
      <c r="C50" s="11"/>
      <c r="D50" s="11"/>
      <c r="E50" s="11"/>
      <c r="F50" s="11" t="s">
        <v>81</v>
      </c>
      <c r="G50" s="11"/>
      <c r="H50" s="11"/>
      <c r="I50" s="11"/>
      <c r="J50" s="11" t="s">
        <v>82</v>
      </c>
      <c r="K50" s="11"/>
      <c r="L50" s="11"/>
      <c r="M50" s="11"/>
      <c r="N50" s="11" t="s">
        <v>83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2.5600000000000001E-2</v>
      </c>
      <c r="E52">
        <v>1.0223040000000001</v>
      </c>
      <c r="F52" t="s">
        <v>20</v>
      </c>
      <c r="G52">
        <v>2.5999999999999999E-3</v>
      </c>
      <c r="H52">
        <v>2.69E-2</v>
      </c>
      <c r="I52">
        <v>1.156679</v>
      </c>
      <c r="J52" t="s">
        <v>20</v>
      </c>
      <c r="K52">
        <v>2.5999999999999999E-3</v>
      </c>
      <c r="L52">
        <v>2.81E-2</v>
      </c>
      <c r="M52">
        <v>1.0133080000000001</v>
      </c>
      <c r="N52" t="s">
        <v>20</v>
      </c>
      <c r="O52">
        <v>2.5999999999999999E-3</v>
      </c>
      <c r="P52">
        <v>2.93E-2</v>
      </c>
      <c r="Q52">
        <v>1.012821</v>
      </c>
    </row>
    <row r="53" spans="1:17" x14ac:dyDescent="0.25">
      <c r="A53" s="17"/>
      <c r="B53" t="s">
        <v>21</v>
      </c>
      <c r="C53">
        <v>2.8E-3</v>
      </c>
      <c r="D53">
        <v>1.44E-2</v>
      </c>
      <c r="E53">
        <v>1.116776</v>
      </c>
      <c r="F53" t="s">
        <v>21</v>
      </c>
      <c r="G53">
        <v>2.8999999999999998E-3</v>
      </c>
      <c r="H53">
        <v>1.49E-2</v>
      </c>
      <c r="I53">
        <v>1.13076</v>
      </c>
      <c r="J53" t="s">
        <v>21</v>
      </c>
      <c r="K53">
        <v>3.0000000000000001E-3</v>
      </c>
      <c r="L53">
        <v>1.5299999999999999E-2</v>
      </c>
      <c r="M53">
        <v>1.1244289999999999</v>
      </c>
      <c r="N53" t="s">
        <v>21</v>
      </c>
      <c r="O53">
        <v>3.2000000000000002E-3</v>
      </c>
      <c r="P53">
        <v>1.6E-2</v>
      </c>
      <c r="Q53">
        <v>1.281631</v>
      </c>
    </row>
    <row r="54" spans="1:17" x14ac:dyDescent="0.25">
      <c r="A54" s="17"/>
      <c r="B54" t="s">
        <v>22</v>
      </c>
      <c r="C54">
        <v>3.7000000000000002E-3</v>
      </c>
      <c r="D54">
        <v>9.9000000000000008E-3</v>
      </c>
      <c r="E54">
        <v>1.911384</v>
      </c>
      <c r="F54" t="s">
        <v>22</v>
      </c>
      <c r="G54">
        <v>3.8999999999999998E-3</v>
      </c>
      <c r="H54">
        <v>1.04E-2</v>
      </c>
      <c r="I54">
        <v>1.6243590000000001</v>
      </c>
      <c r="J54" t="s">
        <v>22</v>
      </c>
      <c r="K54">
        <v>4.1000000000000003E-3</v>
      </c>
      <c r="L54">
        <v>1.09E-2</v>
      </c>
      <c r="M54">
        <v>1.6208819999999999</v>
      </c>
      <c r="N54" t="s">
        <v>22</v>
      </c>
      <c r="O54">
        <v>4.1999999999999997E-3</v>
      </c>
      <c r="P54">
        <v>1.14E-2</v>
      </c>
      <c r="Q54">
        <v>1.642056</v>
      </c>
    </row>
    <row r="57" spans="1:17" x14ac:dyDescent="0.25">
      <c r="A57" s="13" t="s">
        <v>24</v>
      </c>
      <c r="B57" s="11" t="s">
        <v>80</v>
      </c>
      <c r="C57" s="11"/>
      <c r="D57" s="11"/>
      <c r="E57" s="11"/>
      <c r="F57" s="11" t="s">
        <v>81</v>
      </c>
      <c r="G57" s="11"/>
      <c r="H57" s="11"/>
      <c r="I57" s="11"/>
      <c r="J57" s="11" t="s">
        <v>82</v>
      </c>
      <c r="K57" s="11"/>
      <c r="L57" s="11"/>
      <c r="M57" s="11"/>
      <c r="N57" s="11" t="s">
        <v>83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80</v>
      </c>
      <c r="C64" s="11"/>
      <c r="D64" s="11"/>
      <c r="E64" s="11"/>
      <c r="F64" s="11" t="s">
        <v>81</v>
      </c>
      <c r="G64" s="11"/>
      <c r="H64" s="11"/>
      <c r="I64" s="11"/>
      <c r="J64" s="11" t="s">
        <v>82</v>
      </c>
      <c r="K64" s="11"/>
      <c r="L64" s="11"/>
      <c r="M64" s="11"/>
      <c r="N64" s="11" t="s">
        <v>83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6.1000000000000004E-3</v>
      </c>
      <c r="C66" s="3"/>
      <c r="D66" s="3"/>
      <c r="E66">
        <v>4.6355279999999999</v>
      </c>
      <c r="F66" s="3"/>
      <c r="G66" s="3">
        <v>6.4999999999999997E-3</v>
      </c>
      <c r="H66" s="3"/>
      <c r="I66">
        <v>4.573563</v>
      </c>
      <c r="J66" s="3">
        <v>6.7999999999999996E-3</v>
      </c>
      <c r="K66" s="3"/>
      <c r="L66" s="3"/>
      <c r="M66">
        <v>4.528823</v>
      </c>
      <c r="N66" s="3">
        <v>7.1000000000000004E-3</v>
      </c>
      <c r="O66" s="3"/>
      <c r="P66" s="3"/>
      <c r="Q66">
        <v>4.7358219999999998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2.5665E-2</v>
      </c>
      <c r="H73">
        <f t="shared" ref="H73:H75" si="2">E11+I11</f>
        <v>2.1927180000000002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2.4854999999999999E-2</v>
      </c>
      <c r="M73">
        <f>I25+E25</f>
        <v>9.5466599999999993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2.5730000000000003E-2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2.4910000000000002E-2</v>
      </c>
    </row>
    <row r="74" spans="1:27" x14ac:dyDescent="0.25">
      <c r="C74" s="17"/>
      <c r="D74" s="16"/>
      <c r="E74" t="s">
        <v>36</v>
      </c>
      <c r="F74">
        <f t="shared" si="0"/>
        <v>2.4854999999999999E-2</v>
      </c>
      <c r="G74">
        <f t="shared" si="1"/>
        <v>2.5660000000000002E-2</v>
      </c>
      <c r="H74">
        <f t="shared" si="2"/>
        <v>2.4733000000000001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2.4910000000000002E-2</v>
      </c>
      <c r="S74">
        <f t="shared" si="7"/>
        <v>2.572E-2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2.4859999999999997E-2</v>
      </c>
      <c r="G75">
        <f t="shared" si="1"/>
        <v>2.4859999999999997E-2</v>
      </c>
      <c r="H75">
        <f t="shared" si="2"/>
        <v>3.9867900000000001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2.4919999999999998E-2</v>
      </c>
      <c r="S75">
        <f t="shared" si="7"/>
        <v>2.4919999999999998E-2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2.5860000000000001E-2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2.5020000000000001E-2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2.5989999999999999E-2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2.5129999999999996E-2</v>
      </c>
    </row>
    <row r="80" spans="1:27" x14ac:dyDescent="0.25">
      <c r="C80" s="17"/>
      <c r="D80" s="16"/>
      <c r="E80" t="s">
        <v>36</v>
      </c>
      <c r="F80">
        <f t="shared" si="10"/>
        <v>2.5020000000000001E-2</v>
      </c>
      <c r="G80">
        <f t="shared" si="11"/>
        <v>2.5840000000000002E-2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2.5129999999999996E-2</v>
      </c>
      <c r="S80">
        <f t="shared" si="15"/>
        <v>2.5959999999999997E-2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2.504E-2</v>
      </c>
      <c r="G81">
        <f t="shared" si="11"/>
        <v>2.504E-2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2.5159999999999995E-2</v>
      </c>
      <c r="S81">
        <f t="shared" si="15"/>
        <v>2.5159999999999995E-2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2.5729750000000003E-2</v>
      </c>
      <c r="H86">
        <f t="shared" ref="H86:H88" si="20">M11+I11+E11</f>
        <v>3.208507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2.4910250000000002E-2</v>
      </c>
      <c r="M86">
        <f>M25+I25+E25</f>
        <v>14.126761999999999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2.5859E-2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2.5021000000000002E-2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2.4910250000000002E-2</v>
      </c>
      <c r="G87">
        <f t="shared" si="19"/>
        <v>2.5719750000000003E-2</v>
      </c>
      <c r="H87">
        <f t="shared" si="20"/>
        <v>3.6418160000000004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2.5021000000000002E-2</v>
      </c>
      <c r="S87">
        <f t="shared" si="25"/>
        <v>2.5839000000000001E-2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2.4919750000000004E-2</v>
      </c>
      <c r="G88">
        <f t="shared" si="19"/>
        <v>2.4919750000000004E-2</v>
      </c>
      <c r="H88">
        <f t="shared" si="20"/>
        <v>6.1061700000000005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2.5039000000000002E-2</v>
      </c>
      <c r="S88">
        <f t="shared" si="25"/>
        <v>2.5039000000000002E-2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2.6116E-2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2.5243999999999999E-2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2.6371000000000002E-2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2.5468999999999999E-2</v>
      </c>
    </row>
    <row r="93" spans="2:25" x14ac:dyDescent="0.25">
      <c r="B93" s="17"/>
      <c r="C93" s="15"/>
      <c r="D93" s="16"/>
      <c r="E93" t="s">
        <v>36</v>
      </c>
      <c r="F93">
        <f t="shared" si="28"/>
        <v>2.5243999999999999E-2</v>
      </c>
      <c r="G93">
        <f t="shared" si="29"/>
        <v>2.6076000000000002E-2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2.5468999999999999E-2</v>
      </c>
      <c r="S93">
        <f t="shared" si="33"/>
        <v>2.6311000000000005E-2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2.5276E-2</v>
      </c>
      <c r="G94">
        <f t="shared" si="29"/>
        <v>2.5276E-2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2.5510999999999999E-2</v>
      </c>
      <c r="S94">
        <f t="shared" si="33"/>
        <v>2.5510999999999999E-2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2.5794262499999998E-2</v>
      </c>
      <c r="H99">
        <f t="shared" ref="H99:H101" si="38">Q11+M11+I11+E11</f>
        <v>4.2129830000000004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2.4965724999999998E-2</v>
      </c>
      <c r="M99">
        <f>Q25+M25+I25+E25</f>
        <v>18.759837999999998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2.5987100000000003E-2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2.5132799999999997E-2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2.4965724999999998E-2</v>
      </c>
      <c r="G100">
        <f t="shared" si="37"/>
        <v>2.5779274999999997E-2</v>
      </c>
      <c r="H100">
        <f t="shared" si="38"/>
        <v>4.8104680000000002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2.5132799999999997E-2</v>
      </c>
      <c r="S100">
        <f t="shared" si="43"/>
        <v>2.59572E-2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2.4979262499999998E-2</v>
      </c>
      <c r="G101">
        <f t="shared" si="37"/>
        <v>2.4979274999999999E-2</v>
      </c>
      <c r="H101">
        <f t="shared" si="38"/>
        <v>8.2255380000000002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2.5157099999999998E-2</v>
      </c>
      <c r="S101">
        <f t="shared" si="43"/>
        <v>2.5157199999999998E-2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2.6368800000000001E-2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2.5470399999999997E-2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2.6745700000000001E-2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2.5811600000000001E-2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2.5470399999999997E-2</v>
      </c>
      <c r="G106">
        <f t="shared" si="47"/>
        <v>2.6309600000000002E-2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2.5811600000000001E-2</v>
      </c>
      <c r="S106">
        <f t="shared" si="51"/>
        <v>2.6658400000000002E-2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2.5508799999999998E-2</v>
      </c>
      <c r="G107">
        <f t="shared" si="47"/>
        <v>2.55096E-2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2.5855699999999999E-2</v>
      </c>
      <c r="S107">
        <f t="shared" si="51"/>
        <v>2.58584E-2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2.5665E-2</v>
      </c>
      <c r="H112">
        <f t="shared" ref="H112:H114" si="56">AA11+W11</f>
        <v>2.014548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2.2549999999999997E-2</v>
      </c>
      <c r="M112">
        <f>AA25+W25</f>
        <v>9.1941410000000001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2.5730000000000003E-2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2.2600000000000002E-2</v>
      </c>
    </row>
    <row r="113" spans="2:25" x14ac:dyDescent="0.25">
      <c r="C113" s="17"/>
      <c r="D113" s="16"/>
      <c r="E113" t="s">
        <v>36</v>
      </c>
      <c r="F113">
        <f t="shared" si="54"/>
        <v>2.1645000000000001E-2</v>
      </c>
      <c r="G113">
        <f t="shared" si="55"/>
        <v>2.5259999999999998E-2</v>
      </c>
      <c r="H113">
        <f t="shared" si="56"/>
        <v>2.3436409999999999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2.1690000000000001E-2</v>
      </c>
      <c r="S113">
        <f t="shared" si="61"/>
        <v>2.5320000000000002E-2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2.1845E-2</v>
      </c>
      <c r="G114">
        <f t="shared" si="55"/>
        <v>2.2955E-2</v>
      </c>
      <c r="H114">
        <f t="shared" si="56"/>
        <v>3.9255109999999998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2.1890000000000003E-2</v>
      </c>
      <c r="S114">
        <f t="shared" si="61"/>
        <v>2.3009999999999999E-2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2.5860000000000001E-2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2.2699999999999998E-2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2.5989999999999999E-2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2.2800000000000001E-2</v>
      </c>
    </row>
    <row r="119" spans="2:25" x14ac:dyDescent="0.25">
      <c r="C119" s="17"/>
      <c r="D119" s="16"/>
      <c r="E119" t="s">
        <v>36</v>
      </c>
      <c r="F119">
        <f t="shared" si="64"/>
        <v>2.1780000000000001E-2</v>
      </c>
      <c r="G119">
        <f t="shared" si="65"/>
        <v>2.5440000000000001E-2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2.1870000000000001E-2</v>
      </c>
      <c r="S119">
        <f t="shared" si="69"/>
        <v>2.5559999999999999E-2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2.198E-2</v>
      </c>
      <c r="G120">
        <f t="shared" si="65"/>
        <v>2.3120000000000002E-2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2.2069999999999999E-2</v>
      </c>
      <c r="S120">
        <f t="shared" si="69"/>
        <v>2.3230000000000001E-2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2.5729750000000003E-2</v>
      </c>
      <c r="H125">
        <f t="shared" ref="H125:H127" si="74">AE11+AA11+W11</f>
        <v>3.0262270000000004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2.2600250000000002E-2</v>
      </c>
      <c r="M125">
        <f>AE25+AA25+W25</f>
        <v>13.942625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2.5859E-2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2.2701000000000002E-2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2.1690000000000004E-2</v>
      </c>
      <c r="G126">
        <f t="shared" si="73"/>
        <v>2.5319750000000002E-2</v>
      </c>
      <c r="H126">
        <f t="shared" si="74"/>
        <v>3.4917150000000001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2.1780000000000001E-2</v>
      </c>
      <c r="S126">
        <f t="shared" si="79"/>
        <v>2.5439000000000003E-2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2.189025E-2</v>
      </c>
      <c r="G127">
        <f t="shared" si="73"/>
        <v>2.3009750000000002E-2</v>
      </c>
      <c r="H127">
        <f t="shared" si="74"/>
        <v>6.0213909999999995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2.1981000000000001E-2</v>
      </c>
      <c r="S127">
        <f t="shared" si="79"/>
        <v>2.3119000000000004E-2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2.6116E-2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2.2904000000000001E-2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2.6371000000000002E-2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2.3109000000000005E-2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2.196E-2</v>
      </c>
      <c r="G132">
        <f t="shared" si="83"/>
        <v>2.5675999999999997E-2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2.2140000000000003E-2</v>
      </c>
      <c r="S132">
        <f t="shared" si="87"/>
        <v>2.5911000000000003E-2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2.2164E-2</v>
      </c>
      <c r="G133">
        <f t="shared" si="83"/>
        <v>2.3335999999999999E-2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2.2349000000000001E-2</v>
      </c>
      <c r="S133">
        <f t="shared" si="87"/>
        <v>2.3551000000000002E-2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2.5794262499999998E-2</v>
      </c>
      <c r="H138">
        <f t="shared" ref="H138:H140" si="92">AI11+AE11+AA11+W11</f>
        <v>4.0338910000000006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2.2650699999999996E-2</v>
      </c>
      <c r="M138">
        <f>AI25+AE25+AA25+W25</f>
        <v>18.602757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2.5987100000000003E-2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2.2802599999999999E-2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2.1734999999999997E-2</v>
      </c>
      <c r="G139">
        <f t="shared" si="91"/>
        <v>2.5379274999999996E-2</v>
      </c>
      <c r="H139">
        <f t="shared" si="92"/>
        <v>4.6414619999999998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2.1870000000000001E-2</v>
      </c>
      <c r="S139">
        <f t="shared" si="97"/>
        <v>2.5557199999999999E-2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2.1935724999999996E-2</v>
      </c>
      <c r="G140">
        <f t="shared" si="91"/>
        <v>2.3064262499999998E-2</v>
      </c>
      <c r="H140">
        <f t="shared" si="92"/>
        <v>8.2959309999999995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2.20728E-2</v>
      </c>
      <c r="S140">
        <f t="shared" si="97"/>
        <v>2.3227100000000001E-2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2.6368800000000001E-2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2.3108799999999999E-2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2.6745700000000001E-2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2.3416199999999998E-2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2.214E-2</v>
      </c>
      <c r="G145">
        <f t="shared" si="101"/>
        <v>2.5909599999999998E-2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2.2409999999999999E-2</v>
      </c>
      <c r="S145">
        <f t="shared" si="105"/>
        <v>2.6258400000000001E-2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2.2350399999999999E-2</v>
      </c>
      <c r="G146">
        <f t="shared" si="101"/>
        <v>2.3548800000000002E-2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2.2631600000000002E-2</v>
      </c>
      <c r="S146">
        <f t="shared" si="105"/>
        <v>2.3865700000000004E-2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2.5665E-2</v>
      </c>
      <c r="H151">
        <f t="shared" ref="H151:H153" si="110">I32++E32</f>
        <v>2.0206650000000002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1.8245000000000001E-2</v>
      </c>
      <c r="M151">
        <f>I46+E46</f>
        <v>9.3489360000000001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2.5730000000000003E-2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1.8290000000000001E-2</v>
      </c>
    </row>
    <row r="152" spans="1:25" x14ac:dyDescent="0.25">
      <c r="C152" s="17"/>
      <c r="D152" s="16"/>
      <c r="E152" t="s">
        <v>36</v>
      </c>
      <c r="F152">
        <f t="shared" si="108"/>
        <v>1.2429999999999998E-2</v>
      </c>
      <c r="G152">
        <f t="shared" si="109"/>
        <v>2.4254999999999995E-2</v>
      </c>
      <c r="H152">
        <f t="shared" si="110"/>
        <v>2.3003070000000001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1.2459999999999999E-2</v>
      </c>
      <c r="S152">
        <f t="shared" si="115"/>
        <v>2.4310000000000002E-2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1.4024999999999999E-2</v>
      </c>
      <c r="G153">
        <f t="shared" si="109"/>
        <v>2.0149999999999998E-2</v>
      </c>
      <c r="H153">
        <f t="shared" si="110"/>
        <v>3.8640240000000001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1.405E-2</v>
      </c>
      <c r="S153">
        <f t="shared" si="115"/>
        <v>2.0200000000000003E-2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2.5860000000000001E-2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1.8380000000000001E-2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2.5989999999999999E-2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1.847E-2</v>
      </c>
    </row>
    <row r="158" spans="1:25" x14ac:dyDescent="0.25">
      <c r="C158" s="17"/>
      <c r="D158" s="16"/>
      <c r="E158" t="s">
        <v>36</v>
      </c>
      <c r="F158">
        <f t="shared" si="118"/>
        <v>1.252E-2</v>
      </c>
      <c r="G158">
        <f t="shared" si="119"/>
        <v>2.4420000000000004E-2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1.2579999999999997E-2</v>
      </c>
      <c r="S158">
        <f t="shared" si="123"/>
        <v>2.4529999999999996E-2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1.4100000000000001E-2</v>
      </c>
      <c r="G159">
        <f t="shared" si="119"/>
        <v>2.0300000000000002E-2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1.4149999999999999E-2</v>
      </c>
      <c r="S159">
        <f t="shared" si="123"/>
        <v>2.0399999999999998E-2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2.5729750000000003E-2</v>
      </c>
      <c r="H164">
        <f t="shared" ref="H164:H166" si="128">M32+I32+E32</f>
        <v>3.0316270000000003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1.8289750000000004E-2</v>
      </c>
      <c r="M164">
        <f>M46+I46+E46</f>
        <v>13.833413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2.5859E-2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1.8379000000000003E-2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1.2459750000000002E-2</v>
      </c>
      <c r="G165">
        <f t="shared" si="127"/>
        <v>2.4309750000000001E-2</v>
      </c>
      <c r="H165">
        <f t="shared" si="128"/>
        <v>3.4345950000000003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1.2519000000000001E-2</v>
      </c>
      <c r="S165">
        <f t="shared" si="133"/>
        <v>2.4419000000000003E-2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1.4050250000000002E-2</v>
      </c>
      <c r="G166">
        <f t="shared" si="127"/>
        <v>2.0199500000000002E-2</v>
      </c>
      <c r="H166">
        <f t="shared" si="128"/>
        <v>5.9218399999999995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1.4101000000000002E-2</v>
      </c>
      <c r="S166">
        <f t="shared" si="133"/>
        <v>2.0298E-2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2.6116E-2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1.8556E-2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2.6371000000000002E-2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1.8731000000000001E-2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1.2636E-2</v>
      </c>
      <c r="G171">
        <f t="shared" si="137"/>
        <v>2.4635999999999998E-2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1.2751E-2</v>
      </c>
      <c r="S171">
        <f t="shared" si="141"/>
        <v>2.4851000000000002E-2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1.4204000000000001E-2</v>
      </c>
      <c r="G172">
        <f t="shared" si="137"/>
        <v>2.0492E-2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1.4309000000000002E-2</v>
      </c>
      <c r="S172">
        <f t="shared" si="141"/>
        <v>2.0681999999999999E-2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2.5794262499999998E-2</v>
      </c>
      <c r="H177">
        <f t="shared" ref="H177:H179" si="146">Q32+M32+I32+E32</f>
        <v>4.0329090000000001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1.83342625E-2</v>
      </c>
      <c r="M177">
        <f>Q46+M46+I46+E46</f>
        <v>18.398156999999998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2.5987100000000003E-2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1.84671E-2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1.2489262499999999E-2</v>
      </c>
      <c r="G178">
        <f t="shared" si="145"/>
        <v>2.4364274999999994E-2</v>
      </c>
      <c r="H178">
        <f t="shared" si="146"/>
        <v>4.7408029999999997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1.2577099999999999E-2</v>
      </c>
      <c r="S178">
        <f t="shared" si="151"/>
        <v>2.4527199999999999E-2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1.4075724999999997E-2</v>
      </c>
      <c r="G179">
        <f t="shared" si="145"/>
        <v>2.0248537499999997E-2</v>
      </c>
      <c r="H179">
        <f t="shared" si="146"/>
        <v>8.066357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1.41528E-2</v>
      </c>
      <c r="S179">
        <f t="shared" si="151"/>
        <v>2.0394299999999997E-2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2.6368800000000001E-2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1.8728799999999997E-2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2.6745700000000001E-2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1.8985700000000001E-2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1.2748799999999999E-2</v>
      </c>
      <c r="G184">
        <f t="shared" si="155"/>
        <v>2.4849599999999999E-2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1.29157E-2</v>
      </c>
      <c r="S184">
        <f t="shared" si="159"/>
        <v>2.51684E-2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1.4310400000000001E-2</v>
      </c>
      <c r="G185">
        <f t="shared" si="155"/>
        <v>2.06784E-2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1.4471600000000001E-2</v>
      </c>
      <c r="S185">
        <f t="shared" si="159"/>
        <v>2.0954100000000003E-2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2.5665E-2</v>
      </c>
      <c r="H190">
        <f t="shared" ref="H190:H192" si="164">AA32+W32</f>
        <v>2.0220539999999998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1.273E-2</v>
      </c>
      <c r="M190">
        <f>AA46+W46</f>
        <v>9.2577379999999998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2.5730000000000003E-2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1.2759999999999999E-2</v>
      </c>
    </row>
    <row r="191" spans="1:25" x14ac:dyDescent="0.25">
      <c r="C191" s="17"/>
      <c r="D191" s="16"/>
      <c r="E191" t="s">
        <v>36</v>
      </c>
      <c r="F191">
        <f t="shared" si="162"/>
        <v>6.3149999999999994E-3</v>
      </c>
      <c r="G191">
        <f t="shared" si="163"/>
        <v>2.1544999999999998E-2</v>
      </c>
      <c r="H191">
        <f t="shared" si="164"/>
        <v>2.4447999999999999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6.3300000000000006E-3</v>
      </c>
      <c r="S191">
        <f t="shared" si="169"/>
        <v>2.1589999999999998E-2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7.814999999999999E-3</v>
      </c>
      <c r="G192">
        <f t="shared" si="163"/>
        <v>1.6334999999999995E-2</v>
      </c>
      <c r="H192">
        <f t="shared" si="164"/>
        <v>3.4681470000000001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7.8300000000000002E-3</v>
      </c>
      <c r="S192">
        <f t="shared" si="169"/>
        <v>1.6369999999999999E-2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2.5860000000000001E-2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1.2820000000000002E-2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2.5989999999999999E-2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1.2879999999999999E-2</v>
      </c>
    </row>
    <row r="197" spans="2:25" x14ac:dyDescent="0.25">
      <c r="C197" s="17"/>
      <c r="D197" s="16"/>
      <c r="E197" t="s">
        <v>36</v>
      </c>
      <c r="F197">
        <f t="shared" si="172"/>
        <v>6.3600000000000002E-3</v>
      </c>
      <c r="G197">
        <f t="shared" si="173"/>
        <v>2.1680000000000001E-2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6.3899999999999998E-3</v>
      </c>
      <c r="S197">
        <f t="shared" si="177"/>
        <v>2.1769999999999998E-2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7.8599999999999989E-3</v>
      </c>
      <c r="G198">
        <f t="shared" si="173"/>
        <v>1.644E-2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7.8899999999999994E-3</v>
      </c>
      <c r="S198">
        <f t="shared" si="177"/>
        <v>1.6509999999999997E-2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2.5729750000000003E-2</v>
      </c>
      <c r="H203">
        <f t="shared" ref="H203:H205" si="182">AE32+AA32+W32</f>
        <v>3.0315699999999999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1.2760000000000001E-2</v>
      </c>
      <c r="M203">
        <f>AE46+AA46+W46</f>
        <v>13.922092000000003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2.5859E-2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1.2820000000000002E-2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6.3300000000000006E-3</v>
      </c>
      <c r="G204">
        <f t="shared" si="181"/>
        <v>2.1589750000000001E-2</v>
      </c>
      <c r="H204">
        <f t="shared" si="182"/>
        <v>3.578824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6.3600000000000011E-3</v>
      </c>
      <c r="S204">
        <f t="shared" si="186"/>
        <v>2.1679E-2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7.8302500000000004E-3</v>
      </c>
      <c r="G205">
        <f t="shared" si="181"/>
        <v>1.6369999999999999E-2</v>
      </c>
      <c r="H205">
        <f t="shared" si="182"/>
        <v>5.2337110000000004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7.8609999999999999E-3</v>
      </c>
      <c r="S205">
        <f t="shared" si="186"/>
        <v>1.644E-2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2.6116E-2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1.2939999999999998E-2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2.6371000000000002E-2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1.306E-2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6.4200000000000004E-3</v>
      </c>
      <c r="G210">
        <f t="shared" si="190"/>
        <v>2.1856E-2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6.4800000000000005E-3</v>
      </c>
      <c r="S210">
        <f t="shared" si="194"/>
        <v>2.2031000000000002E-2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7.9240000000000005E-3</v>
      </c>
      <c r="G211">
        <f t="shared" si="190"/>
        <v>1.6579999999999998E-2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7.9889999999999996E-3</v>
      </c>
      <c r="S211">
        <f t="shared" si="194"/>
        <v>1.6720000000000002E-2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2.5794262499999998E-2</v>
      </c>
      <c r="H216">
        <f t="shared" ref="H216:H218" si="199">AI32+AE32+AA32+W32</f>
        <v>4.0400539999999996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1.2789999999999999E-2</v>
      </c>
      <c r="M216">
        <f>AI46+AE46+AA46+W46</f>
        <v>18.472816000000002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2.5987100000000003E-2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1.2879999999999999E-2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6.3449999999999991E-3</v>
      </c>
      <c r="G217">
        <f t="shared" si="198"/>
        <v>2.1634287499999995E-2</v>
      </c>
      <c r="H217">
        <f t="shared" si="199"/>
        <v>4.7182389999999996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6.3899999999999998E-3</v>
      </c>
      <c r="S217">
        <f t="shared" si="204"/>
        <v>2.1767299999999996E-2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7.8457249999999978E-3</v>
      </c>
      <c r="G218">
        <f t="shared" si="198"/>
        <v>1.6405012499999996E-2</v>
      </c>
      <c r="H218">
        <f t="shared" si="199"/>
        <v>7.2408790000000005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7.8928000000000002E-3</v>
      </c>
      <c r="S218">
        <f t="shared" si="204"/>
        <v>1.65101E-2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2.6368800000000001E-2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1.3059999999999999E-2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2.6745700000000001E-2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1.3239999999999998E-2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6.4799999999999996E-3</v>
      </c>
      <c r="G223">
        <f t="shared" si="208"/>
        <v>2.2030399999999999E-2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6.5700000000000003E-3</v>
      </c>
      <c r="S223">
        <f t="shared" si="212"/>
        <v>2.2291100000000001E-2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7.9903999999999999E-3</v>
      </c>
      <c r="G224">
        <f t="shared" si="208"/>
        <v>1.6720800000000001E-2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8.0916000000000009E-3</v>
      </c>
      <c r="S224">
        <f t="shared" si="212"/>
        <v>1.6932700000000002E-2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2.5665E-2</v>
      </c>
      <c r="H229">
        <f t="shared" ref="H229:H231" si="217">I52+E52</f>
        <v>2.1789830000000001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6.1199999999999996E-3</v>
      </c>
      <c r="M229">
        <f>I66+E66</f>
        <v>9.2090910000000008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2.5730000000000003E-2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6.1399999999999996E-3</v>
      </c>
    </row>
    <row r="230" spans="1:25" x14ac:dyDescent="0.25">
      <c r="C230" s="17"/>
      <c r="D230" s="16"/>
      <c r="E230" t="s">
        <v>36</v>
      </c>
      <c r="F230">
        <f t="shared" si="215"/>
        <v>2.8050000000000002E-3</v>
      </c>
      <c r="G230">
        <f t="shared" si="216"/>
        <v>1.4425E-2</v>
      </c>
      <c r="H230">
        <f t="shared" si="217"/>
        <v>2.2475360000000002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2.81E-3</v>
      </c>
      <c r="S230">
        <f t="shared" si="222"/>
        <v>1.4449999999999999E-2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9.9249999999999998E-3</v>
      </c>
      <c r="H231">
        <f t="shared" si="217"/>
        <v>3.5357430000000001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9.9500000000000005E-3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2.5860000000000001E-2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6.1800000000000006E-3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2.5989999999999999E-2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6.2199999999999998E-3</v>
      </c>
    </row>
    <row r="236" spans="1:25" x14ac:dyDescent="0.25">
      <c r="C236" s="17"/>
      <c r="D236" s="16"/>
      <c r="E236" t="s">
        <v>36</v>
      </c>
      <c r="F236">
        <f t="shared" si="225"/>
        <v>2.8200000000000005E-3</v>
      </c>
      <c r="G236">
        <f t="shared" si="226"/>
        <v>1.4500000000000001E-2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2.8300000000000001E-3</v>
      </c>
      <c r="S236">
        <f t="shared" si="230"/>
        <v>1.4549999999999999E-2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1.0000000000000002E-2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1.005E-2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2.5729750000000003E-2</v>
      </c>
      <c r="H242">
        <f t="shared" ref="H242:H244" si="235">M52+I52+E52</f>
        <v>3.192291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6.1397500000000002E-3</v>
      </c>
      <c r="M242">
        <f>M66+I66+E66</f>
        <v>13.737914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2.5859E-2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6.1790000000000005E-3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2.81E-3</v>
      </c>
      <c r="G243">
        <f t="shared" si="234"/>
        <v>1.4449750000000001E-2</v>
      </c>
      <c r="H243">
        <f t="shared" si="235"/>
        <v>3.3719649999999994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2.82E-3</v>
      </c>
      <c r="S243">
        <f t="shared" si="240"/>
        <v>1.4499000000000001E-2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3.7200000000000006E-3</v>
      </c>
      <c r="G244">
        <f t="shared" si="234"/>
        <v>9.9500000000000022E-3</v>
      </c>
      <c r="H244">
        <f t="shared" si="235"/>
        <v>5.156625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3.7400000000000007E-3</v>
      </c>
      <c r="S244">
        <f t="shared" si="240"/>
        <v>1.0000000000000002E-2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2.6116E-2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6.2559999999999994E-3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2.6371000000000002E-2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6.3309999999999998E-3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2.8399999999999996E-3</v>
      </c>
      <c r="G249">
        <f t="shared" si="244"/>
        <v>1.4596E-2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2.8600000000000001E-3</v>
      </c>
      <c r="S249">
        <f t="shared" si="248"/>
        <v>1.4691000000000001E-2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3.7800000000000004E-3</v>
      </c>
      <c r="G250">
        <f t="shared" si="244"/>
        <v>1.0100000000000001E-2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3.8200000000000005E-3</v>
      </c>
      <c r="S250">
        <f t="shared" si="248"/>
        <v>1.0200000000000001E-2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2.5794262499999998E-2</v>
      </c>
      <c r="H255">
        <f t="shared" ref="H255:H257" si="253">Q52+M52+I52+E52</f>
        <v>4.2051119999999997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6.1592625000000002E-3</v>
      </c>
      <c r="M255">
        <f>Q66+M66+I66+E66</f>
        <v>18.473735999999999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2.5987100000000003E-2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6.2170999999999997E-3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2.8150124999999997E-3</v>
      </c>
      <c r="G256">
        <f t="shared" si="252"/>
        <v>1.4474299999999999E-2</v>
      </c>
      <c r="H256">
        <f t="shared" si="253"/>
        <v>4.6535960000000003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2.8300999999999995E-3</v>
      </c>
      <c r="S256">
        <f t="shared" si="258"/>
        <v>1.4547399999999999E-2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3.7299874999999999E-3</v>
      </c>
      <c r="G257">
        <f t="shared" si="252"/>
        <v>9.9749999999999995E-3</v>
      </c>
      <c r="H257">
        <f t="shared" si="253"/>
        <v>6.7986810000000002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3.7599E-3</v>
      </c>
      <c r="S257">
        <f t="shared" si="258"/>
        <v>1.005E-2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2.6368800000000001E-2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6.3287999999999999E-3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2.6745700000000001E-2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6.4357000000000008E-3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2.8607999999999997E-3</v>
      </c>
      <c r="G262">
        <f t="shared" si="262"/>
        <v>1.4691199999999998E-2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2.8927000000000002E-3</v>
      </c>
      <c r="S262">
        <f t="shared" si="266"/>
        <v>1.4833800000000001E-2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3.8191999999999996E-3</v>
      </c>
      <c r="G263">
        <f t="shared" si="262"/>
        <v>1.0199999999999999E-2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3.8773000000000002E-3</v>
      </c>
      <c r="S263">
        <f t="shared" si="266"/>
        <v>1.0350000000000002E-2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84</v>
      </c>
      <c r="C9" s="11"/>
      <c r="D9" s="11"/>
      <c r="E9" s="11"/>
      <c r="F9" s="11" t="s">
        <v>85</v>
      </c>
      <c r="G9" s="11"/>
      <c r="H9" s="11"/>
      <c r="I9" s="11"/>
      <c r="J9" s="11" t="s">
        <v>86</v>
      </c>
      <c r="K9" s="11"/>
      <c r="L9" s="11"/>
      <c r="M9" s="11"/>
      <c r="N9" s="11" t="s">
        <v>87</v>
      </c>
      <c r="O9" s="11"/>
      <c r="P9" s="11"/>
      <c r="Q9" s="11"/>
      <c r="S9" s="17" t="s">
        <v>12</v>
      </c>
      <c r="T9" s="11" t="s">
        <v>84</v>
      </c>
      <c r="U9" s="11"/>
      <c r="V9" s="11"/>
      <c r="W9" s="11"/>
      <c r="X9" s="11" t="s">
        <v>85</v>
      </c>
      <c r="Y9" s="11"/>
      <c r="Z9" s="11"/>
      <c r="AA9" s="11"/>
      <c r="AB9" s="11" t="s">
        <v>86</v>
      </c>
      <c r="AC9" s="11"/>
      <c r="AD9" s="11"/>
      <c r="AE9" s="11"/>
      <c r="AF9" s="11" t="s">
        <v>87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2.4299999999999999E-2</v>
      </c>
      <c r="E11">
        <v>1.0227349999999999</v>
      </c>
      <c r="F11" t="s">
        <v>20</v>
      </c>
      <c r="G11">
        <v>2.5999999999999999E-3</v>
      </c>
      <c r="H11">
        <v>2.5499999999999998E-2</v>
      </c>
      <c r="I11">
        <v>1.0151159999999999</v>
      </c>
      <c r="J11" t="s">
        <v>20</v>
      </c>
      <c r="K11">
        <v>2.5999999999999999E-3</v>
      </c>
      <c r="L11">
        <v>2.6700000000000002E-2</v>
      </c>
      <c r="M11">
        <v>1.0147170000000001</v>
      </c>
      <c r="N11" t="s">
        <v>20</v>
      </c>
      <c r="O11">
        <v>2.5999999999999999E-3</v>
      </c>
      <c r="P11">
        <v>2.7900000000000001E-2</v>
      </c>
      <c r="Q11">
        <v>1.006219</v>
      </c>
      <c r="S11" s="17"/>
      <c r="T11" t="s">
        <v>20</v>
      </c>
      <c r="U11">
        <v>1.2999999999999999E-3</v>
      </c>
      <c r="V11">
        <v>2.4299999999999999E-2</v>
      </c>
      <c r="W11">
        <v>1.016203</v>
      </c>
      <c r="X11" t="s">
        <v>20</v>
      </c>
      <c r="Y11">
        <v>2.5999999999999999E-3</v>
      </c>
      <c r="Z11">
        <v>2.5499999999999998E-2</v>
      </c>
      <c r="AA11">
        <v>1.003706</v>
      </c>
      <c r="AB11" t="s">
        <v>20</v>
      </c>
      <c r="AC11">
        <v>2.5999999999999999E-3</v>
      </c>
      <c r="AD11">
        <v>2.6700000000000002E-2</v>
      </c>
      <c r="AE11">
        <v>1.012618</v>
      </c>
      <c r="AF11" t="s">
        <v>20</v>
      </c>
      <c r="AG11">
        <v>2.5999999999999999E-3</v>
      </c>
      <c r="AH11">
        <v>2.7900000000000001E-2</v>
      </c>
      <c r="AI11">
        <v>0.99824800000000002</v>
      </c>
    </row>
    <row r="12" spans="1:35" x14ac:dyDescent="0.25">
      <c r="A12" s="17"/>
      <c r="B12" t="s">
        <v>21</v>
      </c>
      <c r="C12">
        <v>2.35E-2</v>
      </c>
      <c r="D12">
        <v>2.4199999999999999E-2</v>
      </c>
      <c r="E12">
        <v>1.155742</v>
      </c>
      <c r="F12" t="s">
        <v>21</v>
      </c>
      <c r="G12">
        <v>2.47E-2</v>
      </c>
      <c r="H12">
        <v>2.5399999999999999E-2</v>
      </c>
      <c r="I12">
        <v>1.135097</v>
      </c>
      <c r="J12" t="s">
        <v>21</v>
      </c>
      <c r="K12">
        <v>2.58E-2</v>
      </c>
      <c r="L12">
        <v>2.6599999999999999E-2</v>
      </c>
      <c r="M12">
        <v>1.117688</v>
      </c>
      <c r="N12" t="s">
        <v>21</v>
      </c>
      <c r="O12">
        <v>2.7E-2</v>
      </c>
      <c r="P12">
        <v>2.7799999999999998E-2</v>
      </c>
      <c r="Q12">
        <v>1.130868</v>
      </c>
      <c r="S12" s="17"/>
      <c r="T12" t="s">
        <v>21</v>
      </c>
      <c r="U12">
        <v>2.07E-2</v>
      </c>
      <c r="V12">
        <v>2.3900000000000001E-2</v>
      </c>
      <c r="W12">
        <v>1.1191990000000001</v>
      </c>
      <c r="X12" t="s">
        <v>21</v>
      </c>
      <c r="Y12">
        <v>2.1600000000000001E-2</v>
      </c>
      <c r="Z12">
        <v>2.5100000000000001E-2</v>
      </c>
      <c r="AA12">
        <v>1.149605</v>
      </c>
      <c r="AB12" t="s">
        <v>21</v>
      </c>
      <c r="AC12">
        <v>2.2499999999999999E-2</v>
      </c>
      <c r="AD12">
        <v>2.6200000000000001E-2</v>
      </c>
      <c r="AE12">
        <v>1.1128359999999999</v>
      </c>
      <c r="AF12" t="s">
        <v>21</v>
      </c>
      <c r="AG12">
        <v>2.35E-2</v>
      </c>
      <c r="AH12">
        <v>2.7400000000000001E-2</v>
      </c>
      <c r="AI12">
        <v>1.1250610000000001</v>
      </c>
    </row>
    <row r="13" spans="1:35" x14ac:dyDescent="0.25">
      <c r="A13" s="17"/>
      <c r="B13" t="s">
        <v>22</v>
      </c>
      <c r="C13">
        <v>2.3599999999999999E-2</v>
      </c>
      <c r="D13">
        <v>2.3599999999999999E-2</v>
      </c>
      <c r="E13">
        <v>1.6000289999999999</v>
      </c>
      <c r="F13" t="s">
        <v>22</v>
      </c>
      <c r="G13">
        <v>2.47E-2</v>
      </c>
      <c r="H13">
        <v>2.47E-2</v>
      </c>
      <c r="I13">
        <v>1.59798</v>
      </c>
      <c r="J13" t="s">
        <v>22</v>
      </c>
      <c r="K13">
        <v>2.58E-2</v>
      </c>
      <c r="L13">
        <v>2.5899999999999999E-2</v>
      </c>
      <c r="M13">
        <v>1.5986549999999999</v>
      </c>
      <c r="N13" t="s">
        <v>22</v>
      </c>
      <c r="O13">
        <v>2.7E-2</v>
      </c>
      <c r="P13">
        <v>2.7E-2</v>
      </c>
      <c r="Q13">
        <v>1.62599</v>
      </c>
      <c r="S13" s="17"/>
      <c r="T13" t="s">
        <v>22</v>
      </c>
      <c r="U13">
        <v>2.0799999999999999E-2</v>
      </c>
      <c r="V13">
        <v>2.18E-2</v>
      </c>
      <c r="W13">
        <v>1.6011930000000001</v>
      </c>
      <c r="X13" t="s">
        <v>22</v>
      </c>
      <c r="Y13">
        <v>2.18E-2</v>
      </c>
      <c r="Z13">
        <v>2.2800000000000001E-2</v>
      </c>
      <c r="AA13">
        <v>1.583933</v>
      </c>
      <c r="AB13" t="s">
        <v>22</v>
      </c>
      <c r="AC13">
        <v>2.2800000000000001E-2</v>
      </c>
      <c r="AD13">
        <v>2.3900000000000001E-2</v>
      </c>
      <c r="AE13">
        <v>1.593432</v>
      </c>
      <c r="AF13" t="s">
        <v>22</v>
      </c>
      <c r="AG13">
        <v>2.3699999999999999E-2</v>
      </c>
      <c r="AH13">
        <v>2.4899999999999999E-2</v>
      </c>
      <c r="AI13">
        <v>1.623678</v>
      </c>
    </row>
    <row r="16" spans="1:35" x14ac:dyDescent="0.25">
      <c r="A16" s="13" t="s">
        <v>24</v>
      </c>
      <c r="B16" s="11" t="s">
        <v>84</v>
      </c>
      <c r="C16" s="11"/>
      <c r="D16" s="11"/>
      <c r="E16" s="11"/>
      <c r="F16" s="11" t="s">
        <v>85</v>
      </c>
      <c r="G16" s="11"/>
      <c r="H16" s="11"/>
      <c r="I16" s="11"/>
      <c r="J16" s="11" t="s">
        <v>86</v>
      </c>
      <c r="K16" s="11"/>
      <c r="L16" s="11"/>
      <c r="M16" s="11"/>
      <c r="N16" s="11" t="s">
        <v>87</v>
      </c>
      <c r="O16" s="11"/>
      <c r="P16" s="11"/>
      <c r="Q16" s="11"/>
      <c r="S16" s="13" t="s">
        <v>24</v>
      </c>
      <c r="T16" s="11" t="s">
        <v>84</v>
      </c>
      <c r="U16" s="11"/>
      <c r="V16" s="11"/>
      <c r="W16" s="11"/>
      <c r="X16" s="11" t="s">
        <v>85</v>
      </c>
      <c r="Y16" s="11"/>
      <c r="Z16" s="11"/>
      <c r="AA16" s="11"/>
      <c r="AB16" s="11" t="s">
        <v>86</v>
      </c>
      <c r="AC16" s="11"/>
      <c r="AD16" s="11"/>
      <c r="AE16" s="11"/>
      <c r="AF16" s="11" t="s">
        <v>87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84</v>
      </c>
      <c r="C23" s="11"/>
      <c r="D23" s="11"/>
      <c r="E23" s="11"/>
      <c r="F23" s="11" t="s">
        <v>85</v>
      </c>
      <c r="G23" s="11"/>
      <c r="H23" s="11"/>
      <c r="I23" s="11"/>
      <c r="J23" s="11" t="s">
        <v>86</v>
      </c>
      <c r="K23" s="11"/>
      <c r="L23" s="11"/>
      <c r="M23" s="11"/>
      <c r="N23" s="11" t="s">
        <v>87</v>
      </c>
      <c r="O23" s="11"/>
      <c r="P23" s="11"/>
      <c r="Q23" s="11"/>
      <c r="S23" s="18" t="s">
        <v>25</v>
      </c>
      <c r="T23" s="11" t="s">
        <v>84</v>
      </c>
      <c r="U23" s="11"/>
      <c r="V23" s="11"/>
      <c r="W23" s="11"/>
      <c r="X23" s="11" t="s">
        <v>85</v>
      </c>
      <c r="Y23" s="11"/>
      <c r="Z23" s="11"/>
      <c r="AA23" s="11"/>
      <c r="AB23" s="11" t="s">
        <v>86</v>
      </c>
      <c r="AC23" s="11"/>
      <c r="AD23" s="11"/>
      <c r="AE23" s="11"/>
      <c r="AF23" s="11" t="s">
        <v>87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2.3599999999999999E-2</v>
      </c>
      <c r="C25" s="3"/>
      <c r="D25" s="3"/>
      <c r="E25">
        <v>4.2232139999999996</v>
      </c>
      <c r="F25" s="3">
        <v>2.47E-2</v>
      </c>
      <c r="G25" s="3"/>
      <c r="H25" s="3"/>
      <c r="I25">
        <v>4.1747059999999996</v>
      </c>
      <c r="J25">
        <v>2.5899999999999999E-2</v>
      </c>
      <c r="K25" s="3"/>
      <c r="L25" s="3"/>
      <c r="M25">
        <v>4.1371409999999997</v>
      </c>
      <c r="N25" s="3">
        <v>2.7E-2</v>
      </c>
      <c r="O25" s="3"/>
      <c r="P25" s="3"/>
      <c r="Q25">
        <v>4.1428690000000001</v>
      </c>
      <c r="S25" s="18"/>
      <c r="T25" s="3">
        <v>2.1499999999999998E-2</v>
      </c>
      <c r="U25" s="3"/>
      <c r="V25" s="3"/>
      <c r="W25">
        <v>4.1010200000000001</v>
      </c>
      <c r="X25" s="3">
        <v>2.2499999999999999E-2</v>
      </c>
      <c r="Y25" s="3"/>
      <c r="Z25" s="3"/>
      <c r="AA25">
        <v>4.1272859999999998</v>
      </c>
      <c r="AB25" s="3">
        <v>2.35E-2</v>
      </c>
      <c r="AC25" s="3"/>
      <c r="AD25" s="3"/>
      <c r="AE25">
        <v>4.0884530000000003</v>
      </c>
      <c r="AF25" s="3">
        <v>2.4500000000000001E-2</v>
      </c>
      <c r="AG25" s="3"/>
      <c r="AH25" s="3"/>
      <c r="AI25">
        <v>4.1375229999999998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84</v>
      </c>
      <c r="C30" s="11"/>
      <c r="D30" s="11"/>
      <c r="E30" s="11"/>
      <c r="F30" s="11" t="s">
        <v>85</v>
      </c>
      <c r="G30" s="11"/>
      <c r="H30" s="11"/>
      <c r="I30" s="11"/>
      <c r="J30" s="11" t="s">
        <v>86</v>
      </c>
      <c r="K30" s="11"/>
      <c r="L30" s="11"/>
      <c r="M30" s="11"/>
      <c r="N30" s="11" t="s">
        <v>87</v>
      </c>
      <c r="O30" s="11"/>
      <c r="P30" s="11"/>
      <c r="Q30" s="11"/>
      <c r="S30" s="17" t="s">
        <v>12</v>
      </c>
      <c r="T30" s="11" t="s">
        <v>84</v>
      </c>
      <c r="U30" s="11"/>
      <c r="V30" s="11"/>
      <c r="W30" s="11"/>
      <c r="X30" s="11" t="s">
        <v>85</v>
      </c>
      <c r="Y30" s="11"/>
      <c r="Z30" s="11"/>
      <c r="AA30" s="11"/>
      <c r="AB30" s="11" t="s">
        <v>86</v>
      </c>
      <c r="AC30" s="11"/>
      <c r="AD30" s="11"/>
      <c r="AE30" s="11"/>
      <c r="AF30" s="11" t="s">
        <v>87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2.4299999999999999E-2</v>
      </c>
      <c r="E32">
        <v>1.0048010000000001</v>
      </c>
      <c r="F32" t="s">
        <v>20</v>
      </c>
      <c r="G32">
        <v>2.5999999999999999E-3</v>
      </c>
      <c r="H32">
        <v>2.5499999999999998E-2</v>
      </c>
      <c r="I32">
        <v>1.0033939999999999</v>
      </c>
      <c r="J32" t="s">
        <v>20</v>
      </c>
      <c r="K32">
        <v>2.5999999999999999E-3</v>
      </c>
      <c r="L32">
        <v>2.6700000000000002E-2</v>
      </c>
      <c r="M32">
        <v>1.024537</v>
      </c>
      <c r="N32" t="s">
        <v>20</v>
      </c>
      <c r="O32">
        <v>2.5999999999999999E-3</v>
      </c>
      <c r="P32">
        <v>2.7900000000000001E-2</v>
      </c>
      <c r="Q32">
        <v>0.99956100000000003</v>
      </c>
      <c r="S32" s="17"/>
      <c r="T32" t="s">
        <v>20</v>
      </c>
      <c r="U32">
        <v>1.2999999999999999E-3</v>
      </c>
      <c r="V32">
        <v>2.4299999999999999E-2</v>
      </c>
      <c r="W32">
        <v>1.154949</v>
      </c>
      <c r="X32" t="s">
        <v>20</v>
      </c>
      <c r="Y32">
        <v>2.5999999999999999E-3</v>
      </c>
      <c r="Z32">
        <v>2.5499999999999998E-2</v>
      </c>
      <c r="AA32">
        <v>1.0096050000000001</v>
      </c>
      <c r="AB32" t="s">
        <v>20</v>
      </c>
      <c r="AC32">
        <v>2.5999999999999999E-3</v>
      </c>
      <c r="AD32">
        <v>2.6700000000000002E-2</v>
      </c>
      <c r="AE32">
        <v>0.99826899999999996</v>
      </c>
      <c r="AF32" t="s">
        <v>20</v>
      </c>
      <c r="AG32">
        <v>2.5999999999999999E-3</v>
      </c>
      <c r="AH32">
        <v>2.7900000000000001E-2</v>
      </c>
      <c r="AI32">
        <v>0.95143800000000001</v>
      </c>
    </row>
    <row r="33" spans="1:35" x14ac:dyDescent="0.25">
      <c r="A33" s="17"/>
      <c r="B33" t="s">
        <v>21</v>
      </c>
      <c r="C33">
        <v>1.2E-2</v>
      </c>
      <c r="D33">
        <v>2.29E-2</v>
      </c>
      <c r="E33">
        <v>1.258022</v>
      </c>
      <c r="F33" t="s">
        <v>21</v>
      </c>
      <c r="G33">
        <v>1.26E-2</v>
      </c>
      <c r="H33">
        <v>2.4E-2</v>
      </c>
      <c r="I33">
        <v>1.11893</v>
      </c>
      <c r="J33" t="s">
        <v>21</v>
      </c>
      <c r="K33">
        <v>1.3100000000000001E-2</v>
      </c>
      <c r="L33">
        <v>2.5000000000000001E-2</v>
      </c>
      <c r="M33">
        <v>1.2863340000000001</v>
      </c>
      <c r="N33" t="s">
        <v>21</v>
      </c>
      <c r="O33">
        <v>1.37E-2</v>
      </c>
      <c r="P33">
        <v>2.6200000000000001E-2</v>
      </c>
      <c r="Q33">
        <v>1.1357440000000001</v>
      </c>
      <c r="S33" s="17"/>
      <c r="T33" t="s">
        <v>21</v>
      </c>
      <c r="U33">
        <v>6.3E-3</v>
      </c>
      <c r="V33">
        <v>2.0400000000000001E-2</v>
      </c>
      <c r="W33">
        <v>1.1079829999999999</v>
      </c>
      <c r="X33" t="s">
        <v>21</v>
      </c>
      <c r="Y33">
        <v>6.6E-3</v>
      </c>
      <c r="Z33">
        <v>2.1299999999999999E-2</v>
      </c>
      <c r="AA33">
        <v>1.0981380000000001</v>
      </c>
      <c r="AB33" t="s">
        <v>21</v>
      </c>
      <c r="AC33">
        <v>6.8999999999999999E-3</v>
      </c>
      <c r="AD33">
        <v>2.2100000000000002E-2</v>
      </c>
      <c r="AE33">
        <v>1.3086880000000001</v>
      </c>
      <c r="AF33" t="s">
        <v>21</v>
      </c>
      <c r="AG33">
        <v>7.1999999999999998E-3</v>
      </c>
      <c r="AH33">
        <v>2.3099999999999999E-2</v>
      </c>
      <c r="AI33">
        <v>1.160345</v>
      </c>
    </row>
    <row r="34" spans="1:35" x14ac:dyDescent="0.25">
      <c r="A34" s="17"/>
      <c r="B34" t="s">
        <v>22</v>
      </c>
      <c r="C34">
        <v>1.38E-2</v>
      </c>
      <c r="D34">
        <v>1.9199999999999998E-2</v>
      </c>
      <c r="E34">
        <v>1.8175969999999999</v>
      </c>
      <c r="F34" t="s">
        <v>22</v>
      </c>
      <c r="G34">
        <v>1.44E-2</v>
      </c>
      <c r="H34">
        <v>2.01E-2</v>
      </c>
      <c r="I34">
        <v>1.5864050000000001</v>
      </c>
      <c r="J34" t="s">
        <v>22</v>
      </c>
      <c r="K34" s="7">
        <v>1.4999999999999999E-2</v>
      </c>
      <c r="L34" s="10">
        <v>2.1000000000000001E-2</v>
      </c>
      <c r="M34">
        <v>1.594875</v>
      </c>
      <c r="N34" t="s">
        <v>22</v>
      </c>
      <c r="O34">
        <v>1.5599999999999999E-2</v>
      </c>
      <c r="P34">
        <v>2.1899999999999999E-2</v>
      </c>
      <c r="Q34">
        <v>1.564646</v>
      </c>
      <c r="S34" s="17"/>
      <c r="T34" t="s">
        <v>22</v>
      </c>
      <c r="U34">
        <v>7.6E-3</v>
      </c>
      <c r="V34">
        <v>1.55E-2</v>
      </c>
      <c r="W34">
        <v>1.5166280000000001</v>
      </c>
      <c r="X34" t="s">
        <v>22</v>
      </c>
      <c r="Y34">
        <v>8.0000000000000002E-3</v>
      </c>
      <c r="Z34">
        <v>1.6299999999999999E-2</v>
      </c>
      <c r="AA34">
        <v>1.6694709999999999</v>
      </c>
      <c r="AB34" t="s">
        <v>22</v>
      </c>
      <c r="AC34">
        <v>8.3999999999999995E-3</v>
      </c>
      <c r="AD34">
        <v>1.7000000000000001E-2</v>
      </c>
      <c r="AE34">
        <v>1.5247250000000001</v>
      </c>
      <c r="AF34" t="s">
        <v>22</v>
      </c>
      <c r="AG34">
        <v>8.6999999999999994E-3</v>
      </c>
      <c r="AH34" s="6">
        <v>1.78E-2</v>
      </c>
      <c r="AI34">
        <v>1.7471179999999999</v>
      </c>
    </row>
    <row r="37" spans="1:35" x14ac:dyDescent="0.25">
      <c r="A37" s="13" t="s">
        <v>24</v>
      </c>
      <c r="B37" s="11" t="s">
        <v>84</v>
      </c>
      <c r="C37" s="11"/>
      <c r="D37" s="11"/>
      <c r="E37" s="11"/>
      <c r="F37" s="11" t="s">
        <v>85</v>
      </c>
      <c r="G37" s="11"/>
      <c r="H37" s="11"/>
      <c r="I37" s="11"/>
      <c r="J37" s="11" t="s">
        <v>86</v>
      </c>
      <c r="K37" s="11"/>
      <c r="L37" s="11"/>
      <c r="M37" s="11"/>
      <c r="N37" s="11" t="s">
        <v>87</v>
      </c>
      <c r="O37" s="11"/>
      <c r="P37" s="11"/>
      <c r="Q37" s="11"/>
      <c r="S37" s="13" t="s">
        <v>24</v>
      </c>
      <c r="T37" s="11" t="s">
        <v>84</v>
      </c>
      <c r="U37" s="11"/>
      <c r="V37" s="11"/>
      <c r="W37" s="11"/>
      <c r="X37" s="11" t="s">
        <v>85</v>
      </c>
      <c r="Y37" s="11"/>
      <c r="Z37" s="11"/>
      <c r="AA37" s="11"/>
      <c r="AB37" s="11" t="s">
        <v>86</v>
      </c>
      <c r="AC37" s="11"/>
      <c r="AD37" s="11"/>
      <c r="AE37" s="11"/>
      <c r="AF37" s="11" t="s">
        <v>87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84</v>
      </c>
      <c r="C44" s="11"/>
      <c r="D44" s="11"/>
      <c r="E44" s="11"/>
      <c r="F44" s="11" t="s">
        <v>85</v>
      </c>
      <c r="G44" s="11"/>
      <c r="H44" s="11"/>
      <c r="I44" s="11"/>
      <c r="J44" s="11" t="s">
        <v>86</v>
      </c>
      <c r="K44" s="11"/>
      <c r="L44" s="11"/>
      <c r="M44" s="11"/>
      <c r="N44" s="11" t="s">
        <v>87</v>
      </c>
      <c r="O44" s="11"/>
      <c r="P44" s="11"/>
      <c r="Q44" s="11"/>
      <c r="S44" s="18" t="s">
        <v>25</v>
      </c>
      <c r="T44" s="11" t="s">
        <v>84</v>
      </c>
      <c r="U44" s="11"/>
      <c r="V44" s="11"/>
      <c r="W44" s="11"/>
      <c r="X44" s="11" t="s">
        <v>85</v>
      </c>
      <c r="Y44" s="11"/>
      <c r="Z44" s="11"/>
      <c r="AA44" s="11"/>
      <c r="AB44" s="11" t="s">
        <v>86</v>
      </c>
      <c r="AC44" s="11"/>
      <c r="AD44" s="11"/>
      <c r="AE44" s="11"/>
      <c r="AF44" s="11" t="s">
        <v>87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1.7600000000000001E-2</v>
      </c>
      <c r="C46" s="3"/>
      <c r="D46" s="3"/>
      <c r="E46">
        <v>4.1859700000000002</v>
      </c>
      <c r="F46" s="3">
        <v>1.8499999999999999E-2</v>
      </c>
      <c r="G46" s="3"/>
      <c r="H46" s="3"/>
      <c r="I46">
        <v>4.1178780000000001</v>
      </c>
      <c r="J46" s="3">
        <v>1.9199999999999998E-2</v>
      </c>
      <c r="K46" s="3"/>
      <c r="L46" s="3"/>
      <c r="M46">
        <v>4.4309320000000003</v>
      </c>
      <c r="N46" s="3">
        <v>0.02</v>
      </c>
      <c r="O46" s="3"/>
      <c r="P46" s="3"/>
      <c r="Q46">
        <v>4.4863609999999996</v>
      </c>
      <c r="S46" s="18"/>
      <c r="T46" s="3">
        <v>1.23E-2</v>
      </c>
      <c r="U46" s="3"/>
      <c r="V46" s="3"/>
      <c r="W46">
        <v>4.3993539999999998</v>
      </c>
      <c r="X46" s="3">
        <v>1.29E-2</v>
      </c>
      <c r="Y46" s="3"/>
      <c r="Z46" s="3"/>
      <c r="AA46">
        <v>4.3643919999999996</v>
      </c>
      <c r="AB46" s="3">
        <v>1.35E-2</v>
      </c>
      <c r="AC46" s="3"/>
      <c r="AD46" s="3"/>
      <c r="AE46">
        <v>4.4486790000000003</v>
      </c>
      <c r="AF46" s="3">
        <v>1.41E-2</v>
      </c>
      <c r="AG46" s="3"/>
      <c r="AH46" s="3"/>
      <c r="AI46">
        <v>4.3902150000000004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84</v>
      </c>
      <c r="C50" s="11"/>
      <c r="D50" s="11"/>
      <c r="E50" s="11"/>
      <c r="F50" s="11" t="s">
        <v>85</v>
      </c>
      <c r="G50" s="11"/>
      <c r="H50" s="11"/>
      <c r="I50" s="11"/>
      <c r="J50" s="11" t="s">
        <v>86</v>
      </c>
      <c r="K50" s="11"/>
      <c r="L50" s="11"/>
      <c r="M50" s="11"/>
      <c r="N50" s="11" t="s">
        <v>87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2.4299999999999999E-2</v>
      </c>
      <c r="E52">
        <v>1.0102059999999999</v>
      </c>
      <c r="F52" t="s">
        <v>20</v>
      </c>
      <c r="G52">
        <v>2.5999999999999999E-3</v>
      </c>
      <c r="H52">
        <v>2.5499999999999998E-2</v>
      </c>
      <c r="I52">
        <v>1.0254300000000001</v>
      </c>
      <c r="J52" t="s">
        <v>20</v>
      </c>
      <c r="K52">
        <v>2.5999999999999999E-3</v>
      </c>
      <c r="L52">
        <v>2.6700000000000002E-2</v>
      </c>
      <c r="M52">
        <v>1.0164530000000001</v>
      </c>
      <c r="N52" t="s">
        <v>20</v>
      </c>
      <c r="O52">
        <v>2.5999999999999999E-3</v>
      </c>
      <c r="P52">
        <v>2.7900000000000001E-2</v>
      </c>
      <c r="Q52">
        <v>1.0121910000000001</v>
      </c>
    </row>
    <row r="53" spans="1:17" x14ac:dyDescent="0.25">
      <c r="A53" s="17"/>
      <c r="B53" t="s">
        <v>21</v>
      </c>
      <c r="C53">
        <v>2.7000000000000001E-3</v>
      </c>
      <c r="D53">
        <v>1.37E-2</v>
      </c>
      <c r="E53">
        <v>1.1001559999999999</v>
      </c>
      <c r="F53" t="s">
        <v>21</v>
      </c>
      <c r="G53">
        <v>2.8999999999999998E-3</v>
      </c>
      <c r="H53">
        <v>1.4200000000000001E-2</v>
      </c>
      <c r="I53">
        <v>1.100527</v>
      </c>
      <c r="J53" t="s">
        <v>21</v>
      </c>
      <c r="K53">
        <v>3.0000000000000001E-3</v>
      </c>
      <c r="L53">
        <v>1.46E-2</v>
      </c>
      <c r="M53">
        <v>1.0966720000000001</v>
      </c>
      <c r="N53" t="s">
        <v>21</v>
      </c>
      <c r="O53">
        <v>3.2000000000000002E-3</v>
      </c>
      <c r="P53">
        <v>1.5299999999999999E-2</v>
      </c>
      <c r="Q53">
        <v>1.1047070000000001</v>
      </c>
    </row>
    <row r="54" spans="1:17" x14ac:dyDescent="0.25">
      <c r="A54" s="17"/>
      <c r="B54" t="s">
        <v>22</v>
      </c>
      <c r="C54">
        <v>3.7000000000000002E-3</v>
      </c>
      <c r="D54">
        <v>9.4999999999999998E-3</v>
      </c>
      <c r="E54">
        <v>1.468872</v>
      </c>
      <c r="F54" t="s">
        <v>22</v>
      </c>
      <c r="G54">
        <v>3.8999999999999998E-3</v>
      </c>
      <c r="H54">
        <v>0.01</v>
      </c>
      <c r="I54">
        <v>1.4898940000000001</v>
      </c>
      <c r="J54" t="s">
        <v>22</v>
      </c>
      <c r="K54">
        <v>4.1000000000000003E-3</v>
      </c>
      <c r="L54">
        <v>1.0500000000000001E-2</v>
      </c>
      <c r="M54">
        <v>1.4661489999999999</v>
      </c>
      <c r="N54" t="s">
        <v>22</v>
      </c>
      <c r="O54">
        <v>4.3E-3</v>
      </c>
      <c r="P54">
        <v>1.0999999999999999E-2</v>
      </c>
      <c r="Q54">
        <v>1.6818390000000001</v>
      </c>
    </row>
    <row r="57" spans="1:17" x14ac:dyDescent="0.25">
      <c r="A57" s="13" t="s">
        <v>24</v>
      </c>
      <c r="B57" s="11" t="s">
        <v>84</v>
      </c>
      <c r="C57" s="11"/>
      <c r="D57" s="11"/>
      <c r="E57" s="11"/>
      <c r="F57" s="11" t="s">
        <v>85</v>
      </c>
      <c r="G57" s="11"/>
      <c r="H57" s="11"/>
      <c r="I57" s="11"/>
      <c r="J57" s="11" t="s">
        <v>86</v>
      </c>
      <c r="K57" s="11"/>
      <c r="L57" s="11"/>
      <c r="M57" s="11"/>
      <c r="N57" s="11" t="s">
        <v>87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84</v>
      </c>
      <c r="C64" s="11"/>
      <c r="D64" s="11"/>
      <c r="E64" s="11"/>
      <c r="F64" s="11" t="s">
        <v>85</v>
      </c>
      <c r="G64" s="11"/>
      <c r="H64" s="11"/>
      <c r="I64" s="11"/>
      <c r="J64" s="11" t="s">
        <v>86</v>
      </c>
      <c r="K64" s="11"/>
      <c r="L64" s="11"/>
      <c r="M64" s="11"/>
      <c r="N64" s="11" t="s">
        <v>87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6.0000000000000001E-3</v>
      </c>
      <c r="C66" s="3"/>
      <c r="D66" s="3"/>
      <c r="E66">
        <v>4.3195119999999996</v>
      </c>
      <c r="F66" s="3"/>
      <c r="G66" s="3">
        <v>6.4000000000000003E-3</v>
      </c>
      <c r="H66" s="3"/>
      <c r="I66">
        <v>4.3458550000000002</v>
      </c>
      <c r="J66" s="3">
        <v>6.7000000000000002E-3</v>
      </c>
      <c r="K66" s="3"/>
      <c r="L66" s="3"/>
      <c r="M66">
        <v>4.4101530000000002</v>
      </c>
      <c r="N66" s="3">
        <v>7.1000000000000004E-3</v>
      </c>
      <c r="O66" s="3"/>
      <c r="P66" s="3"/>
      <c r="Q66">
        <v>4.5068239999999999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2.436E-2</v>
      </c>
      <c r="H73">
        <f t="shared" ref="H73:H75" si="2">E11+I11</f>
        <v>2.0378509999999999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2.3654999999999999E-2</v>
      </c>
      <c r="M73">
        <f>I25+E25</f>
        <v>8.3979199999999992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2.4420000000000001E-2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2.3709999999999998E-2</v>
      </c>
    </row>
    <row r="74" spans="1:27" x14ac:dyDescent="0.25">
      <c r="C74" s="17"/>
      <c r="D74" s="16"/>
      <c r="E74" t="s">
        <v>36</v>
      </c>
      <c r="F74">
        <f t="shared" si="0"/>
        <v>2.3559999999999998E-2</v>
      </c>
      <c r="G74">
        <f t="shared" si="1"/>
        <v>2.4259999999999997E-2</v>
      </c>
      <c r="H74">
        <f t="shared" si="2"/>
        <v>2.2908390000000001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2.3620000000000002E-2</v>
      </c>
      <c r="S74">
        <f t="shared" si="7"/>
        <v>2.4320000000000001E-2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2.3654999999999999E-2</v>
      </c>
      <c r="G75">
        <f t="shared" si="1"/>
        <v>2.3654999999999999E-2</v>
      </c>
      <c r="H75">
        <f t="shared" si="2"/>
        <v>3.1980089999999999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2.3709999999999998E-2</v>
      </c>
      <c r="S75">
        <f t="shared" si="7"/>
        <v>2.3709999999999998E-2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2.4539999999999999E-2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2.3820000000000001E-2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2.4659999999999994E-2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2.393E-2</v>
      </c>
    </row>
    <row r="80" spans="1:27" x14ac:dyDescent="0.25">
      <c r="C80" s="17"/>
      <c r="D80" s="16"/>
      <c r="E80" t="s">
        <v>36</v>
      </c>
      <c r="F80">
        <f t="shared" si="10"/>
        <v>2.3740000000000001E-2</v>
      </c>
      <c r="G80">
        <f t="shared" si="11"/>
        <v>2.4440000000000003E-2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2.3859999999999999E-2</v>
      </c>
      <c r="S80">
        <f t="shared" si="15"/>
        <v>2.4559999999999995E-2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2.3820000000000001E-2</v>
      </c>
      <c r="G81">
        <f t="shared" si="11"/>
        <v>2.3820000000000001E-2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2.393E-2</v>
      </c>
      <c r="S81">
        <f t="shared" si="15"/>
        <v>2.393E-2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2.4420000000000001E-2</v>
      </c>
      <c r="H86">
        <f t="shared" ref="H86:H88" si="20">M11+I11+E11</f>
        <v>3.0525679999999999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2.3710250000000002E-2</v>
      </c>
      <c r="M86">
        <f>M25+I25+E25</f>
        <v>12.535060999999999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2.4539999999999999E-2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2.3821000000000002E-2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2.3619750000000002E-2</v>
      </c>
      <c r="G87">
        <f t="shared" si="19"/>
        <v>2.4320000000000001E-2</v>
      </c>
      <c r="H87">
        <f t="shared" si="20"/>
        <v>3.4085270000000003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2.3739E-2</v>
      </c>
      <c r="S87">
        <f t="shared" si="25"/>
        <v>2.4440000000000003E-2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2.3710000000000002E-2</v>
      </c>
      <c r="G88">
        <f t="shared" si="19"/>
        <v>2.3710250000000002E-2</v>
      </c>
      <c r="H88">
        <f t="shared" si="20"/>
        <v>4.7966639999999998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2.3820000000000001E-2</v>
      </c>
      <c r="S88">
        <f t="shared" si="25"/>
        <v>2.3821000000000002E-2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2.4779999999999996E-2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2.4043999999999999E-2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2.5020000000000001E-2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2.4268999999999999E-2</v>
      </c>
    </row>
    <row r="93" spans="2:25" x14ac:dyDescent="0.25">
      <c r="B93" s="17"/>
      <c r="C93" s="15"/>
      <c r="D93" s="16"/>
      <c r="E93" t="s">
        <v>36</v>
      </c>
      <c r="F93">
        <f t="shared" si="28"/>
        <v>2.3975999999999997E-2</v>
      </c>
      <c r="G93">
        <f t="shared" si="29"/>
        <v>2.4680000000000001E-2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2.4211000000000003E-2</v>
      </c>
      <c r="S93">
        <f t="shared" si="33"/>
        <v>2.4920000000000001E-2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2.4039999999999999E-2</v>
      </c>
      <c r="G94">
        <f t="shared" si="29"/>
        <v>2.4043999999999999E-2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2.426E-2</v>
      </c>
      <c r="S94">
        <f t="shared" si="33"/>
        <v>2.4268999999999999E-2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2.4479999999999998E-2</v>
      </c>
      <c r="H99">
        <f t="shared" ref="H99:H101" si="38">Q11+M11+I11+E11</f>
        <v>4.0587869999999997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2.3765724999999994E-2</v>
      </c>
      <c r="M99">
        <f>Q25+M25+I25+E25</f>
        <v>16.67793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2.4659999999999998E-2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2.3932800000000001E-2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2.3679274999999996E-2</v>
      </c>
      <c r="G100">
        <f t="shared" si="37"/>
        <v>2.4379999999999995E-2</v>
      </c>
      <c r="H100">
        <f t="shared" si="38"/>
        <v>4.5393949999999998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2.3857199999999999E-2</v>
      </c>
      <c r="S100">
        <f t="shared" si="43"/>
        <v>2.4559999999999998E-2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2.3765012499999995E-2</v>
      </c>
      <c r="G101">
        <f t="shared" si="37"/>
        <v>2.3765724999999994E-2</v>
      </c>
      <c r="H101">
        <f t="shared" si="38"/>
        <v>6.4226539999999996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2.3930099999999999E-2</v>
      </c>
      <c r="S101">
        <f t="shared" si="43"/>
        <v>2.3932800000000001E-2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2.5019999999999997E-2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2.4270400000000001E-2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2.538E-2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2.4611600000000004E-2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2.4209599999999998E-2</v>
      </c>
      <c r="G106">
        <f t="shared" si="47"/>
        <v>2.4919999999999998E-2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2.4558400000000001E-2</v>
      </c>
      <c r="S106">
        <f t="shared" si="51"/>
        <v>2.528E-2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2.4260799999999999E-2</v>
      </c>
      <c r="G107">
        <f t="shared" si="47"/>
        <v>2.4270400000000001E-2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2.4592700000000002E-2</v>
      </c>
      <c r="S107">
        <f t="shared" si="51"/>
        <v>2.4611600000000004E-2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2.436E-2</v>
      </c>
      <c r="H112">
        <f t="shared" ref="H112:H114" si="56">AA11+W11</f>
        <v>2.0199090000000002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2.155E-2</v>
      </c>
      <c r="M112">
        <f>AA25+W25</f>
        <v>8.2283059999999999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2.4420000000000001E-2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2.1599999999999998E-2</v>
      </c>
    </row>
    <row r="113" spans="2:25" x14ac:dyDescent="0.25">
      <c r="C113" s="17"/>
      <c r="D113" s="16"/>
      <c r="E113" t="s">
        <v>36</v>
      </c>
      <c r="F113">
        <f t="shared" si="54"/>
        <v>2.0745E-2</v>
      </c>
      <c r="G113">
        <f t="shared" si="55"/>
        <v>2.3959999999999999E-2</v>
      </c>
      <c r="H113">
        <f t="shared" si="56"/>
        <v>2.2688040000000003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2.0789999999999999E-2</v>
      </c>
      <c r="S113">
        <f t="shared" si="61"/>
        <v>2.402E-2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2.085E-2</v>
      </c>
      <c r="G114">
        <f t="shared" si="55"/>
        <v>2.1849999999999998E-2</v>
      </c>
      <c r="H114">
        <f t="shared" si="56"/>
        <v>3.1851260000000003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2.0900000000000002E-2</v>
      </c>
      <c r="S114">
        <f t="shared" si="61"/>
        <v>2.1900000000000003E-2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2.4539999999999999E-2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2.1700000000000001E-2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2.4659999999999994E-2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2.1799999999999996E-2</v>
      </c>
    </row>
    <row r="119" spans="2:25" x14ac:dyDescent="0.25">
      <c r="C119" s="17"/>
      <c r="D119" s="16"/>
      <c r="E119" t="s">
        <v>36</v>
      </c>
      <c r="F119">
        <f t="shared" si="64"/>
        <v>2.0880000000000003E-2</v>
      </c>
      <c r="G119">
        <f t="shared" si="65"/>
        <v>2.4140000000000002E-2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2.0969999999999999E-2</v>
      </c>
      <c r="S119">
        <f t="shared" si="69"/>
        <v>2.4259999999999997E-2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2.0999999999999998E-2</v>
      </c>
      <c r="G120">
        <f t="shared" si="65"/>
        <v>2.2000000000000002E-2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2.1099999999999997E-2</v>
      </c>
      <c r="S120">
        <f t="shared" si="69"/>
        <v>2.2099999999999998E-2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2.4420000000000001E-2</v>
      </c>
      <c r="H125">
        <f t="shared" ref="H125:H127" si="74">AE11+AA11+W11</f>
        <v>3.032527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2.1600000000000001E-2</v>
      </c>
      <c r="M125">
        <f>AE25+AA25+W25</f>
        <v>12.316758999999999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2.4539999999999999E-2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2.1700000000000001E-2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2.0789999999999999E-2</v>
      </c>
      <c r="G126">
        <f t="shared" si="73"/>
        <v>2.4019750000000003E-2</v>
      </c>
      <c r="H126">
        <f t="shared" si="74"/>
        <v>3.38164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2.0880000000000003E-2</v>
      </c>
      <c r="S126">
        <f t="shared" si="79"/>
        <v>2.4139000000000001E-2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2.0900000000000002E-2</v>
      </c>
      <c r="G127">
        <f t="shared" si="73"/>
        <v>2.190025E-2</v>
      </c>
      <c r="H127">
        <f t="shared" si="74"/>
        <v>4.7785580000000003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2.1000000000000001E-2</v>
      </c>
      <c r="S127">
        <f t="shared" si="79"/>
        <v>2.2001E-2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2.4779999999999996E-2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2.1899999999999996E-2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2.5020000000000001E-2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2.2100000000000002E-2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2.1059999999999999E-2</v>
      </c>
      <c r="G132">
        <f t="shared" si="83"/>
        <v>2.4376000000000002E-2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2.1240000000000002E-2</v>
      </c>
      <c r="S132">
        <f t="shared" si="87"/>
        <v>2.4611000000000001E-2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2.1199999999999997E-2</v>
      </c>
      <c r="G133">
        <f t="shared" si="83"/>
        <v>2.2204000000000002E-2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2.1400000000000002E-2</v>
      </c>
      <c r="S133">
        <f t="shared" si="87"/>
        <v>2.2409000000000002E-2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2.4479999999999998E-2</v>
      </c>
      <c r="H138">
        <f t="shared" ref="H138:H140" si="92">AI11+AE11+AA11+W11</f>
        <v>4.0307750000000002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2.1649999999999996E-2</v>
      </c>
      <c r="M138">
        <f>AI25+AE25+AA25+W25</f>
        <v>16.454281999999999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2.4659999999999998E-2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2.18E-2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2.0835012499999996E-2</v>
      </c>
      <c r="G139">
        <f t="shared" si="91"/>
        <v>2.4079275000000001E-2</v>
      </c>
      <c r="H139">
        <f t="shared" si="92"/>
        <v>4.5067010000000005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2.0970099999999998E-2</v>
      </c>
      <c r="S139">
        <f t="shared" si="97"/>
        <v>2.42572E-2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2.0949987499999996E-2</v>
      </c>
      <c r="G140">
        <f t="shared" si="91"/>
        <v>2.1950724999999997E-2</v>
      </c>
      <c r="H140">
        <f t="shared" si="92"/>
        <v>6.4022360000000003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2.1099899999999998E-2</v>
      </c>
      <c r="S140">
        <f t="shared" si="97"/>
        <v>2.2102799999999999E-2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2.5019999999999997E-2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2.2099999999999998E-2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2.538E-2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2.24E-2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2.1240800000000001E-2</v>
      </c>
      <c r="G145">
        <f t="shared" si="101"/>
        <v>2.4609599999999999E-2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2.1512700000000003E-2</v>
      </c>
      <c r="S145">
        <f t="shared" si="105"/>
        <v>2.4958400000000002E-2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2.13992E-2</v>
      </c>
      <c r="G146">
        <f t="shared" si="101"/>
        <v>2.2410399999999997E-2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2.1697299999999999E-2</v>
      </c>
      <c r="S146">
        <f t="shared" si="105"/>
        <v>2.2721600000000002E-2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2.436E-2</v>
      </c>
      <c r="H151">
        <f t="shared" ref="H151:H153" si="110">I32++E32</f>
        <v>2.0081949999999997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1.7644999999999997E-2</v>
      </c>
      <c r="M151">
        <f>I46+E46</f>
        <v>8.3038480000000003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2.4420000000000001E-2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1.7690000000000001E-2</v>
      </c>
    </row>
    <row r="152" spans="1:25" x14ac:dyDescent="0.25">
      <c r="C152" s="17"/>
      <c r="D152" s="16"/>
      <c r="E152" t="s">
        <v>36</v>
      </c>
      <c r="F152">
        <f t="shared" si="108"/>
        <v>1.2030000000000001E-2</v>
      </c>
      <c r="G152">
        <f t="shared" si="109"/>
        <v>2.2955E-2</v>
      </c>
      <c r="H152">
        <f t="shared" si="110"/>
        <v>2.3769520000000002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1.2060000000000001E-2</v>
      </c>
      <c r="S152">
        <f t="shared" si="115"/>
        <v>2.3009999999999999E-2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1.3829999999999999E-2</v>
      </c>
      <c r="G153">
        <f t="shared" si="109"/>
        <v>1.9244999999999998E-2</v>
      </c>
      <c r="H153">
        <f t="shared" si="110"/>
        <v>3.4040020000000002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1.3860000000000001E-2</v>
      </c>
      <c r="S153">
        <f t="shared" si="115"/>
        <v>1.9290000000000002E-2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2.4539999999999999E-2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1.7780000000000004E-2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2.4659999999999994E-2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1.7869999999999997E-2</v>
      </c>
    </row>
    <row r="158" spans="1:25" x14ac:dyDescent="0.25">
      <c r="C158" s="17"/>
      <c r="D158" s="16"/>
      <c r="E158" t="s">
        <v>36</v>
      </c>
      <c r="F158">
        <f t="shared" si="118"/>
        <v>1.2120000000000001E-2</v>
      </c>
      <c r="G158">
        <f t="shared" si="119"/>
        <v>2.3120000000000002E-2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1.218E-2</v>
      </c>
      <c r="S158">
        <f t="shared" si="123"/>
        <v>2.3230000000000001E-2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1.3920000000000002E-2</v>
      </c>
      <c r="G159">
        <f t="shared" si="119"/>
        <v>1.9379999999999998E-2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1.3979999999999999E-2</v>
      </c>
      <c r="S159">
        <f t="shared" si="123"/>
        <v>1.9469999999999998E-2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2.4420000000000001E-2</v>
      </c>
      <c r="H164">
        <f t="shared" ref="H164:H166" si="128">M32+I32+E32</f>
        <v>3.0327319999999998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1.7689500000000004E-2</v>
      </c>
      <c r="M164">
        <f>M46+I46+E46</f>
        <v>12.734780000000001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2.4539999999999999E-2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1.7778000000000002E-2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1.2059750000000001E-2</v>
      </c>
      <c r="G165">
        <f t="shared" si="127"/>
        <v>2.3009750000000002E-2</v>
      </c>
      <c r="H165">
        <f t="shared" si="128"/>
        <v>3.6632859999999998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1.2119000000000001E-2</v>
      </c>
      <c r="S165">
        <f t="shared" si="133"/>
        <v>2.3119000000000004E-2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1.3860000000000001E-2</v>
      </c>
      <c r="G166">
        <f t="shared" si="127"/>
        <v>1.9289999999999998E-2</v>
      </c>
      <c r="H166">
        <f t="shared" si="128"/>
        <v>4.9988770000000002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1.392E-2</v>
      </c>
      <c r="S166">
        <f t="shared" si="133"/>
        <v>1.9380000000000001E-2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2.4779999999999996E-2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1.7952000000000003E-2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2.5020000000000001E-2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1.8121999999999999E-2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1.2236E-2</v>
      </c>
      <c r="G171">
        <f t="shared" si="137"/>
        <v>2.3335999999999999E-2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1.2351000000000001E-2</v>
      </c>
      <c r="S171">
        <f t="shared" si="141"/>
        <v>2.3551000000000002E-2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1.4039999999999999E-2</v>
      </c>
      <c r="G172">
        <f t="shared" si="137"/>
        <v>1.9559999999999998E-2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1.4160000000000001E-2</v>
      </c>
      <c r="S172">
        <f t="shared" si="141"/>
        <v>1.9740000000000001E-2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2.4479999999999998E-2</v>
      </c>
      <c r="H177">
        <f t="shared" ref="H177:H179" si="146">Q32+M32+I32+E32</f>
        <v>4.0322929999999992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1.7733537499999997E-2</v>
      </c>
      <c r="M177">
        <f>Q46+M46+I46+E46</f>
        <v>17.221141000000003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2.4659999999999998E-2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1.78643E-2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1.2089274999999998E-2</v>
      </c>
      <c r="G178">
        <f t="shared" si="145"/>
        <v>2.3064287499999999E-2</v>
      </c>
      <c r="H178">
        <f t="shared" si="146"/>
        <v>4.7990300000000001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1.2177199999999999E-2</v>
      </c>
      <c r="S178">
        <f t="shared" si="151"/>
        <v>2.3227299999999999E-2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1.3889999999999998E-2</v>
      </c>
      <c r="G179">
        <f t="shared" si="145"/>
        <v>1.9334999999999995E-2</v>
      </c>
      <c r="H179">
        <f t="shared" si="146"/>
        <v>6.563523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1.3979999999999999E-2</v>
      </c>
      <c r="S179">
        <f t="shared" si="151"/>
        <v>1.9469999999999998E-2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2.5019999999999997E-2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1.81184E-2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2.538E-2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1.8364100000000001E-2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1.2349599999999999E-2</v>
      </c>
      <c r="G184">
        <f t="shared" si="155"/>
        <v>2.3550399999999999E-2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1.2518399999999999E-2</v>
      </c>
      <c r="S184">
        <f t="shared" si="159"/>
        <v>2.3871099999999999E-2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1.4159999999999999E-2</v>
      </c>
      <c r="G185">
        <f t="shared" si="155"/>
        <v>1.9739999999999997E-2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1.434E-2</v>
      </c>
      <c r="S185">
        <f t="shared" si="159"/>
        <v>2.001E-2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2.436E-2</v>
      </c>
      <c r="H190">
        <f t="shared" ref="H190:H192" si="164">AA32+W32</f>
        <v>2.1645539999999999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1.2329999999999999E-2</v>
      </c>
      <c r="M190">
        <f>AA46+W46</f>
        <v>8.7637459999999994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2.4420000000000001E-2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1.2359999999999999E-2</v>
      </c>
    </row>
    <row r="191" spans="1:25" x14ac:dyDescent="0.25">
      <c r="C191" s="17"/>
      <c r="D191" s="16"/>
      <c r="E191" t="s">
        <v>36</v>
      </c>
      <c r="F191">
        <f t="shared" si="162"/>
        <v>6.3149999999999994E-3</v>
      </c>
      <c r="G191">
        <f t="shared" si="163"/>
        <v>2.0445000000000001E-2</v>
      </c>
      <c r="H191">
        <f t="shared" si="164"/>
        <v>2.206121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6.3300000000000006E-3</v>
      </c>
      <c r="S191">
        <f t="shared" si="169"/>
        <v>2.0490000000000001E-2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7.62E-3</v>
      </c>
      <c r="G192">
        <f t="shared" si="163"/>
        <v>1.5539999999999998E-2</v>
      </c>
      <c r="H192">
        <f t="shared" si="164"/>
        <v>3.186099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7.6400000000000001E-3</v>
      </c>
      <c r="S192">
        <f t="shared" si="169"/>
        <v>1.558E-2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2.4539999999999999E-2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1.2420000000000002E-2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2.4659999999999994E-2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1.248E-2</v>
      </c>
    </row>
    <row r="197" spans="2:25" x14ac:dyDescent="0.25">
      <c r="C197" s="17"/>
      <c r="D197" s="16"/>
      <c r="E197" t="s">
        <v>36</v>
      </c>
      <c r="F197">
        <f t="shared" si="172"/>
        <v>6.3600000000000002E-3</v>
      </c>
      <c r="G197">
        <f t="shared" si="173"/>
        <v>2.0580000000000001E-2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6.3899999999999998E-3</v>
      </c>
      <c r="S197">
        <f t="shared" si="177"/>
        <v>2.0670000000000001E-2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7.6800000000000002E-3</v>
      </c>
      <c r="G198">
        <f t="shared" si="173"/>
        <v>1.566E-2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7.7199999999999994E-3</v>
      </c>
      <c r="S198">
        <f t="shared" si="177"/>
        <v>1.5739999999999997E-2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2.4420000000000001E-2</v>
      </c>
      <c r="H203">
        <f t="shared" ref="H203:H205" si="182">AE32+AA32+W32</f>
        <v>3.1628230000000004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1.2360000000000001E-2</v>
      </c>
      <c r="M203">
        <f>AE46+AA46+W46</f>
        <v>13.212425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2.4539999999999999E-2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1.2420000000000002E-2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6.3300000000000006E-3</v>
      </c>
      <c r="G204">
        <f t="shared" si="181"/>
        <v>2.0489750000000004E-2</v>
      </c>
      <c r="H204">
        <f t="shared" si="182"/>
        <v>3.5148090000000001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6.3600000000000011E-3</v>
      </c>
      <c r="S204">
        <f t="shared" si="186"/>
        <v>2.0579000000000004E-2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7.640000000000001E-3</v>
      </c>
      <c r="G205">
        <f t="shared" si="181"/>
        <v>1.5579750000000002E-2</v>
      </c>
      <c r="H205">
        <f t="shared" si="182"/>
        <v>4.7108239999999997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7.6800000000000002E-3</v>
      </c>
      <c r="S205">
        <f t="shared" si="186"/>
        <v>1.5658999999999999E-2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2.4779999999999996E-2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1.2539999999999999E-2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2.5020000000000001E-2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1.2660000000000001E-2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6.4200000000000004E-3</v>
      </c>
      <c r="G210">
        <f t="shared" si="190"/>
        <v>2.0756E-2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6.4800000000000005E-3</v>
      </c>
      <c r="S210">
        <f t="shared" si="194"/>
        <v>2.0931000000000002E-2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7.7599999999999995E-3</v>
      </c>
      <c r="G211">
        <f t="shared" si="190"/>
        <v>1.5815999999999997E-2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7.8399999999999997E-3</v>
      </c>
      <c r="S211">
        <f t="shared" si="194"/>
        <v>1.5970999999999999E-2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2.4479999999999998E-2</v>
      </c>
      <c r="H216">
        <f t="shared" ref="H216:H218" si="199">AI32+AE32+AA32+W32</f>
        <v>4.1142609999999999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1.2389999999999998E-2</v>
      </c>
      <c r="M216">
        <f>AI46+AE46+AA46+W46</f>
        <v>17.602639999999997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2.4659999999999998E-2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1.2480000000000002E-2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6.3449999999999991E-3</v>
      </c>
      <c r="G217">
        <f t="shared" si="198"/>
        <v>2.0534287499999998E-2</v>
      </c>
      <c r="H217">
        <f t="shared" si="199"/>
        <v>4.675154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6.3899999999999998E-3</v>
      </c>
      <c r="S217">
        <f t="shared" si="204"/>
        <v>2.06673E-2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7.6599874999999989E-3</v>
      </c>
      <c r="G218">
        <f t="shared" si="198"/>
        <v>1.5619274999999997E-2</v>
      </c>
      <c r="H218">
        <f t="shared" si="199"/>
        <v>6.4579420000000001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7.7199E-3</v>
      </c>
      <c r="S218">
        <f t="shared" si="204"/>
        <v>1.57372E-2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2.5019999999999997E-2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1.2659999999999999E-2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2.538E-2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1.2840000000000001E-2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6.4799999999999996E-3</v>
      </c>
      <c r="G223">
        <f t="shared" si="208"/>
        <v>2.0930400000000002E-2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6.5700000000000003E-3</v>
      </c>
      <c r="S223">
        <f t="shared" si="212"/>
        <v>2.1191100000000001E-2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7.8391999999999993E-3</v>
      </c>
      <c r="G224">
        <f t="shared" si="208"/>
        <v>1.59696E-2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7.9573000000000005E-3</v>
      </c>
      <c r="S224">
        <f t="shared" si="212"/>
        <v>1.6198399999999998E-2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2.436E-2</v>
      </c>
      <c r="H229">
        <f t="shared" ref="H229:H231" si="217">I52+E52</f>
        <v>2.0356360000000002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6.0200000000000002E-3</v>
      </c>
      <c r="M229">
        <f>I66+E66</f>
        <v>8.6653669999999998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2.4420000000000001E-2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6.0400000000000002E-3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1.3725000000000001E-2</v>
      </c>
      <c r="H230">
        <f t="shared" si="217"/>
        <v>2.2006829999999997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2.7200000000000002E-3</v>
      </c>
      <c r="S230">
        <f t="shared" si="222"/>
        <v>1.3750000000000002E-2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3.7099999999999998E-3</v>
      </c>
      <c r="G231">
        <f t="shared" si="216"/>
        <v>9.5250000000000005E-3</v>
      </c>
      <c r="H231">
        <f t="shared" si="217"/>
        <v>2.9587659999999998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3.7200000000000002E-3</v>
      </c>
      <c r="S231">
        <f t="shared" si="222"/>
        <v>9.5499999999999995E-3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2.4539999999999999E-2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6.0800000000000003E-3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2.4659999999999994E-2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6.1199999999999996E-3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1.3800000000000002E-2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2.7599999999999999E-3</v>
      </c>
      <c r="S236">
        <f t="shared" si="230"/>
        <v>1.3849999999999999E-2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3.7400000000000003E-3</v>
      </c>
      <c r="G237">
        <f t="shared" si="226"/>
        <v>9.6000000000000009E-3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3.7599999999999995E-3</v>
      </c>
      <c r="S237">
        <f t="shared" si="230"/>
        <v>9.6499999999999989E-3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2.4420000000000001E-2</v>
      </c>
      <c r="H242">
        <f t="shared" ref="H242:H244" si="235">M52+I52+E52</f>
        <v>3.0520890000000005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6.0397500000000008E-3</v>
      </c>
      <c r="M242">
        <f>M66+I66+E66</f>
        <v>13.075520000000001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2.4539999999999999E-2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6.0790000000000011E-3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2.7197500000000004E-3</v>
      </c>
      <c r="G243">
        <f t="shared" si="234"/>
        <v>1.3749750000000002E-2</v>
      </c>
      <c r="H243">
        <f t="shared" si="235"/>
        <v>3.2973550000000005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2.7390000000000001E-3</v>
      </c>
      <c r="S243">
        <f t="shared" si="240"/>
        <v>1.3799000000000002E-2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3.7200000000000006E-3</v>
      </c>
      <c r="G244">
        <f t="shared" si="234"/>
        <v>9.5499999999999995E-3</v>
      </c>
      <c r="H244">
        <f t="shared" si="235"/>
        <v>4.4249150000000004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3.7400000000000007E-3</v>
      </c>
      <c r="S244">
        <f t="shared" si="240"/>
        <v>9.6000000000000009E-3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2.4779999999999996E-2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6.156E-3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2.5020000000000001E-2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6.2310000000000004E-3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2.7759999999999998E-3</v>
      </c>
      <c r="G249">
        <f t="shared" si="244"/>
        <v>1.3896000000000002E-2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2.8110000000000001E-3</v>
      </c>
      <c r="S249">
        <f t="shared" si="248"/>
        <v>1.3991000000000003E-2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3.7800000000000004E-3</v>
      </c>
      <c r="G250">
        <f t="shared" si="244"/>
        <v>9.7000000000000003E-3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3.8200000000000005E-3</v>
      </c>
      <c r="S250">
        <f t="shared" si="248"/>
        <v>9.7999999999999997E-3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2.4479999999999998E-2</v>
      </c>
      <c r="H255">
        <f t="shared" ref="H255:H257" si="253">Q52+M52+I52+E52</f>
        <v>4.0642800000000001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6.0592749999999994E-3</v>
      </c>
      <c r="M255">
        <f>Q66+M66+I66+E66</f>
        <v>17.582343999999999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2.4659999999999998E-2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6.1171999999999997E-3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2.7292749999999998E-3</v>
      </c>
      <c r="G256">
        <f t="shared" si="252"/>
        <v>1.37743E-2</v>
      </c>
      <c r="H256">
        <f t="shared" si="253"/>
        <v>4.4020619999999999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2.7571999999999996E-3</v>
      </c>
      <c r="S256">
        <f t="shared" si="258"/>
        <v>1.3847400000000001E-2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3.7299999999999998E-3</v>
      </c>
      <c r="G257">
        <f t="shared" si="252"/>
        <v>9.5750000000000002E-3</v>
      </c>
      <c r="H257">
        <f t="shared" si="253"/>
        <v>6.1067539999999996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3.7599999999999999E-3</v>
      </c>
      <c r="S257">
        <f t="shared" si="258"/>
        <v>9.6499999999999989E-3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2.5019999999999997E-2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6.2296000000000001E-3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2.538E-2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6.338400000000001E-3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2.8095999999999998E-3</v>
      </c>
      <c r="G262">
        <f t="shared" si="262"/>
        <v>1.3991199999999999E-2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2.8584000000000001E-3</v>
      </c>
      <c r="S262">
        <f t="shared" si="266"/>
        <v>1.41338E-2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3.8199999999999996E-3</v>
      </c>
      <c r="G263">
        <f t="shared" si="262"/>
        <v>9.7999999999999997E-3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3.8800000000000002E-3</v>
      </c>
      <c r="S263">
        <f t="shared" si="266"/>
        <v>9.9500000000000005E-3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88</v>
      </c>
      <c r="C9" s="11"/>
      <c r="D9" s="11"/>
      <c r="E9" s="11"/>
      <c r="F9" s="11" t="s">
        <v>89</v>
      </c>
      <c r="G9" s="11"/>
      <c r="H9" s="11"/>
      <c r="I9" s="11"/>
      <c r="J9" s="11" t="s">
        <v>90</v>
      </c>
      <c r="K9" s="11"/>
      <c r="L9" s="11"/>
      <c r="M9" s="11"/>
      <c r="N9" s="11" t="s">
        <v>91</v>
      </c>
      <c r="O9" s="11"/>
      <c r="P9" s="11"/>
      <c r="Q9" s="11"/>
      <c r="S9" s="17" t="s">
        <v>12</v>
      </c>
      <c r="T9" s="11" t="s">
        <v>88</v>
      </c>
      <c r="U9" s="11"/>
      <c r="V9" s="11"/>
      <c r="W9" s="11"/>
      <c r="X9" s="11" t="s">
        <v>89</v>
      </c>
      <c r="Y9" s="11"/>
      <c r="Z9" s="11"/>
      <c r="AA9" s="11"/>
      <c r="AB9" s="11" t="s">
        <v>90</v>
      </c>
      <c r="AC9" s="11"/>
      <c r="AD9" s="11"/>
      <c r="AE9" s="11"/>
      <c r="AF9" s="11" t="s">
        <v>91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2.29E-2</v>
      </c>
      <c r="E11">
        <v>0.92625500000000005</v>
      </c>
      <c r="F11" t="s">
        <v>20</v>
      </c>
      <c r="G11">
        <v>2.5999999999999999E-3</v>
      </c>
      <c r="H11">
        <v>2.4199999999999999E-2</v>
      </c>
      <c r="I11">
        <v>0.87821899999999997</v>
      </c>
      <c r="J11" t="s">
        <v>20</v>
      </c>
      <c r="K11">
        <v>2.5999999999999999E-3</v>
      </c>
      <c r="L11">
        <v>2.5399999999999999E-2</v>
      </c>
      <c r="M11">
        <v>1.1445920000000001</v>
      </c>
      <c r="N11" t="s">
        <v>20</v>
      </c>
      <c r="O11">
        <v>2.5999999999999999E-3</v>
      </c>
      <c r="P11">
        <v>2.6599999999999999E-2</v>
      </c>
      <c r="Q11">
        <v>1.1359779999999999</v>
      </c>
      <c r="S11" s="17"/>
      <c r="T11" t="s">
        <v>20</v>
      </c>
      <c r="U11">
        <v>1.2999999999999999E-3</v>
      </c>
      <c r="V11">
        <v>2.29E-2</v>
      </c>
      <c r="W11">
        <v>0.93235299999999999</v>
      </c>
      <c r="X11" t="s">
        <v>20</v>
      </c>
      <c r="Y11">
        <v>2.5999999999999999E-3</v>
      </c>
      <c r="Z11">
        <v>2.4199999999999999E-2</v>
      </c>
      <c r="AA11">
        <v>0.92772399999999999</v>
      </c>
      <c r="AB11" t="s">
        <v>20</v>
      </c>
      <c r="AC11">
        <v>2.5999999999999999E-3</v>
      </c>
      <c r="AD11">
        <v>2.5399999999999999E-2</v>
      </c>
      <c r="AE11">
        <v>0.94641799999999998</v>
      </c>
      <c r="AF11" t="s">
        <v>20</v>
      </c>
      <c r="AG11">
        <v>2.5999999999999999E-3</v>
      </c>
      <c r="AH11">
        <v>2.6599999999999999E-2</v>
      </c>
      <c r="AI11">
        <v>0.93829899999999999</v>
      </c>
    </row>
    <row r="12" spans="1:35" x14ac:dyDescent="0.25">
      <c r="A12" s="17"/>
      <c r="B12" t="s">
        <v>21</v>
      </c>
      <c r="C12">
        <v>2.23E-2</v>
      </c>
      <c r="D12">
        <v>2.29E-2</v>
      </c>
      <c r="E12">
        <v>1.2381759999999999</v>
      </c>
      <c r="F12" t="s">
        <v>21</v>
      </c>
      <c r="G12">
        <v>2.3400000000000001E-2</v>
      </c>
      <c r="H12">
        <v>2.41E-2</v>
      </c>
      <c r="I12">
        <v>1.2670090000000001</v>
      </c>
      <c r="J12" t="s">
        <v>21</v>
      </c>
      <c r="K12">
        <v>2.46E-2</v>
      </c>
      <c r="L12">
        <v>2.53E-2</v>
      </c>
      <c r="M12">
        <v>1.2353959999999999</v>
      </c>
      <c r="N12" t="s">
        <v>21</v>
      </c>
      <c r="O12">
        <v>2.5700000000000001E-2</v>
      </c>
      <c r="P12">
        <v>2.6499999999999999E-2</v>
      </c>
      <c r="Q12">
        <v>0.99975499999999995</v>
      </c>
      <c r="S12" s="17"/>
      <c r="T12" t="s">
        <v>21</v>
      </c>
      <c r="U12">
        <v>1.9699999999999999E-2</v>
      </c>
      <c r="V12">
        <v>2.2599999999999999E-2</v>
      </c>
      <c r="W12">
        <v>1.018167</v>
      </c>
      <c r="X12" t="s">
        <v>21</v>
      </c>
      <c r="Y12">
        <v>2.07E-2</v>
      </c>
      <c r="Z12">
        <v>2.3699999999999999E-2</v>
      </c>
      <c r="AA12">
        <v>1.009125</v>
      </c>
      <c r="AB12" t="s">
        <v>21</v>
      </c>
      <c r="AC12">
        <v>2.1600000000000001E-2</v>
      </c>
      <c r="AD12">
        <v>2.4899999999999999E-2</v>
      </c>
      <c r="AE12">
        <v>1.022932</v>
      </c>
      <c r="AF12" t="s">
        <v>21</v>
      </c>
      <c r="AG12">
        <v>2.2599999999999999E-2</v>
      </c>
      <c r="AH12">
        <v>2.6100000000000002E-2</v>
      </c>
      <c r="AI12">
        <v>1.0162519999999999</v>
      </c>
    </row>
    <row r="13" spans="1:35" x14ac:dyDescent="0.25">
      <c r="A13" s="17"/>
      <c r="B13" t="s">
        <v>22</v>
      </c>
      <c r="C13">
        <v>2.23E-2</v>
      </c>
      <c r="D13">
        <v>2.23E-2</v>
      </c>
      <c r="E13">
        <v>1.623265</v>
      </c>
      <c r="F13" t="s">
        <v>22</v>
      </c>
      <c r="G13">
        <v>2.3400000000000001E-2</v>
      </c>
      <c r="H13">
        <v>2.35E-2</v>
      </c>
      <c r="I13">
        <v>1.259895</v>
      </c>
      <c r="J13" t="s">
        <v>22</v>
      </c>
      <c r="K13">
        <v>2.46E-2</v>
      </c>
      <c r="L13">
        <v>2.46E-2</v>
      </c>
      <c r="M13">
        <v>1.6525479999999999</v>
      </c>
      <c r="N13" t="s">
        <v>22</v>
      </c>
      <c r="O13">
        <v>2.5700000000000001E-2</v>
      </c>
      <c r="P13">
        <v>2.5700000000000001E-2</v>
      </c>
      <c r="Q13">
        <v>1.2635719999999999</v>
      </c>
      <c r="S13" s="17"/>
      <c r="T13" t="s">
        <v>22</v>
      </c>
      <c r="U13">
        <v>1.9900000000000001E-2</v>
      </c>
      <c r="V13">
        <v>2.07E-2</v>
      </c>
      <c r="W13">
        <v>1.6215900000000001</v>
      </c>
      <c r="X13" t="s">
        <v>22</v>
      </c>
      <c r="Y13">
        <v>2.0899999999999998E-2</v>
      </c>
      <c r="Z13">
        <v>2.1700000000000001E-2</v>
      </c>
      <c r="AA13">
        <v>1.357707</v>
      </c>
      <c r="AB13" t="s">
        <v>22</v>
      </c>
      <c r="AC13">
        <v>2.18E-2</v>
      </c>
      <c r="AD13">
        <v>2.2800000000000001E-2</v>
      </c>
      <c r="AE13">
        <v>1.3523430000000001</v>
      </c>
      <c r="AF13" t="s">
        <v>22</v>
      </c>
      <c r="AG13">
        <v>2.2800000000000001E-2</v>
      </c>
      <c r="AH13">
        <v>2.3800000000000002E-2</v>
      </c>
      <c r="AI13">
        <v>1.358446</v>
      </c>
    </row>
    <row r="16" spans="1:35" x14ac:dyDescent="0.25">
      <c r="A16" s="13" t="s">
        <v>24</v>
      </c>
      <c r="B16" s="11" t="s">
        <v>88</v>
      </c>
      <c r="C16" s="11"/>
      <c r="D16" s="11"/>
      <c r="E16" s="11"/>
      <c r="F16" s="11" t="s">
        <v>89</v>
      </c>
      <c r="G16" s="11"/>
      <c r="H16" s="11"/>
      <c r="I16" s="11"/>
      <c r="J16" s="11" t="s">
        <v>90</v>
      </c>
      <c r="K16" s="11"/>
      <c r="L16" s="11"/>
      <c r="M16" s="11"/>
      <c r="N16" s="11" t="s">
        <v>91</v>
      </c>
      <c r="O16" s="11"/>
      <c r="P16" s="11"/>
      <c r="Q16" s="11"/>
      <c r="S16" s="13" t="s">
        <v>24</v>
      </c>
      <c r="T16" s="11" t="s">
        <v>88</v>
      </c>
      <c r="U16" s="11"/>
      <c r="V16" s="11"/>
      <c r="W16" s="11"/>
      <c r="X16" s="11" t="s">
        <v>89</v>
      </c>
      <c r="Y16" s="11"/>
      <c r="Z16" s="11"/>
      <c r="AA16" s="11"/>
      <c r="AB16" s="11" t="s">
        <v>90</v>
      </c>
      <c r="AC16" s="11"/>
      <c r="AD16" s="11"/>
      <c r="AE16" s="11"/>
      <c r="AF16" s="11" t="s">
        <v>91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88</v>
      </c>
      <c r="C23" s="11"/>
      <c r="D23" s="11"/>
      <c r="E23" s="11"/>
      <c r="F23" s="11" t="s">
        <v>89</v>
      </c>
      <c r="G23" s="11"/>
      <c r="H23" s="11"/>
      <c r="I23" s="11"/>
      <c r="J23" s="11" t="s">
        <v>90</v>
      </c>
      <c r="K23" s="11"/>
      <c r="L23" s="11"/>
      <c r="M23" s="11"/>
      <c r="N23" s="11" t="s">
        <v>91</v>
      </c>
      <c r="O23" s="11"/>
      <c r="P23" s="11"/>
      <c r="Q23" s="11"/>
      <c r="S23" s="18" t="s">
        <v>25</v>
      </c>
      <c r="T23" s="11" t="s">
        <v>88</v>
      </c>
      <c r="U23" s="11"/>
      <c r="V23" s="11"/>
      <c r="W23" s="11"/>
      <c r="X23" s="11" t="s">
        <v>89</v>
      </c>
      <c r="Y23" s="11"/>
      <c r="Z23" s="11"/>
      <c r="AA23" s="11"/>
      <c r="AB23" s="11" t="s">
        <v>90</v>
      </c>
      <c r="AC23" s="11"/>
      <c r="AD23" s="11"/>
      <c r="AE23" s="11"/>
      <c r="AF23" s="11" t="s">
        <v>91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2.23E-2</v>
      </c>
      <c r="C25" s="3"/>
      <c r="D25" s="3"/>
      <c r="E25">
        <v>3.6512069999999999</v>
      </c>
      <c r="F25" s="3">
        <v>2.3400000000000001E-2</v>
      </c>
      <c r="G25" s="3"/>
      <c r="H25" s="3"/>
      <c r="I25">
        <v>4.4389180000000001</v>
      </c>
      <c r="J25" s="3">
        <v>2.46E-2</v>
      </c>
      <c r="K25" s="3"/>
      <c r="L25" s="3"/>
      <c r="M25">
        <v>4.4124040000000004</v>
      </c>
      <c r="N25" s="3">
        <v>2.58E-2</v>
      </c>
      <c r="O25" s="3"/>
      <c r="P25" s="3"/>
      <c r="Q25">
        <v>3.6483850000000002</v>
      </c>
      <c r="S25" s="18"/>
      <c r="T25" s="3">
        <v>2.0400000000000001E-2</v>
      </c>
      <c r="U25" s="3"/>
      <c r="V25" s="3"/>
      <c r="W25">
        <v>3.6926739999999998</v>
      </c>
      <c r="X25" s="3">
        <v>2.1399999999999999E-2</v>
      </c>
      <c r="Y25" s="3"/>
      <c r="Z25" s="3"/>
      <c r="AA25">
        <v>4.443009</v>
      </c>
      <c r="AB25" s="3">
        <v>2.2499999999999999E-2</v>
      </c>
      <c r="AC25" s="3"/>
      <c r="AD25" s="3"/>
      <c r="AE25">
        <v>3.7581600000000002</v>
      </c>
      <c r="AF25" s="3">
        <v>2.35E-2</v>
      </c>
      <c r="AG25" s="3"/>
      <c r="AH25" s="3"/>
      <c r="AI25">
        <v>3.831915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88</v>
      </c>
      <c r="C30" s="11"/>
      <c r="D30" s="11"/>
      <c r="E30" s="11"/>
      <c r="F30" s="11" t="s">
        <v>89</v>
      </c>
      <c r="G30" s="11"/>
      <c r="H30" s="11"/>
      <c r="I30" s="11"/>
      <c r="J30" s="11" t="s">
        <v>90</v>
      </c>
      <c r="K30" s="11"/>
      <c r="L30" s="11"/>
      <c r="M30" s="11"/>
      <c r="N30" s="11" t="s">
        <v>91</v>
      </c>
      <c r="O30" s="11"/>
      <c r="P30" s="11"/>
      <c r="Q30" s="11"/>
      <c r="S30" s="17" t="s">
        <v>12</v>
      </c>
      <c r="T30" s="11" t="s">
        <v>88</v>
      </c>
      <c r="U30" s="11"/>
      <c r="V30" s="11"/>
      <c r="W30" s="11"/>
      <c r="X30" s="11" t="s">
        <v>89</v>
      </c>
      <c r="Y30" s="11"/>
      <c r="Z30" s="11"/>
      <c r="AA30" s="11"/>
      <c r="AB30" s="11" t="s">
        <v>90</v>
      </c>
      <c r="AC30" s="11"/>
      <c r="AD30" s="11"/>
      <c r="AE30" s="11"/>
      <c r="AF30" s="11" t="s">
        <v>91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2.29E-2</v>
      </c>
      <c r="E32">
        <v>0.948214</v>
      </c>
      <c r="F32" t="s">
        <v>20</v>
      </c>
      <c r="G32">
        <v>2.5999999999999999E-3</v>
      </c>
      <c r="H32">
        <v>2.4199999999999999E-2</v>
      </c>
      <c r="I32">
        <v>0.93949099999999997</v>
      </c>
      <c r="J32" t="s">
        <v>20</v>
      </c>
      <c r="K32">
        <v>2.5999999999999999E-3</v>
      </c>
      <c r="L32">
        <v>2.5399999999999999E-2</v>
      </c>
      <c r="M32">
        <v>1.141319</v>
      </c>
      <c r="N32" t="s">
        <v>20</v>
      </c>
      <c r="O32">
        <v>2.5999999999999999E-3</v>
      </c>
      <c r="P32">
        <v>2.6599999999999999E-2</v>
      </c>
      <c r="Q32">
        <v>0.93087500000000001</v>
      </c>
      <c r="S32" s="17"/>
      <c r="T32" t="s">
        <v>20</v>
      </c>
      <c r="U32">
        <v>1.2999999999999999E-3</v>
      </c>
      <c r="V32">
        <v>2.29E-2</v>
      </c>
      <c r="W32">
        <v>0.92407099999999998</v>
      </c>
      <c r="X32" t="s">
        <v>20</v>
      </c>
      <c r="Y32">
        <v>2.5999999999999999E-3</v>
      </c>
      <c r="Z32">
        <v>2.4199999999999999E-2</v>
      </c>
      <c r="AA32">
        <v>0.92986599999999997</v>
      </c>
      <c r="AB32" t="s">
        <v>20</v>
      </c>
      <c r="AC32">
        <v>2.5999999999999999E-3</v>
      </c>
      <c r="AD32">
        <v>2.5399999999999999E-2</v>
      </c>
      <c r="AE32">
        <v>0.94206500000000004</v>
      </c>
      <c r="AF32" t="s">
        <v>20</v>
      </c>
      <c r="AG32">
        <v>2.5999999999999999E-3</v>
      </c>
      <c r="AH32">
        <v>2.6599999999999999E-2</v>
      </c>
      <c r="AI32">
        <v>1.136701</v>
      </c>
    </row>
    <row r="33" spans="1:35" x14ac:dyDescent="0.25">
      <c r="A33" s="17"/>
      <c r="B33" t="s">
        <v>21</v>
      </c>
      <c r="C33">
        <v>1.18E-2</v>
      </c>
      <c r="D33">
        <v>2.1600000000000001E-2</v>
      </c>
      <c r="E33">
        <v>1.2412909999999999</v>
      </c>
      <c r="F33" t="s">
        <v>21</v>
      </c>
      <c r="G33">
        <v>1.23E-2</v>
      </c>
      <c r="H33">
        <v>2.2700000000000001E-2</v>
      </c>
      <c r="I33">
        <v>1.2412650000000001</v>
      </c>
      <c r="J33" t="s">
        <v>21</v>
      </c>
      <c r="K33">
        <v>1.2800000000000001E-2</v>
      </c>
      <c r="L33">
        <v>2.3800000000000002E-2</v>
      </c>
      <c r="M33">
        <v>1.2624439999999999</v>
      </c>
      <c r="N33" t="s">
        <v>21</v>
      </c>
      <c r="O33">
        <v>1.3299999999999999E-2</v>
      </c>
      <c r="P33">
        <v>2.4899999999999999E-2</v>
      </c>
      <c r="Q33">
        <v>1.031431</v>
      </c>
      <c r="S33" s="17"/>
      <c r="T33" t="s">
        <v>21</v>
      </c>
      <c r="U33">
        <v>6.1999999999999998E-3</v>
      </c>
      <c r="V33">
        <v>1.9300000000000001E-2</v>
      </c>
      <c r="W33">
        <v>1.028524</v>
      </c>
      <c r="X33" t="s">
        <v>21</v>
      </c>
      <c r="Y33">
        <v>6.6E-3</v>
      </c>
      <c r="Z33">
        <v>2.0199999999999999E-2</v>
      </c>
      <c r="AA33">
        <v>1.247198</v>
      </c>
      <c r="AB33" t="s">
        <v>21</v>
      </c>
      <c r="AC33">
        <v>6.8999999999999999E-3</v>
      </c>
      <c r="AD33">
        <v>2.1000000000000001E-2</v>
      </c>
      <c r="AE33">
        <v>1.010243</v>
      </c>
      <c r="AF33" t="s">
        <v>21</v>
      </c>
      <c r="AG33">
        <v>7.1999999999999998E-3</v>
      </c>
      <c r="AH33">
        <v>2.1999999999999999E-2</v>
      </c>
      <c r="AI33">
        <v>0.99836400000000003</v>
      </c>
    </row>
    <row r="34" spans="1:35" x14ac:dyDescent="0.25">
      <c r="A34" s="17"/>
      <c r="B34" t="s">
        <v>22</v>
      </c>
      <c r="C34">
        <v>1.3599999999999999E-2</v>
      </c>
      <c r="D34">
        <v>1.8200000000000001E-2</v>
      </c>
      <c r="E34">
        <v>1.3097289999999999</v>
      </c>
      <c r="F34" t="s">
        <v>22</v>
      </c>
      <c r="G34">
        <v>1.43E-2</v>
      </c>
      <c r="H34">
        <v>1.9099999999999999E-2</v>
      </c>
      <c r="I34">
        <v>1.3676900000000001</v>
      </c>
      <c r="J34" t="s">
        <v>22</v>
      </c>
      <c r="K34" s="7">
        <v>1.49E-2</v>
      </c>
      <c r="L34" s="10">
        <v>0.02</v>
      </c>
      <c r="M34">
        <v>1.6245270000000001</v>
      </c>
      <c r="N34" t="s">
        <v>22</v>
      </c>
      <c r="O34">
        <v>1.55E-2</v>
      </c>
      <c r="P34">
        <v>2.0899999999999998E-2</v>
      </c>
      <c r="Q34">
        <v>1.3464700000000001</v>
      </c>
      <c r="S34" s="17"/>
      <c r="T34" t="s">
        <v>22</v>
      </c>
      <c r="U34">
        <v>7.6E-3</v>
      </c>
      <c r="V34">
        <v>1.47E-2</v>
      </c>
      <c r="W34">
        <v>1.572308</v>
      </c>
      <c r="X34" t="s">
        <v>22</v>
      </c>
      <c r="Y34">
        <v>7.9000000000000008E-3</v>
      </c>
      <c r="Z34">
        <v>1.55E-2</v>
      </c>
      <c r="AA34">
        <v>1.320635</v>
      </c>
      <c r="AB34" t="s">
        <v>22</v>
      </c>
      <c r="AC34">
        <v>8.3000000000000001E-3</v>
      </c>
      <c r="AD34">
        <v>1.6199999999999999E-2</v>
      </c>
      <c r="AE34">
        <v>1.5792949999999999</v>
      </c>
      <c r="AF34" t="s">
        <v>22</v>
      </c>
      <c r="AG34">
        <v>8.6999999999999994E-3</v>
      </c>
      <c r="AH34" s="6">
        <v>1.7000000000000001E-2</v>
      </c>
      <c r="AI34">
        <v>1.314119</v>
      </c>
    </row>
    <row r="37" spans="1:35" x14ac:dyDescent="0.25">
      <c r="A37" s="13" t="s">
        <v>24</v>
      </c>
      <c r="B37" s="11" t="s">
        <v>88</v>
      </c>
      <c r="C37" s="11"/>
      <c r="D37" s="11"/>
      <c r="E37" s="11"/>
      <c r="F37" s="11" t="s">
        <v>89</v>
      </c>
      <c r="G37" s="11"/>
      <c r="H37" s="11"/>
      <c r="I37" s="11"/>
      <c r="J37" s="11" t="s">
        <v>90</v>
      </c>
      <c r="K37" s="11"/>
      <c r="L37" s="11"/>
      <c r="M37" s="11"/>
      <c r="N37" s="11" t="s">
        <v>91</v>
      </c>
      <c r="O37" s="11"/>
      <c r="P37" s="11"/>
      <c r="Q37" s="11"/>
      <c r="S37" s="13" t="s">
        <v>24</v>
      </c>
      <c r="T37" s="11" t="s">
        <v>88</v>
      </c>
      <c r="U37" s="11"/>
      <c r="V37" s="11"/>
      <c r="W37" s="11"/>
      <c r="X37" s="11" t="s">
        <v>89</v>
      </c>
      <c r="Y37" s="11"/>
      <c r="Z37" s="11"/>
      <c r="AA37" s="11"/>
      <c r="AB37" s="11" t="s">
        <v>90</v>
      </c>
      <c r="AC37" s="11"/>
      <c r="AD37" s="11"/>
      <c r="AE37" s="11"/>
      <c r="AF37" s="11" t="s">
        <v>91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2" spans="1:35" x14ac:dyDescent="0.25">
      <c r="L42" s="10"/>
    </row>
    <row r="44" spans="1:35" x14ac:dyDescent="0.25">
      <c r="A44" s="18" t="s">
        <v>25</v>
      </c>
      <c r="B44" s="11" t="s">
        <v>88</v>
      </c>
      <c r="C44" s="11"/>
      <c r="D44" s="11"/>
      <c r="E44" s="11"/>
      <c r="F44" s="11" t="s">
        <v>89</v>
      </c>
      <c r="G44" s="11"/>
      <c r="H44" s="11"/>
      <c r="I44" s="11"/>
      <c r="J44" s="11" t="s">
        <v>90</v>
      </c>
      <c r="K44" s="11"/>
      <c r="L44" s="11"/>
      <c r="M44" s="11"/>
      <c r="N44" s="11" t="s">
        <v>91</v>
      </c>
      <c r="O44" s="11"/>
      <c r="P44" s="11"/>
      <c r="Q44" s="11"/>
      <c r="S44" s="18" t="s">
        <v>25</v>
      </c>
      <c r="T44" s="11" t="s">
        <v>88</v>
      </c>
      <c r="U44" s="11"/>
      <c r="V44" s="11"/>
      <c r="W44" s="11"/>
      <c r="X44" s="11" t="s">
        <v>89</v>
      </c>
      <c r="Y44" s="11"/>
      <c r="Z44" s="11"/>
      <c r="AA44" s="11"/>
      <c r="AB44" s="11" t="s">
        <v>90</v>
      </c>
      <c r="AC44" s="11"/>
      <c r="AD44" s="11"/>
      <c r="AE44" s="11"/>
      <c r="AF44" s="11" t="s">
        <v>91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1.6899999999999998E-2</v>
      </c>
      <c r="C46" s="3"/>
      <c r="D46" s="3"/>
      <c r="E46">
        <v>3.8380510000000001</v>
      </c>
      <c r="F46" s="3">
        <v>1.7600000000000001E-2</v>
      </c>
      <c r="G46" s="3"/>
      <c r="H46" s="3"/>
      <c r="I46">
        <v>3.7857599999999998</v>
      </c>
      <c r="J46" s="3">
        <v>1.84E-2</v>
      </c>
      <c r="K46" s="3"/>
      <c r="L46" s="3"/>
      <c r="M46">
        <v>4.4593350000000003</v>
      </c>
      <c r="N46" s="3">
        <v>1.9300000000000001E-2</v>
      </c>
      <c r="O46" s="3"/>
      <c r="P46" s="3"/>
      <c r="Q46">
        <v>3.8028770000000001</v>
      </c>
      <c r="S46" s="18"/>
      <c r="T46" s="3">
        <v>1.1900000000000001E-2</v>
      </c>
      <c r="U46" s="3">
        <v>3.7853729999999999</v>
      </c>
      <c r="V46" s="3"/>
      <c r="W46">
        <v>3.345205</v>
      </c>
      <c r="X46" s="3">
        <v>1.2500000000000001E-2</v>
      </c>
      <c r="Y46" s="3"/>
      <c r="Z46" s="3"/>
      <c r="AA46">
        <v>3.8092969999999999</v>
      </c>
      <c r="AB46" s="3">
        <v>1.3100000000000001E-2</v>
      </c>
      <c r="AC46" s="3"/>
      <c r="AD46" s="3"/>
      <c r="AE46">
        <v>3.790162</v>
      </c>
      <c r="AF46" s="3">
        <v>1.37E-2</v>
      </c>
      <c r="AG46" s="3"/>
      <c r="AH46" s="3"/>
      <c r="AI46">
        <v>3.7785950000000001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88</v>
      </c>
      <c r="C50" s="11"/>
      <c r="D50" s="11"/>
      <c r="E50" s="11"/>
      <c r="F50" s="11" t="s">
        <v>89</v>
      </c>
      <c r="G50" s="11"/>
      <c r="H50" s="11"/>
      <c r="I50" s="11"/>
      <c r="J50" s="11" t="s">
        <v>90</v>
      </c>
      <c r="K50" s="11"/>
      <c r="L50" s="11"/>
      <c r="M50" s="11"/>
      <c r="N50" s="11" t="s">
        <v>91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2.29E-2</v>
      </c>
      <c r="E52">
        <v>0.94264700000000001</v>
      </c>
      <c r="F52" t="s">
        <v>20</v>
      </c>
      <c r="G52">
        <v>2.5999999999999999E-3</v>
      </c>
      <c r="H52">
        <v>2.4199999999999999E-2</v>
      </c>
      <c r="I52">
        <v>0.93102799999999997</v>
      </c>
      <c r="J52" t="s">
        <v>20</v>
      </c>
      <c r="K52">
        <v>2.5999999999999999E-3</v>
      </c>
      <c r="L52">
        <v>2.5399999999999999E-2</v>
      </c>
      <c r="M52">
        <v>0.93977699999999997</v>
      </c>
      <c r="N52" t="s">
        <v>20</v>
      </c>
      <c r="O52">
        <v>2.5999999999999999E-3</v>
      </c>
      <c r="P52">
        <v>2.6599999999999999E-2</v>
      </c>
      <c r="Q52">
        <v>0.93952999999999998</v>
      </c>
    </row>
    <row r="53" spans="1:17" x14ac:dyDescent="0.25">
      <c r="A53" s="17"/>
      <c r="B53" t="s">
        <v>21</v>
      </c>
      <c r="C53">
        <v>2.7000000000000001E-3</v>
      </c>
      <c r="D53">
        <v>1.29E-2</v>
      </c>
      <c r="E53">
        <v>0.98289000000000004</v>
      </c>
      <c r="F53" t="s">
        <v>21</v>
      </c>
      <c r="G53">
        <v>2.8999999999999998E-3</v>
      </c>
      <c r="H53">
        <v>1.35E-2</v>
      </c>
      <c r="I53">
        <v>1.0120210000000001</v>
      </c>
      <c r="J53" t="s">
        <v>21</v>
      </c>
      <c r="K53">
        <v>3.0999999999999999E-3</v>
      </c>
      <c r="L53">
        <v>1.38E-2</v>
      </c>
      <c r="M53">
        <v>1.230442</v>
      </c>
      <c r="N53" t="s">
        <v>21</v>
      </c>
      <c r="O53">
        <v>3.2000000000000002E-3</v>
      </c>
      <c r="P53">
        <v>1.4500000000000001E-2</v>
      </c>
      <c r="Q53">
        <v>1.235854</v>
      </c>
    </row>
    <row r="54" spans="1:17" x14ac:dyDescent="0.25">
      <c r="A54" s="17"/>
      <c r="B54" t="s">
        <v>22</v>
      </c>
      <c r="C54">
        <v>3.5999999999999999E-3</v>
      </c>
      <c r="D54">
        <v>8.9999999999999993E-3</v>
      </c>
      <c r="E54">
        <v>1.244399</v>
      </c>
      <c r="F54" t="s">
        <v>22</v>
      </c>
      <c r="G54">
        <v>3.8E-3</v>
      </c>
      <c r="H54">
        <v>9.5999999999999992E-3</v>
      </c>
      <c r="I54">
        <v>1.269611</v>
      </c>
      <c r="J54" t="s">
        <v>22</v>
      </c>
      <c r="K54">
        <v>4.0000000000000001E-3</v>
      </c>
      <c r="L54">
        <v>1.01E-2</v>
      </c>
      <c r="M54">
        <v>1.5492010000000001</v>
      </c>
      <c r="N54" t="s">
        <v>22</v>
      </c>
      <c r="O54">
        <v>4.3E-3</v>
      </c>
      <c r="P54">
        <v>1.06E-2</v>
      </c>
      <c r="Q54">
        <v>1.568292</v>
      </c>
    </row>
    <row r="57" spans="1:17" x14ac:dyDescent="0.25">
      <c r="A57" s="13" t="s">
        <v>24</v>
      </c>
      <c r="B57" s="11" t="s">
        <v>88</v>
      </c>
      <c r="C57" s="11"/>
      <c r="D57" s="11"/>
      <c r="E57" s="11"/>
      <c r="F57" s="11" t="s">
        <v>89</v>
      </c>
      <c r="G57" s="11"/>
      <c r="H57" s="11"/>
      <c r="I57" s="11"/>
      <c r="J57" s="11" t="s">
        <v>90</v>
      </c>
      <c r="K57" s="11"/>
      <c r="L57" s="11"/>
      <c r="M57" s="11"/>
      <c r="N57" s="11" t="s">
        <v>91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88</v>
      </c>
      <c r="C64" s="11"/>
      <c r="D64" s="11"/>
      <c r="E64" s="11"/>
      <c r="F64" s="11" t="s">
        <v>89</v>
      </c>
      <c r="G64" s="11"/>
      <c r="H64" s="11"/>
      <c r="I64" s="11"/>
      <c r="J64" s="11" t="s">
        <v>90</v>
      </c>
      <c r="K64" s="11"/>
      <c r="L64" s="11"/>
      <c r="M64" s="11"/>
      <c r="N64" s="11" t="s">
        <v>91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5.7999999999999996E-3</v>
      </c>
      <c r="C66" s="3"/>
      <c r="D66" s="3"/>
      <c r="E66">
        <v>3.7859940000000001</v>
      </c>
      <c r="F66" s="3"/>
      <c r="G66" s="3">
        <v>6.1999999999999998E-3</v>
      </c>
      <c r="H66" s="3"/>
      <c r="I66">
        <v>3.821949</v>
      </c>
      <c r="J66" s="3">
        <v>6.6E-3</v>
      </c>
      <c r="K66" s="3"/>
      <c r="L66" s="3"/>
      <c r="M66">
        <v>3.8346339999999999</v>
      </c>
      <c r="N66" s="3">
        <v>7.0000000000000001E-3</v>
      </c>
      <c r="O66" s="3"/>
      <c r="P66" s="3"/>
      <c r="Q66">
        <v>3.8806099999999999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2.2964999999999999E-2</v>
      </c>
      <c r="H73">
        <f t="shared" ref="H73:H75" si="2">E11+I11</f>
        <v>1.8044739999999999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2.2355E-2</v>
      </c>
      <c r="M73">
        <f>I25+E25</f>
        <v>8.0901250000000005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2.3030000000000002E-2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2.2409999999999999E-2</v>
      </c>
    </row>
    <row r="74" spans="1:27" x14ac:dyDescent="0.25">
      <c r="C74" s="17"/>
      <c r="D74" s="16"/>
      <c r="E74" t="s">
        <v>36</v>
      </c>
      <c r="F74">
        <f t="shared" si="0"/>
        <v>2.2355E-2</v>
      </c>
      <c r="G74">
        <f t="shared" si="1"/>
        <v>2.2960000000000001E-2</v>
      </c>
      <c r="H74">
        <f t="shared" si="2"/>
        <v>2.505185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2.2409999999999999E-2</v>
      </c>
      <c r="S74">
        <f t="shared" si="7"/>
        <v>2.3019999999999999E-2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2.2355E-2</v>
      </c>
      <c r="G75">
        <f t="shared" si="1"/>
        <v>2.2359999999999998E-2</v>
      </c>
      <c r="H75">
        <f t="shared" si="2"/>
        <v>2.8831600000000002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2.2409999999999999E-2</v>
      </c>
      <c r="S75">
        <f t="shared" si="7"/>
        <v>2.2420000000000002E-2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2.316E-2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2.2520000000000002E-2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2.3289999999999998E-2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2.2629999999999997E-2</v>
      </c>
    </row>
    <row r="80" spans="1:27" x14ac:dyDescent="0.25">
      <c r="C80" s="17"/>
      <c r="D80" s="16"/>
      <c r="E80" t="s">
        <v>36</v>
      </c>
      <c r="F80">
        <f t="shared" si="10"/>
        <v>2.2520000000000002E-2</v>
      </c>
      <c r="G80">
        <f t="shared" si="11"/>
        <v>2.3140000000000001E-2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2.2629999999999997E-2</v>
      </c>
      <c r="S80">
        <f t="shared" si="15"/>
        <v>2.3259999999999999E-2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2.2520000000000002E-2</v>
      </c>
      <c r="G81">
        <f t="shared" si="11"/>
        <v>2.2540000000000001E-2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2.2629999999999997E-2</v>
      </c>
      <c r="S81">
        <f t="shared" si="15"/>
        <v>2.266E-2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2.3029750000000002E-2</v>
      </c>
      <c r="H86">
        <f t="shared" ref="H86:H88" si="20">M11+I11+E11</f>
        <v>2.9490660000000002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2.241025E-2</v>
      </c>
      <c r="M86">
        <f>M25+I25+E25</f>
        <v>12.502528999999999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2.3159000000000003E-2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2.2521000000000003E-2</v>
      </c>
    </row>
    <row r="87" spans="2:25" x14ac:dyDescent="0.25">
      <c r="B87" s="17"/>
      <c r="C87" s="15"/>
      <c r="D87" s="16"/>
      <c r="E87" t="s">
        <v>36</v>
      </c>
      <c r="F87">
        <f t="shared" si="18"/>
        <v>2.241025E-2</v>
      </c>
      <c r="G87">
        <f t="shared" si="19"/>
        <v>2.3020000000000002E-2</v>
      </c>
      <c r="H87">
        <f t="shared" si="20"/>
        <v>3.7405809999999997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2.2521000000000003E-2</v>
      </c>
      <c r="S87">
        <f t="shared" si="25"/>
        <v>2.3140000000000004E-2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2.241025E-2</v>
      </c>
      <c r="G88">
        <f t="shared" si="19"/>
        <v>2.2419750000000002E-2</v>
      </c>
      <c r="H88">
        <f t="shared" si="20"/>
        <v>4.5357079999999996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2.2521000000000003E-2</v>
      </c>
      <c r="S88">
        <f t="shared" si="25"/>
        <v>2.2539000000000003E-2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2.3415999999999999E-2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2.2744E-2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2.3671000000000001E-2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2.2969000000000003E-2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2.2744E-2</v>
      </c>
      <c r="G93">
        <f t="shared" si="29"/>
        <v>2.3379999999999998E-2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2.2969000000000003E-2</v>
      </c>
      <c r="S93">
        <f t="shared" si="33"/>
        <v>2.3620000000000002E-2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2.2744E-2</v>
      </c>
      <c r="G94">
        <f t="shared" si="29"/>
        <v>2.2775999999999998E-2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2.2969000000000003E-2</v>
      </c>
      <c r="S94">
        <f t="shared" si="33"/>
        <v>2.3011000000000004E-2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2.3094262499999997E-2</v>
      </c>
      <c r="H99">
        <f t="shared" ref="H99:H101" si="38">Q11+M11+I11+E11</f>
        <v>4.0850439999999999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2.2465737499999996E-2</v>
      </c>
      <c r="M99">
        <f>Q25+M25+I25+E25</f>
        <v>16.150914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2.3287099999999998E-2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2.2632900000000001E-2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2.2465724999999995E-2</v>
      </c>
      <c r="G100">
        <f t="shared" si="37"/>
        <v>2.308E-2</v>
      </c>
      <c r="H100">
        <f t="shared" si="38"/>
        <v>4.7403360000000001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2.2632800000000002E-2</v>
      </c>
      <c r="S100">
        <f t="shared" si="43"/>
        <v>2.3259999999999996E-2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2.2465724999999995E-2</v>
      </c>
      <c r="G101">
        <f t="shared" si="37"/>
        <v>2.2479262499999996E-2</v>
      </c>
      <c r="H101">
        <f t="shared" si="38"/>
        <v>5.7992799999999995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2.2632800000000002E-2</v>
      </c>
      <c r="S101">
        <f t="shared" si="43"/>
        <v>2.2657099999999999E-2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2.3668799999999997E-2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2.2971199999999997E-2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2.4045699999999996E-2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2.33143E-2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2.2970399999999998E-2</v>
      </c>
      <c r="G106">
        <f t="shared" si="47"/>
        <v>2.3620000000000002E-2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2.3311600000000002E-2</v>
      </c>
      <c r="S106">
        <f t="shared" si="51"/>
        <v>2.3980000000000001E-2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2.2970399999999998E-2</v>
      </c>
      <c r="G107">
        <f t="shared" si="47"/>
        <v>2.3008799999999996E-2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2.3311600000000002E-2</v>
      </c>
      <c r="S107">
        <f t="shared" si="51"/>
        <v>2.33557E-2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2.2964999999999999E-2</v>
      </c>
      <c r="H112">
        <f t="shared" ref="H112:H114" si="56">AA11+W11</f>
        <v>1.860077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2.0450000000000003E-2</v>
      </c>
      <c r="M112">
        <f>AA25+W25</f>
        <v>8.1356830000000002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2.3030000000000002E-2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2.0500000000000001E-2</v>
      </c>
    </row>
    <row r="113" spans="2:25" x14ac:dyDescent="0.25">
      <c r="C113" s="17"/>
      <c r="D113" s="16"/>
      <c r="E113" t="s">
        <v>36</v>
      </c>
      <c r="F113">
        <f t="shared" si="54"/>
        <v>1.975E-2</v>
      </c>
      <c r="G113">
        <f t="shared" si="55"/>
        <v>2.2654999999999995E-2</v>
      </c>
      <c r="H113">
        <f t="shared" si="56"/>
        <v>2.0272920000000001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1.9799999999999998E-2</v>
      </c>
      <c r="S113">
        <f t="shared" si="61"/>
        <v>2.2710000000000001E-2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1.9950000000000002E-2</v>
      </c>
      <c r="G114">
        <f t="shared" si="55"/>
        <v>2.0749999999999998E-2</v>
      </c>
      <c r="H114">
        <f t="shared" si="56"/>
        <v>2.9792969999999999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2.0000000000000004E-2</v>
      </c>
      <c r="S114">
        <f t="shared" si="61"/>
        <v>2.0799999999999999E-2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2.316E-2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2.06E-2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2.3289999999999998E-2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2.07E-2</v>
      </c>
    </row>
    <row r="119" spans="2:25" x14ac:dyDescent="0.25">
      <c r="C119" s="17"/>
      <c r="D119" s="16"/>
      <c r="E119" t="s">
        <v>36</v>
      </c>
      <c r="F119">
        <f t="shared" si="64"/>
        <v>1.9900000000000001E-2</v>
      </c>
      <c r="G119">
        <f t="shared" si="65"/>
        <v>2.282E-2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1.9999999999999997E-2</v>
      </c>
      <c r="S119">
        <f t="shared" si="69"/>
        <v>2.2929999999999996E-2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2.01E-2</v>
      </c>
      <c r="G120">
        <f t="shared" si="65"/>
        <v>2.0900000000000002E-2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2.0199999999999999E-2</v>
      </c>
      <c r="S120">
        <f t="shared" si="69"/>
        <v>2.0999999999999998E-2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2.3029750000000002E-2</v>
      </c>
      <c r="H125">
        <f t="shared" ref="H125:H127" si="74">AE11+AA11+W11</f>
        <v>2.806495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2.0500250000000005E-2</v>
      </c>
      <c r="M125">
        <f>AE25+AA25+W25</f>
        <v>11.893843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2.3159000000000003E-2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2.0601000000000005E-2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1.9799749999999998E-2</v>
      </c>
      <c r="G126">
        <f t="shared" si="73"/>
        <v>2.2710250000000001E-2</v>
      </c>
      <c r="H126">
        <f t="shared" si="74"/>
        <v>3.050224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1.9899E-2</v>
      </c>
      <c r="S126">
        <f t="shared" si="79"/>
        <v>2.2821000000000001E-2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1.9999750000000004E-2</v>
      </c>
      <c r="G127">
        <f t="shared" si="73"/>
        <v>2.0800249999999999E-2</v>
      </c>
      <c r="H127">
        <f t="shared" si="74"/>
        <v>4.3316400000000002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2.0099000000000002E-2</v>
      </c>
      <c r="S127">
        <f t="shared" si="79"/>
        <v>2.0901000000000003E-2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2.3415999999999999E-2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2.0804E-2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2.3671000000000001E-2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2.1009E-2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2.0095999999999999E-2</v>
      </c>
      <c r="G132">
        <f t="shared" si="83"/>
        <v>2.3043999999999999E-2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2.0291000000000003E-2</v>
      </c>
      <c r="S132">
        <f t="shared" si="87"/>
        <v>2.3269000000000001E-2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2.0296000000000002E-2</v>
      </c>
      <c r="G133">
        <f t="shared" si="83"/>
        <v>2.1103999999999998E-2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2.0491000000000002E-2</v>
      </c>
      <c r="S133">
        <f t="shared" si="87"/>
        <v>2.1309000000000002E-2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2.3094262499999997E-2</v>
      </c>
      <c r="H138">
        <f t="shared" ref="H138:H140" si="92">AI11+AE11+AA11+W11</f>
        <v>3.7447939999999997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2.0550724999999999E-2</v>
      </c>
      <c r="M138">
        <f>AI25+AE25+AA25+W25</f>
        <v>15.725758000000001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2.3287099999999998E-2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2.07028E-2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1.9849274999999996E-2</v>
      </c>
      <c r="G139">
        <f t="shared" si="91"/>
        <v>2.2765737499999994E-2</v>
      </c>
      <c r="H139">
        <f t="shared" si="92"/>
        <v>4.0664759999999998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1.99972E-2</v>
      </c>
      <c r="S139">
        <f t="shared" si="97"/>
        <v>2.2932899999999999E-2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2.0049274999999998E-2</v>
      </c>
      <c r="G140">
        <f t="shared" si="91"/>
        <v>2.0850724999999997E-2</v>
      </c>
      <c r="H140">
        <f t="shared" si="92"/>
        <v>5.690086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2.0197199999999998E-2</v>
      </c>
      <c r="S140">
        <f t="shared" si="97"/>
        <v>2.1002799999999999E-2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2.3668799999999997E-2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2.1010399999999999E-2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2.4045699999999996E-2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2.13216E-2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2.0289599999999998E-2</v>
      </c>
      <c r="G145">
        <f t="shared" si="101"/>
        <v>2.3271199999999999E-2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2.0578400000000004E-2</v>
      </c>
      <c r="S145">
        <f t="shared" si="105"/>
        <v>2.3614299999999998E-2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2.0489599999999997E-2</v>
      </c>
      <c r="G146">
        <f t="shared" si="101"/>
        <v>2.13104E-2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2.0778399999999999E-2</v>
      </c>
      <c r="S146">
        <f t="shared" si="105"/>
        <v>2.1621600000000001E-2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2.2964999999999999E-2</v>
      </c>
      <c r="H151">
        <f t="shared" ref="H151:H153" si="110">I32++E32</f>
        <v>1.887705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1.6934999999999995E-2</v>
      </c>
      <c r="M151">
        <f>I46+E46</f>
        <v>7.6238109999999999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2.3030000000000002E-2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1.6969999999999999E-2</v>
      </c>
    </row>
    <row r="152" spans="1:25" x14ac:dyDescent="0.25">
      <c r="C152" s="17"/>
      <c r="D152" s="16"/>
      <c r="E152" t="s">
        <v>36</v>
      </c>
      <c r="F152">
        <f t="shared" si="108"/>
        <v>1.1824999999999999E-2</v>
      </c>
      <c r="G152">
        <f t="shared" si="109"/>
        <v>2.1655000000000001E-2</v>
      </c>
      <c r="H152">
        <f t="shared" si="110"/>
        <v>2.4825559999999998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1.1849999999999999E-2</v>
      </c>
      <c r="S152">
        <f t="shared" si="115"/>
        <v>2.1710000000000004E-2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1.3635E-2</v>
      </c>
      <c r="G153">
        <f t="shared" si="109"/>
        <v>1.8245000000000001E-2</v>
      </c>
      <c r="H153">
        <f t="shared" si="110"/>
        <v>2.677419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1.367E-2</v>
      </c>
      <c r="S153">
        <f t="shared" si="115"/>
        <v>1.8290000000000001E-2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2.316E-2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1.704E-2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2.3289999999999998E-2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1.711E-2</v>
      </c>
    </row>
    <row r="158" spans="1:25" x14ac:dyDescent="0.25">
      <c r="C158" s="17"/>
      <c r="D158" s="16"/>
      <c r="E158" t="s">
        <v>36</v>
      </c>
      <c r="F158">
        <f t="shared" si="118"/>
        <v>1.1900000000000001E-2</v>
      </c>
      <c r="G158">
        <f t="shared" si="119"/>
        <v>2.1819999999999999E-2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1.1949999999999999E-2</v>
      </c>
      <c r="S158">
        <f t="shared" si="123"/>
        <v>2.1929999999999998E-2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1.374E-2</v>
      </c>
      <c r="G159">
        <f t="shared" si="119"/>
        <v>1.8380000000000001E-2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1.3809999999999999E-2</v>
      </c>
      <c r="S159">
        <f t="shared" si="123"/>
        <v>1.847E-2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2.3029750000000002E-2</v>
      </c>
      <c r="H164">
        <f t="shared" ref="H164:H166" si="128">M32+I32+E32</f>
        <v>3.0290240000000002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1.6970249999999999E-2</v>
      </c>
      <c r="M164">
        <f>M46+I46+E46</f>
        <v>12.083145999999999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2.3159000000000003E-2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1.7041000000000001E-2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1.1850000000000001E-2</v>
      </c>
      <c r="G165">
        <f t="shared" si="127"/>
        <v>2.1710000000000004E-2</v>
      </c>
      <c r="H165">
        <f t="shared" si="128"/>
        <v>3.7449999999999997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1.1900000000000001E-2</v>
      </c>
      <c r="S165">
        <f t="shared" si="133"/>
        <v>2.1820000000000003E-2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1.366975E-2</v>
      </c>
      <c r="G166">
        <f t="shared" si="127"/>
        <v>1.8290000000000001E-2</v>
      </c>
      <c r="H166">
        <f t="shared" si="128"/>
        <v>4.301946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1.3738999999999999E-2</v>
      </c>
      <c r="S166">
        <f t="shared" si="133"/>
        <v>1.8380000000000001E-2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2.3415999999999999E-2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1.7183999999999998E-2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2.3671000000000001E-2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1.7329000000000001E-2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1.2E-2</v>
      </c>
      <c r="G171">
        <f t="shared" si="137"/>
        <v>2.2040000000000004E-2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1.21E-2</v>
      </c>
      <c r="S171">
        <f t="shared" si="141"/>
        <v>2.2260000000000002E-2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1.3875999999999999E-2</v>
      </c>
      <c r="G172">
        <f t="shared" si="137"/>
        <v>1.856E-2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1.4011000000000001E-2</v>
      </c>
      <c r="S172">
        <f t="shared" si="141"/>
        <v>1.874E-2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2.3094262499999997E-2</v>
      </c>
      <c r="H177">
        <f t="shared" ref="H177:H179" si="146">Q32+M32+I32+E32</f>
        <v>3.9598990000000001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1.7005749999999997E-2</v>
      </c>
      <c r="M177">
        <f>Q46+M46+I46+E46</f>
        <v>15.886023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2.3287099999999998E-2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1.7113E-2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1.1874999999999998E-2</v>
      </c>
      <c r="G178">
        <f t="shared" si="145"/>
        <v>2.1765E-2</v>
      </c>
      <c r="H178">
        <f t="shared" si="146"/>
        <v>4.7764310000000005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1.1950000000000001E-2</v>
      </c>
      <c r="S178">
        <f t="shared" si="151"/>
        <v>2.1929999999999998E-2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1.3704262499999998E-2</v>
      </c>
      <c r="G179">
        <f t="shared" si="145"/>
        <v>1.8334999999999997E-2</v>
      </c>
      <c r="H179">
        <f t="shared" si="146"/>
        <v>5.6484160000000001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1.3807099999999997E-2</v>
      </c>
      <c r="S179">
        <f t="shared" si="151"/>
        <v>1.847E-2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2.3668799999999997E-2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1.7332E-2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2.4045699999999996E-2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1.7557E-2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1.21E-2</v>
      </c>
      <c r="G184">
        <f t="shared" si="155"/>
        <v>2.2260000000000002E-2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1.225E-2</v>
      </c>
      <c r="S184">
        <f t="shared" si="159"/>
        <v>2.2590000000000002E-2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1.4008799999999998E-2</v>
      </c>
      <c r="G185">
        <f t="shared" si="155"/>
        <v>1.874E-2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1.4205700000000002E-2</v>
      </c>
      <c r="S185">
        <f t="shared" si="159"/>
        <v>1.9010000000000003E-2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2.2964999999999999E-2</v>
      </c>
      <c r="H190">
        <f t="shared" ref="H190:H192" si="164">AA32+W32</f>
        <v>1.8539369999999999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1.1930000000000001E-2</v>
      </c>
      <c r="M190">
        <f>AA46+W46</f>
        <v>7.1545019999999999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2.3030000000000002E-2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1.1960000000000002E-2</v>
      </c>
    </row>
    <row r="191" spans="1:25" x14ac:dyDescent="0.25">
      <c r="C191" s="17"/>
      <c r="D191" s="16"/>
      <c r="E191" t="s">
        <v>36</v>
      </c>
      <c r="F191">
        <f t="shared" si="162"/>
        <v>6.2199999999999998E-3</v>
      </c>
      <c r="G191">
        <f t="shared" si="163"/>
        <v>1.9345000000000001E-2</v>
      </c>
      <c r="H191">
        <f t="shared" si="164"/>
        <v>2.275722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6.2399999999999999E-3</v>
      </c>
      <c r="S191">
        <f t="shared" si="169"/>
        <v>1.9390000000000001E-2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7.6150000000000002E-3</v>
      </c>
      <c r="G192">
        <f t="shared" si="163"/>
        <v>1.4739999999999998E-2</v>
      </c>
      <c r="H192">
        <f t="shared" si="164"/>
        <v>2.8929429999999998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7.6299999999999996E-3</v>
      </c>
      <c r="S192">
        <f t="shared" si="169"/>
        <v>1.4780000000000001E-2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2.316E-2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1.2020000000000001E-2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2.3289999999999998E-2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1.208E-2</v>
      </c>
    </row>
    <row r="197" spans="2:25" x14ac:dyDescent="0.25">
      <c r="C197" s="17"/>
      <c r="D197" s="16"/>
      <c r="E197" t="s">
        <v>36</v>
      </c>
      <c r="F197">
        <f t="shared" si="172"/>
        <v>6.28E-3</v>
      </c>
      <c r="G197">
        <f t="shared" si="173"/>
        <v>1.9480000000000004E-2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6.3199999999999992E-3</v>
      </c>
      <c r="S197">
        <f t="shared" si="177"/>
        <v>1.9569999999999997E-2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7.6600000000000001E-3</v>
      </c>
      <c r="G198">
        <f t="shared" si="173"/>
        <v>1.486E-2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7.6900000000000007E-3</v>
      </c>
      <c r="S198">
        <f t="shared" si="177"/>
        <v>1.4939999999999998E-2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2.3029750000000002E-2</v>
      </c>
      <c r="H203">
        <f t="shared" ref="H203:H205" si="182">AE32+AA32+W32</f>
        <v>2.7960020000000001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1.1960000000000002E-2</v>
      </c>
      <c r="M203">
        <f>AE46+AA46+W46</f>
        <v>10.944664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2.3159000000000003E-2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1.2020000000000003E-2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6.2397500000000005E-3</v>
      </c>
      <c r="G204">
        <f t="shared" si="181"/>
        <v>1.9389750000000004E-2</v>
      </c>
      <c r="H204">
        <f t="shared" si="182"/>
        <v>3.285965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6.2790000000000007E-3</v>
      </c>
      <c r="S204">
        <f t="shared" si="186"/>
        <v>1.9479000000000003E-2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7.6302500000000007E-3</v>
      </c>
      <c r="G205">
        <f t="shared" si="181"/>
        <v>1.4779750000000001E-2</v>
      </c>
      <c r="H205">
        <f t="shared" si="182"/>
        <v>4.4722379999999999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7.6610000000000003E-3</v>
      </c>
      <c r="S205">
        <f t="shared" si="186"/>
        <v>1.4859000000000001E-2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2.3415999999999999E-2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1.2140000000000001E-2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2.3671000000000001E-2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1.2260000000000004E-2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6.3560000000000005E-3</v>
      </c>
      <c r="G210">
        <f t="shared" si="190"/>
        <v>1.9656E-2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6.4310000000000001E-3</v>
      </c>
      <c r="S210">
        <f t="shared" si="194"/>
        <v>1.9831000000000001E-2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7.724E-3</v>
      </c>
      <c r="G211">
        <f t="shared" si="190"/>
        <v>1.5015999999999998E-2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7.7890000000000008E-3</v>
      </c>
      <c r="S211">
        <f t="shared" si="194"/>
        <v>1.5171E-2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2.3094262499999997E-2</v>
      </c>
      <c r="H216">
        <f t="shared" ref="H216:H218" si="199">AI32+AE32+AA32+W32</f>
        <v>3.9327030000000001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1.1989999999999999E-2</v>
      </c>
      <c r="M216">
        <f>AI46+AE46+AA46+W46</f>
        <v>14.723258999999999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2.3287099999999998E-2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1.208E-2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6.2592624999999995E-3</v>
      </c>
      <c r="G217">
        <f t="shared" si="198"/>
        <v>1.9434287499999998E-2</v>
      </c>
      <c r="H217">
        <f t="shared" si="199"/>
        <v>4.2843289999999996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6.3171E-3</v>
      </c>
      <c r="S217">
        <f t="shared" si="204"/>
        <v>1.9567300000000003E-2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7.6457374999999994E-3</v>
      </c>
      <c r="G218">
        <f t="shared" si="198"/>
        <v>1.4819274999999998E-2</v>
      </c>
      <c r="H218">
        <f t="shared" si="199"/>
        <v>5.7863570000000006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7.6928999999999999E-3</v>
      </c>
      <c r="S218">
        <f t="shared" si="204"/>
        <v>1.4937199999999998E-2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2.3668799999999997E-2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1.226E-2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2.4045699999999996E-2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1.2440000000000001E-2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6.4288000000000001E-3</v>
      </c>
      <c r="G223">
        <f t="shared" si="208"/>
        <v>1.9830400000000001E-2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6.5357000000000002E-3</v>
      </c>
      <c r="S223">
        <f t="shared" si="212"/>
        <v>2.0091100000000004E-2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7.7911999999999999E-3</v>
      </c>
      <c r="G224">
        <f t="shared" si="208"/>
        <v>1.5169599999999998E-2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7.8942999999999999E-3</v>
      </c>
      <c r="S224">
        <f t="shared" si="212"/>
        <v>1.53984E-2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2.2964999999999999E-2</v>
      </c>
      <c r="H229">
        <f t="shared" ref="H229:H231" si="217">I52+E52</f>
        <v>1.873675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5.8199999999999997E-3</v>
      </c>
      <c r="M229">
        <f>I66+E66</f>
        <v>7.6079430000000006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2.3030000000000002E-2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5.8399999999999997E-3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1.2930000000000001E-2</v>
      </c>
      <c r="H230">
        <f t="shared" si="217"/>
        <v>1.9949110000000001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2.7200000000000002E-3</v>
      </c>
      <c r="S230">
        <f t="shared" si="222"/>
        <v>1.2960000000000001E-2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3.6099999999999999E-3</v>
      </c>
      <c r="G231">
        <f t="shared" si="216"/>
        <v>9.0299999999999981E-3</v>
      </c>
      <c r="H231">
        <f t="shared" si="217"/>
        <v>2.5140099999999999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3.62E-3</v>
      </c>
      <c r="S231">
        <f t="shared" si="222"/>
        <v>9.0599999999999986E-3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2.316E-2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5.8799999999999998E-3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2.3289999999999998E-2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5.919999999999999E-3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1.302E-2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2.7599999999999999E-3</v>
      </c>
      <c r="S236">
        <f t="shared" si="230"/>
        <v>1.308E-2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3.64E-3</v>
      </c>
      <c r="G237">
        <f t="shared" si="226"/>
        <v>9.1199999999999996E-3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3.6599999999999996E-3</v>
      </c>
      <c r="S237">
        <f t="shared" si="230"/>
        <v>9.1799999999999989E-3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2.3029750000000002E-2</v>
      </c>
      <c r="H242">
        <f t="shared" ref="H242:H244" si="235">M52+I52+E52</f>
        <v>2.8134519999999998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5.8400000000000006E-3</v>
      </c>
      <c r="M242">
        <f>M66+I66+E66</f>
        <v>11.442577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2.3159000000000003E-2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5.8799999999999998E-3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2.7200000000000006E-3</v>
      </c>
      <c r="G243">
        <f t="shared" si="234"/>
        <v>1.2959250000000002E-2</v>
      </c>
      <c r="H243">
        <f t="shared" si="235"/>
        <v>3.2253530000000001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2.7400000000000002E-3</v>
      </c>
      <c r="S243">
        <f t="shared" si="240"/>
        <v>1.3017000000000001E-2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3.62E-3</v>
      </c>
      <c r="G244">
        <f t="shared" si="234"/>
        <v>9.0597500000000001E-3</v>
      </c>
      <c r="H244">
        <f t="shared" si="235"/>
        <v>4.0632110000000008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3.64E-3</v>
      </c>
      <c r="S244">
        <f t="shared" si="240"/>
        <v>9.1190000000000004E-3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2.3415999999999999E-2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5.96E-3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2.3671000000000001E-2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6.0400000000000002E-3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2.7800000000000004E-3</v>
      </c>
      <c r="G249">
        <f t="shared" si="244"/>
        <v>1.3128000000000001E-2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2.8200000000000005E-3</v>
      </c>
      <c r="S249">
        <f t="shared" si="248"/>
        <v>1.3233000000000002E-2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3.6800000000000001E-3</v>
      </c>
      <c r="G250">
        <f t="shared" si="244"/>
        <v>9.2359999999999994E-3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3.7200000000000002E-3</v>
      </c>
      <c r="S250">
        <f t="shared" si="248"/>
        <v>9.3509999999999999E-3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2.3094262499999997E-2</v>
      </c>
      <c r="H255">
        <f t="shared" ref="H255:H257" si="253">Q52+M52+I52+E52</f>
        <v>3.7529819999999998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5.8599999999999989E-3</v>
      </c>
      <c r="M255">
        <f>Q66+M66+I66+E66</f>
        <v>15.323187000000001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2.3287099999999998E-2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5.9199999999999999E-3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2.7299874999999999E-3</v>
      </c>
      <c r="G256">
        <f t="shared" si="252"/>
        <v>1.2987837499999998E-2</v>
      </c>
      <c r="H256">
        <f t="shared" si="253"/>
        <v>4.4612069999999999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2.7599E-3</v>
      </c>
      <c r="S256">
        <f t="shared" si="258"/>
        <v>1.30717E-2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3.6300124999999995E-3</v>
      </c>
      <c r="G257">
        <f t="shared" si="252"/>
        <v>9.0892624999999987E-3</v>
      </c>
      <c r="H257">
        <f t="shared" si="253"/>
        <v>5.6315030000000004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3.6600999999999999E-3</v>
      </c>
      <c r="S257">
        <f t="shared" si="258"/>
        <v>9.1770999999999988E-3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2.3668799999999997E-2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6.0399999999999994E-3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2.4045699999999996E-2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6.1600000000000005E-3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2.8192E-3</v>
      </c>
      <c r="G262">
        <f t="shared" si="262"/>
        <v>1.3229599999999999E-2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2.8773000000000002E-3</v>
      </c>
      <c r="S262">
        <f t="shared" si="266"/>
        <v>1.3377900000000002E-2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3.7207999999999998E-3</v>
      </c>
      <c r="G263">
        <f t="shared" si="262"/>
        <v>9.3487999999999991E-3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3.7827000000000004E-3</v>
      </c>
      <c r="S263">
        <f t="shared" si="266"/>
        <v>9.5157000000000002E-3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I263"/>
  <sheetViews>
    <sheetView zoomScale="70" zoomScaleNormal="70" workbookViewId="0">
      <pane xSplit="1" topLeftCell="B1" activePane="topRight" state="frozen"/>
      <selection pane="topRight"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92</v>
      </c>
      <c r="C9" s="11"/>
      <c r="D9" s="11"/>
      <c r="E9" s="11"/>
      <c r="F9" s="11" t="s">
        <v>93</v>
      </c>
      <c r="G9" s="11"/>
      <c r="H9" s="11"/>
      <c r="I9" s="11"/>
      <c r="J9" s="11" t="s">
        <v>94</v>
      </c>
      <c r="K9" s="11"/>
      <c r="L9" s="11"/>
      <c r="M9" s="11"/>
      <c r="N9" s="11" t="s">
        <v>95</v>
      </c>
      <c r="O9" s="11"/>
      <c r="P9" s="11"/>
      <c r="Q9" s="11"/>
      <c r="S9" s="17" t="s">
        <v>12</v>
      </c>
      <c r="T9" s="11" t="s">
        <v>92</v>
      </c>
      <c r="U9" s="11"/>
      <c r="V9" s="11"/>
      <c r="W9" s="11"/>
      <c r="X9" s="11" t="s">
        <v>93</v>
      </c>
      <c r="Y9" s="11"/>
      <c r="Z9" s="11"/>
      <c r="AA9" s="11"/>
      <c r="AB9" s="11" t="s">
        <v>94</v>
      </c>
      <c r="AC9" s="11"/>
      <c r="AD9" s="11"/>
      <c r="AE9" s="11"/>
      <c r="AF9" s="11" t="s">
        <v>95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2.1600000000000001E-2</v>
      </c>
      <c r="E11">
        <v>1.778459</v>
      </c>
      <c r="F11" t="s">
        <v>20</v>
      </c>
      <c r="G11">
        <v>2.5999999999999999E-3</v>
      </c>
      <c r="H11">
        <v>2.2800000000000001E-2</v>
      </c>
      <c r="I11">
        <v>0.88826899999999998</v>
      </c>
      <c r="J11" t="s">
        <v>20</v>
      </c>
      <c r="K11">
        <v>2.5999999999999999E-3</v>
      </c>
      <c r="L11">
        <v>2.4E-2</v>
      </c>
      <c r="M11">
        <v>0.982325</v>
      </c>
      <c r="N11" t="s">
        <v>20</v>
      </c>
      <c r="O11">
        <v>2.5999999999999999E-3</v>
      </c>
      <c r="P11">
        <v>2.52E-2</v>
      </c>
      <c r="Q11">
        <v>0.943021</v>
      </c>
      <c r="S11" s="17"/>
      <c r="T11" t="s">
        <v>20</v>
      </c>
      <c r="U11">
        <v>1.2999999999999999E-3</v>
      </c>
      <c r="V11">
        <v>2.1600000000000001E-2</v>
      </c>
      <c r="W11">
        <v>0.90259900000000004</v>
      </c>
      <c r="X11" t="s">
        <v>20</v>
      </c>
      <c r="Y11">
        <v>2.5999999999999999E-3</v>
      </c>
      <c r="Z11">
        <v>2.2800000000000001E-2</v>
      </c>
      <c r="AA11">
        <v>0.88239500000000004</v>
      </c>
      <c r="AB11" t="s">
        <v>20</v>
      </c>
      <c r="AC11">
        <v>2.5999999999999999E-3</v>
      </c>
      <c r="AD11">
        <v>2.4E-2</v>
      </c>
      <c r="AE11">
        <v>1.139562</v>
      </c>
      <c r="AF11" t="s">
        <v>20</v>
      </c>
      <c r="AG11">
        <v>2.5999999999999999E-3</v>
      </c>
      <c r="AH11">
        <v>2.52E-2</v>
      </c>
      <c r="AI11">
        <v>0.88374399999999997</v>
      </c>
    </row>
    <row r="12" spans="1:35" x14ac:dyDescent="0.25">
      <c r="A12" s="17"/>
      <c r="B12" t="s">
        <v>21</v>
      </c>
      <c r="C12">
        <v>2.1000000000000001E-2</v>
      </c>
      <c r="D12">
        <v>2.1499999999999998E-2</v>
      </c>
      <c r="E12">
        <v>0.97423800000000005</v>
      </c>
      <c r="F12" t="s">
        <v>21</v>
      </c>
      <c r="G12">
        <v>2.2200000000000001E-2</v>
      </c>
      <c r="H12">
        <v>2.2700000000000001E-2</v>
      </c>
      <c r="I12">
        <v>0.95083200000000001</v>
      </c>
      <c r="J12" t="s">
        <v>21</v>
      </c>
      <c r="K12">
        <v>2.3300000000000001E-2</v>
      </c>
      <c r="L12">
        <v>2.3900000000000001E-2</v>
      </c>
      <c r="M12">
        <v>1.0782320000000001</v>
      </c>
      <c r="N12" t="s">
        <v>21</v>
      </c>
      <c r="O12">
        <v>2.4400000000000002E-2</v>
      </c>
      <c r="P12">
        <v>2.5100000000000001E-2</v>
      </c>
      <c r="Q12">
        <v>0.94186700000000001</v>
      </c>
      <c r="S12" s="17"/>
      <c r="T12" t="s">
        <v>21</v>
      </c>
      <c r="U12">
        <v>1.8700000000000001E-2</v>
      </c>
      <c r="V12">
        <v>2.12E-2</v>
      </c>
      <c r="W12">
        <v>0.95378399999999997</v>
      </c>
      <c r="X12" t="s">
        <v>21</v>
      </c>
      <c r="Y12">
        <v>1.9699999999999999E-2</v>
      </c>
      <c r="Z12">
        <v>2.24E-2</v>
      </c>
      <c r="AA12">
        <v>0.94792399999999999</v>
      </c>
      <c r="AB12" t="s">
        <v>21</v>
      </c>
      <c r="AC12">
        <v>2.07E-2</v>
      </c>
      <c r="AD12">
        <v>2.3599999999999999E-2</v>
      </c>
      <c r="AE12">
        <v>0.95050599999999996</v>
      </c>
      <c r="AF12" t="s">
        <v>21</v>
      </c>
      <c r="AG12">
        <v>2.1600000000000001E-2</v>
      </c>
      <c r="AH12">
        <v>2.47E-2</v>
      </c>
      <c r="AI12">
        <v>1.2154469999999999</v>
      </c>
    </row>
    <row r="13" spans="1:35" x14ac:dyDescent="0.25">
      <c r="A13" s="17"/>
      <c r="B13" t="s">
        <v>22</v>
      </c>
      <c r="C13">
        <v>2.1000000000000001E-2</v>
      </c>
      <c r="D13">
        <v>2.1000000000000001E-2</v>
      </c>
      <c r="E13">
        <v>1.2013389999999999</v>
      </c>
      <c r="F13" t="s">
        <v>22</v>
      </c>
      <c r="G13">
        <v>2.2200000000000001E-2</v>
      </c>
      <c r="H13">
        <v>2.2200000000000001E-2</v>
      </c>
      <c r="I13">
        <v>1.220437</v>
      </c>
      <c r="J13" t="s">
        <v>22</v>
      </c>
      <c r="K13">
        <v>2.3300000000000001E-2</v>
      </c>
      <c r="L13">
        <v>2.3300000000000001E-2</v>
      </c>
      <c r="M13">
        <v>1.187427</v>
      </c>
      <c r="N13" t="s">
        <v>22</v>
      </c>
      <c r="O13">
        <v>2.4400000000000002E-2</v>
      </c>
      <c r="P13">
        <v>2.4500000000000001E-2</v>
      </c>
      <c r="Q13">
        <v>1.2197290000000001</v>
      </c>
      <c r="S13" s="17"/>
      <c r="T13" t="s">
        <v>22</v>
      </c>
      <c r="U13">
        <v>1.89E-2</v>
      </c>
      <c r="V13">
        <v>1.95E-2</v>
      </c>
      <c r="W13">
        <v>1.1831179999999999</v>
      </c>
      <c r="X13" t="s">
        <v>22</v>
      </c>
      <c r="Y13">
        <v>1.9900000000000001E-2</v>
      </c>
      <c r="Z13">
        <v>2.06E-2</v>
      </c>
      <c r="AA13">
        <v>1.495123</v>
      </c>
      <c r="AB13" t="s">
        <v>22</v>
      </c>
      <c r="AC13">
        <v>2.0899999999999998E-2</v>
      </c>
      <c r="AD13">
        <v>2.1600000000000001E-2</v>
      </c>
      <c r="AE13">
        <v>1.228205</v>
      </c>
      <c r="AF13" t="s">
        <v>22</v>
      </c>
      <c r="AG13">
        <v>2.18E-2</v>
      </c>
      <c r="AH13">
        <v>2.2700000000000001E-2</v>
      </c>
      <c r="AI13">
        <v>1.167478</v>
      </c>
    </row>
    <row r="16" spans="1:35" x14ac:dyDescent="0.25">
      <c r="A16" s="13" t="s">
        <v>24</v>
      </c>
      <c r="B16" s="11" t="s">
        <v>92</v>
      </c>
      <c r="C16" s="11"/>
      <c r="D16" s="11"/>
      <c r="E16" s="11"/>
      <c r="F16" s="11" t="s">
        <v>93</v>
      </c>
      <c r="G16" s="11"/>
      <c r="H16" s="11"/>
      <c r="I16" s="11"/>
      <c r="J16" s="11" t="s">
        <v>94</v>
      </c>
      <c r="K16" s="11"/>
      <c r="L16" s="11"/>
      <c r="M16" s="11"/>
      <c r="N16" s="11" t="s">
        <v>95</v>
      </c>
      <c r="O16" s="11"/>
      <c r="P16" s="11"/>
      <c r="Q16" s="11"/>
      <c r="S16" s="13" t="s">
        <v>24</v>
      </c>
      <c r="T16" s="11" t="s">
        <v>92</v>
      </c>
      <c r="U16" s="11"/>
      <c r="V16" s="11"/>
      <c r="W16" s="11"/>
      <c r="X16" s="11" t="s">
        <v>93</v>
      </c>
      <c r="Y16" s="11"/>
      <c r="Z16" s="11"/>
      <c r="AA16" s="11"/>
      <c r="AB16" s="11" t="s">
        <v>94</v>
      </c>
      <c r="AC16" s="11"/>
      <c r="AD16" s="11"/>
      <c r="AE16" s="11"/>
      <c r="AF16" s="11" t="s">
        <v>95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92</v>
      </c>
      <c r="C23" s="11"/>
      <c r="D23" s="11"/>
      <c r="E23" s="11"/>
      <c r="F23" s="11" t="s">
        <v>93</v>
      </c>
      <c r="G23" s="11"/>
      <c r="H23" s="11"/>
      <c r="I23" s="11"/>
      <c r="J23" s="11" t="s">
        <v>94</v>
      </c>
      <c r="K23" s="11"/>
      <c r="L23" s="11"/>
      <c r="M23" s="11"/>
      <c r="N23" s="11" t="s">
        <v>95</v>
      </c>
      <c r="O23" s="11"/>
      <c r="P23" s="11"/>
      <c r="Q23" s="11"/>
      <c r="S23" s="18" t="s">
        <v>25</v>
      </c>
      <c r="T23" s="11" t="s">
        <v>92</v>
      </c>
      <c r="U23" s="11"/>
      <c r="V23" s="11"/>
      <c r="W23" s="11"/>
      <c r="X23" s="11" t="s">
        <v>93</v>
      </c>
      <c r="Y23" s="11"/>
      <c r="Z23" s="11"/>
      <c r="AA23" s="11"/>
      <c r="AB23" s="11" t="s">
        <v>94</v>
      </c>
      <c r="AC23" s="11"/>
      <c r="AD23" s="11"/>
      <c r="AE23" s="11"/>
      <c r="AF23" s="11" t="s">
        <v>95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2.1000000000000001E-2</v>
      </c>
      <c r="C25" s="3"/>
      <c r="D25" s="3"/>
      <c r="E25">
        <v>3.3700860000000001</v>
      </c>
      <c r="F25" s="3">
        <v>2.2200000000000001E-2</v>
      </c>
      <c r="G25" s="3"/>
      <c r="H25" s="3"/>
      <c r="I25">
        <v>3.3078409999999998</v>
      </c>
      <c r="J25" s="3">
        <v>2.3400000000000001E-2</v>
      </c>
      <c r="K25" s="3"/>
      <c r="L25" s="3"/>
      <c r="M25">
        <v>3.3639260000000002</v>
      </c>
      <c r="N25" s="3">
        <v>2.4400000000000002E-2</v>
      </c>
      <c r="O25" s="3"/>
      <c r="P25" s="3"/>
      <c r="Q25">
        <v>3.338762</v>
      </c>
      <c r="S25" s="18"/>
      <c r="T25" s="3">
        <v>1.9300000000000001E-2</v>
      </c>
      <c r="U25" s="3"/>
      <c r="V25" s="3"/>
      <c r="W25">
        <v>3.36381</v>
      </c>
      <c r="X25" s="3">
        <v>2.0400000000000001E-2</v>
      </c>
      <c r="Y25" s="3"/>
      <c r="Z25" s="3"/>
      <c r="AA25">
        <v>3.573626</v>
      </c>
      <c r="AB25" s="3">
        <v>2.1399999999999999E-2</v>
      </c>
      <c r="AC25" s="3"/>
      <c r="AD25" s="3"/>
      <c r="AE25">
        <v>3.4378039999999999</v>
      </c>
      <c r="AF25" s="3">
        <v>2.24E-2</v>
      </c>
      <c r="AG25" s="3"/>
      <c r="AH25" s="3"/>
      <c r="AI25">
        <v>3.6044930000000002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92</v>
      </c>
      <c r="C30" s="11"/>
      <c r="D30" s="11"/>
      <c r="E30" s="11"/>
      <c r="F30" s="11" t="s">
        <v>93</v>
      </c>
      <c r="G30" s="11"/>
      <c r="H30" s="11"/>
      <c r="I30" s="11"/>
      <c r="J30" s="11" t="s">
        <v>94</v>
      </c>
      <c r="K30" s="11"/>
      <c r="L30" s="11"/>
      <c r="M30" s="11"/>
      <c r="N30" s="11" t="s">
        <v>95</v>
      </c>
      <c r="O30" s="11"/>
      <c r="P30" s="11"/>
      <c r="Q30" s="11"/>
      <c r="S30" s="17" t="s">
        <v>12</v>
      </c>
      <c r="T30" s="11" t="s">
        <v>92</v>
      </c>
      <c r="U30" s="11"/>
      <c r="V30" s="11"/>
      <c r="W30" s="11"/>
      <c r="X30" s="11" t="s">
        <v>93</v>
      </c>
      <c r="Y30" s="11"/>
      <c r="Z30" s="11"/>
      <c r="AA30" s="11"/>
      <c r="AB30" s="11" t="s">
        <v>94</v>
      </c>
      <c r="AC30" s="11"/>
      <c r="AD30" s="11"/>
      <c r="AE30" s="11"/>
      <c r="AF30" s="11" t="s">
        <v>95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2.1600000000000001E-2</v>
      </c>
      <c r="E32">
        <v>0.88359299999999996</v>
      </c>
      <c r="F32" t="s">
        <v>20</v>
      </c>
      <c r="G32">
        <v>2.5999999999999999E-3</v>
      </c>
      <c r="H32">
        <v>2.2800000000000001E-2</v>
      </c>
      <c r="I32">
        <v>0.88372399999999995</v>
      </c>
      <c r="J32" t="s">
        <v>20</v>
      </c>
      <c r="K32">
        <v>2.5999999999999999E-3</v>
      </c>
      <c r="L32">
        <v>2.4E-2</v>
      </c>
      <c r="M32">
        <v>1.1412629999999999</v>
      </c>
      <c r="N32" t="s">
        <v>20</v>
      </c>
      <c r="O32">
        <v>2.5999999999999999E-3</v>
      </c>
      <c r="P32">
        <v>2.52E-2</v>
      </c>
      <c r="Q32">
        <v>0.90963700000000003</v>
      </c>
      <c r="S32" s="17"/>
      <c r="T32" t="s">
        <v>20</v>
      </c>
      <c r="U32">
        <v>1.2999999999999999E-3</v>
      </c>
      <c r="V32">
        <v>2.1600000000000001E-2</v>
      </c>
      <c r="W32">
        <v>0.90494600000000003</v>
      </c>
      <c r="X32" t="s">
        <v>20</v>
      </c>
      <c r="Y32">
        <v>2.5999999999999999E-3</v>
      </c>
      <c r="Z32">
        <v>2.2800000000000001E-2</v>
      </c>
      <c r="AA32">
        <v>0.89024999999999999</v>
      </c>
      <c r="AB32" t="s">
        <v>20</v>
      </c>
      <c r="AC32">
        <v>2.5999999999999999E-3</v>
      </c>
      <c r="AD32">
        <v>2.4E-2</v>
      </c>
      <c r="AE32">
        <v>0.88604400000000005</v>
      </c>
      <c r="AF32" t="s">
        <v>20</v>
      </c>
      <c r="AG32">
        <v>2.5999999999999999E-3</v>
      </c>
      <c r="AH32">
        <v>2.52E-2</v>
      </c>
      <c r="AI32">
        <v>0.88349900000000003</v>
      </c>
    </row>
    <row r="33" spans="1:35" x14ac:dyDescent="0.25">
      <c r="A33" s="17"/>
      <c r="B33" t="s">
        <v>21</v>
      </c>
      <c r="C33">
        <v>1.18E-2</v>
      </c>
      <c r="D33">
        <v>2.0400000000000001E-2</v>
      </c>
      <c r="E33">
        <v>0.94610000000000005</v>
      </c>
      <c r="F33" t="s">
        <v>21</v>
      </c>
      <c r="G33">
        <v>1.23E-2</v>
      </c>
      <c r="H33">
        <v>2.1499999999999998E-2</v>
      </c>
      <c r="I33">
        <v>0.99021700000000001</v>
      </c>
      <c r="J33" t="s">
        <v>21</v>
      </c>
      <c r="K33">
        <v>1.29E-2</v>
      </c>
      <c r="L33">
        <v>2.2499999999999999E-2</v>
      </c>
      <c r="M33">
        <v>0.98952399999999996</v>
      </c>
      <c r="N33" t="s">
        <v>21</v>
      </c>
      <c r="O33">
        <v>1.34E-2</v>
      </c>
      <c r="P33">
        <v>2.3599999999999999E-2</v>
      </c>
      <c r="Q33">
        <v>0.95596800000000004</v>
      </c>
      <c r="S33" s="17"/>
      <c r="T33" t="s">
        <v>21</v>
      </c>
      <c r="U33">
        <v>6.1999999999999998E-3</v>
      </c>
      <c r="V33">
        <v>1.8100000000000002E-2</v>
      </c>
      <c r="W33">
        <v>0.97957300000000003</v>
      </c>
      <c r="X33" t="s">
        <v>21</v>
      </c>
      <c r="Y33">
        <v>6.4999999999999997E-3</v>
      </c>
      <c r="Z33">
        <v>1.9E-2</v>
      </c>
      <c r="AA33">
        <v>1.0140990000000001</v>
      </c>
      <c r="AB33" t="s">
        <v>21</v>
      </c>
      <c r="AC33">
        <v>6.8999999999999999E-3</v>
      </c>
      <c r="AD33">
        <v>1.9900000000000001E-2</v>
      </c>
      <c r="AE33">
        <v>1.214275</v>
      </c>
      <c r="AF33" t="s">
        <v>21</v>
      </c>
      <c r="AG33">
        <v>7.1999999999999998E-3</v>
      </c>
      <c r="AH33">
        <v>2.0899999999999998E-2</v>
      </c>
      <c r="AI33">
        <v>0.95104699999999998</v>
      </c>
    </row>
    <row r="34" spans="1:35" x14ac:dyDescent="0.25">
      <c r="A34" s="17"/>
      <c r="B34" t="s">
        <v>22</v>
      </c>
      <c r="C34">
        <v>1.34E-2</v>
      </c>
      <c r="D34">
        <v>1.72E-2</v>
      </c>
      <c r="E34">
        <v>1.1712229999999999</v>
      </c>
      <c r="F34" t="s">
        <v>22</v>
      </c>
      <c r="G34">
        <v>1.4E-2</v>
      </c>
      <c r="H34">
        <v>1.8200000000000001E-2</v>
      </c>
      <c r="I34">
        <v>1.4767159999999999</v>
      </c>
      <c r="J34" t="s">
        <v>22</v>
      </c>
      <c r="K34" s="7">
        <v>1.47E-2</v>
      </c>
      <c r="L34" s="10">
        <v>1.9099999999999999E-2</v>
      </c>
      <c r="M34">
        <v>1.152984</v>
      </c>
      <c r="N34" t="s">
        <v>22</v>
      </c>
      <c r="O34">
        <v>1.5299999999999999E-2</v>
      </c>
      <c r="P34">
        <v>0.02</v>
      </c>
      <c r="Q34">
        <v>1.4676370000000001</v>
      </c>
      <c r="S34" s="17"/>
      <c r="T34" t="s">
        <v>22</v>
      </c>
      <c r="U34">
        <v>7.4999999999999997E-3</v>
      </c>
      <c r="V34">
        <v>1.4E-2</v>
      </c>
      <c r="W34">
        <v>1.2009669999999999</v>
      </c>
      <c r="X34" t="s">
        <v>22</v>
      </c>
      <c r="Y34">
        <v>7.9000000000000008E-3</v>
      </c>
      <c r="Z34">
        <v>1.4800000000000001E-2</v>
      </c>
      <c r="AA34">
        <v>1.1529069999999999</v>
      </c>
      <c r="AB34" t="s">
        <v>22</v>
      </c>
      <c r="AC34">
        <v>8.3000000000000001E-3</v>
      </c>
      <c r="AD34">
        <v>1.4800000000000001E-2</v>
      </c>
      <c r="AE34">
        <v>1.3529420000000001</v>
      </c>
      <c r="AF34" t="s">
        <v>22</v>
      </c>
      <c r="AG34">
        <v>8.6999999999999994E-3</v>
      </c>
      <c r="AH34" s="6">
        <v>1.6199999999999999E-2</v>
      </c>
      <c r="AI34">
        <v>1.7409140000000001</v>
      </c>
    </row>
    <row r="37" spans="1:35" x14ac:dyDescent="0.25">
      <c r="A37" s="13" t="s">
        <v>24</v>
      </c>
      <c r="B37" s="11" t="s">
        <v>92</v>
      </c>
      <c r="C37" s="11"/>
      <c r="D37" s="11"/>
      <c r="E37" s="11"/>
      <c r="F37" s="11" t="s">
        <v>93</v>
      </c>
      <c r="G37" s="11"/>
      <c r="H37" s="11"/>
      <c r="I37" s="11"/>
      <c r="J37" s="11" t="s">
        <v>94</v>
      </c>
      <c r="K37" s="11"/>
      <c r="L37" s="11"/>
      <c r="M37" s="11"/>
      <c r="N37" s="11" t="s">
        <v>95</v>
      </c>
      <c r="O37" s="11"/>
      <c r="P37" s="11"/>
      <c r="Q37" s="11"/>
      <c r="S37" s="13" t="s">
        <v>24</v>
      </c>
      <c r="T37" s="11" t="s">
        <v>92</v>
      </c>
      <c r="U37" s="11"/>
      <c r="V37" s="11"/>
      <c r="W37" s="11"/>
      <c r="X37" s="11" t="s">
        <v>93</v>
      </c>
      <c r="Y37" s="11"/>
      <c r="Z37" s="11"/>
      <c r="AA37" s="11"/>
      <c r="AB37" s="11" t="s">
        <v>94</v>
      </c>
      <c r="AC37" s="11"/>
      <c r="AD37" s="11"/>
      <c r="AE37" s="11"/>
      <c r="AF37" s="11" t="s">
        <v>95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92</v>
      </c>
      <c r="C44" s="11"/>
      <c r="D44" s="11"/>
      <c r="E44" s="11"/>
      <c r="F44" s="11" t="s">
        <v>93</v>
      </c>
      <c r="G44" s="11"/>
      <c r="H44" s="11"/>
      <c r="I44" s="11"/>
      <c r="J44" s="11" t="s">
        <v>94</v>
      </c>
      <c r="K44" s="11"/>
      <c r="L44" s="11"/>
      <c r="M44" s="11"/>
      <c r="N44" s="11" t="s">
        <v>95</v>
      </c>
      <c r="O44" s="11"/>
      <c r="P44" s="11"/>
      <c r="Q44" s="11"/>
      <c r="S44" s="18" t="s">
        <v>25</v>
      </c>
      <c r="T44" s="11" t="s">
        <v>92</v>
      </c>
      <c r="U44" s="11"/>
      <c r="V44" s="11"/>
      <c r="W44" s="11"/>
      <c r="X44" s="11" t="s">
        <v>93</v>
      </c>
      <c r="Y44" s="11"/>
      <c r="Z44" s="11"/>
      <c r="AA44" s="11"/>
      <c r="AB44" s="11" t="s">
        <v>94</v>
      </c>
      <c r="AC44" s="11"/>
      <c r="AD44" s="11"/>
      <c r="AE44" s="11"/>
      <c r="AF44" s="11" t="s">
        <v>95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1.61E-2</v>
      </c>
      <c r="C46" s="3"/>
      <c r="D46" s="3"/>
      <c r="E46">
        <v>3.3631489999999999</v>
      </c>
      <c r="F46" s="3">
        <v>1.6899999999999998E-2</v>
      </c>
      <c r="G46" s="3"/>
      <c r="H46" s="3"/>
      <c r="I46">
        <v>3.3403170000000002</v>
      </c>
      <c r="J46" s="3">
        <v>1.77E-2</v>
      </c>
      <c r="K46" s="3"/>
      <c r="L46" s="3"/>
      <c r="M46">
        <v>3.4154179999999998</v>
      </c>
      <c r="N46" s="3">
        <v>1.8499999999999999E-2</v>
      </c>
      <c r="O46" s="3"/>
      <c r="P46" s="3"/>
      <c r="Q46">
        <v>3.3687119999999999</v>
      </c>
      <c r="S46" s="18"/>
      <c r="T46" s="3">
        <v>1.0999999999999999E-2</v>
      </c>
      <c r="U46" s="3">
        <v>1.14E-2</v>
      </c>
      <c r="V46" s="3"/>
      <c r="W46">
        <v>3.345205</v>
      </c>
      <c r="X46" s="3">
        <v>1.2E-2</v>
      </c>
      <c r="Y46" s="3"/>
      <c r="Z46" s="3"/>
      <c r="AA46">
        <v>3.3456649999999999</v>
      </c>
      <c r="AB46" s="3">
        <v>1.26E-2</v>
      </c>
      <c r="AC46" s="3"/>
      <c r="AD46" s="3"/>
      <c r="AE46">
        <v>3.532991</v>
      </c>
      <c r="AF46" s="3">
        <v>1.32E-2</v>
      </c>
      <c r="AG46" s="3"/>
      <c r="AH46" s="3"/>
      <c r="AI46">
        <v>3.385821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92</v>
      </c>
      <c r="C50" s="11"/>
      <c r="D50" s="11"/>
      <c r="E50" s="11"/>
      <c r="F50" s="11" t="s">
        <v>93</v>
      </c>
      <c r="G50" s="11"/>
      <c r="H50" s="11"/>
      <c r="I50" s="11"/>
      <c r="J50" s="11" t="s">
        <v>94</v>
      </c>
      <c r="K50" s="11"/>
      <c r="L50" s="11"/>
      <c r="M50" s="11"/>
      <c r="N50" s="11" t="s">
        <v>95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2.1600000000000001E-2</v>
      </c>
      <c r="E52">
        <v>1.0602959999999999</v>
      </c>
      <c r="F52" t="s">
        <v>20</v>
      </c>
      <c r="G52">
        <v>2.5999999999999999E-3</v>
      </c>
      <c r="H52">
        <v>2.2800000000000001E-2</v>
      </c>
      <c r="I52">
        <v>0.88634999999999997</v>
      </c>
      <c r="J52" t="s">
        <v>20</v>
      </c>
      <c r="K52">
        <v>2.5999999999999999E-3</v>
      </c>
      <c r="L52">
        <v>2.4E-2</v>
      </c>
      <c r="M52">
        <v>1.081874</v>
      </c>
      <c r="N52" t="s">
        <v>20</v>
      </c>
      <c r="O52">
        <v>2.5999999999999999E-3</v>
      </c>
      <c r="P52">
        <v>2.52E-2</v>
      </c>
      <c r="Q52">
        <v>0.90861899999999995</v>
      </c>
    </row>
    <row r="53" spans="1:17" x14ac:dyDescent="0.25">
      <c r="A53" s="17"/>
      <c r="B53" t="s">
        <v>21</v>
      </c>
      <c r="C53">
        <v>2.7000000000000001E-3</v>
      </c>
      <c r="D53">
        <v>1.2200000000000001E-2</v>
      </c>
      <c r="E53">
        <v>0.98592400000000002</v>
      </c>
      <c r="F53" t="s">
        <v>21</v>
      </c>
      <c r="G53">
        <v>2.8999999999999998E-3</v>
      </c>
      <c r="H53">
        <v>1.2699999999999999E-2</v>
      </c>
      <c r="I53">
        <v>0.93954599999999999</v>
      </c>
      <c r="J53" t="s">
        <v>21</v>
      </c>
      <c r="K53">
        <v>3.0999999999999999E-3</v>
      </c>
      <c r="L53">
        <v>1.3100000000000001E-2</v>
      </c>
      <c r="M53">
        <v>0.96431199999999995</v>
      </c>
      <c r="N53" t="s">
        <v>21</v>
      </c>
      <c r="O53">
        <v>3.2000000000000002E-3</v>
      </c>
      <c r="P53">
        <v>1.38E-2</v>
      </c>
      <c r="Q53">
        <v>0.99536899999999995</v>
      </c>
    </row>
    <row r="54" spans="1:17" x14ac:dyDescent="0.25">
      <c r="A54" s="17"/>
      <c r="B54" t="s">
        <v>22</v>
      </c>
      <c r="C54">
        <v>3.5999999999999999E-3</v>
      </c>
      <c r="D54">
        <v>8.6E-3</v>
      </c>
      <c r="E54">
        <v>1.4518</v>
      </c>
      <c r="F54" t="s">
        <v>22</v>
      </c>
      <c r="G54">
        <v>3.8E-3</v>
      </c>
      <c r="H54">
        <v>9.1000000000000004E-3</v>
      </c>
      <c r="I54">
        <v>1.152984</v>
      </c>
      <c r="J54" t="s">
        <v>22</v>
      </c>
      <c r="K54">
        <v>4.1000000000000003E-3</v>
      </c>
      <c r="L54">
        <v>9.5999999999999992E-3</v>
      </c>
      <c r="M54">
        <v>1.1448469999999999</v>
      </c>
      <c r="N54" t="s">
        <v>22</v>
      </c>
      <c r="O54">
        <v>4.3E-3</v>
      </c>
      <c r="P54">
        <v>1.01E-2</v>
      </c>
      <c r="Q54">
        <v>1.1912389999999999</v>
      </c>
    </row>
    <row r="57" spans="1:17" x14ac:dyDescent="0.25">
      <c r="A57" s="13" t="s">
        <v>24</v>
      </c>
      <c r="B57" s="11" t="s">
        <v>92</v>
      </c>
      <c r="C57" s="11"/>
      <c r="D57" s="11"/>
      <c r="E57" s="11"/>
      <c r="F57" s="11" t="s">
        <v>93</v>
      </c>
      <c r="G57" s="11"/>
      <c r="H57" s="11"/>
      <c r="I57" s="11"/>
      <c r="J57" s="11" t="s">
        <v>94</v>
      </c>
      <c r="K57" s="11"/>
      <c r="L57" s="11"/>
      <c r="M57" s="11"/>
      <c r="N57" s="11" t="s">
        <v>95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92</v>
      </c>
      <c r="C64" s="11"/>
      <c r="D64" s="11"/>
      <c r="E64" s="11"/>
      <c r="F64" s="11" t="s">
        <v>93</v>
      </c>
      <c r="G64" s="11"/>
      <c r="H64" s="11"/>
      <c r="I64" s="11"/>
      <c r="J64" s="11" t="s">
        <v>94</v>
      </c>
      <c r="K64" s="11"/>
      <c r="L64" s="11"/>
      <c r="M64" s="11"/>
      <c r="N64" s="11" t="s">
        <v>95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5.7000000000000002E-3</v>
      </c>
      <c r="C66" s="3"/>
      <c r="D66" s="3"/>
      <c r="E66">
        <v>3.3688210000000001</v>
      </c>
      <c r="F66" s="3"/>
      <c r="G66" s="3">
        <v>6.1000000000000004E-3</v>
      </c>
      <c r="H66" s="3"/>
      <c r="I66">
        <v>3.4437639999999998</v>
      </c>
      <c r="J66" s="3">
        <v>6.4999999999999997E-3</v>
      </c>
      <c r="K66" s="3"/>
      <c r="L66" s="3"/>
      <c r="M66">
        <v>3.3473130000000002</v>
      </c>
      <c r="N66" s="3">
        <v>6.7999999999999996E-3</v>
      </c>
      <c r="O66" s="3"/>
      <c r="P66" s="3"/>
      <c r="Q66">
        <v>3.4096160000000002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2.1659999999999999E-2</v>
      </c>
      <c r="H73">
        <f t="shared" ref="H73:H75" si="2">E11+I11</f>
        <v>2.666728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2.1059999999999999E-2</v>
      </c>
      <c r="M73">
        <f>I25+E25</f>
        <v>6.6779270000000004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2.1720000000000003E-2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2.112E-2</v>
      </c>
    </row>
    <row r="74" spans="1:27" x14ac:dyDescent="0.25">
      <c r="C74" s="17"/>
      <c r="D74" s="16"/>
      <c r="E74" t="s">
        <v>36</v>
      </c>
      <c r="F74">
        <f t="shared" si="0"/>
        <v>2.1059999999999999E-2</v>
      </c>
      <c r="G74">
        <f t="shared" si="1"/>
        <v>2.1559999999999999E-2</v>
      </c>
      <c r="H74">
        <f t="shared" si="2"/>
        <v>1.9250700000000001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2.112E-2</v>
      </c>
      <c r="S74">
        <f t="shared" si="7"/>
        <v>2.162E-2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2.1059999999999999E-2</v>
      </c>
      <c r="G75">
        <f t="shared" si="1"/>
        <v>2.1059999999999999E-2</v>
      </c>
      <c r="H75">
        <f t="shared" si="2"/>
        <v>2.4217759999999999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2.112E-2</v>
      </c>
      <c r="S75">
        <f t="shared" si="7"/>
        <v>2.112E-2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2.1840000000000002E-2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2.1240000000000002E-2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2.196E-2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2.1360000000000001E-2</v>
      </c>
    </row>
    <row r="80" spans="1:27" x14ac:dyDescent="0.25">
      <c r="C80" s="17"/>
      <c r="D80" s="16"/>
      <c r="E80" t="s">
        <v>36</v>
      </c>
      <c r="F80">
        <f t="shared" si="10"/>
        <v>2.1240000000000002E-2</v>
      </c>
      <c r="G80">
        <f t="shared" si="11"/>
        <v>2.1740000000000002E-2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2.1360000000000001E-2</v>
      </c>
      <c r="S80">
        <f t="shared" si="15"/>
        <v>2.1859999999999997E-2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2.1240000000000002E-2</v>
      </c>
      <c r="G81">
        <f t="shared" si="11"/>
        <v>2.1240000000000002E-2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2.1360000000000001E-2</v>
      </c>
      <c r="S81">
        <f t="shared" si="15"/>
        <v>2.1360000000000001E-2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2.1720000000000003E-2</v>
      </c>
      <c r="H86">
        <f t="shared" ref="H86:H88" si="20">M11+I11+E11</f>
        <v>3.6490530000000003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2.1120000000000003E-2</v>
      </c>
      <c r="M86">
        <f>M25+I25+E25</f>
        <v>10.041853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2.1840000000000002E-2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2.1240000000000002E-2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2.1119750000000003E-2</v>
      </c>
      <c r="G87">
        <f t="shared" si="19"/>
        <v>2.162E-2</v>
      </c>
      <c r="H87">
        <f t="shared" si="20"/>
        <v>3.0033020000000001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2.1239000000000001E-2</v>
      </c>
      <c r="S87">
        <f t="shared" si="25"/>
        <v>2.1740000000000002E-2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2.1119750000000003E-2</v>
      </c>
      <c r="G88">
        <f t="shared" si="19"/>
        <v>2.1119750000000003E-2</v>
      </c>
      <c r="H88">
        <f t="shared" si="20"/>
        <v>3.6092029999999999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2.1239000000000001E-2</v>
      </c>
      <c r="S88">
        <f t="shared" si="25"/>
        <v>2.1239000000000001E-2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2.2080000000000002E-2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2.1479999999999999E-2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2.2320000000000003E-2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2.1720000000000003E-2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2.1476000000000002E-2</v>
      </c>
      <c r="G93">
        <f t="shared" si="29"/>
        <v>2.198E-2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2.1711000000000001E-2</v>
      </c>
      <c r="S93">
        <f t="shared" si="33"/>
        <v>2.2220000000000004E-2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2.1476000000000002E-2</v>
      </c>
      <c r="G94">
        <f t="shared" si="29"/>
        <v>2.1476000000000002E-2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2.1711000000000001E-2</v>
      </c>
      <c r="S94">
        <f t="shared" si="33"/>
        <v>2.1711000000000001E-2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2.1780000000000001E-2</v>
      </c>
      <c r="H99">
        <f t="shared" ref="H99:H101" si="38">Q11+M11+I11+E11</f>
        <v>4.5920740000000002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2.1179975E-2</v>
      </c>
      <c r="M99">
        <f>Q25+M25+I25+E25</f>
        <v>13.380615000000001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2.196E-2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2.1359799999999998E-2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2.1179262500000001E-2</v>
      </c>
      <c r="G100">
        <f t="shared" si="37"/>
        <v>2.1679999999999998E-2</v>
      </c>
      <c r="H100">
        <f t="shared" si="38"/>
        <v>3.9451690000000004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2.13571E-2</v>
      </c>
      <c r="S100">
        <f t="shared" si="43"/>
        <v>2.1859999999999997E-2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2.1179262500000001E-2</v>
      </c>
      <c r="G101">
        <f t="shared" si="37"/>
        <v>2.1179275000000001E-2</v>
      </c>
      <c r="H101">
        <f t="shared" si="38"/>
        <v>4.828932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2.13571E-2</v>
      </c>
      <c r="S101">
        <f t="shared" si="43"/>
        <v>2.13572E-2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2.232E-2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2.1718399999999999E-2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2.2680000000000002E-2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2.20746E-2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2.17088E-2</v>
      </c>
      <c r="G106">
        <f t="shared" si="47"/>
        <v>2.2219999999999997E-2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2.2055700000000004E-2</v>
      </c>
      <c r="S106">
        <f t="shared" si="51"/>
        <v>2.2579999999999999E-2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2.17088E-2</v>
      </c>
      <c r="G107">
        <f t="shared" si="47"/>
        <v>2.1709599999999999E-2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2.2055700000000004E-2</v>
      </c>
      <c r="S107">
        <f t="shared" si="51"/>
        <v>2.2058400000000006E-2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2.1659999999999999E-2</v>
      </c>
      <c r="H112">
        <f t="shared" ref="H112:H114" si="56">AA11+W11</f>
        <v>1.7849940000000002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1.9355000000000001E-2</v>
      </c>
      <c r="M112">
        <f>AA25+W25</f>
        <v>6.9374359999999999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2.1720000000000003E-2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1.941E-2</v>
      </c>
    </row>
    <row r="113" spans="2:25" x14ac:dyDescent="0.25">
      <c r="C113" s="17"/>
      <c r="D113" s="16"/>
      <c r="E113" t="s">
        <v>36</v>
      </c>
      <c r="F113">
        <f t="shared" si="54"/>
        <v>1.8749999999999999E-2</v>
      </c>
      <c r="G113">
        <f t="shared" si="55"/>
        <v>2.1259999999999998E-2</v>
      </c>
      <c r="H113">
        <f t="shared" si="56"/>
        <v>1.901708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1.8800000000000001E-2</v>
      </c>
      <c r="S113">
        <f t="shared" si="61"/>
        <v>2.1319999999999999E-2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1.8949999999999998E-2</v>
      </c>
      <c r="G114">
        <f t="shared" si="55"/>
        <v>1.9554999999999999E-2</v>
      </c>
      <c r="H114">
        <f t="shared" si="56"/>
        <v>2.6782409999999999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1.9E-2</v>
      </c>
      <c r="S114">
        <f t="shared" si="61"/>
        <v>1.9609999999999999E-2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2.1840000000000002E-2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1.9520000000000003E-2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2.196E-2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1.9630000000000002E-2</v>
      </c>
    </row>
    <row r="119" spans="2:25" x14ac:dyDescent="0.25">
      <c r="C119" s="17"/>
      <c r="D119" s="16"/>
      <c r="E119" t="s">
        <v>36</v>
      </c>
      <c r="F119">
        <f t="shared" si="64"/>
        <v>1.89E-2</v>
      </c>
      <c r="G119">
        <f t="shared" si="65"/>
        <v>2.1440000000000001E-2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1.9E-2</v>
      </c>
      <c r="S119">
        <f t="shared" si="69"/>
        <v>2.1559999999999999E-2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1.9100000000000002E-2</v>
      </c>
      <c r="G120">
        <f t="shared" si="65"/>
        <v>1.9720000000000001E-2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1.9199999999999998E-2</v>
      </c>
      <c r="S120">
        <f t="shared" si="69"/>
        <v>1.983E-2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2.1720000000000003E-2</v>
      </c>
      <c r="H125">
        <f t="shared" ref="H125:H127" si="74">AE11+AA11+W11</f>
        <v>2.9245559999999999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1.9409750000000003E-2</v>
      </c>
      <c r="M125">
        <f>AE25+AA25+W25</f>
        <v>10.37524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2.1840000000000002E-2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1.9519000000000002E-2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1.8800000000000004E-2</v>
      </c>
      <c r="G126">
        <f t="shared" si="73"/>
        <v>2.1320000000000002E-2</v>
      </c>
      <c r="H126">
        <f t="shared" si="74"/>
        <v>2.852214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1.8900000000000004E-2</v>
      </c>
      <c r="S126">
        <f t="shared" si="79"/>
        <v>2.1440000000000001E-2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1.9000000000000003E-2</v>
      </c>
      <c r="G127">
        <f t="shared" si="73"/>
        <v>1.9609749999999999E-2</v>
      </c>
      <c r="H127">
        <f t="shared" si="74"/>
        <v>3.9064459999999999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1.9100000000000002E-2</v>
      </c>
      <c r="S127">
        <f t="shared" si="79"/>
        <v>1.9719E-2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2.2080000000000002E-2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1.9736E-2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2.2320000000000003E-2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1.9951000000000003E-2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1.9099999999999999E-2</v>
      </c>
      <c r="G132">
        <f t="shared" si="83"/>
        <v>2.1679999999999998E-2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1.9300000000000001E-2</v>
      </c>
      <c r="S132">
        <f t="shared" si="87"/>
        <v>2.1920000000000002E-2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1.9299999999999998E-2</v>
      </c>
      <c r="G133">
        <f t="shared" si="83"/>
        <v>1.9935999999999999E-2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1.9500000000000003E-2</v>
      </c>
      <c r="S133">
        <f t="shared" si="87"/>
        <v>2.0151000000000002E-2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2.1780000000000001E-2</v>
      </c>
      <c r="H138">
        <f t="shared" ref="H138:H140" si="92">AI11+AE11+AA11+W11</f>
        <v>3.8082999999999996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1.9464262499999999E-2</v>
      </c>
      <c r="M138">
        <f>AI25+AE25+AA25+W25</f>
        <v>13.979733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2.196E-2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1.9627100000000001E-2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1.8849987499999998E-2</v>
      </c>
      <c r="G139">
        <f t="shared" si="91"/>
        <v>2.1379987499999996E-2</v>
      </c>
      <c r="H139">
        <f t="shared" si="92"/>
        <v>4.0676610000000002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1.89999E-2</v>
      </c>
      <c r="S139">
        <f t="shared" si="97"/>
        <v>2.15599E-2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1.9049987499999997E-2</v>
      </c>
      <c r="G140">
        <f t="shared" si="91"/>
        <v>1.9664274999999998E-2</v>
      </c>
      <c r="H140">
        <f t="shared" si="92"/>
        <v>5.0739239999999999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1.9199899999999999E-2</v>
      </c>
      <c r="S140">
        <f t="shared" si="97"/>
        <v>1.9827199999999996E-2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2.232E-2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1.9948800000000003E-2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2.2680000000000002E-2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2.0265700000000001E-2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1.9299199999999999E-2</v>
      </c>
      <c r="G145">
        <f t="shared" si="101"/>
        <v>2.19192E-2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1.9597300000000002E-2</v>
      </c>
      <c r="S145">
        <f t="shared" si="105"/>
        <v>2.22773E-2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1.9499200000000001E-2</v>
      </c>
      <c r="G146">
        <f t="shared" si="101"/>
        <v>2.01496E-2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1.97973E-2</v>
      </c>
      <c r="S146">
        <f t="shared" si="105"/>
        <v>2.0468400000000001E-2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2.1659999999999999E-2</v>
      </c>
      <c r="H151">
        <f t="shared" ref="H151:H153" si="110">I32++E32</f>
        <v>1.7673169999999998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1.6139999999999998E-2</v>
      </c>
      <c r="M151">
        <f>I46+E46</f>
        <v>6.7034660000000006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2.1720000000000003E-2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1.618E-2</v>
      </c>
    </row>
    <row r="152" spans="1:25" x14ac:dyDescent="0.25">
      <c r="C152" s="17"/>
      <c r="D152" s="16"/>
      <c r="E152" t="s">
        <v>36</v>
      </c>
      <c r="F152">
        <f t="shared" si="108"/>
        <v>1.1824999999999999E-2</v>
      </c>
      <c r="G152">
        <f t="shared" si="109"/>
        <v>2.0455000000000001E-2</v>
      </c>
      <c r="H152">
        <f t="shared" si="110"/>
        <v>1.9363170000000001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1.1849999999999999E-2</v>
      </c>
      <c r="S152">
        <f t="shared" si="115"/>
        <v>2.051E-2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1.3430000000000001E-2</v>
      </c>
      <c r="G153">
        <f t="shared" si="109"/>
        <v>1.7250000000000001E-2</v>
      </c>
      <c r="H153">
        <f t="shared" si="110"/>
        <v>2.647939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1.3460000000000001E-2</v>
      </c>
      <c r="S153">
        <f t="shared" si="115"/>
        <v>1.7299999999999999E-2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2.1840000000000002E-2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1.626E-2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2.196E-2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1.6339999999999997E-2</v>
      </c>
    </row>
    <row r="158" spans="1:25" x14ac:dyDescent="0.25">
      <c r="C158" s="17"/>
      <c r="D158" s="16"/>
      <c r="E158" t="s">
        <v>36</v>
      </c>
      <c r="F158">
        <f t="shared" si="118"/>
        <v>1.1900000000000001E-2</v>
      </c>
      <c r="G158">
        <f t="shared" si="119"/>
        <v>2.0619999999999999E-2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1.1949999999999999E-2</v>
      </c>
      <c r="S158">
        <f t="shared" si="123"/>
        <v>2.0729999999999998E-2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1.3520000000000001E-2</v>
      </c>
      <c r="G159">
        <f t="shared" si="119"/>
        <v>1.7400000000000002E-2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1.3579999999999998E-2</v>
      </c>
      <c r="S159">
        <f t="shared" si="123"/>
        <v>1.7499999999999998E-2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2.1720000000000003E-2</v>
      </c>
      <c r="H164">
        <f t="shared" ref="H164:H166" si="128">M32+I32+E32</f>
        <v>2.9085799999999997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1.618E-2</v>
      </c>
      <c r="M164">
        <f>M46+I46+E46</f>
        <v>10.118884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2.1840000000000002E-2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1.626E-2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1.1850250000000001E-2</v>
      </c>
      <c r="G165">
        <f t="shared" si="127"/>
        <v>2.0509750000000004E-2</v>
      </c>
      <c r="H165">
        <f t="shared" si="128"/>
        <v>2.9258410000000001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1.1901000000000002E-2</v>
      </c>
      <c r="S165">
        <f t="shared" si="133"/>
        <v>2.0619000000000005E-2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1.3460250000000002E-2</v>
      </c>
      <c r="G166">
        <f t="shared" si="127"/>
        <v>1.7299750000000003E-2</v>
      </c>
      <c r="H166">
        <f t="shared" si="128"/>
        <v>3.8009229999999996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1.3521000000000002E-2</v>
      </c>
      <c r="S166">
        <f t="shared" si="133"/>
        <v>1.7399000000000001E-2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2.2080000000000002E-2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1.6420000000000001E-2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2.2320000000000003E-2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1.6580000000000001E-2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1.2004000000000001E-2</v>
      </c>
      <c r="G171">
        <f t="shared" si="137"/>
        <v>2.0836E-2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1.2109E-2</v>
      </c>
      <c r="S171">
        <f t="shared" si="141"/>
        <v>2.1051E-2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1.3644E-2</v>
      </c>
      <c r="G172">
        <f t="shared" si="137"/>
        <v>1.7596000000000001E-2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1.3769E-2</v>
      </c>
      <c r="S172">
        <f t="shared" si="141"/>
        <v>1.7791000000000001E-2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2.1780000000000001E-2</v>
      </c>
      <c r="H177">
        <f t="shared" ref="H177:H179" si="146">Q32+M32+I32+E32</f>
        <v>3.8182169999999998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1.6219999999999998E-2</v>
      </c>
      <c r="M177">
        <f>Q46+M46+I46+E46</f>
        <v>13.487596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2.196E-2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1.634E-2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1.1875724999999998E-2</v>
      </c>
      <c r="G178">
        <f t="shared" si="145"/>
        <v>2.0564274999999996E-2</v>
      </c>
      <c r="H178">
        <f t="shared" si="146"/>
        <v>3.8818090000000001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1.19528E-2</v>
      </c>
      <c r="S178">
        <f t="shared" si="151"/>
        <v>2.0727200000000001E-2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1.3490724999999999E-2</v>
      </c>
      <c r="G179">
        <f t="shared" si="145"/>
        <v>1.73492625E-2</v>
      </c>
      <c r="H179">
        <f t="shared" si="146"/>
        <v>5.268559999999999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1.3582799999999999E-2</v>
      </c>
      <c r="S179">
        <f t="shared" si="151"/>
        <v>1.7497099999999998E-2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2.232E-2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1.6579999999999998E-2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2.2680000000000002E-2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1.6820000000000002E-2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1.21104E-2</v>
      </c>
      <c r="G184">
        <f t="shared" si="155"/>
        <v>2.1049599999999998E-2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1.2271600000000001E-2</v>
      </c>
      <c r="S184">
        <f t="shared" si="159"/>
        <v>2.1368399999999999E-2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1.3770399999999999E-2</v>
      </c>
      <c r="G185">
        <f t="shared" si="155"/>
        <v>1.77888E-2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1.3961600000000001E-2</v>
      </c>
      <c r="S185">
        <f t="shared" si="159"/>
        <v>1.80757E-2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2.1659999999999999E-2</v>
      </c>
      <c r="H190">
        <f t="shared" ref="H190:H192" si="164">AA32+W32</f>
        <v>1.795196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1.1049999999999999E-2</v>
      </c>
      <c r="M190">
        <f>AA46+W46</f>
        <v>6.6908700000000003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2.1720000000000003E-2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1.1099999999999999E-2</v>
      </c>
    </row>
    <row r="191" spans="1:25" x14ac:dyDescent="0.25">
      <c r="C191" s="17"/>
      <c r="D191" s="16"/>
      <c r="E191" t="s">
        <v>36</v>
      </c>
      <c r="F191">
        <f t="shared" si="162"/>
        <v>6.2149999999999992E-3</v>
      </c>
      <c r="G191">
        <f t="shared" si="163"/>
        <v>1.8145000000000001E-2</v>
      </c>
      <c r="H191">
        <f t="shared" si="164"/>
        <v>1.9936720000000001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6.2299999999999994E-3</v>
      </c>
      <c r="S191">
        <f t="shared" si="169"/>
        <v>1.8190000000000001E-2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7.5199999999999998E-3</v>
      </c>
      <c r="G192">
        <f t="shared" si="163"/>
        <v>1.4039999999999999E-2</v>
      </c>
      <c r="H192">
        <f t="shared" si="164"/>
        <v>2.3538739999999998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7.5399999999999998E-3</v>
      </c>
      <c r="S192">
        <f t="shared" si="169"/>
        <v>1.4080000000000001E-2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2.1840000000000002E-2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1.1200000000000002E-2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2.196E-2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1.1299999999999999E-2</v>
      </c>
    </row>
    <row r="197" spans="2:25" x14ac:dyDescent="0.25">
      <c r="C197" s="17"/>
      <c r="D197" s="16"/>
      <c r="E197" t="s">
        <v>36</v>
      </c>
      <c r="F197">
        <f t="shared" si="172"/>
        <v>6.2599999999999999E-3</v>
      </c>
      <c r="G197">
        <f t="shared" si="173"/>
        <v>1.8280000000000001E-2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6.2899999999999987E-3</v>
      </c>
      <c r="S197">
        <f t="shared" si="177"/>
        <v>1.8370000000000001E-2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7.5799999999999999E-3</v>
      </c>
      <c r="G198">
        <f t="shared" si="173"/>
        <v>1.4160000000000002E-2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7.62E-3</v>
      </c>
      <c r="S198">
        <f t="shared" si="177"/>
        <v>1.4239999999999999E-2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2.1720000000000003E-2</v>
      </c>
      <c r="H203">
        <f t="shared" ref="H203:H205" si="182">AE32+AA32+W32</f>
        <v>2.6812399999999998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1.1099000000000001E-2</v>
      </c>
      <c r="M203">
        <f>AE46+AA46+W46</f>
        <v>10.223860999999999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2.1840000000000002E-2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1.1196000000000001E-2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6.2302500000000005E-3</v>
      </c>
      <c r="G204">
        <f t="shared" si="181"/>
        <v>1.8190000000000001E-2</v>
      </c>
      <c r="H204">
        <f t="shared" si="182"/>
        <v>3.2079469999999999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6.2610000000000009E-3</v>
      </c>
      <c r="S204">
        <f t="shared" si="186"/>
        <v>1.8280000000000001E-2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7.5400000000000007E-3</v>
      </c>
      <c r="G205">
        <f t="shared" si="181"/>
        <v>1.4078000000000002E-2</v>
      </c>
      <c r="H205">
        <f t="shared" si="182"/>
        <v>3.7068159999999999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7.5800000000000008E-3</v>
      </c>
      <c r="S205">
        <f t="shared" si="186"/>
        <v>1.4152000000000001E-2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2.2080000000000002E-2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1.1383999999999998E-2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2.2320000000000003E-2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1.1564000000000001E-2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6.3239999999999998E-3</v>
      </c>
      <c r="G210">
        <f t="shared" si="190"/>
        <v>1.8460000000000001E-2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6.3890000000000006E-3</v>
      </c>
      <c r="S210">
        <f t="shared" si="194"/>
        <v>1.864E-2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7.6599999999999993E-3</v>
      </c>
      <c r="G211">
        <f t="shared" si="190"/>
        <v>1.4288000000000002E-2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7.7400000000000004E-3</v>
      </c>
      <c r="S211">
        <f t="shared" si="194"/>
        <v>1.4408000000000001E-2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2.1780000000000001E-2</v>
      </c>
      <c r="H216">
        <f t="shared" ref="H216:H218" si="199">AI32+AE32+AA32+W32</f>
        <v>3.5647390000000003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1.1147049999999999E-2</v>
      </c>
      <c r="M216">
        <f>AI46+AE46+AA46+W46</f>
        <v>13.609681999999999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2.196E-2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1.1288400000000001E-2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6.2457249999999997E-3</v>
      </c>
      <c r="G217">
        <f t="shared" si="198"/>
        <v>1.8235012499999998E-2</v>
      </c>
      <c r="H217">
        <f t="shared" si="199"/>
        <v>4.1589939999999999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6.2927999999999994E-3</v>
      </c>
      <c r="S217">
        <f t="shared" si="204"/>
        <v>1.83701E-2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7.559999999999999E-3</v>
      </c>
      <c r="G218">
        <f t="shared" si="198"/>
        <v>1.4114274999999999E-2</v>
      </c>
      <c r="H218">
        <f t="shared" si="199"/>
        <v>5.44773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7.6199999999999992E-3</v>
      </c>
      <c r="S218">
        <f t="shared" si="204"/>
        <v>1.42182E-2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2.232E-2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1.15552E-2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2.2680000000000002E-2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1.18028E-2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6.3903999999999992E-3</v>
      </c>
      <c r="G223">
        <f t="shared" si="208"/>
        <v>1.8640799999999999E-2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6.4916000000000001E-3</v>
      </c>
      <c r="S223">
        <f t="shared" si="212"/>
        <v>1.8912700000000001E-2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7.7400000000000004E-3</v>
      </c>
      <c r="G224">
        <f t="shared" si="208"/>
        <v>1.4401600000000001E-2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7.8600000000000007E-3</v>
      </c>
      <c r="S224">
        <f t="shared" si="212"/>
        <v>1.4563400000000001E-2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2.1659999999999999E-2</v>
      </c>
      <c r="H229">
        <f t="shared" ref="H229:H231" si="217">I52+E52</f>
        <v>1.9466459999999999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5.7199999999999994E-3</v>
      </c>
      <c r="M229">
        <f>I66+E66</f>
        <v>6.8125850000000003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2.1720000000000003E-2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5.7400000000000003E-3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1.2225E-2</v>
      </c>
      <c r="H230">
        <f t="shared" si="217"/>
        <v>1.92547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2.7200000000000002E-3</v>
      </c>
      <c r="S230">
        <f t="shared" si="222"/>
        <v>1.225E-2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3.6099999999999999E-3</v>
      </c>
      <c r="G231">
        <f t="shared" si="216"/>
        <v>8.6250000000000007E-3</v>
      </c>
      <c r="H231">
        <f t="shared" si="217"/>
        <v>2.604784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3.62E-3</v>
      </c>
      <c r="S231">
        <f t="shared" si="222"/>
        <v>8.6499999999999997E-3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2.1840000000000002E-2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5.7800000000000004E-3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2.196E-2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5.8199999999999997E-3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1.2300000000000002E-2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2.7599999999999999E-3</v>
      </c>
      <c r="S236">
        <f t="shared" si="230"/>
        <v>1.235E-2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3.64E-3</v>
      </c>
      <c r="G237">
        <f t="shared" si="226"/>
        <v>8.7000000000000011E-3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3.6599999999999996E-3</v>
      </c>
      <c r="S237">
        <f t="shared" si="230"/>
        <v>8.7499999999999991E-3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2.1720000000000003E-2</v>
      </c>
      <c r="H242">
        <f t="shared" ref="H242:H244" si="235">M52+I52+E52</f>
        <v>3.0285199999999999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5.7400000000000003E-3</v>
      </c>
      <c r="M242">
        <f>M66+I66+E66</f>
        <v>10.159898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2.1840000000000002E-2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5.7800000000000004E-3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2.7200000000000006E-3</v>
      </c>
      <c r="G243">
        <f t="shared" si="234"/>
        <v>1.224975E-2</v>
      </c>
      <c r="H243">
        <f t="shared" si="235"/>
        <v>2.8897820000000003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2.7400000000000002E-3</v>
      </c>
      <c r="S243">
        <f t="shared" si="240"/>
        <v>1.2299000000000003E-2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3.6202500000000002E-3</v>
      </c>
      <c r="G244">
        <f t="shared" si="234"/>
        <v>8.6500000000000014E-3</v>
      </c>
      <c r="H244">
        <f t="shared" si="235"/>
        <v>3.7496309999999999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3.6410000000000001E-3</v>
      </c>
      <c r="S244">
        <f t="shared" si="240"/>
        <v>8.7000000000000011E-3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2.2080000000000002E-2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5.8600000000000006E-3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2.2320000000000003E-2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5.9400000000000008E-3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2.7800000000000004E-3</v>
      </c>
      <c r="G249">
        <f t="shared" si="244"/>
        <v>1.2396000000000001E-2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2.8200000000000005E-3</v>
      </c>
      <c r="S249">
        <f t="shared" si="248"/>
        <v>1.2491000000000002E-2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3.6839999999999998E-3</v>
      </c>
      <c r="G250">
        <f t="shared" si="244"/>
        <v>8.8000000000000005E-3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3.7290000000000005E-3</v>
      </c>
      <c r="S250">
        <f t="shared" si="248"/>
        <v>8.9000000000000017E-3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2.1780000000000001E-2</v>
      </c>
      <c r="H255">
        <f t="shared" ref="H255:H257" si="253">Q52+M52+I52+E52</f>
        <v>3.9371390000000002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5.7599874999999991E-3</v>
      </c>
      <c r="M255">
        <f>Q66+M66+I66+E66</f>
        <v>13.569514000000002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2.196E-2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5.8199000000000002E-3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2.7299874999999999E-3</v>
      </c>
      <c r="G256">
        <f t="shared" si="252"/>
        <v>1.22743E-2</v>
      </c>
      <c r="H256">
        <f t="shared" si="253"/>
        <v>3.8851509999999996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2.7599E-3</v>
      </c>
      <c r="S256">
        <f t="shared" si="258"/>
        <v>1.23474E-2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3.6307249999999996E-3</v>
      </c>
      <c r="G257">
        <f t="shared" si="252"/>
        <v>8.6749999999999987E-3</v>
      </c>
      <c r="H257">
        <f t="shared" si="253"/>
        <v>4.9408700000000003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3.6627999999999999E-3</v>
      </c>
      <c r="S257">
        <f t="shared" si="258"/>
        <v>8.7499999999999991E-3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2.232E-2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5.9392000000000004E-3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2.2680000000000002E-2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6.0573000000000007E-3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2.8192E-3</v>
      </c>
      <c r="G262">
        <f t="shared" si="262"/>
        <v>1.2491199999999999E-2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2.8773000000000002E-3</v>
      </c>
      <c r="S262">
        <f t="shared" si="266"/>
        <v>1.2633800000000001E-2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3.7304E-3</v>
      </c>
      <c r="G263">
        <f t="shared" si="262"/>
        <v>8.8999999999999999E-3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3.8016000000000005E-3</v>
      </c>
      <c r="S263">
        <f t="shared" si="266"/>
        <v>9.0500000000000008E-3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I263"/>
  <sheetViews>
    <sheetView topLeftCell="H1" zoomScale="70" zoomScaleNormal="70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1" width="12.886718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96</v>
      </c>
      <c r="C9" s="11"/>
      <c r="D9" s="11"/>
      <c r="E9" s="11"/>
      <c r="F9" s="11" t="s">
        <v>97</v>
      </c>
      <c r="G9" s="11"/>
      <c r="H9" s="11"/>
      <c r="I9" s="11"/>
      <c r="J9" s="11" t="s">
        <v>98</v>
      </c>
      <c r="K9" s="11"/>
      <c r="L9" s="11"/>
      <c r="M9" s="11"/>
      <c r="N9" s="11" t="s">
        <v>99</v>
      </c>
      <c r="O9" s="11"/>
      <c r="P9" s="11"/>
      <c r="Q9" s="11"/>
      <c r="S9" s="17" t="s">
        <v>12</v>
      </c>
      <c r="T9" s="11" t="s">
        <v>96</v>
      </c>
      <c r="U9" s="11"/>
      <c r="V9" s="11"/>
      <c r="W9" s="11"/>
      <c r="X9" s="11" t="s">
        <v>97</v>
      </c>
      <c r="Y9" s="11"/>
      <c r="Z9" s="11"/>
      <c r="AA9" s="11"/>
      <c r="AB9" s="11" t="s">
        <v>98</v>
      </c>
      <c r="AC9" s="11"/>
      <c r="AD9" s="11"/>
      <c r="AE9" s="11"/>
      <c r="AF9" s="11" t="s">
        <v>99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2.0199999999999999E-2</v>
      </c>
      <c r="E11">
        <v>0.90798299999999998</v>
      </c>
      <c r="F11" t="s">
        <v>20</v>
      </c>
      <c r="G11">
        <v>2.5999999999999999E-3</v>
      </c>
      <c r="H11">
        <v>2.1499999999999998E-2</v>
      </c>
      <c r="I11">
        <v>0.93779599999999996</v>
      </c>
      <c r="J11" t="s">
        <v>20</v>
      </c>
      <c r="K11">
        <v>2.5999999999999999E-3</v>
      </c>
      <c r="L11">
        <v>2.2700000000000001E-2</v>
      </c>
      <c r="M11">
        <v>0.93584999999999996</v>
      </c>
      <c r="N11" t="s">
        <v>20</v>
      </c>
      <c r="O11">
        <v>2.5999999999999999E-3</v>
      </c>
      <c r="P11">
        <v>2.3900000000000001E-2</v>
      </c>
      <c r="Q11">
        <v>0.94030899999999995</v>
      </c>
      <c r="S11" s="17"/>
      <c r="T11" t="s">
        <v>20</v>
      </c>
      <c r="U11">
        <v>1.2999999999999999E-3</v>
      </c>
      <c r="V11">
        <v>2.0199999999999999E-2</v>
      </c>
      <c r="W11">
        <v>0.89661299999999999</v>
      </c>
      <c r="X11" t="s">
        <v>20</v>
      </c>
      <c r="Y11">
        <v>2.5999999999999999E-3</v>
      </c>
      <c r="Z11">
        <v>2.1499999999999998E-2</v>
      </c>
      <c r="AA11">
        <v>0.90703800000000001</v>
      </c>
      <c r="AB11" t="s">
        <v>20</v>
      </c>
      <c r="AC11">
        <v>2.5999999999999999E-3</v>
      </c>
      <c r="AD11">
        <v>2.2700000000000001E-2</v>
      </c>
      <c r="AE11">
        <v>0.88026300000000002</v>
      </c>
      <c r="AF11" t="s">
        <v>20</v>
      </c>
      <c r="AG11">
        <v>2.5999999999999999E-3</v>
      </c>
      <c r="AH11">
        <v>2.3900000000000001E-2</v>
      </c>
      <c r="AI11">
        <v>0.89067700000000005</v>
      </c>
    </row>
    <row r="12" spans="1:35" x14ac:dyDescent="0.25">
      <c r="A12" s="17"/>
      <c r="B12" t="s">
        <v>21</v>
      </c>
      <c r="C12">
        <v>1.9699999999999999E-2</v>
      </c>
      <c r="D12">
        <v>2.0199999999999999E-2</v>
      </c>
      <c r="E12">
        <v>0.98358299999999999</v>
      </c>
      <c r="F12" t="s">
        <v>21</v>
      </c>
      <c r="G12">
        <v>2.0899999999999998E-2</v>
      </c>
      <c r="H12">
        <v>2.1399999999999999E-2</v>
      </c>
      <c r="I12">
        <v>1.1919979999999999</v>
      </c>
      <c r="J12" t="s">
        <v>21</v>
      </c>
      <c r="K12">
        <v>2.1999999999999999E-2</v>
      </c>
      <c r="L12">
        <v>2.2599999999999999E-2</v>
      </c>
      <c r="M12">
        <v>0.98947300000000005</v>
      </c>
      <c r="N12" t="s">
        <v>21</v>
      </c>
      <c r="O12">
        <v>2.3199999999999998E-2</v>
      </c>
      <c r="P12">
        <v>2.3800000000000002E-2</v>
      </c>
      <c r="Q12">
        <v>1.192285</v>
      </c>
      <c r="S12" s="17"/>
      <c r="T12" t="s">
        <v>21</v>
      </c>
      <c r="U12">
        <v>1.77E-2</v>
      </c>
      <c r="V12">
        <v>1.9900000000000001E-2</v>
      </c>
      <c r="W12">
        <v>1.201265</v>
      </c>
      <c r="X12" t="s">
        <v>21</v>
      </c>
      <c r="Y12">
        <v>1.8700000000000001E-2</v>
      </c>
      <c r="Z12">
        <v>2.1100000000000001E-2</v>
      </c>
      <c r="AA12">
        <v>0.94131399999999998</v>
      </c>
      <c r="AB12" t="s">
        <v>21</v>
      </c>
      <c r="AC12">
        <v>1.9699999999999999E-2</v>
      </c>
      <c r="AD12">
        <v>2.2200000000000001E-2</v>
      </c>
      <c r="AE12">
        <v>1.209544</v>
      </c>
      <c r="AF12" t="s">
        <v>21</v>
      </c>
      <c r="AG12">
        <v>2.07E-2</v>
      </c>
      <c r="AH12">
        <v>2.3400000000000001E-2</v>
      </c>
      <c r="AI12">
        <v>1.1946220000000001</v>
      </c>
    </row>
    <row r="13" spans="1:35" x14ac:dyDescent="0.25">
      <c r="A13" s="17"/>
      <c r="B13" t="s">
        <v>22</v>
      </c>
      <c r="C13">
        <v>1.9699999999999999E-2</v>
      </c>
      <c r="D13">
        <v>1.9800000000000002E-2</v>
      </c>
      <c r="E13">
        <v>1.1522479999999999</v>
      </c>
      <c r="F13" t="s">
        <v>22</v>
      </c>
      <c r="G13">
        <v>2.0899999999999998E-2</v>
      </c>
      <c r="H13">
        <v>2.0899999999999998E-2</v>
      </c>
      <c r="I13">
        <v>1.3850819999999999</v>
      </c>
      <c r="J13" t="s">
        <v>22</v>
      </c>
      <c r="K13">
        <v>2.1999999999999999E-2</v>
      </c>
      <c r="L13">
        <v>2.2100000000000002E-2</v>
      </c>
      <c r="M13">
        <v>1.3992929999999999</v>
      </c>
      <c r="N13" t="s">
        <v>22</v>
      </c>
      <c r="O13">
        <v>2.3199999999999998E-2</v>
      </c>
      <c r="P13">
        <v>2.3199999999999998E-2</v>
      </c>
      <c r="Q13">
        <v>1.395748</v>
      </c>
      <c r="S13" s="17"/>
      <c r="T13" t="s">
        <v>22</v>
      </c>
      <c r="U13">
        <v>1.7899999999999999E-2</v>
      </c>
      <c r="V13">
        <v>1.84E-2</v>
      </c>
      <c r="W13">
        <v>1.4025589999999999</v>
      </c>
      <c r="X13" t="s">
        <v>22</v>
      </c>
      <c r="Y13">
        <v>1.89E-2</v>
      </c>
      <c r="Z13">
        <v>1.9400000000000001E-2</v>
      </c>
      <c r="AA13">
        <v>1.379799</v>
      </c>
      <c r="AB13" t="s">
        <v>22</v>
      </c>
      <c r="AC13">
        <v>1.9900000000000001E-2</v>
      </c>
      <c r="AD13">
        <v>2.0500000000000001E-2</v>
      </c>
      <c r="AE13">
        <v>1.3731150000000001</v>
      </c>
      <c r="AF13" t="s">
        <v>22</v>
      </c>
      <c r="AG13">
        <v>2.0899999999999998E-2</v>
      </c>
      <c r="AH13">
        <v>2.1499999999999998E-2</v>
      </c>
      <c r="AI13">
        <v>1.379764</v>
      </c>
    </row>
    <row r="16" spans="1:35" x14ac:dyDescent="0.25">
      <c r="A16" s="13" t="s">
        <v>24</v>
      </c>
      <c r="B16" s="11" t="s">
        <v>96</v>
      </c>
      <c r="C16" s="11"/>
      <c r="D16" s="11"/>
      <c r="E16" s="11"/>
      <c r="F16" s="11" t="s">
        <v>97</v>
      </c>
      <c r="G16" s="11"/>
      <c r="H16" s="11"/>
      <c r="I16" s="11"/>
      <c r="J16" s="11" t="s">
        <v>98</v>
      </c>
      <c r="K16" s="11"/>
      <c r="L16" s="11"/>
      <c r="M16" s="11"/>
      <c r="N16" s="11" t="s">
        <v>99</v>
      </c>
      <c r="O16" s="11"/>
      <c r="P16" s="11"/>
      <c r="Q16" s="11"/>
      <c r="S16" s="13" t="s">
        <v>24</v>
      </c>
      <c r="T16" s="11" t="s">
        <v>96</v>
      </c>
      <c r="U16" s="11"/>
      <c r="V16" s="11"/>
      <c r="W16" s="11"/>
      <c r="X16" s="11" t="s">
        <v>97</v>
      </c>
      <c r="Y16" s="11"/>
      <c r="Z16" s="11"/>
      <c r="AA16" s="11"/>
      <c r="AB16" s="11" t="s">
        <v>98</v>
      </c>
      <c r="AC16" s="11"/>
      <c r="AD16" s="11"/>
      <c r="AE16" s="11"/>
      <c r="AF16" s="11" t="s">
        <v>99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2.0199999999999999E-2</v>
      </c>
      <c r="E18">
        <v>30.079193</v>
      </c>
      <c r="F18" t="s">
        <v>20</v>
      </c>
      <c r="G18">
        <v>2.5999999999999999E-3</v>
      </c>
      <c r="H18">
        <v>2.1499999999999998E-2</v>
      </c>
      <c r="I18">
        <v>34.510630999999997</v>
      </c>
      <c r="J18" t="s">
        <v>20</v>
      </c>
      <c r="K18">
        <v>2.5999999999999999E-3</v>
      </c>
      <c r="L18">
        <v>2.2700000000000001E-2</v>
      </c>
      <c r="M18">
        <v>28.601323000000001</v>
      </c>
      <c r="N18" t="s">
        <v>20</v>
      </c>
      <c r="O18">
        <v>2.5999999999999999E-3</v>
      </c>
      <c r="P18">
        <v>2.3900000000000001E-2</v>
      </c>
      <c r="Q18">
        <v>28.720002000000001</v>
      </c>
      <c r="S18" s="13"/>
      <c r="T18" t="s">
        <v>20</v>
      </c>
      <c r="U18">
        <v>1.2999999999999999E-3</v>
      </c>
      <c r="V18">
        <v>2.0199999999999999E-2</v>
      </c>
      <c r="W18">
        <v>28.892620000000001</v>
      </c>
      <c r="X18" t="s">
        <v>20</v>
      </c>
      <c r="Y18">
        <v>2.5999999999999999E-3</v>
      </c>
      <c r="Z18">
        <v>2.1499999999999998E-2</v>
      </c>
      <c r="AA18">
        <v>32.570383</v>
      </c>
      <c r="AB18" t="s">
        <v>20</v>
      </c>
      <c r="AC18">
        <v>2.5999999999999999E-3</v>
      </c>
      <c r="AD18">
        <v>2.2700000000000001E-2</v>
      </c>
      <c r="AE18">
        <v>33.057918000000001</v>
      </c>
      <c r="AF18" t="s">
        <v>20</v>
      </c>
      <c r="AG18">
        <v>2.5999999999999999E-3</v>
      </c>
      <c r="AH18">
        <v>2.3900000000000001E-2</v>
      </c>
      <c r="AI18">
        <v>30.236464999999999</v>
      </c>
    </row>
    <row r="19" spans="1:35" x14ac:dyDescent="0.25">
      <c r="A19" s="13"/>
      <c r="B19" t="s">
        <v>21</v>
      </c>
      <c r="C19">
        <v>1.9699999999999999E-2</v>
      </c>
      <c r="D19">
        <v>2.0199999999999999E-2</v>
      </c>
      <c r="E19">
        <v>82.092314999999999</v>
      </c>
      <c r="F19" t="s">
        <v>21</v>
      </c>
      <c r="G19">
        <v>2.0899999999999998E-2</v>
      </c>
      <c r="H19">
        <v>2.1299999999999999E-2</v>
      </c>
      <c r="I19">
        <v>84.700119000000001</v>
      </c>
      <c r="J19" t="s">
        <v>21</v>
      </c>
      <c r="K19">
        <v>2.1999999999999999E-2</v>
      </c>
      <c r="L19">
        <v>2.2499999999999999E-2</v>
      </c>
      <c r="M19">
        <v>77.806233000000006</v>
      </c>
      <c r="N19" t="s">
        <v>21</v>
      </c>
      <c r="O19">
        <v>2.3199999999999998E-2</v>
      </c>
      <c r="P19">
        <v>2.3699999999999999E-2</v>
      </c>
      <c r="Q19">
        <v>76.667008999999993</v>
      </c>
      <c r="S19" s="13"/>
      <c r="T19" t="s">
        <v>21</v>
      </c>
      <c r="U19">
        <v>1.77E-2</v>
      </c>
      <c r="V19">
        <v>1.9900000000000001E-2</v>
      </c>
      <c r="W19">
        <v>79.589035999999993</v>
      </c>
      <c r="X19" t="s">
        <v>21</v>
      </c>
      <c r="Y19">
        <v>1.8700000000000001E-2</v>
      </c>
      <c r="Z19">
        <v>2.0899999999999998E-2</v>
      </c>
      <c r="AA19">
        <v>81.277517000000003</v>
      </c>
      <c r="AB19" t="s">
        <v>21</v>
      </c>
      <c r="AC19">
        <v>1.9699999999999999E-2</v>
      </c>
      <c r="AD19">
        <v>2.2100000000000002E-2</v>
      </c>
      <c r="AE19">
        <v>79.607797000000005</v>
      </c>
      <c r="AF19" t="s">
        <v>21</v>
      </c>
      <c r="AG19">
        <v>2.07E-2</v>
      </c>
      <c r="AH19">
        <v>2.3300000000000001E-2</v>
      </c>
      <c r="AI19">
        <v>77.369028</v>
      </c>
    </row>
    <row r="20" spans="1:35" x14ac:dyDescent="0.25">
      <c r="A20" s="13"/>
      <c r="B20" t="s">
        <v>22</v>
      </c>
      <c r="C20">
        <v>1.9699999999999999E-2</v>
      </c>
      <c r="D20">
        <v>1.9800000000000002E-2</v>
      </c>
      <c r="E20">
        <v>543.00650800000005</v>
      </c>
      <c r="F20" t="s">
        <v>22</v>
      </c>
      <c r="G20">
        <v>2.0899999999999998E-2</v>
      </c>
      <c r="H20">
        <v>2.0899999999999998E-2</v>
      </c>
      <c r="I20">
        <v>380.05642999999998</v>
      </c>
      <c r="J20" t="s">
        <v>22</v>
      </c>
      <c r="K20">
        <v>2.1999999999999999E-2</v>
      </c>
      <c r="L20">
        <v>2.2100000000000002E-2</v>
      </c>
      <c r="M20">
        <v>335.71965999999998</v>
      </c>
      <c r="N20" t="s">
        <v>22</v>
      </c>
      <c r="O20">
        <v>2.3199999999999998E-2</v>
      </c>
      <c r="P20">
        <v>2.3199999999999998E-2</v>
      </c>
      <c r="Q20">
        <v>378.594853</v>
      </c>
      <c r="S20" s="13"/>
      <c r="T20" t="s">
        <v>22</v>
      </c>
      <c r="U20">
        <v>1.7899999999999999E-2</v>
      </c>
      <c r="V20">
        <v>1.84E-2</v>
      </c>
      <c r="W20">
        <v>401.51507199999998</v>
      </c>
      <c r="X20" t="s">
        <v>22</v>
      </c>
      <c r="Y20">
        <v>1.89E-2</v>
      </c>
      <c r="Z20">
        <v>1.9400000000000001E-2</v>
      </c>
      <c r="AA20">
        <v>379.953823</v>
      </c>
      <c r="AB20" t="s">
        <v>22</v>
      </c>
      <c r="AC20">
        <v>1.9900000000000001E-2</v>
      </c>
      <c r="AD20">
        <v>2.0500000000000001E-2</v>
      </c>
      <c r="AE20">
        <v>520.54528300000004</v>
      </c>
      <c r="AF20" t="s">
        <v>22</v>
      </c>
      <c r="AG20">
        <v>2.0899999999999998E-2</v>
      </c>
      <c r="AH20">
        <v>2.1499999999999998E-2</v>
      </c>
      <c r="AI20">
        <v>454.306647</v>
      </c>
    </row>
    <row r="23" spans="1:35" x14ac:dyDescent="0.25">
      <c r="A23" s="18" t="s">
        <v>25</v>
      </c>
      <c r="B23" s="11" t="s">
        <v>96</v>
      </c>
      <c r="C23" s="11"/>
      <c r="D23" s="11"/>
      <c r="E23" s="11"/>
      <c r="F23" s="11" t="s">
        <v>97</v>
      </c>
      <c r="G23" s="11"/>
      <c r="H23" s="11"/>
      <c r="I23" s="11"/>
      <c r="J23" s="11" t="s">
        <v>98</v>
      </c>
      <c r="K23" s="11"/>
      <c r="L23" s="11"/>
      <c r="M23" s="11"/>
      <c r="N23" s="11" t="s">
        <v>99</v>
      </c>
      <c r="O23" s="11"/>
      <c r="P23" s="11"/>
      <c r="Q23" s="11"/>
      <c r="S23" s="18" t="s">
        <v>25</v>
      </c>
      <c r="T23" s="11" t="s">
        <v>96</v>
      </c>
      <c r="U23" s="11"/>
      <c r="V23" s="11"/>
      <c r="W23" s="11"/>
      <c r="X23" s="11" t="s">
        <v>97</v>
      </c>
      <c r="Y23" s="11"/>
      <c r="Z23" s="11"/>
      <c r="AA23" s="11"/>
      <c r="AB23" s="11" t="s">
        <v>98</v>
      </c>
      <c r="AC23" s="11"/>
      <c r="AD23" s="11"/>
      <c r="AE23" s="11"/>
      <c r="AF23" s="11" t="s">
        <v>99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1.9800000000000002E-2</v>
      </c>
      <c r="C25" s="3"/>
      <c r="D25" s="3"/>
      <c r="E25">
        <v>3.3014399999999999</v>
      </c>
      <c r="F25" s="3">
        <v>2.0899999999999998E-2</v>
      </c>
      <c r="G25" s="3"/>
      <c r="H25" s="3"/>
      <c r="I25">
        <v>3.09972</v>
      </c>
      <c r="J25" s="3">
        <v>2.2100000000000002E-2</v>
      </c>
      <c r="K25" s="3"/>
      <c r="L25" s="3"/>
      <c r="M25">
        <v>3.2346569999999999</v>
      </c>
      <c r="N25" s="3">
        <v>2.3199999999999998E-2</v>
      </c>
      <c r="O25" s="3"/>
      <c r="P25" s="3"/>
      <c r="Q25">
        <v>3.124708</v>
      </c>
      <c r="S25" s="18"/>
      <c r="T25" s="3">
        <v>1.83E-2</v>
      </c>
      <c r="U25" s="3"/>
      <c r="V25" s="3"/>
      <c r="W25">
        <v>3.129181</v>
      </c>
      <c r="X25" s="3">
        <v>1.9300000000000001E-2</v>
      </c>
      <c r="Y25" s="3"/>
      <c r="Z25" s="3"/>
      <c r="AA25">
        <v>3.140031</v>
      </c>
      <c r="AB25" s="3">
        <v>2.0299999999999999E-2</v>
      </c>
      <c r="AC25" s="3"/>
      <c r="AD25" s="3"/>
      <c r="AE25">
        <v>3.11835</v>
      </c>
      <c r="AF25" s="3">
        <v>2.1399999999999999E-2</v>
      </c>
      <c r="AG25" s="3"/>
      <c r="AH25" s="3"/>
      <c r="AI25">
        <v>3.1474039999999999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96</v>
      </c>
      <c r="C30" s="11"/>
      <c r="D30" s="11"/>
      <c r="E30" s="11"/>
      <c r="F30" s="11" t="s">
        <v>97</v>
      </c>
      <c r="G30" s="11"/>
      <c r="H30" s="11"/>
      <c r="I30" s="11"/>
      <c r="J30" s="11" t="s">
        <v>98</v>
      </c>
      <c r="K30" s="11"/>
      <c r="L30" s="11"/>
      <c r="M30" s="11"/>
      <c r="N30" s="11" t="s">
        <v>99</v>
      </c>
      <c r="O30" s="11"/>
      <c r="P30" s="11"/>
      <c r="Q30" s="11"/>
      <c r="S30" s="17" t="s">
        <v>12</v>
      </c>
      <c r="T30" s="11" t="s">
        <v>96</v>
      </c>
      <c r="U30" s="11"/>
      <c r="V30" s="11"/>
      <c r="W30" s="11"/>
      <c r="X30" s="11" t="s">
        <v>97</v>
      </c>
      <c r="Y30" s="11"/>
      <c r="Z30" s="11"/>
      <c r="AA30" s="11"/>
      <c r="AB30" s="11" t="s">
        <v>98</v>
      </c>
      <c r="AC30" s="11"/>
      <c r="AD30" s="11"/>
      <c r="AE30" s="11"/>
      <c r="AF30" s="11" t="s">
        <v>99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2.0199999999999999E-2</v>
      </c>
      <c r="E32">
        <v>1.144576</v>
      </c>
      <c r="F32" t="s">
        <v>20</v>
      </c>
      <c r="G32">
        <v>2.5999999999999999E-3</v>
      </c>
      <c r="H32">
        <v>2.1499999999999998E-2</v>
      </c>
      <c r="I32">
        <v>1.127294</v>
      </c>
      <c r="J32" t="s">
        <v>20</v>
      </c>
      <c r="K32">
        <v>2.5999999999999999E-3</v>
      </c>
      <c r="L32">
        <v>2.2700000000000001E-2</v>
      </c>
      <c r="M32">
        <v>0.91060099999999999</v>
      </c>
      <c r="N32" t="s">
        <v>20</v>
      </c>
      <c r="O32">
        <v>2.5999999999999999E-3</v>
      </c>
      <c r="P32">
        <v>2.3900000000000001E-2</v>
      </c>
      <c r="Q32">
        <v>0.89399700000000004</v>
      </c>
      <c r="S32" s="17"/>
      <c r="T32" t="s">
        <v>20</v>
      </c>
      <c r="U32">
        <v>1.2999999999999999E-3</v>
      </c>
      <c r="V32">
        <v>2.0199999999999999E-2</v>
      </c>
      <c r="W32">
        <v>0.89003699999999997</v>
      </c>
      <c r="X32" t="s">
        <v>20</v>
      </c>
      <c r="Y32">
        <v>2.5999999999999999E-3</v>
      </c>
      <c r="Z32">
        <v>2.1499999999999998E-2</v>
      </c>
      <c r="AA32">
        <v>0.89258899999999997</v>
      </c>
      <c r="AB32" t="s">
        <v>20</v>
      </c>
      <c r="AC32">
        <v>2.5999999999999999E-3</v>
      </c>
      <c r="AD32">
        <v>2.2700000000000001E-2</v>
      </c>
      <c r="AE32">
        <v>0.88678599999999996</v>
      </c>
      <c r="AF32" t="s">
        <v>20</v>
      </c>
      <c r="AG32">
        <v>2.5999999999999999E-3</v>
      </c>
      <c r="AH32">
        <v>2.3900000000000001E-2</v>
      </c>
      <c r="AI32">
        <v>0.79458799999999996</v>
      </c>
    </row>
    <row r="33" spans="1:35" x14ac:dyDescent="0.25">
      <c r="A33" s="17"/>
      <c r="B33" t="s">
        <v>21</v>
      </c>
      <c r="C33">
        <v>1.17E-2</v>
      </c>
      <c r="D33">
        <v>1.9099999999999999E-2</v>
      </c>
      <c r="E33">
        <v>1.196113</v>
      </c>
      <c r="F33" t="s">
        <v>21</v>
      </c>
      <c r="G33">
        <v>1.23E-2</v>
      </c>
      <c r="H33">
        <v>2.0199999999999999E-2</v>
      </c>
      <c r="I33">
        <v>1.187468</v>
      </c>
      <c r="J33" t="s">
        <v>21</v>
      </c>
      <c r="K33">
        <v>1.2800000000000001E-2</v>
      </c>
      <c r="L33">
        <v>2.12E-2</v>
      </c>
      <c r="M33">
        <v>1.186707</v>
      </c>
      <c r="N33" t="s">
        <v>21</v>
      </c>
      <c r="O33">
        <v>1.34E-2</v>
      </c>
      <c r="P33">
        <v>2.23E-2</v>
      </c>
      <c r="Q33">
        <v>1.190436</v>
      </c>
      <c r="S33" s="17"/>
      <c r="T33" t="s">
        <v>21</v>
      </c>
      <c r="U33">
        <v>6.1000000000000004E-3</v>
      </c>
      <c r="V33">
        <v>1.7000000000000001E-2</v>
      </c>
      <c r="W33">
        <v>1.1818610000000001</v>
      </c>
      <c r="X33" t="s">
        <v>21</v>
      </c>
      <c r="Y33">
        <v>6.4999999999999997E-3</v>
      </c>
      <c r="Z33">
        <v>1.7899999999999999E-2</v>
      </c>
      <c r="AA33">
        <v>1.0458780000000001</v>
      </c>
      <c r="AB33" t="s">
        <v>21</v>
      </c>
      <c r="AC33">
        <v>6.7999999999999996E-3</v>
      </c>
      <c r="AD33">
        <v>1.8800000000000001E-2</v>
      </c>
      <c r="AE33">
        <v>0.92881100000000005</v>
      </c>
      <c r="AF33" t="s">
        <v>21</v>
      </c>
      <c r="AG33">
        <v>7.1000000000000004E-3</v>
      </c>
      <c r="AH33">
        <v>1.9800000000000002E-2</v>
      </c>
      <c r="AI33">
        <v>1.1847369999999999</v>
      </c>
    </row>
    <row r="34" spans="1:35" x14ac:dyDescent="0.25">
      <c r="A34" s="17"/>
      <c r="B34" t="s">
        <v>22</v>
      </c>
      <c r="C34">
        <v>1.2999999999999999E-2</v>
      </c>
      <c r="D34">
        <v>1.6299999999999999E-2</v>
      </c>
      <c r="E34">
        <v>1.299059</v>
      </c>
      <c r="F34" t="s">
        <v>22</v>
      </c>
      <c r="G34">
        <v>1.37E-2</v>
      </c>
      <c r="H34">
        <v>1.72E-2</v>
      </c>
      <c r="I34">
        <v>1.3677170000000001</v>
      </c>
      <c r="J34" t="s">
        <v>22</v>
      </c>
      <c r="K34" s="7">
        <v>1.44E-2</v>
      </c>
      <c r="L34" s="10">
        <v>1.8100000000000002E-2</v>
      </c>
      <c r="M34">
        <v>1.08077</v>
      </c>
      <c r="N34" t="s">
        <v>22</v>
      </c>
      <c r="O34">
        <v>1.5100000000000001E-2</v>
      </c>
      <c r="P34">
        <v>1.9E-2</v>
      </c>
      <c r="Q34">
        <v>1.360616</v>
      </c>
      <c r="S34" s="17"/>
      <c r="T34" t="s">
        <v>22</v>
      </c>
      <c r="U34">
        <v>7.4999999999999997E-3</v>
      </c>
      <c r="V34">
        <v>1.32E-2</v>
      </c>
      <c r="W34">
        <v>1.35534</v>
      </c>
      <c r="X34" t="s">
        <v>22</v>
      </c>
      <c r="Y34">
        <v>7.9000000000000008E-3</v>
      </c>
      <c r="Z34">
        <v>1.4E-2</v>
      </c>
      <c r="AA34">
        <v>1.4266259999999999</v>
      </c>
      <c r="AB34" t="s">
        <v>22</v>
      </c>
      <c r="AC34">
        <v>8.3000000000000001E-3</v>
      </c>
      <c r="AD34">
        <v>1.4800000000000001E-2</v>
      </c>
      <c r="AE34">
        <v>1.3529420000000001</v>
      </c>
      <c r="AF34" t="s">
        <v>22</v>
      </c>
      <c r="AG34">
        <v>8.6999999999999994E-3</v>
      </c>
      <c r="AH34" s="6">
        <v>1.55E-2</v>
      </c>
      <c r="AI34">
        <v>1.353723</v>
      </c>
    </row>
    <row r="37" spans="1:35" x14ac:dyDescent="0.25">
      <c r="A37" s="13" t="s">
        <v>24</v>
      </c>
      <c r="B37" s="11" t="s">
        <v>96</v>
      </c>
      <c r="C37" s="11"/>
      <c r="D37" s="11"/>
      <c r="E37" s="11"/>
      <c r="F37" s="11" t="s">
        <v>97</v>
      </c>
      <c r="G37" s="11"/>
      <c r="H37" s="11"/>
      <c r="I37" s="11"/>
      <c r="J37" s="11" t="s">
        <v>98</v>
      </c>
      <c r="K37" s="11"/>
      <c r="L37" s="11"/>
      <c r="M37" s="11"/>
      <c r="N37" s="11" t="s">
        <v>99</v>
      </c>
      <c r="O37" s="11"/>
      <c r="P37" s="11"/>
      <c r="Q37" s="11"/>
      <c r="S37" s="13" t="s">
        <v>24</v>
      </c>
      <c r="T37" s="11" t="s">
        <v>96</v>
      </c>
      <c r="U37" s="11"/>
      <c r="V37" s="11"/>
      <c r="W37" s="11"/>
      <c r="X37" s="11" t="s">
        <v>97</v>
      </c>
      <c r="Y37" s="11"/>
      <c r="Z37" s="11"/>
      <c r="AA37" s="11"/>
      <c r="AB37" s="11" t="s">
        <v>98</v>
      </c>
      <c r="AC37" s="11"/>
      <c r="AD37" s="11"/>
      <c r="AE37" s="11"/>
      <c r="AF37" s="11" t="s">
        <v>99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2.0199999999999999E-2</v>
      </c>
      <c r="E39">
        <v>36.553438</v>
      </c>
      <c r="F39" t="s">
        <v>20</v>
      </c>
      <c r="G39">
        <v>2.5999999999999999E-3</v>
      </c>
      <c r="H39">
        <v>2.1499999999999998E-2</v>
      </c>
      <c r="I39">
        <v>28.815446000000001</v>
      </c>
      <c r="J39" t="s">
        <v>20</v>
      </c>
      <c r="K39">
        <v>2.5999999999999999E-3</v>
      </c>
      <c r="L39">
        <v>2.2700000000000001E-2</v>
      </c>
      <c r="M39">
        <v>35.726975000000003</v>
      </c>
      <c r="N39" t="s">
        <v>20</v>
      </c>
      <c r="O39">
        <v>2.5999999999999999E-3</v>
      </c>
      <c r="P39">
        <v>2.3900000000000001E-2</v>
      </c>
      <c r="Q39">
        <v>29.099378999999999</v>
      </c>
      <c r="S39" s="13"/>
      <c r="T39" t="s">
        <v>20</v>
      </c>
      <c r="U39">
        <v>1.2999999999999999E-3</v>
      </c>
      <c r="V39">
        <v>2.0199999999999999E-2</v>
      </c>
      <c r="W39">
        <v>28.718575000000001</v>
      </c>
      <c r="X39" t="s">
        <v>20</v>
      </c>
      <c r="Y39">
        <v>2.5999999999999999E-3</v>
      </c>
      <c r="Z39">
        <v>2.1499999999999998E-2</v>
      </c>
      <c r="AA39">
        <v>28.701647000000001</v>
      </c>
      <c r="AB39" t="s">
        <v>20</v>
      </c>
      <c r="AC39">
        <v>2.5999999999999999E-3</v>
      </c>
      <c r="AD39">
        <v>2.2700000000000001E-2</v>
      </c>
      <c r="AE39">
        <v>28.789135000000002</v>
      </c>
      <c r="AF39" t="s">
        <v>20</v>
      </c>
      <c r="AG39">
        <v>2.5999999999999999E-3</v>
      </c>
      <c r="AH39">
        <v>2.3900000000000001E-2</v>
      </c>
      <c r="AI39">
        <v>33.677200999999997</v>
      </c>
    </row>
    <row r="40" spans="1:35" x14ac:dyDescent="0.25">
      <c r="A40" s="13"/>
      <c r="B40" t="s">
        <v>21</v>
      </c>
      <c r="C40">
        <v>1.17E-2</v>
      </c>
      <c r="D40">
        <v>1.9099999999999999E-2</v>
      </c>
      <c r="E40">
        <v>77.832635999999994</v>
      </c>
      <c r="F40" t="s">
        <v>21</v>
      </c>
      <c r="G40">
        <v>1.23E-2</v>
      </c>
      <c r="H40">
        <v>1.9699999999999999E-2</v>
      </c>
      <c r="I40">
        <v>79.912403999999995</v>
      </c>
      <c r="J40" t="s">
        <v>21</v>
      </c>
      <c r="K40">
        <v>1.2800000000000001E-2</v>
      </c>
      <c r="L40">
        <v>2.0799999999999999E-2</v>
      </c>
      <c r="M40">
        <v>86.851117000000002</v>
      </c>
      <c r="N40" t="s">
        <v>21</v>
      </c>
      <c r="O40">
        <v>1.34E-2</v>
      </c>
      <c r="P40">
        <v>2.1999999999999999E-2</v>
      </c>
      <c r="Q40">
        <v>79.884422000000001</v>
      </c>
      <c r="S40" s="13"/>
      <c r="T40" t="s">
        <v>21</v>
      </c>
      <c r="U40">
        <v>6.1000000000000004E-3</v>
      </c>
      <c r="V40">
        <v>1.7000000000000001E-2</v>
      </c>
      <c r="W40">
        <v>82.519272999999998</v>
      </c>
      <c r="X40" t="s">
        <v>21</v>
      </c>
      <c r="Y40">
        <v>6.4999999999999997E-3</v>
      </c>
      <c r="Z40">
        <v>1.6799999999999999E-2</v>
      </c>
      <c r="AA40">
        <v>82.628365000000002</v>
      </c>
      <c r="AB40" t="s">
        <v>21</v>
      </c>
      <c r="AC40">
        <v>6.8999999999999999E-3</v>
      </c>
      <c r="AD40">
        <v>1.78E-2</v>
      </c>
      <c r="AE40">
        <v>82.184139000000002</v>
      </c>
      <c r="AF40" t="s">
        <v>21</v>
      </c>
      <c r="AG40">
        <v>7.3000000000000001E-3</v>
      </c>
      <c r="AH40">
        <v>1.89E-2</v>
      </c>
      <c r="AI40">
        <v>78.689691999999994</v>
      </c>
    </row>
    <row r="41" spans="1:35" x14ac:dyDescent="0.25">
      <c r="A41" s="13"/>
      <c r="B41" t="s">
        <v>22</v>
      </c>
      <c r="C41">
        <v>1.2999999999999999E-2</v>
      </c>
      <c r="D41">
        <v>1.6299999999999999E-2</v>
      </c>
      <c r="E41">
        <v>540.35019599999998</v>
      </c>
      <c r="F41" t="s">
        <v>22</v>
      </c>
      <c r="G41">
        <v>1.41E-2</v>
      </c>
      <c r="H41">
        <v>1.72E-2</v>
      </c>
      <c r="I41">
        <v>548.45995600000003</v>
      </c>
      <c r="J41" t="s">
        <v>22</v>
      </c>
      <c r="K41" s="7">
        <v>1.4800000000000001E-2</v>
      </c>
      <c r="L41" s="10">
        <v>1.8499999999999999E-2</v>
      </c>
      <c r="M41">
        <v>565.99071100000003</v>
      </c>
      <c r="N41" t="s">
        <v>22</v>
      </c>
      <c r="O41">
        <v>1.54E-2</v>
      </c>
      <c r="P41">
        <v>1.9E-2</v>
      </c>
      <c r="Q41">
        <v>510.50530700000002</v>
      </c>
      <c r="S41" s="13"/>
      <c r="T41" t="s">
        <v>22</v>
      </c>
      <c r="U41">
        <v>7.4999999999999997E-3</v>
      </c>
      <c r="V41">
        <v>1.32E-2</v>
      </c>
      <c r="W41">
        <v>491.26918599999999</v>
      </c>
      <c r="X41" t="s">
        <v>22</v>
      </c>
      <c r="Y41">
        <v>8.3999999999999995E-3</v>
      </c>
      <c r="Z41">
        <v>1.3899999999999999E-2</v>
      </c>
      <c r="AA41">
        <v>673.61850000000004</v>
      </c>
      <c r="AB41" t="s">
        <v>22</v>
      </c>
      <c r="AC41">
        <v>8.8000000000000005E-3</v>
      </c>
      <c r="AD41">
        <v>1.47E-2</v>
      </c>
      <c r="AE41">
        <v>809.07302900000002</v>
      </c>
      <c r="AF41" t="s">
        <v>22</v>
      </c>
      <c r="AG41">
        <v>9.1999999999999998E-3</v>
      </c>
      <c r="AH41" s="6">
        <v>1.5599999999999999E-2</v>
      </c>
      <c r="AI41">
        <v>809.11852099999999</v>
      </c>
    </row>
    <row r="44" spans="1:35" x14ac:dyDescent="0.25">
      <c r="A44" s="18" t="s">
        <v>25</v>
      </c>
      <c r="B44" s="11" t="s">
        <v>96</v>
      </c>
      <c r="C44" s="11"/>
      <c r="D44" s="11"/>
      <c r="E44" s="11"/>
      <c r="F44" s="11" t="s">
        <v>97</v>
      </c>
      <c r="G44" s="11"/>
      <c r="H44" s="11"/>
      <c r="I44" s="11"/>
      <c r="J44" s="11" t="s">
        <v>98</v>
      </c>
      <c r="K44" s="11"/>
      <c r="L44" s="11"/>
      <c r="M44" s="11"/>
      <c r="N44" s="11" t="s">
        <v>99</v>
      </c>
      <c r="O44" s="11"/>
      <c r="P44" s="11"/>
      <c r="Q44" s="11"/>
      <c r="S44" s="18" t="s">
        <v>25</v>
      </c>
      <c r="T44" s="11" t="s">
        <v>96</v>
      </c>
      <c r="U44" s="11"/>
      <c r="V44" s="11"/>
      <c r="W44" s="11"/>
      <c r="X44" s="11" t="s">
        <v>97</v>
      </c>
      <c r="Y44" s="11"/>
      <c r="Z44" s="11"/>
      <c r="AA44" s="11"/>
      <c r="AB44" s="11" t="s">
        <v>98</v>
      </c>
      <c r="AC44" s="11"/>
      <c r="AD44" s="11"/>
      <c r="AE44" s="11"/>
      <c r="AF44" s="11" t="s">
        <v>99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1.5299999999999999E-2</v>
      </c>
      <c r="C46" s="3"/>
      <c r="D46" s="3"/>
      <c r="E46">
        <v>3.140441</v>
      </c>
      <c r="F46" s="3">
        <v>1.6199999999999999E-2</v>
      </c>
      <c r="G46" s="3"/>
      <c r="H46" s="3"/>
      <c r="I46">
        <v>3.0999560000000002</v>
      </c>
      <c r="J46" s="3">
        <v>1.7000000000000001E-2</v>
      </c>
      <c r="K46" s="3"/>
      <c r="L46" s="3"/>
      <c r="M46">
        <v>3.4169179999999999</v>
      </c>
      <c r="N46" s="3">
        <v>1.78E-2</v>
      </c>
      <c r="O46" s="3"/>
      <c r="P46" s="3"/>
      <c r="Q46">
        <v>3.1022539999999998</v>
      </c>
      <c r="S46" s="18"/>
      <c r="T46" s="3">
        <v>1.0999999999999999E-2</v>
      </c>
      <c r="U46" s="3"/>
      <c r="V46" s="3"/>
      <c r="W46">
        <v>3.3703180000000001</v>
      </c>
      <c r="X46" s="3">
        <v>1.1599999999999999E-2</v>
      </c>
      <c r="Y46" s="3"/>
      <c r="Z46" s="3"/>
      <c r="AA46">
        <v>3.8803299999999998</v>
      </c>
      <c r="AB46" s="3">
        <v>1.23E-2</v>
      </c>
      <c r="AC46" s="3"/>
      <c r="AD46" s="3"/>
      <c r="AE46">
        <v>3.100549</v>
      </c>
      <c r="AF46" s="3">
        <v>1.29E-2</v>
      </c>
      <c r="AG46" s="3"/>
      <c r="AH46" s="3"/>
      <c r="AI46">
        <v>3.4374359999999999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96</v>
      </c>
      <c r="C50" s="11"/>
      <c r="D50" s="11"/>
      <c r="E50" s="11"/>
      <c r="F50" s="11" t="s">
        <v>97</v>
      </c>
      <c r="G50" s="11"/>
      <c r="H50" s="11"/>
      <c r="I50" s="11"/>
      <c r="J50" s="11" t="s">
        <v>98</v>
      </c>
      <c r="K50" s="11"/>
      <c r="L50" s="11"/>
      <c r="M50" s="11"/>
      <c r="N50" s="11" t="s">
        <v>99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2.0199999999999999E-2</v>
      </c>
      <c r="E52">
        <v>0.89317899999999995</v>
      </c>
      <c r="F52" t="s">
        <v>20</v>
      </c>
      <c r="G52">
        <v>2.5999999999999999E-3</v>
      </c>
      <c r="H52">
        <v>2.1499999999999998E-2</v>
      </c>
      <c r="I52">
        <v>0.88768499999999995</v>
      </c>
      <c r="J52" t="s">
        <v>20</v>
      </c>
      <c r="K52">
        <v>2.5999999999999999E-3</v>
      </c>
      <c r="L52">
        <v>2.2700000000000001E-2</v>
      </c>
      <c r="M52">
        <v>0.89188000000000001</v>
      </c>
      <c r="N52" t="s">
        <v>20</v>
      </c>
      <c r="O52">
        <v>2.5999999999999999E-3</v>
      </c>
      <c r="P52">
        <v>2.3900000000000001E-2</v>
      </c>
      <c r="Q52">
        <v>0.88435699999999995</v>
      </c>
    </row>
    <row r="53" spans="1:17" x14ac:dyDescent="0.25">
      <c r="A53" s="17"/>
      <c r="B53" t="s">
        <v>21</v>
      </c>
      <c r="C53">
        <v>2.7000000000000001E-3</v>
      </c>
      <c r="D53">
        <v>1.15E-2</v>
      </c>
      <c r="E53">
        <v>1.1848590000000001</v>
      </c>
      <c r="F53" t="s">
        <v>21</v>
      </c>
      <c r="G53">
        <v>2.8999999999999998E-3</v>
      </c>
      <c r="H53">
        <v>1.2E-2</v>
      </c>
      <c r="I53">
        <v>1.1794640000000001</v>
      </c>
      <c r="J53" t="s">
        <v>21</v>
      </c>
      <c r="K53">
        <v>3.0999999999999999E-3</v>
      </c>
      <c r="L53">
        <v>1.24E-2</v>
      </c>
      <c r="M53">
        <v>1.1825779999999999</v>
      </c>
      <c r="N53" t="s">
        <v>21</v>
      </c>
      <c r="O53">
        <v>3.3E-3</v>
      </c>
      <c r="P53">
        <v>1.3100000000000001E-2</v>
      </c>
      <c r="Q53">
        <v>1.179257</v>
      </c>
    </row>
    <row r="54" spans="1:17" x14ac:dyDescent="0.25">
      <c r="A54" s="17"/>
      <c r="B54" t="s">
        <v>22</v>
      </c>
      <c r="C54">
        <v>3.5999999999999999E-3</v>
      </c>
      <c r="D54">
        <v>8.2000000000000007E-3</v>
      </c>
      <c r="E54">
        <v>1.3477699999999999</v>
      </c>
      <c r="F54" t="s">
        <v>22</v>
      </c>
      <c r="G54">
        <v>3.8E-3</v>
      </c>
      <c r="H54">
        <v>8.6999999999999994E-3</v>
      </c>
      <c r="I54">
        <v>1.369192</v>
      </c>
      <c r="J54" t="s">
        <v>22</v>
      </c>
      <c r="K54">
        <v>4.1000000000000003E-3</v>
      </c>
      <c r="L54">
        <v>9.1999999999999998E-3</v>
      </c>
      <c r="M54">
        <v>1.3454900000000001</v>
      </c>
      <c r="N54" t="s">
        <v>22</v>
      </c>
      <c r="O54">
        <v>4.3E-3</v>
      </c>
      <c r="P54">
        <v>9.7000000000000003E-3</v>
      </c>
      <c r="Q54">
        <v>1.3348120000000001</v>
      </c>
    </row>
    <row r="57" spans="1:17" x14ac:dyDescent="0.25">
      <c r="A57" s="13" t="s">
        <v>24</v>
      </c>
      <c r="B57" s="11" t="s">
        <v>96</v>
      </c>
      <c r="C57" s="11"/>
      <c r="D57" s="11"/>
      <c r="E57" s="11"/>
      <c r="F57" s="11" t="s">
        <v>97</v>
      </c>
      <c r="G57" s="11"/>
      <c r="H57" s="11"/>
      <c r="I57" s="11"/>
      <c r="J57" s="11" t="s">
        <v>98</v>
      </c>
      <c r="K57" s="11"/>
      <c r="L57" s="11"/>
      <c r="M57" s="11"/>
      <c r="N57" s="11" t="s">
        <v>99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2.0199999999999999E-2</v>
      </c>
      <c r="E59">
        <v>28.641818000000001</v>
      </c>
      <c r="F59" t="s">
        <v>20</v>
      </c>
      <c r="G59">
        <v>2.5999999999999999E-3</v>
      </c>
      <c r="H59">
        <v>2.1499999999999998E-2</v>
      </c>
      <c r="I59">
        <v>28.722397000000001</v>
      </c>
      <c r="J59" t="s">
        <v>20</v>
      </c>
      <c r="K59">
        <v>2.5999999999999999E-3</v>
      </c>
      <c r="L59">
        <v>2.2700000000000001E-2</v>
      </c>
      <c r="M59">
        <v>33.157254000000002</v>
      </c>
      <c r="N59" t="s">
        <v>20</v>
      </c>
      <c r="O59">
        <v>2.5999999999999999E-3</v>
      </c>
      <c r="P59">
        <v>2.3900000000000001E-2</v>
      </c>
      <c r="Q59">
        <v>29.093415</v>
      </c>
    </row>
    <row r="60" spans="1:17" x14ac:dyDescent="0.25">
      <c r="A60" s="13"/>
      <c r="B60" t="s">
        <v>21</v>
      </c>
      <c r="C60">
        <v>2.7000000000000001E-3</v>
      </c>
      <c r="D60">
        <v>1.15E-2</v>
      </c>
      <c r="E60">
        <v>77.611051000000003</v>
      </c>
      <c r="F60" t="s">
        <v>21</v>
      </c>
      <c r="G60">
        <v>3.2000000000000002E-3</v>
      </c>
      <c r="H60">
        <v>9.4000000000000004E-3</v>
      </c>
      <c r="I60">
        <v>78.046137000000002</v>
      </c>
      <c r="J60" t="s">
        <v>21</v>
      </c>
      <c r="K60">
        <v>3.8999999999999998E-3</v>
      </c>
      <c r="L60">
        <v>1.0200000000000001E-2</v>
      </c>
      <c r="M60">
        <v>75.480429999999998</v>
      </c>
      <c r="N60" t="s">
        <v>21</v>
      </c>
      <c r="O60">
        <v>3.8999999999999998E-3</v>
      </c>
      <c r="P60">
        <v>1.0999999999999999E-2</v>
      </c>
      <c r="Q60">
        <v>72.982151000000002</v>
      </c>
    </row>
    <row r="61" spans="1:17" x14ac:dyDescent="0.25">
      <c r="A61" s="13"/>
      <c r="B61" t="s">
        <v>22</v>
      </c>
      <c r="C61">
        <v>3.5999999999999999E-3</v>
      </c>
      <c r="D61">
        <v>8.2000000000000007E-3</v>
      </c>
      <c r="E61">
        <v>366.09894000000003</v>
      </c>
      <c r="F61" t="s">
        <v>22</v>
      </c>
      <c r="G61">
        <v>4.4000000000000003E-3</v>
      </c>
      <c r="H61">
        <v>8.0999999999999996E-3</v>
      </c>
      <c r="I61">
        <v>460.01891599999999</v>
      </c>
      <c r="J61" t="s">
        <v>22</v>
      </c>
      <c r="K61">
        <v>4.7000000000000002E-3</v>
      </c>
      <c r="L61">
        <v>7.7000000000000002E-3</v>
      </c>
      <c r="M61">
        <v>525.64598999999998</v>
      </c>
      <c r="N61" t="s">
        <v>22</v>
      </c>
      <c r="O61">
        <v>5.0000000000000001E-3</v>
      </c>
      <c r="P61">
        <v>8.3000000000000001E-3</v>
      </c>
      <c r="Q61">
        <v>342.73672599999998</v>
      </c>
    </row>
    <row r="64" spans="1:17" x14ac:dyDescent="0.25">
      <c r="A64" s="18" t="s">
        <v>25</v>
      </c>
      <c r="B64" s="11" t="s">
        <v>96</v>
      </c>
      <c r="C64" s="11"/>
      <c r="D64" s="11"/>
      <c r="E64" s="11"/>
      <c r="F64" s="11" t="s">
        <v>97</v>
      </c>
      <c r="G64" s="11"/>
      <c r="H64" s="11"/>
      <c r="I64" s="11"/>
      <c r="J64" s="11" t="s">
        <v>98</v>
      </c>
      <c r="K64" s="11"/>
      <c r="L64" s="11"/>
      <c r="M64" s="11"/>
      <c r="N64" s="11" t="s">
        <v>99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5.5999999999999999E-3</v>
      </c>
      <c r="C66" s="3"/>
      <c r="D66" s="3"/>
      <c r="E66">
        <v>3.1305049999999999</v>
      </c>
      <c r="F66" s="3"/>
      <c r="G66" s="3">
        <v>6.0000000000000001E-3</v>
      </c>
      <c r="H66" s="3"/>
      <c r="I66">
        <v>3.875578</v>
      </c>
      <c r="J66" s="3">
        <v>6.3E-3</v>
      </c>
      <c r="K66" s="3"/>
      <c r="L66" s="3"/>
      <c r="M66">
        <v>3.8218760000000001</v>
      </c>
      <c r="N66" s="3">
        <v>6.7000000000000002E-3</v>
      </c>
      <c r="O66" s="3"/>
      <c r="P66" s="3"/>
      <c r="Q66">
        <v>3.158846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2.0264999999999998E-2</v>
      </c>
      <c r="H73">
        <f t="shared" ref="H73:H75" si="2">E11+I11</f>
        <v>1.8457789999999998</v>
      </c>
      <c r="I73">
        <f t="shared" ref="I73:I75" si="3">0.05*G18+(1-0.05)*C18</f>
        <v>1.3649999999999999E-3</v>
      </c>
      <c r="J73">
        <f t="shared" ref="J73:J75" si="4">0.05*H18+(1-0.05)*D18</f>
        <v>2.0264999999999998E-2</v>
      </c>
      <c r="K73">
        <f t="shared" ref="K73:K75" si="5">I18+E18</f>
        <v>64.589823999999993</v>
      </c>
      <c r="L73">
        <f>0.05*F25+(1-0.05)*B25</f>
        <v>1.9855000000000001E-2</v>
      </c>
      <c r="M73">
        <f>I25+E25</f>
        <v>6.40116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2.0329999999999997E-2</v>
      </c>
      <c r="U73">
        <f t="shared" ref="U73:U75" si="8">0.1*G18+(1-0.1)*C18</f>
        <v>1.4300000000000001E-3</v>
      </c>
      <c r="V73">
        <f t="shared" ref="V73:V75" si="9">0.1*H18+(1-0.1)*D18</f>
        <v>2.0329999999999997E-2</v>
      </c>
      <c r="X73">
        <f>0.1*F25+(1-0.1)*B25</f>
        <v>1.9910000000000004E-2</v>
      </c>
    </row>
    <row r="74" spans="1:27" x14ac:dyDescent="0.25">
      <c r="C74" s="17"/>
      <c r="D74" s="16"/>
      <c r="E74" t="s">
        <v>36</v>
      </c>
      <c r="F74">
        <f t="shared" si="0"/>
        <v>1.976E-2</v>
      </c>
      <c r="G74">
        <f t="shared" si="1"/>
        <v>2.026E-2</v>
      </c>
      <c r="H74">
        <f t="shared" si="2"/>
        <v>2.1755809999999998</v>
      </c>
      <c r="I74">
        <f t="shared" si="3"/>
        <v>1.976E-2</v>
      </c>
      <c r="J74">
        <f t="shared" si="4"/>
        <v>2.0254999999999999E-2</v>
      </c>
      <c r="K74">
        <f t="shared" si="5"/>
        <v>166.79243400000001</v>
      </c>
      <c r="P74" s="16"/>
      <c r="Q74" t="s">
        <v>36</v>
      </c>
      <c r="R74">
        <f t="shared" si="6"/>
        <v>1.9819999999999997E-2</v>
      </c>
      <c r="S74">
        <f t="shared" si="7"/>
        <v>2.0319999999999998E-2</v>
      </c>
      <c r="U74">
        <f t="shared" si="8"/>
        <v>1.9819999999999997E-2</v>
      </c>
      <c r="V74">
        <f t="shared" si="9"/>
        <v>2.0309999999999998E-2</v>
      </c>
    </row>
    <row r="75" spans="1:27" x14ac:dyDescent="0.25">
      <c r="C75" s="17"/>
      <c r="D75" s="16"/>
      <c r="E75" t="s">
        <v>37</v>
      </c>
      <c r="F75">
        <f t="shared" si="0"/>
        <v>1.976E-2</v>
      </c>
      <c r="G75">
        <f t="shared" si="1"/>
        <v>1.9855000000000001E-2</v>
      </c>
      <c r="H75">
        <f t="shared" si="2"/>
        <v>2.5373299999999999</v>
      </c>
      <c r="I75">
        <f t="shared" si="3"/>
        <v>1.976E-2</v>
      </c>
      <c r="J75">
        <f t="shared" si="4"/>
        <v>1.9855000000000001E-2</v>
      </c>
      <c r="K75">
        <f t="shared" si="5"/>
        <v>923.06293800000003</v>
      </c>
      <c r="P75" s="16"/>
      <c r="Q75" t="s">
        <v>37</v>
      </c>
      <c r="R75">
        <f t="shared" si="6"/>
        <v>1.9819999999999997E-2</v>
      </c>
      <c r="S75">
        <f t="shared" si="7"/>
        <v>1.9910000000000004E-2</v>
      </c>
      <c r="U75">
        <f t="shared" si="8"/>
        <v>1.9819999999999997E-2</v>
      </c>
      <c r="V75">
        <f t="shared" si="9"/>
        <v>1.9910000000000004E-2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2.0459999999999999E-2</v>
      </c>
      <c r="I79">
        <f t="shared" ref="I79:I81" si="12">0.2*G18+(1-0.2)*C18</f>
        <v>1.5599999999999998E-3</v>
      </c>
      <c r="J79">
        <f t="shared" ref="J79:J81" si="13">0.2*H18+(1-0.2)*D18</f>
        <v>2.0459999999999999E-2</v>
      </c>
      <c r="L79">
        <f>0.2*F25+(1-0.2)*B25</f>
        <v>2.0020000000000003E-2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2.0589999999999997E-2</v>
      </c>
      <c r="U79">
        <f t="shared" ref="U79:U81" si="16">0.3*G18+(1-0.3)*C18</f>
        <v>1.6899999999999999E-3</v>
      </c>
      <c r="V79">
        <f t="shared" ref="V79:V81" si="17">0.3*H18+(1-0.3)*D18</f>
        <v>2.0589999999999997E-2</v>
      </c>
      <c r="X79">
        <f>0.3*F25+(1-0.3)*B25</f>
        <v>2.0130000000000002E-2</v>
      </c>
    </row>
    <row r="80" spans="1:27" x14ac:dyDescent="0.25">
      <c r="C80" s="17"/>
      <c r="D80" s="16"/>
      <c r="E80" t="s">
        <v>36</v>
      </c>
      <c r="F80">
        <f t="shared" si="10"/>
        <v>1.9939999999999999E-2</v>
      </c>
      <c r="G80">
        <f t="shared" si="11"/>
        <v>2.044E-2</v>
      </c>
      <c r="I80">
        <f t="shared" si="12"/>
        <v>1.9939999999999999E-2</v>
      </c>
      <c r="J80">
        <f t="shared" si="13"/>
        <v>2.0420000000000001E-2</v>
      </c>
      <c r="P80" s="16"/>
      <c r="Q80" t="s">
        <v>36</v>
      </c>
      <c r="R80">
        <f t="shared" si="14"/>
        <v>2.0059999999999998E-2</v>
      </c>
      <c r="S80">
        <f t="shared" si="15"/>
        <v>2.0559999999999998E-2</v>
      </c>
      <c r="U80">
        <f t="shared" si="16"/>
        <v>2.0059999999999998E-2</v>
      </c>
      <c r="V80">
        <f t="shared" si="17"/>
        <v>2.053E-2</v>
      </c>
    </row>
    <row r="81" spans="2:25" x14ac:dyDescent="0.25">
      <c r="C81" s="17"/>
      <c r="D81" s="16"/>
      <c r="E81" t="s">
        <v>37</v>
      </c>
      <c r="F81">
        <f t="shared" si="10"/>
        <v>1.9939999999999999E-2</v>
      </c>
      <c r="G81">
        <f t="shared" si="11"/>
        <v>2.0020000000000003E-2</v>
      </c>
      <c r="I81">
        <f t="shared" si="12"/>
        <v>1.9939999999999999E-2</v>
      </c>
      <c r="J81">
        <f t="shared" si="13"/>
        <v>2.0020000000000003E-2</v>
      </c>
      <c r="P81" s="16"/>
      <c r="Q81" t="s">
        <v>37</v>
      </c>
      <c r="R81">
        <f t="shared" si="14"/>
        <v>2.0059999999999998E-2</v>
      </c>
      <c r="S81">
        <f t="shared" si="15"/>
        <v>2.0130000000000002E-2</v>
      </c>
      <c r="U81">
        <f t="shared" si="16"/>
        <v>2.0059999999999998E-2</v>
      </c>
      <c r="V81">
        <f t="shared" si="17"/>
        <v>2.0130000000000002E-2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2.0329750000000001E-2</v>
      </c>
      <c r="H86">
        <f t="shared" ref="H86:H88" si="20">M11+I11+E11</f>
        <v>2.7816289999999997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2.0329750000000001E-2</v>
      </c>
      <c r="K86">
        <f t="shared" ref="K86:K88" si="23">M18+I18+E18</f>
        <v>93.191147000000001</v>
      </c>
      <c r="L86">
        <f>(0.05*(1-0.05)+0.05*(1-0.05))*F25+0.05*0.05*J25+(1-0.05*(1-0.05)-0.05*(1-0.05)-0.05*0.05)*B25</f>
        <v>1.9910250000000004E-2</v>
      </c>
      <c r="M86">
        <f>M25+I25+E25</f>
        <v>9.6358169999999994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2.0459000000000001E-2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2.0459000000000001E-2</v>
      </c>
      <c r="X86">
        <f>(0.1*0.9+0.1*0.9)*F25+0.1*0.1*J25+(1-0.1*0.9-0.1*0.9-0.1*0.1)*B25</f>
        <v>2.0021000000000004E-2</v>
      </c>
    </row>
    <row r="87" spans="2:25" x14ac:dyDescent="0.25">
      <c r="B87" s="17"/>
      <c r="C87" s="15"/>
      <c r="D87" s="16"/>
      <c r="E87" t="s">
        <v>36</v>
      </c>
      <c r="F87">
        <f t="shared" si="18"/>
        <v>1.9819750000000001E-2</v>
      </c>
      <c r="G87">
        <f t="shared" si="19"/>
        <v>2.0320000000000001E-2</v>
      </c>
      <c r="H87">
        <f t="shared" si="20"/>
        <v>3.165054</v>
      </c>
      <c r="I87">
        <f t="shared" si="21"/>
        <v>1.9819750000000001E-2</v>
      </c>
      <c r="J87">
        <f t="shared" si="22"/>
        <v>2.0310250000000002E-2</v>
      </c>
      <c r="K87">
        <f t="shared" si="23"/>
        <v>244.59866699999998</v>
      </c>
      <c r="O87" s="15"/>
      <c r="P87" s="16"/>
      <c r="Q87" t="s">
        <v>36</v>
      </c>
      <c r="R87">
        <f t="shared" si="24"/>
        <v>1.9938999999999998E-2</v>
      </c>
      <c r="S87">
        <f t="shared" si="25"/>
        <v>2.044E-2</v>
      </c>
      <c r="U87">
        <f t="shared" si="26"/>
        <v>1.9938999999999998E-2</v>
      </c>
      <c r="V87">
        <f t="shared" si="27"/>
        <v>2.0421000000000002E-2</v>
      </c>
    </row>
    <row r="88" spans="2:25" x14ac:dyDescent="0.25">
      <c r="B88" s="17"/>
      <c r="C88" s="15"/>
      <c r="D88" s="16"/>
      <c r="E88" t="s">
        <v>37</v>
      </c>
      <c r="F88">
        <f t="shared" si="18"/>
        <v>1.9819750000000001E-2</v>
      </c>
      <c r="G88">
        <f t="shared" si="19"/>
        <v>1.9910250000000004E-2</v>
      </c>
      <c r="H88">
        <f t="shared" si="20"/>
        <v>3.936623</v>
      </c>
      <c r="I88">
        <f t="shared" si="21"/>
        <v>1.9819750000000001E-2</v>
      </c>
      <c r="J88">
        <f t="shared" si="22"/>
        <v>1.9910250000000004E-2</v>
      </c>
      <c r="K88">
        <f t="shared" si="23"/>
        <v>1258.782598</v>
      </c>
      <c r="O88" s="15"/>
      <c r="P88" s="16"/>
      <c r="Q88" t="s">
        <v>37</v>
      </c>
      <c r="R88">
        <f t="shared" si="24"/>
        <v>1.9938999999999998E-2</v>
      </c>
      <c r="S88">
        <f t="shared" si="25"/>
        <v>2.0021000000000004E-2</v>
      </c>
      <c r="U88">
        <f t="shared" si="26"/>
        <v>1.9938999999999998E-2</v>
      </c>
      <c r="V88">
        <f t="shared" si="27"/>
        <v>2.0021000000000004E-2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2.0715999999999998E-2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2.0715999999999998E-2</v>
      </c>
      <c r="L92">
        <f>(0.2*0.8+0.2*0.8)*F25+0.2*0.2*J25+(1-0.2*0.8-0.2*0.8-0.2*0.2)*B25</f>
        <v>2.0243999999999998E-2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2.0971E-2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2.0971E-2</v>
      </c>
      <c r="X92">
        <f>(0.3*0.7+0.3*0.7)*F25+0.3*0.3*J25+(1-0.3*0.7-0.3*0.7-0.3*0.3)*B25</f>
        <v>2.0469000000000001E-2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2.0175999999999999E-2</v>
      </c>
      <c r="G93">
        <f t="shared" si="29"/>
        <v>2.0679999999999997E-2</v>
      </c>
      <c r="I93">
        <f t="shared" si="30"/>
        <v>2.0175999999999999E-2</v>
      </c>
      <c r="J93">
        <f t="shared" si="31"/>
        <v>2.0643999999999996E-2</v>
      </c>
      <c r="O93" s="15"/>
      <c r="P93" s="16"/>
      <c r="Q93" t="s">
        <v>36</v>
      </c>
      <c r="R93">
        <f t="shared" si="32"/>
        <v>2.0411000000000002E-2</v>
      </c>
      <c r="S93">
        <f t="shared" si="33"/>
        <v>2.0920000000000001E-2</v>
      </c>
      <c r="U93">
        <f t="shared" si="34"/>
        <v>2.0411000000000002E-2</v>
      </c>
      <c r="V93">
        <f t="shared" si="35"/>
        <v>2.0868999999999999E-2</v>
      </c>
    </row>
    <row r="94" spans="2:25" x14ac:dyDescent="0.25">
      <c r="B94" s="17"/>
      <c r="C94" s="15"/>
      <c r="D94" s="16"/>
      <c r="E94" t="s">
        <v>37</v>
      </c>
      <c r="F94">
        <f t="shared" si="28"/>
        <v>2.0175999999999999E-2</v>
      </c>
      <c r="G94">
        <f t="shared" si="29"/>
        <v>2.0243999999999998E-2</v>
      </c>
      <c r="I94">
        <f t="shared" si="30"/>
        <v>2.0175999999999999E-2</v>
      </c>
      <c r="J94">
        <f t="shared" si="31"/>
        <v>2.0243999999999998E-2</v>
      </c>
      <c r="O94" s="15"/>
      <c r="P94" s="16"/>
      <c r="Q94" t="s">
        <v>37</v>
      </c>
      <c r="R94">
        <f t="shared" si="32"/>
        <v>2.0411000000000002E-2</v>
      </c>
      <c r="S94">
        <f t="shared" si="33"/>
        <v>2.0469000000000001E-2</v>
      </c>
      <c r="U94">
        <f t="shared" si="34"/>
        <v>2.0411000000000002E-2</v>
      </c>
      <c r="V94">
        <f t="shared" si="35"/>
        <v>2.0469000000000001E-2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2.0394262499999996E-2</v>
      </c>
      <c r="H99">
        <f t="shared" ref="H99:H101" si="38">Q11+M11+I11+E11</f>
        <v>3.7219379999999997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2.0394262499999996E-2</v>
      </c>
      <c r="K99">
        <f t="shared" ref="K99:K101" si="41">Q18+M18+E18+I18</f>
        <v>121.91114899999999</v>
      </c>
      <c r="L99">
        <f>3*0.05*(1-0.05)*(1-0.05)*F25+3*0.05*0.05*(1-0.05)*J25+0.05*0.05*0.05*N25+(1-3*0.05*(1-0.05)*(1-0.05)-3*0.05*0.05*(1-0.05)-0.05*0.05*0.05)*B25</f>
        <v>1.9965724999999997E-2</v>
      </c>
      <c r="M99">
        <f>Q25+M25+I25+E25</f>
        <v>12.760524999999999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2.0587099999999997E-2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2.0587099999999997E-2</v>
      </c>
      <c r="X99">
        <f>3*0.1*(1-0.1)*(1-0.1)*F25+3*0.1*0.1*(1-0.1)*J25+0.1*0.1*0.1*N25+(1-3*0.1*(1-0.1)*(1-0.1)-3*0.1*0.1*(1-0.1)-0.1*0.1*0.1)*B25</f>
        <v>2.0132799999999999E-2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1.9879274999999995E-2</v>
      </c>
      <c r="G100">
        <f t="shared" si="37"/>
        <v>2.0379999999999995E-2</v>
      </c>
      <c r="H100">
        <f t="shared" si="38"/>
        <v>4.3573390000000005</v>
      </c>
      <c r="I100">
        <f t="shared" si="39"/>
        <v>1.9879274999999995E-2</v>
      </c>
      <c r="J100">
        <f t="shared" si="40"/>
        <v>2.0365737499999998E-2</v>
      </c>
      <c r="K100">
        <f t="shared" si="41"/>
        <v>321.26567599999998</v>
      </c>
      <c r="N100" s="19"/>
      <c r="O100" s="15"/>
      <c r="P100" s="16"/>
      <c r="Q100" t="s">
        <v>36</v>
      </c>
      <c r="R100">
        <f t="shared" si="42"/>
        <v>2.0057199999999997E-2</v>
      </c>
      <c r="S100">
        <f t="shared" si="43"/>
        <v>2.0559999999999998E-2</v>
      </c>
      <c r="U100">
        <f t="shared" si="44"/>
        <v>2.0057199999999997E-2</v>
      </c>
      <c r="V100">
        <f t="shared" si="45"/>
        <v>2.05329E-2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1.9879274999999995E-2</v>
      </c>
      <c r="G101">
        <f t="shared" si="37"/>
        <v>1.9965724999999997E-2</v>
      </c>
      <c r="H101">
        <f t="shared" si="38"/>
        <v>5.3323710000000002</v>
      </c>
      <c r="I101">
        <f t="shared" si="39"/>
        <v>1.9879274999999995E-2</v>
      </c>
      <c r="J101">
        <f t="shared" si="40"/>
        <v>1.9965724999999997E-2</v>
      </c>
      <c r="K101">
        <f t="shared" si="41"/>
        <v>1637.3774510000003</v>
      </c>
      <c r="N101" s="19"/>
      <c r="O101" s="15"/>
      <c r="P101" s="16"/>
      <c r="Q101" t="s">
        <v>37</v>
      </c>
      <c r="R101">
        <f t="shared" si="42"/>
        <v>2.0057199999999997E-2</v>
      </c>
      <c r="S101">
        <f t="shared" si="43"/>
        <v>2.0132799999999999E-2</v>
      </c>
      <c r="U101">
        <f t="shared" si="44"/>
        <v>2.0057199999999997E-2</v>
      </c>
      <c r="V101">
        <f t="shared" si="45"/>
        <v>2.0132799999999999E-2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2.0968799999999996E-2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2.0968799999999996E-2</v>
      </c>
      <c r="L105">
        <f>3*0.2*(1-0.2)*(1-0.2)*F25+3*0.2*0.2*(1-0.2)*J25+0.2*0.2*0.2*N25+(1-3*0.2*(1-0.2)*(1-0.2)-3*0.2*0.2*(1-0.2)-0.2*0.2*0.2)*B25</f>
        <v>2.04704E-2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2.1345700000000002E-2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2.1345700000000002E-2</v>
      </c>
      <c r="X105">
        <f>3*0.3*(1-0.3)*(1-0.3)*F25+3*0.3*0.3*(1-0.3)*J25+0.3*0.3*0.3*N25+(1-3*0.3*(1-0.3)*(1-0.3)-3*0.3*0.3*(1-0.3)-0.3*0.3*0.3)*B25</f>
        <v>2.08116E-2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2.04096E-2</v>
      </c>
      <c r="G106">
        <f t="shared" si="47"/>
        <v>2.0919999999999998E-2</v>
      </c>
      <c r="I106">
        <f t="shared" si="48"/>
        <v>2.04096E-2</v>
      </c>
      <c r="J106">
        <f t="shared" si="49"/>
        <v>2.0871199999999999E-2</v>
      </c>
      <c r="N106" s="19"/>
      <c r="O106" s="15"/>
      <c r="P106" s="16"/>
      <c r="Q106" t="s">
        <v>36</v>
      </c>
      <c r="R106">
        <f t="shared" si="50"/>
        <v>2.0758399999999996E-2</v>
      </c>
      <c r="S106">
        <f t="shared" si="51"/>
        <v>2.128E-2</v>
      </c>
      <c r="U106">
        <f t="shared" si="52"/>
        <v>2.0758399999999996E-2</v>
      </c>
      <c r="V106">
        <f t="shared" si="53"/>
        <v>2.1214299999999998E-2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2.04096E-2</v>
      </c>
      <c r="G107">
        <f t="shared" si="47"/>
        <v>2.04704E-2</v>
      </c>
      <c r="I107">
        <f t="shared" si="48"/>
        <v>2.04096E-2</v>
      </c>
      <c r="J107">
        <f t="shared" si="49"/>
        <v>2.04704E-2</v>
      </c>
      <c r="N107" s="19"/>
      <c r="O107" s="15"/>
      <c r="P107" s="16"/>
      <c r="Q107" t="s">
        <v>37</v>
      </c>
      <c r="R107">
        <f t="shared" si="50"/>
        <v>2.0758399999999996E-2</v>
      </c>
      <c r="S107">
        <f t="shared" si="51"/>
        <v>2.08116E-2</v>
      </c>
      <c r="U107">
        <f t="shared" si="52"/>
        <v>2.0758399999999996E-2</v>
      </c>
      <c r="V107">
        <f t="shared" si="53"/>
        <v>2.08116E-2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2.0264999999999998E-2</v>
      </c>
      <c r="H112">
        <f t="shared" ref="H112:H114" si="56">AA11+W11</f>
        <v>1.8036509999999999</v>
      </c>
      <c r="I112">
        <f t="shared" ref="I112:I114" si="57">0.05*Y18+(1-0.05)*U18</f>
        <v>1.3649999999999999E-3</v>
      </c>
      <c r="J112">
        <f t="shared" ref="J112:J114" si="58">0.05*Z18+(1-0.05)*V18</f>
        <v>2.0264999999999998E-2</v>
      </c>
      <c r="K112">
        <f t="shared" ref="K112:K114" si="59">AA18+W18</f>
        <v>61.463003</v>
      </c>
      <c r="L112">
        <f>0.05*X25+(1-0.05)*T25</f>
        <v>1.8350000000000002E-2</v>
      </c>
      <c r="M112">
        <f>AA25+W25</f>
        <v>6.2692119999999996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2.0329999999999997E-2</v>
      </c>
      <c r="U112">
        <f t="shared" ref="U112:U114" si="62">0.1*Y18+(1-0.1)*U18</f>
        <v>1.4300000000000001E-3</v>
      </c>
      <c r="V112">
        <f t="shared" ref="V112:V114" si="63">0.1*Z18+(1-0.1)*V18</f>
        <v>2.0329999999999997E-2</v>
      </c>
      <c r="X112">
        <f>0.1*X25+(1-0.1)*T25</f>
        <v>1.8400000000000003E-2</v>
      </c>
    </row>
    <row r="113" spans="2:25" x14ac:dyDescent="0.25">
      <c r="C113" s="17"/>
      <c r="D113" s="16"/>
      <c r="E113" t="s">
        <v>36</v>
      </c>
      <c r="F113">
        <f t="shared" si="54"/>
        <v>1.7750000000000002E-2</v>
      </c>
      <c r="G113">
        <f t="shared" si="55"/>
        <v>1.9960000000000002E-2</v>
      </c>
      <c r="H113">
        <f t="shared" si="56"/>
        <v>2.142579</v>
      </c>
      <c r="I113">
        <f t="shared" si="57"/>
        <v>1.7750000000000002E-2</v>
      </c>
      <c r="J113">
        <f t="shared" si="58"/>
        <v>1.9950000000000002E-2</v>
      </c>
      <c r="K113">
        <f t="shared" si="59"/>
        <v>160.86655300000001</v>
      </c>
      <c r="P113" s="16"/>
      <c r="Q113" t="s">
        <v>36</v>
      </c>
      <c r="R113">
        <f t="shared" si="60"/>
        <v>1.78E-2</v>
      </c>
      <c r="S113">
        <f t="shared" si="61"/>
        <v>2.0020000000000003E-2</v>
      </c>
      <c r="U113">
        <f t="shared" si="62"/>
        <v>1.78E-2</v>
      </c>
      <c r="V113">
        <f t="shared" si="63"/>
        <v>2.0000000000000004E-2</v>
      </c>
    </row>
    <row r="114" spans="2:25" x14ac:dyDescent="0.25">
      <c r="C114" s="17"/>
      <c r="D114" s="16"/>
      <c r="E114" t="s">
        <v>37</v>
      </c>
      <c r="F114">
        <f t="shared" si="54"/>
        <v>1.7950000000000001E-2</v>
      </c>
      <c r="G114">
        <f t="shared" si="55"/>
        <v>1.8449999999999998E-2</v>
      </c>
      <c r="H114">
        <f t="shared" si="56"/>
        <v>2.7823579999999999</v>
      </c>
      <c r="I114">
        <f t="shared" si="57"/>
        <v>1.7950000000000001E-2</v>
      </c>
      <c r="J114">
        <f t="shared" si="58"/>
        <v>1.8449999999999998E-2</v>
      </c>
      <c r="K114">
        <f t="shared" si="59"/>
        <v>781.46889499999997</v>
      </c>
      <c r="P114" s="16"/>
      <c r="Q114" t="s">
        <v>37</v>
      </c>
      <c r="R114">
        <f t="shared" si="60"/>
        <v>1.7999999999999999E-2</v>
      </c>
      <c r="S114">
        <f t="shared" si="61"/>
        <v>1.8500000000000003E-2</v>
      </c>
      <c r="U114">
        <f t="shared" si="62"/>
        <v>1.7999999999999999E-2</v>
      </c>
      <c r="V114">
        <f t="shared" si="63"/>
        <v>1.8500000000000003E-2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2.0459999999999999E-2</v>
      </c>
      <c r="I118">
        <f t="shared" ref="I118:I120" si="66">0.2*Y18+(1-0.2)*U18</f>
        <v>1.5599999999999998E-3</v>
      </c>
      <c r="J118">
        <f t="shared" ref="J118:J120" si="67">0.2*Z18+(1-0.2)*V18</f>
        <v>2.0459999999999999E-2</v>
      </c>
      <c r="L118">
        <f>0.2*X25+(1-0.2)*T25</f>
        <v>1.8500000000000003E-2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2.0589999999999997E-2</v>
      </c>
      <c r="U118">
        <f t="shared" ref="U118:U120" si="70">0.3*Y18+(1-0.3)*U18</f>
        <v>1.6899999999999999E-3</v>
      </c>
      <c r="V118">
        <f t="shared" ref="V118:V120" si="71">0.3*Z18+(1-0.3)*V18</f>
        <v>2.0589999999999997E-2</v>
      </c>
      <c r="X118">
        <f>0.3*X25+(1-0.3)*T25</f>
        <v>1.8599999999999998E-2</v>
      </c>
    </row>
    <row r="119" spans="2:25" x14ac:dyDescent="0.25">
      <c r="C119" s="17"/>
      <c r="D119" s="16"/>
      <c r="E119" t="s">
        <v>36</v>
      </c>
      <c r="F119">
        <f t="shared" si="64"/>
        <v>1.7899999999999999E-2</v>
      </c>
      <c r="G119">
        <f t="shared" si="65"/>
        <v>2.0140000000000002E-2</v>
      </c>
      <c r="I119">
        <f t="shared" si="66"/>
        <v>1.7899999999999999E-2</v>
      </c>
      <c r="J119">
        <f t="shared" si="67"/>
        <v>2.01E-2</v>
      </c>
      <c r="P119" s="16"/>
      <c r="Q119" t="s">
        <v>36</v>
      </c>
      <c r="R119">
        <f t="shared" si="68"/>
        <v>1.8000000000000002E-2</v>
      </c>
      <c r="S119">
        <f t="shared" si="69"/>
        <v>2.026E-2</v>
      </c>
      <c r="U119">
        <f t="shared" si="70"/>
        <v>1.8000000000000002E-2</v>
      </c>
      <c r="V119">
        <f t="shared" si="71"/>
        <v>2.0199999999999999E-2</v>
      </c>
    </row>
    <row r="120" spans="2:25" x14ac:dyDescent="0.25">
      <c r="C120" s="17"/>
      <c r="D120" s="16"/>
      <c r="E120" t="s">
        <v>37</v>
      </c>
      <c r="F120">
        <f t="shared" si="64"/>
        <v>1.8099999999999998E-2</v>
      </c>
      <c r="G120">
        <f t="shared" si="65"/>
        <v>1.8600000000000002E-2</v>
      </c>
      <c r="I120">
        <f t="shared" si="66"/>
        <v>1.8099999999999998E-2</v>
      </c>
      <c r="J120">
        <f t="shared" si="67"/>
        <v>1.8600000000000002E-2</v>
      </c>
      <c r="P120" s="16"/>
      <c r="Q120" t="s">
        <v>37</v>
      </c>
      <c r="R120">
        <f t="shared" si="68"/>
        <v>1.8200000000000001E-2</v>
      </c>
      <c r="S120">
        <f t="shared" si="69"/>
        <v>1.8699999999999998E-2</v>
      </c>
      <c r="U120">
        <f t="shared" si="70"/>
        <v>1.8200000000000001E-2</v>
      </c>
      <c r="V120">
        <f t="shared" si="71"/>
        <v>1.8699999999999998E-2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2.0329750000000001E-2</v>
      </c>
      <c r="H125">
        <f t="shared" ref="H125:H127" si="74">AE11+AA11+W11</f>
        <v>2.6839140000000001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2.0329750000000001E-2</v>
      </c>
      <c r="K125">
        <f t="shared" ref="K125:K127" si="77">AE18+AA18+W18</f>
        <v>94.520920999999987</v>
      </c>
      <c r="L125">
        <f>(0.05*(1-0.05)+0.05*(1-0.05))*X25+0.05*0.05*AB25+(1-0.05*(1-0.05)-0.05*(1-0.05)-0.05*0.05)*T25</f>
        <v>1.8400000000000003E-2</v>
      </c>
      <c r="M125">
        <f>AE25+AA25+W25</f>
        <v>9.3875619999999991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2.0459000000000001E-2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2.0459000000000001E-2</v>
      </c>
      <c r="X125">
        <f>(0.1*0.9+0.1*0.9)*X25+0.1*0.1*AB25+(1-0.1*0.9-0.1*0.9-0.1*0.1)*T25</f>
        <v>1.8500000000000003E-2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1.7800000000000003E-2</v>
      </c>
      <c r="G126">
        <f t="shared" si="73"/>
        <v>2.0019750000000003E-2</v>
      </c>
      <c r="H126">
        <f t="shared" si="74"/>
        <v>3.3521229999999997</v>
      </c>
      <c r="I126">
        <f t="shared" si="75"/>
        <v>1.7800000000000003E-2</v>
      </c>
      <c r="J126">
        <f t="shared" si="76"/>
        <v>2.0000500000000004E-2</v>
      </c>
      <c r="K126">
        <f t="shared" si="77"/>
        <v>240.47434999999999</v>
      </c>
      <c r="O126" s="15"/>
      <c r="P126" s="16"/>
      <c r="Q126" t="s">
        <v>36</v>
      </c>
      <c r="R126">
        <f t="shared" si="78"/>
        <v>1.7900000000000003E-2</v>
      </c>
      <c r="S126">
        <f t="shared" si="79"/>
        <v>2.0139000000000004E-2</v>
      </c>
      <c r="U126">
        <f t="shared" si="80"/>
        <v>1.7900000000000003E-2</v>
      </c>
      <c r="V126">
        <f t="shared" si="81"/>
        <v>2.0102000000000002E-2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1.8000000000000002E-2</v>
      </c>
      <c r="G127">
        <f t="shared" si="73"/>
        <v>1.8500250000000003E-2</v>
      </c>
      <c r="H127">
        <f t="shared" si="74"/>
        <v>4.1554729999999998</v>
      </c>
      <c r="I127">
        <f t="shared" si="75"/>
        <v>1.8000000000000002E-2</v>
      </c>
      <c r="J127">
        <f t="shared" si="76"/>
        <v>1.8500250000000003E-2</v>
      </c>
      <c r="K127">
        <f t="shared" si="77"/>
        <v>1302.0141779999999</v>
      </c>
      <c r="O127" s="15"/>
      <c r="P127" s="16"/>
      <c r="Q127" t="s">
        <v>37</v>
      </c>
      <c r="R127">
        <f t="shared" si="78"/>
        <v>1.8100000000000002E-2</v>
      </c>
      <c r="S127">
        <f t="shared" si="79"/>
        <v>1.8600999999999999E-2</v>
      </c>
      <c r="U127">
        <f t="shared" si="80"/>
        <v>1.8100000000000002E-2</v>
      </c>
      <c r="V127">
        <f t="shared" si="81"/>
        <v>1.8600999999999999E-2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2.0715999999999998E-2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2.0715999999999998E-2</v>
      </c>
      <c r="L131">
        <f>(0.2*0.8+0.2*0.8)*X25+0.2*0.2*AB25+(1-0.2*0.8-0.2*0.8-0.2*0.2)*T25</f>
        <v>1.8700000000000001E-2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2.0971E-2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2.0971E-2</v>
      </c>
      <c r="X131">
        <f>(0.3*0.7+0.3*0.7)*X25+0.3*0.3*AB25+(1-0.3*0.7-0.3*0.7-0.3*0.3)*T25</f>
        <v>1.8900000000000004E-2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1.8099999999999998E-2</v>
      </c>
      <c r="G132">
        <f t="shared" si="83"/>
        <v>2.0376000000000002E-2</v>
      </c>
      <c r="I132">
        <f t="shared" si="84"/>
        <v>1.8099999999999998E-2</v>
      </c>
      <c r="J132">
        <f t="shared" si="85"/>
        <v>2.0308E-2</v>
      </c>
      <c r="O132" s="15"/>
      <c r="P132" s="16"/>
      <c r="Q132" t="s">
        <v>36</v>
      </c>
      <c r="R132">
        <f t="shared" si="86"/>
        <v>1.8300000000000004E-2</v>
      </c>
      <c r="S132">
        <f t="shared" si="87"/>
        <v>2.0611000000000004E-2</v>
      </c>
      <c r="U132">
        <f t="shared" si="88"/>
        <v>1.8300000000000004E-2</v>
      </c>
      <c r="V132">
        <f t="shared" si="89"/>
        <v>2.0518000000000002E-2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1.8299999999999997E-2</v>
      </c>
      <c r="G133">
        <f t="shared" si="83"/>
        <v>1.8804000000000001E-2</v>
      </c>
      <c r="I133">
        <f t="shared" si="84"/>
        <v>1.8299999999999997E-2</v>
      </c>
      <c r="J133">
        <f t="shared" si="85"/>
        <v>1.8804000000000001E-2</v>
      </c>
      <c r="O133" s="15"/>
      <c r="P133" s="16"/>
      <c r="Q133" t="s">
        <v>37</v>
      </c>
      <c r="R133">
        <f t="shared" si="86"/>
        <v>1.8500000000000003E-2</v>
      </c>
      <c r="S133">
        <f t="shared" si="87"/>
        <v>1.9009000000000002E-2</v>
      </c>
      <c r="U133">
        <f t="shared" si="88"/>
        <v>1.8500000000000003E-2</v>
      </c>
      <c r="V133">
        <f t="shared" si="89"/>
        <v>1.9009000000000002E-2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2.0394262499999996E-2</v>
      </c>
      <c r="H138">
        <f t="shared" ref="H138:H140" si="92">AI11+AE11+AA11+W11</f>
        <v>3.5745909999999999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2.0394262499999996E-2</v>
      </c>
      <c r="K138">
        <f t="shared" ref="K138:K140" si="95">AI18+AE18+AA18+W18</f>
        <v>124.757386</v>
      </c>
      <c r="L138">
        <f>3*0.05*(1-0.05)*(1-0.05)*X25+3*0.05*0.05*(1-0.05)*AB25+0.05*0.05*0.05*AF25+(1-3*0.05*(1-0.05)*(1-0.05)-3*0.05*0.05*(1-0.05)-0.05*0.05*0.05)*T25</f>
        <v>1.8450012499999998E-2</v>
      </c>
      <c r="M138">
        <f>AI25+AE25+AA25+W25</f>
        <v>12.534966000000001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2.0587099999999997E-2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2.0587099999999997E-2</v>
      </c>
      <c r="X138">
        <f>3*0.1*(1-0.1)*(1-0.1)*X25+3*0.1*0.1*(1-0.1)*AB25+0.1*0.1*0.1*AF25+(1-3*0.1*(1-0.1)*(1-0.1)-3*0.1*0.1*(1-0.1)-0.1*0.1*0.1)*T25</f>
        <v>1.8600100000000001E-2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1.7849999999999998E-2</v>
      </c>
      <c r="G139">
        <f t="shared" si="91"/>
        <v>2.0079274999999997E-2</v>
      </c>
      <c r="H139">
        <f t="shared" si="92"/>
        <v>4.5467450000000005</v>
      </c>
      <c r="I139">
        <f t="shared" si="93"/>
        <v>1.7849999999999998E-2</v>
      </c>
      <c r="J139">
        <f t="shared" si="94"/>
        <v>2.0051474999999996E-2</v>
      </c>
      <c r="K139">
        <f t="shared" si="95"/>
        <v>317.84337800000003</v>
      </c>
      <c r="N139" s="19"/>
      <c r="O139" s="15"/>
      <c r="P139" s="16"/>
      <c r="Q139" t="s">
        <v>36</v>
      </c>
      <c r="R139">
        <f t="shared" si="96"/>
        <v>1.7999999999999999E-2</v>
      </c>
      <c r="S139">
        <f t="shared" si="97"/>
        <v>2.02572E-2</v>
      </c>
      <c r="U139">
        <f t="shared" si="98"/>
        <v>1.7999999999999999E-2</v>
      </c>
      <c r="V139">
        <f t="shared" si="99"/>
        <v>2.0205799999999999E-2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1.8049999999999997E-2</v>
      </c>
      <c r="G140">
        <f t="shared" si="91"/>
        <v>1.8550724999999997E-2</v>
      </c>
      <c r="H140">
        <f t="shared" si="92"/>
        <v>5.5352370000000004</v>
      </c>
      <c r="I140">
        <f t="shared" si="93"/>
        <v>1.8049999999999997E-2</v>
      </c>
      <c r="J140">
        <f t="shared" si="94"/>
        <v>1.8550724999999997E-2</v>
      </c>
      <c r="K140">
        <f t="shared" si="95"/>
        <v>1756.320825</v>
      </c>
      <c r="N140" s="19"/>
      <c r="O140" s="15"/>
      <c r="P140" s="16"/>
      <c r="Q140" t="s">
        <v>37</v>
      </c>
      <c r="R140">
        <f t="shared" si="96"/>
        <v>1.8200000000000001E-2</v>
      </c>
      <c r="S140">
        <f t="shared" si="97"/>
        <v>1.8702799999999999E-2</v>
      </c>
      <c r="U140">
        <f t="shared" si="98"/>
        <v>1.8200000000000001E-2</v>
      </c>
      <c r="V140">
        <f t="shared" si="99"/>
        <v>1.8702799999999999E-2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2.0968799999999996E-2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2.0968799999999996E-2</v>
      </c>
      <c r="L144">
        <f>3*0.2*(1-0.2)*(1-0.2)*X25+3*0.2*0.2*(1-0.2)*AB25+0.2*0.2*0.2*AF25+(1-3*0.2*(1-0.2)*(1-0.2)-3*0.2*0.2*(1-0.2)-0.2*0.2*0.2)*T25</f>
        <v>1.8900800000000002E-2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2.1345700000000002E-2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2.1345700000000002E-2</v>
      </c>
      <c r="X144">
        <f>3*0.3*(1-0.3)*(1-0.3)*X25+3*0.3*0.3*(1-0.3)*AB25+0.3*0.3*0.3*AF25+(1-3*0.3*(1-0.3)*(1-0.3)-3*0.3*0.3*(1-0.3)-0.3*0.3*0.3)*T25</f>
        <v>1.9202700000000003E-2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1.83E-2</v>
      </c>
      <c r="G145">
        <f t="shared" si="101"/>
        <v>2.0609599999999999E-2</v>
      </c>
      <c r="I145">
        <f t="shared" si="102"/>
        <v>1.83E-2</v>
      </c>
      <c r="J145">
        <f t="shared" si="103"/>
        <v>2.05224E-2</v>
      </c>
      <c r="N145" s="19"/>
      <c r="O145" s="15"/>
      <c r="P145" s="16"/>
      <c r="Q145" t="s">
        <v>36</v>
      </c>
      <c r="R145">
        <f t="shared" si="104"/>
        <v>1.8600000000000002E-2</v>
      </c>
      <c r="S145">
        <f t="shared" si="105"/>
        <v>2.0958400000000002E-2</v>
      </c>
      <c r="U145">
        <f t="shared" si="106"/>
        <v>1.8600000000000002E-2</v>
      </c>
      <c r="V145">
        <f t="shared" si="107"/>
        <v>2.0848600000000002E-2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1.8499999999999996E-2</v>
      </c>
      <c r="G146">
        <f t="shared" si="101"/>
        <v>1.90104E-2</v>
      </c>
      <c r="I146">
        <f t="shared" si="102"/>
        <v>1.8499999999999996E-2</v>
      </c>
      <c r="J146">
        <f t="shared" si="103"/>
        <v>1.90104E-2</v>
      </c>
      <c r="N146" s="19"/>
      <c r="O146" s="15"/>
      <c r="P146" s="16"/>
      <c r="Q146" t="s">
        <v>37</v>
      </c>
      <c r="R146">
        <f t="shared" si="104"/>
        <v>1.8800000000000001E-2</v>
      </c>
      <c r="S146">
        <f t="shared" si="105"/>
        <v>1.9321600000000001E-2</v>
      </c>
      <c r="U146">
        <f t="shared" si="106"/>
        <v>1.8800000000000001E-2</v>
      </c>
      <c r="V146">
        <f t="shared" si="107"/>
        <v>1.9321600000000001E-2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2.0264999999999998E-2</v>
      </c>
      <c r="H151">
        <f t="shared" ref="H151:H153" si="110">I32++E32</f>
        <v>2.2718699999999998</v>
      </c>
      <c r="I151">
        <f t="shared" ref="I151:I153" si="111">0.05*G39+(1-0.05)*C39</f>
        <v>1.3649999999999999E-3</v>
      </c>
      <c r="J151">
        <f t="shared" ref="J151:J153" si="112">0.05*H39+(1-0.05)*D39</f>
        <v>2.0264999999999998E-2</v>
      </c>
      <c r="K151">
        <f t="shared" ref="K151:K153" si="113">I39+E39</f>
        <v>65.368884000000008</v>
      </c>
      <c r="L151">
        <f>0.05*F46+(1-0.05)*B46</f>
        <v>1.5344999999999999E-2</v>
      </c>
      <c r="M151">
        <f>I46+E46</f>
        <v>6.2403969999999997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2.0329999999999997E-2</v>
      </c>
      <c r="U151">
        <f t="shared" ref="U151:U153" si="116">0.1*G39+(1-0.1)*C39</f>
        <v>1.4300000000000001E-3</v>
      </c>
      <c r="V151">
        <f t="shared" ref="V151:V153" si="117">0.1*H39+(1-0.1)*D39</f>
        <v>2.0329999999999997E-2</v>
      </c>
      <c r="X151">
        <f>0.1*F46+(1-0.1)*B46</f>
        <v>1.5389999999999999E-2</v>
      </c>
    </row>
    <row r="152" spans="1:25" x14ac:dyDescent="0.25">
      <c r="C152" s="17"/>
      <c r="D152" s="16"/>
      <c r="E152" t="s">
        <v>36</v>
      </c>
      <c r="F152">
        <f t="shared" si="108"/>
        <v>1.1730000000000001E-2</v>
      </c>
      <c r="G152">
        <f t="shared" si="109"/>
        <v>1.9154999999999998E-2</v>
      </c>
      <c r="H152">
        <f t="shared" si="110"/>
        <v>2.3835809999999999</v>
      </c>
      <c r="I152">
        <f t="shared" si="111"/>
        <v>1.1730000000000001E-2</v>
      </c>
      <c r="J152">
        <f t="shared" si="112"/>
        <v>1.9129999999999998E-2</v>
      </c>
      <c r="K152">
        <f t="shared" si="113"/>
        <v>157.74503999999999</v>
      </c>
      <c r="P152" s="16"/>
      <c r="Q152" t="s">
        <v>36</v>
      </c>
      <c r="R152">
        <f t="shared" si="114"/>
        <v>1.1760000000000001E-2</v>
      </c>
      <c r="S152">
        <f t="shared" si="115"/>
        <v>1.9210000000000001E-2</v>
      </c>
      <c r="U152">
        <f t="shared" si="116"/>
        <v>1.1760000000000001E-2</v>
      </c>
      <c r="V152">
        <f t="shared" si="117"/>
        <v>1.916E-2</v>
      </c>
    </row>
    <row r="153" spans="1:25" x14ac:dyDescent="0.25">
      <c r="C153" s="17"/>
      <c r="D153" s="16"/>
      <c r="E153" t="s">
        <v>37</v>
      </c>
      <c r="F153">
        <f t="shared" si="108"/>
        <v>1.3034999999999998E-2</v>
      </c>
      <c r="G153">
        <f t="shared" si="109"/>
        <v>1.6344999999999998E-2</v>
      </c>
      <c r="H153">
        <f t="shared" si="110"/>
        <v>2.666776</v>
      </c>
      <c r="I153">
        <f t="shared" si="111"/>
        <v>1.3054999999999999E-2</v>
      </c>
      <c r="J153">
        <f t="shared" si="112"/>
        <v>1.6344999999999998E-2</v>
      </c>
      <c r="K153">
        <f t="shared" si="113"/>
        <v>1088.810152</v>
      </c>
      <c r="P153" s="16"/>
      <c r="Q153" t="s">
        <v>37</v>
      </c>
      <c r="R153">
        <f t="shared" si="114"/>
        <v>1.307E-2</v>
      </c>
      <c r="S153">
        <f t="shared" si="115"/>
        <v>1.6389999999999998E-2</v>
      </c>
      <c r="U153">
        <f t="shared" si="116"/>
        <v>1.311E-2</v>
      </c>
      <c r="V153">
        <f t="shared" si="117"/>
        <v>1.6389999999999998E-2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2.0459999999999999E-2</v>
      </c>
      <c r="I157">
        <f t="shared" ref="I157:I159" si="120">0.2*G39+(1-0.2)*C39</f>
        <v>1.5599999999999998E-3</v>
      </c>
      <c r="J157">
        <f t="shared" ref="J157:J159" si="121">0.2*H39+(1-0.2)*D39</f>
        <v>2.0459999999999999E-2</v>
      </c>
      <c r="L157">
        <f>0.2*F46+(1-0.2)*B46</f>
        <v>1.5480000000000001E-2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2.0589999999999997E-2</v>
      </c>
      <c r="U157">
        <f t="shared" ref="U157:U159" si="124">0.3*G39+(1-0.3)*C39</f>
        <v>1.6899999999999999E-3</v>
      </c>
      <c r="V157">
        <f t="shared" ref="V157:V159" si="125">0.3*H39+(1-0.3)*D39</f>
        <v>2.0589999999999997E-2</v>
      </c>
      <c r="X157">
        <f>0.3*F46+(1-0.3)*B46</f>
        <v>1.5569999999999999E-2</v>
      </c>
    </row>
    <row r="158" spans="1:25" x14ac:dyDescent="0.25">
      <c r="C158" s="17"/>
      <c r="D158" s="16"/>
      <c r="E158" t="s">
        <v>36</v>
      </c>
      <c r="F158">
        <f t="shared" si="118"/>
        <v>1.1820000000000001E-2</v>
      </c>
      <c r="G158">
        <f t="shared" si="119"/>
        <v>1.932E-2</v>
      </c>
      <c r="I158">
        <f t="shared" si="120"/>
        <v>1.1820000000000001E-2</v>
      </c>
      <c r="J158">
        <f t="shared" si="121"/>
        <v>1.9220000000000001E-2</v>
      </c>
      <c r="P158" s="16"/>
      <c r="Q158" t="s">
        <v>36</v>
      </c>
      <c r="R158">
        <f t="shared" si="122"/>
        <v>1.1879999999999998E-2</v>
      </c>
      <c r="S158">
        <f t="shared" si="123"/>
        <v>1.9429999999999996E-2</v>
      </c>
      <c r="U158">
        <f t="shared" si="124"/>
        <v>1.1879999999999998E-2</v>
      </c>
      <c r="V158">
        <f t="shared" si="125"/>
        <v>1.9279999999999999E-2</v>
      </c>
    </row>
    <row r="159" spans="1:25" x14ac:dyDescent="0.25">
      <c r="C159" s="17"/>
      <c r="D159" s="16"/>
      <c r="E159" t="s">
        <v>37</v>
      </c>
      <c r="F159">
        <f t="shared" si="118"/>
        <v>1.3139999999999999E-2</v>
      </c>
      <c r="G159">
        <f t="shared" si="119"/>
        <v>1.6480000000000002E-2</v>
      </c>
      <c r="I159">
        <f t="shared" si="120"/>
        <v>1.3219999999999999E-2</v>
      </c>
      <c r="J159">
        <f t="shared" si="121"/>
        <v>1.6480000000000002E-2</v>
      </c>
      <c r="P159" s="16"/>
      <c r="Q159" t="s">
        <v>37</v>
      </c>
      <c r="R159">
        <f t="shared" si="122"/>
        <v>1.321E-2</v>
      </c>
      <c r="S159">
        <f t="shared" si="123"/>
        <v>1.6569999999999998E-2</v>
      </c>
      <c r="U159">
        <f t="shared" si="124"/>
        <v>1.3329999999999998E-2</v>
      </c>
      <c r="V159">
        <f t="shared" si="125"/>
        <v>1.6569999999999998E-2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2.0329750000000001E-2</v>
      </c>
      <c r="H164">
        <f t="shared" ref="H164:H166" si="128">M32+I32+E32</f>
        <v>3.1824709999999996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2.0329750000000001E-2</v>
      </c>
      <c r="K164">
        <f t="shared" ref="K164:K166" si="131">M39+I39+E39</f>
        <v>101.095859</v>
      </c>
      <c r="L164">
        <f>(0.05*(1-0.05)+0.05*(1-0.05))*F46+0.05*0.05*J46+(1-0.05*(1-0.05)-0.05*(1-0.05)-0.05*0.05)*B46</f>
        <v>1.5389750000000001E-2</v>
      </c>
      <c r="M164">
        <f>M46+I46+E46</f>
        <v>9.6573150000000005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2.0459000000000001E-2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2.0459000000000001E-2</v>
      </c>
      <c r="X164">
        <f>(0.1*0.9+0.1*0.9)*F46+0.1*0.1*J46+(1-0.1*0.9-0.1*0.9-0.1*0.1)*B46</f>
        <v>1.5479E-2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1.1759750000000001E-2</v>
      </c>
      <c r="G165">
        <f t="shared" si="127"/>
        <v>1.9209749999999998E-2</v>
      </c>
      <c r="H165">
        <f t="shared" si="128"/>
        <v>3.5702880000000001</v>
      </c>
      <c r="I165">
        <f t="shared" si="129"/>
        <v>1.1759750000000001E-2</v>
      </c>
      <c r="J165">
        <f t="shared" si="130"/>
        <v>1.9161249999999998E-2</v>
      </c>
      <c r="K165">
        <f t="shared" si="131"/>
        <v>244.59615700000001</v>
      </c>
      <c r="O165" s="15"/>
      <c r="P165" s="16"/>
      <c r="Q165" t="s">
        <v>36</v>
      </c>
      <c r="R165">
        <f t="shared" si="132"/>
        <v>1.1819000000000001E-2</v>
      </c>
      <c r="S165">
        <f t="shared" si="133"/>
        <v>1.9318999999999999E-2</v>
      </c>
      <c r="U165">
        <f t="shared" si="134"/>
        <v>1.1819000000000001E-2</v>
      </c>
      <c r="V165">
        <f t="shared" si="135"/>
        <v>1.9224999999999999E-2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1.307E-2</v>
      </c>
      <c r="G166">
        <f t="shared" si="127"/>
        <v>1.6389999999999998E-2</v>
      </c>
      <c r="H166">
        <f t="shared" si="128"/>
        <v>3.7475459999999998</v>
      </c>
      <c r="I166">
        <f t="shared" si="129"/>
        <v>1.3108999999999999E-2</v>
      </c>
      <c r="J166">
        <f t="shared" si="130"/>
        <v>1.6390999999999999E-2</v>
      </c>
      <c r="K166">
        <f t="shared" si="131"/>
        <v>1654.8008629999999</v>
      </c>
      <c r="O166" s="15"/>
      <c r="P166" s="16"/>
      <c r="Q166" t="s">
        <v>37</v>
      </c>
      <c r="R166">
        <f t="shared" si="132"/>
        <v>1.3139999999999999E-2</v>
      </c>
      <c r="S166">
        <f t="shared" si="133"/>
        <v>1.6480000000000002E-2</v>
      </c>
      <c r="U166">
        <f t="shared" si="134"/>
        <v>1.3216E-2</v>
      </c>
      <c r="V166">
        <f t="shared" si="135"/>
        <v>1.6483999999999999E-2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2.0715999999999998E-2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2.0715999999999998E-2</v>
      </c>
      <c r="L170">
        <f>(0.2*0.8+0.2*0.8)*F46+0.2*0.2*J46+(1-0.2*0.8-0.2*0.8-0.2*0.2)*B46</f>
        <v>1.5656E-2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2.0971E-2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2.0971E-2</v>
      </c>
      <c r="X170">
        <f>(0.3*0.7+0.3*0.7)*F46+0.3*0.3*J46+(1-0.3*0.7-0.3*0.7-0.3*0.3)*B46</f>
        <v>1.5831000000000001E-2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1.1936E-2</v>
      </c>
      <c r="G171">
        <f t="shared" si="137"/>
        <v>1.9535999999999998E-2</v>
      </c>
      <c r="I171">
        <f t="shared" si="138"/>
        <v>1.1936E-2</v>
      </c>
      <c r="J171">
        <f t="shared" si="139"/>
        <v>1.9359999999999999E-2</v>
      </c>
      <c r="O171" s="15"/>
      <c r="P171" s="16"/>
      <c r="Q171" t="s">
        <v>36</v>
      </c>
      <c r="R171">
        <f t="shared" si="140"/>
        <v>1.2051000000000001E-2</v>
      </c>
      <c r="S171">
        <f t="shared" si="141"/>
        <v>1.9750999999999998E-2</v>
      </c>
      <c r="U171">
        <f t="shared" si="142"/>
        <v>1.2051000000000001E-2</v>
      </c>
      <c r="V171">
        <f t="shared" si="143"/>
        <v>1.9505000000000002E-2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1.3279999999999998E-2</v>
      </c>
      <c r="G172">
        <f t="shared" si="137"/>
        <v>1.6659999999999998E-2</v>
      </c>
      <c r="I172">
        <f t="shared" si="138"/>
        <v>1.3423999999999998E-2</v>
      </c>
      <c r="J172">
        <f t="shared" si="139"/>
        <v>1.6675999999999996E-2</v>
      </c>
      <c r="O172" s="15"/>
      <c r="P172" s="16"/>
      <c r="Q172" t="s">
        <v>37</v>
      </c>
      <c r="R172">
        <f t="shared" si="140"/>
        <v>1.342E-2</v>
      </c>
      <c r="S172">
        <f t="shared" si="141"/>
        <v>1.6840000000000001E-2</v>
      </c>
      <c r="U172">
        <f t="shared" si="142"/>
        <v>1.3624000000000001E-2</v>
      </c>
      <c r="V172">
        <f t="shared" si="143"/>
        <v>1.6876000000000002E-2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2.0394262499999996E-2</v>
      </c>
      <c r="H177">
        <f t="shared" ref="H177:H179" si="146">Q32+M32+I32+E32</f>
        <v>4.0764680000000002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2.0394262499999996E-2</v>
      </c>
      <c r="K177">
        <f t="shared" ref="K177:K179" si="149">Q39+M39+I39+E39</f>
        <v>130.19523800000002</v>
      </c>
      <c r="L177">
        <f>3*0.05*(1-0.05)*(1-0.05)*F46+3*0.05*0.05*(1-0.05)*J46+0.05*0.05*0.05*N46+(1-3*0.05*(1-0.05)*(1-0.05)-3*0.05*0.05*(1-0.05)-0.05*0.05*0.05)*B46</f>
        <v>1.5434262499999997E-2</v>
      </c>
      <c r="M177">
        <f>Q46+M46+I46+E46</f>
        <v>12.759568999999999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2.0587099999999997E-2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2.0587099999999997E-2</v>
      </c>
      <c r="X177">
        <f>3*0.1*(1-0.1)*(1-0.1)*F46+3*0.1*0.1*(1-0.1)*J46+0.1*0.1*0.1*N46+(1-3*0.1*(1-0.1)*(1-0.1)-3*0.1*0.1*(1-0.1)-0.1*0.1*0.1)*B46</f>
        <v>1.5567099999999999E-2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1.1789275E-2</v>
      </c>
      <c r="G178">
        <f t="shared" si="145"/>
        <v>1.9264274999999997E-2</v>
      </c>
      <c r="H178">
        <f t="shared" si="146"/>
        <v>4.7607239999999997</v>
      </c>
      <c r="I178">
        <f t="shared" si="147"/>
        <v>1.1789275E-2</v>
      </c>
      <c r="J178">
        <f t="shared" si="148"/>
        <v>1.9193699999999998E-2</v>
      </c>
      <c r="K178">
        <f t="shared" si="149"/>
        <v>324.48057899999998</v>
      </c>
      <c r="N178" s="19"/>
      <c r="O178" s="15"/>
      <c r="P178" s="16"/>
      <c r="Q178" t="s">
        <v>36</v>
      </c>
      <c r="R178">
        <f t="shared" si="150"/>
        <v>1.1877199999999999E-2</v>
      </c>
      <c r="S178">
        <f t="shared" si="151"/>
        <v>1.9427199999999999E-2</v>
      </c>
      <c r="U178">
        <f t="shared" si="152"/>
        <v>1.1877199999999999E-2</v>
      </c>
      <c r="V178">
        <f t="shared" si="153"/>
        <v>1.9294599999999999E-2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1.3104999999999999E-2</v>
      </c>
      <c r="G179">
        <f t="shared" si="145"/>
        <v>1.6434999999999998E-2</v>
      </c>
      <c r="H179">
        <f t="shared" si="146"/>
        <v>5.1081620000000001</v>
      </c>
      <c r="I179">
        <f t="shared" si="147"/>
        <v>1.3162037499999998E-2</v>
      </c>
      <c r="J179">
        <f t="shared" si="148"/>
        <v>1.6437849999999997E-2</v>
      </c>
      <c r="K179">
        <f t="shared" si="149"/>
        <v>2165.3061699999998</v>
      </c>
      <c r="N179" s="19"/>
      <c r="O179" s="15"/>
      <c r="P179" s="16"/>
      <c r="Q179" t="s">
        <v>37</v>
      </c>
      <c r="R179">
        <f t="shared" si="150"/>
        <v>1.321E-2</v>
      </c>
      <c r="S179">
        <f t="shared" si="151"/>
        <v>1.6569999999999998E-2</v>
      </c>
      <c r="U179">
        <f t="shared" si="152"/>
        <v>1.3318299999999998E-2</v>
      </c>
      <c r="V179">
        <f t="shared" si="153"/>
        <v>1.6580799999999996E-2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2.0968799999999996E-2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2.0968799999999996E-2</v>
      </c>
      <c r="L183">
        <f>3*0.2*(1-0.2)*(1-0.2)*F46+3*0.2*0.2*(1-0.2)*J46+0.2*0.2*0.2*N46+(1-3*0.2*(1-0.2)*(1-0.2)-3*0.2*0.2*(1-0.2)-0.2*0.2*0.2)*B46</f>
        <v>1.5828800000000001E-2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2.1345700000000002E-2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2.1345700000000002E-2</v>
      </c>
      <c r="X183">
        <f>3*0.3*(1-0.3)*(1-0.3)*F46+3*0.3*0.3*(1-0.3)*J46+0.3*0.3*0.3*N46+(1-3*0.3*(1-0.3)*(1-0.3)-3*0.3*0.3*(1-0.3)-0.3*0.3*0.3)*B46</f>
        <v>1.6085699999999998E-2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1.2049599999999999E-2</v>
      </c>
      <c r="G184">
        <f t="shared" si="155"/>
        <v>1.9749599999999999E-2</v>
      </c>
      <c r="I184">
        <f t="shared" si="156"/>
        <v>1.2049599999999999E-2</v>
      </c>
      <c r="J184">
        <f t="shared" si="157"/>
        <v>1.9516799999999997E-2</v>
      </c>
      <c r="N184" s="19"/>
      <c r="O184" s="15"/>
      <c r="P184" s="16"/>
      <c r="Q184" t="s">
        <v>36</v>
      </c>
      <c r="R184">
        <f t="shared" si="158"/>
        <v>1.2218400000000003E-2</v>
      </c>
      <c r="S184">
        <f t="shared" si="159"/>
        <v>2.00684E-2</v>
      </c>
      <c r="U184">
        <f t="shared" si="160"/>
        <v>1.2218400000000003E-2</v>
      </c>
      <c r="V184">
        <f t="shared" si="161"/>
        <v>1.9764199999999999E-2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1.342E-2</v>
      </c>
      <c r="G185">
        <f t="shared" si="155"/>
        <v>1.6840000000000001E-2</v>
      </c>
      <c r="I185">
        <f t="shared" si="156"/>
        <v>1.3614399999999999E-2</v>
      </c>
      <c r="J185">
        <f t="shared" si="157"/>
        <v>1.6878399999999998E-2</v>
      </c>
      <c r="N185" s="19"/>
      <c r="O185" s="15"/>
      <c r="P185" s="16"/>
      <c r="Q185" t="s">
        <v>37</v>
      </c>
      <c r="R185">
        <f t="shared" si="158"/>
        <v>1.363E-2</v>
      </c>
      <c r="S185">
        <f t="shared" si="159"/>
        <v>1.711E-2</v>
      </c>
      <c r="U185">
        <f t="shared" si="160"/>
        <v>1.3890099999999999E-2</v>
      </c>
      <c r="V185">
        <f t="shared" si="161"/>
        <v>1.7185600000000002E-2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2.0264999999999998E-2</v>
      </c>
      <c r="H190">
        <f t="shared" ref="H190:H192" si="164">AA32+W32</f>
        <v>1.782626</v>
      </c>
      <c r="I190">
        <f t="shared" ref="I190:I192" si="165">0.05*Y39+(1-0.05)*U39</f>
        <v>1.3649999999999999E-3</v>
      </c>
      <c r="J190">
        <f t="shared" ref="J190:J192" si="166">0.05*Z39+(1-0.05)*V39</f>
        <v>2.0264999999999998E-2</v>
      </c>
      <c r="K190">
        <f t="shared" ref="K190:K192" si="167">AA39+W39</f>
        <v>57.420222000000003</v>
      </c>
      <c r="L190">
        <f>0.05*X46+(1-0.05)*T46</f>
        <v>1.103E-2</v>
      </c>
      <c r="M190">
        <f>AA46+W46</f>
        <v>7.250648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2.0329999999999997E-2</v>
      </c>
      <c r="U190">
        <f t="shared" ref="U190:U192" si="170">0.1*Y39+(1-0.1)*U39</f>
        <v>1.4300000000000001E-3</v>
      </c>
      <c r="V190">
        <f t="shared" ref="V190:V192" si="171">0.1*Z39+(1-0.1)*V39</f>
        <v>2.0329999999999997E-2</v>
      </c>
      <c r="X190">
        <f>0.1*X46+(1-0.1)*T46</f>
        <v>1.1059999999999999E-2</v>
      </c>
    </row>
    <row r="191" spans="1:25" x14ac:dyDescent="0.25">
      <c r="C191" s="17"/>
      <c r="D191" s="16"/>
      <c r="E191" t="s">
        <v>36</v>
      </c>
      <c r="F191">
        <f t="shared" si="162"/>
        <v>6.1199999999999996E-3</v>
      </c>
      <c r="G191">
        <f t="shared" si="163"/>
        <v>1.7045000000000001E-2</v>
      </c>
      <c r="H191">
        <f t="shared" si="164"/>
        <v>2.2277390000000001</v>
      </c>
      <c r="I191">
        <f t="shared" si="165"/>
        <v>6.1199999999999996E-3</v>
      </c>
      <c r="J191">
        <f t="shared" si="166"/>
        <v>1.6990000000000002E-2</v>
      </c>
      <c r="K191">
        <f t="shared" si="167"/>
        <v>165.147638</v>
      </c>
      <c r="P191" s="16"/>
      <c r="Q191" t="s">
        <v>36</v>
      </c>
      <c r="R191">
        <f t="shared" si="168"/>
        <v>6.1399999999999996E-3</v>
      </c>
      <c r="S191">
        <f t="shared" si="169"/>
        <v>1.7090000000000001E-2</v>
      </c>
      <c r="U191">
        <f t="shared" si="170"/>
        <v>6.1399999999999996E-3</v>
      </c>
      <c r="V191">
        <f t="shared" si="171"/>
        <v>1.6980000000000002E-2</v>
      </c>
    </row>
    <row r="192" spans="1:25" x14ac:dyDescent="0.25">
      <c r="C192" s="17"/>
      <c r="D192" s="16"/>
      <c r="E192" t="s">
        <v>37</v>
      </c>
      <c r="F192">
        <f t="shared" si="162"/>
        <v>7.5199999999999998E-3</v>
      </c>
      <c r="G192">
        <f t="shared" si="163"/>
        <v>1.3239999999999998E-2</v>
      </c>
      <c r="H192">
        <f t="shared" si="164"/>
        <v>2.7819659999999997</v>
      </c>
      <c r="I192">
        <f t="shared" si="165"/>
        <v>7.5449999999999996E-3</v>
      </c>
      <c r="J192">
        <f t="shared" si="166"/>
        <v>1.3234999999999999E-2</v>
      </c>
      <c r="K192">
        <f t="shared" si="167"/>
        <v>1164.887686</v>
      </c>
      <c r="P192" s="16"/>
      <c r="Q192" t="s">
        <v>37</v>
      </c>
      <c r="R192">
        <f t="shared" si="168"/>
        <v>7.5399999999999998E-3</v>
      </c>
      <c r="S192">
        <f t="shared" si="169"/>
        <v>1.328E-2</v>
      </c>
      <c r="U192">
        <f t="shared" si="170"/>
        <v>7.5899999999999995E-3</v>
      </c>
      <c r="V192">
        <f t="shared" si="171"/>
        <v>1.3270000000000001E-2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2.0459999999999999E-2</v>
      </c>
      <c r="I196">
        <f t="shared" ref="I196:I198" si="174">0.2*Y39+(1-0.2)*U39</f>
        <v>1.5599999999999998E-3</v>
      </c>
      <c r="J196">
        <f t="shared" ref="J196:J198" si="175">0.2*Z39+(1-0.2)*V39</f>
        <v>2.0459999999999999E-2</v>
      </c>
      <c r="L196">
        <f>0.2*X46+(1-0.2)*T46</f>
        <v>1.1120000000000001E-2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2.0589999999999997E-2</v>
      </c>
      <c r="U196">
        <f t="shared" ref="U196:U198" si="178">0.3*Y39+(1-0.3)*U39</f>
        <v>1.6899999999999999E-3</v>
      </c>
      <c r="V196">
        <f t="shared" ref="V196:V198" si="179">0.3*Z39+(1-0.3)*V39</f>
        <v>2.0589999999999997E-2</v>
      </c>
      <c r="X196">
        <f>0.3*X46+(1-0.3)*T46</f>
        <v>1.1179999999999999E-2</v>
      </c>
    </row>
    <row r="197" spans="2:25" x14ac:dyDescent="0.25">
      <c r="C197" s="17"/>
      <c r="D197" s="16"/>
      <c r="E197" t="s">
        <v>36</v>
      </c>
      <c r="F197">
        <f t="shared" si="172"/>
        <v>6.1800000000000006E-3</v>
      </c>
      <c r="G197">
        <f t="shared" si="173"/>
        <v>1.7180000000000001E-2</v>
      </c>
      <c r="I197">
        <f t="shared" si="174"/>
        <v>6.1800000000000006E-3</v>
      </c>
      <c r="J197">
        <f t="shared" si="175"/>
        <v>1.6960000000000003E-2</v>
      </c>
      <c r="P197" s="16"/>
      <c r="Q197" t="s">
        <v>36</v>
      </c>
      <c r="R197">
        <f t="shared" si="176"/>
        <v>6.2199999999999998E-3</v>
      </c>
      <c r="S197">
        <f t="shared" si="177"/>
        <v>1.7270000000000001E-2</v>
      </c>
      <c r="U197">
        <f t="shared" si="178"/>
        <v>6.2199999999999998E-3</v>
      </c>
      <c r="V197">
        <f t="shared" si="179"/>
        <v>1.694E-2</v>
      </c>
    </row>
    <row r="198" spans="2:25" x14ac:dyDescent="0.25">
      <c r="C198" s="17"/>
      <c r="D198" s="16"/>
      <c r="E198" t="s">
        <v>37</v>
      </c>
      <c r="F198">
        <f t="shared" si="172"/>
        <v>7.5799999999999999E-3</v>
      </c>
      <c r="G198">
        <f t="shared" si="173"/>
        <v>1.336E-2</v>
      </c>
      <c r="I198">
        <f t="shared" si="174"/>
        <v>7.6800000000000002E-3</v>
      </c>
      <c r="J198">
        <f t="shared" si="175"/>
        <v>1.3339999999999999E-2</v>
      </c>
      <c r="P198" s="16"/>
      <c r="Q198" t="s">
        <v>37</v>
      </c>
      <c r="R198">
        <f t="shared" si="176"/>
        <v>7.62E-3</v>
      </c>
      <c r="S198">
        <f t="shared" si="177"/>
        <v>1.3440000000000001E-2</v>
      </c>
      <c r="U198">
        <f t="shared" si="178"/>
        <v>7.7699999999999991E-3</v>
      </c>
      <c r="V198">
        <f t="shared" si="179"/>
        <v>1.3409999999999998E-2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2.0329750000000001E-2</v>
      </c>
      <c r="H203">
        <f t="shared" ref="H203:H205" si="182">AE32+AA32+W32</f>
        <v>2.6694119999999999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2.0329750000000001E-2</v>
      </c>
      <c r="K203">
        <f>AE39+AA39+W39</f>
        <v>86.209357000000011</v>
      </c>
      <c r="L203">
        <f>(0.05*(1-0.05)+0.05*(1-0.05))*X46+0.05*0.05*AB46+(1-0.05*(1-0.05)-0.05*(1-0.05)-0.05*0.05)*T46</f>
        <v>1.1060250000000001E-2</v>
      </c>
      <c r="M203">
        <f>AE46+AA46+W46</f>
        <v>10.351196999999999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2.0459000000000001E-2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2.0459000000000001E-2</v>
      </c>
      <c r="X203">
        <f>(0.1*0.9+0.1*0.9)*X46+0.1*0.1*AB46+(1-0.1*0.9-0.1*0.9-0.1*0.1)*T46</f>
        <v>1.1120999999999999E-2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6.1397500000000002E-3</v>
      </c>
      <c r="G204">
        <f t="shared" si="181"/>
        <v>1.7090000000000001E-2</v>
      </c>
      <c r="H204">
        <f t="shared" si="182"/>
        <v>3.1565500000000002</v>
      </c>
      <c r="I204">
        <f t="shared" si="183"/>
        <v>6.1400000000000005E-3</v>
      </c>
      <c r="J204">
        <f t="shared" si="184"/>
        <v>1.6983000000000002E-2</v>
      </c>
      <c r="K204">
        <f>AE40+AA40+W40</f>
        <v>247.33177699999999</v>
      </c>
      <c r="O204" s="15"/>
      <c r="P204" s="16"/>
      <c r="Q204" t="s">
        <v>36</v>
      </c>
      <c r="R204">
        <f t="shared" si="185"/>
        <v>6.1790000000000005E-3</v>
      </c>
      <c r="S204">
        <f t="shared" si="186"/>
        <v>1.7180000000000004E-2</v>
      </c>
      <c r="U204">
        <f t="shared" si="187"/>
        <v>6.1800000000000015E-3</v>
      </c>
      <c r="V204">
        <f t="shared" si="188"/>
        <v>1.6972000000000004E-2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7.5400000000000007E-3</v>
      </c>
      <c r="G205">
        <f t="shared" si="181"/>
        <v>1.3280000000000002E-2</v>
      </c>
      <c r="H205">
        <f t="shared" si="182"/>
        <v>4.1349080000000002</v>
      </c>
      <c r="I205">
        <f t="shared" si="183"/>
        <v>7.58875E-3</v>
      </c>
      <c r="J205">
        <f t="shared" si="184"/>
        <v>1.3270250000000001E-2</v>
      </c>
      <c r="K205">
        <f>AE41+AA41+W41</f>
        <v>1973.9607150000002</v>
      </c>
      <c r="O205" s="15"/>
      <c r="P205" s="16"/>
      <c r="Q205" t="s">
        <v>37</v>
      </c>
      <c r="R205">
        <f t="shared" si="185"/>
        <v>7.5800000000000008E-3</v>
      </c>
      <c r="S205">
        <f t="shared" si="186"/>
        <v>1.336E-2</v>
      </c>
      <c r="U205">
        <f t="shared" si="187"/>
        <v>7.6750000000000004E-3</v>
      </c>
      <c r="V205">
        <f t="shared" si="188"/>
        <v>1.3341E-2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2.0715999999999998E-2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2.0715999999999998E-2</v>
      </c>
      <c r="L209">
        <f>(0.2*0.8+0.2*0.8)*X46+0.2*0.2*AB46+(1-0.2*0.8-0.2*0.8-0.2*0.2)*T46</f>
        <v>1.1243999999999999E-2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2.0971E-2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2.0971E-2</v>
      </c>
      <c r="X209">
        <f>(0.3*0.7+0.3*0.7)*X46+0.3*0.3*AB46+(1-0.3*0.7-0.3*0.7-0.3*0.3)*T46</f>
        <v>1.1369000000000001E-2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6.2559999999999994E-3</v>
      </c>
      <c r="G210">
        <f t="shared" si="190"/>
        <v>1.736E-2</v>
      </c>
      <c r="I210">
        <f t="shared" si="191"/>
        <v>6.2599999999999999E-3</v>
      </c>
      <c r="J210">
        <f t="shared" si="192"/>
        <v>1.6968E-2</v>
      </c>
      <c r="O210" s="15"/>
      <c r="P210" s="16"/>
      <c r="Q210" t="s">
        <v>36</v>
      </c>
      <c r="R210">
        <f t="shared" si="193"/>
        <v>6.3309999999999998E-3</v>
      </c>
      <c r="S210">
        <f t="shared" si="194"/>
        <v>1.754E-2</v>
      </c>
      <c r="U210">
        <f t="shared" si="195"/>
        <v>6.3400000000000001E-3</v>
      </c>
      <c r="V210">
        <f t="shared" si="196"/>
        <v>1.6988000000000003E-2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7.6599999999999993E-3</v>
      </c>
      <c r="G211">
        <f t="shared" si="190"/>
        <v>1.3520000000000001E-2</v>
      </c>
      <c r="I211">
        <f t="shared" si="191"/>
        <v>7.8399999999999997E-3</v>
      </c>
      <c r="J211">
        <f t="shared" si="192"/>
        <v>1.3483999999999999E-2</v>
      </c>
      <c r="O211" s="15"/>
      <c r="P211" s="16"/>
      <c r="Q211" t="s">
        <v>37</v>
      </c>
      <c r="R211">
        <f t="shared" si="193"/>
        <v>7.7400000000000004E-3</v>
      </c>
      <c r="S211">
        <f t="shared" si="194"/>
        <v>1.3680000000000001E-2</v>
      </c>
      <c r="U211">
        <f t="shared" si="195"/>
        <v>7.9950000000000004E-3</v>
      </c>
      <c r="V211">
        <f t="shared" si="196"/>
        <v>1.3629E-2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2.0394262499999996E-2</v>
      </c>
      <c r="H216">
        <f t="shared" ref="H216:H218" si="199">AI32+AE32+AA32+W32</f>
        <v>3.464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2.0394262499999996E-2</v>
      </c>
      <c r="K216">
        <f t="shared" ref="K216:K218" si="202">AI39+AE39+AA39+W39</f>
        <v>119.88655799999999</v>
      </c>
      <c r="L216">
        <f>3*0.05*(1-0.05)*(1-0.05)*X46+3*0.05*0.05*(1-0.05)*AB46+0.05*0.05*0.05*AF46+(1-3*0.05*(1-0.05)*(1-0.05)-3*0.05*0.05*(1-0.05)-0.05*0.05*0.05)*T46</f>
        <v>1.1090724999999999E-2</v>
      </c>
      <c r="M216">
        <f>AI46+AE46+AA46+W46</f>
        <v>13.788633000000001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2.0587099999999997E-2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2.0587099999999997E-2</v>
      </c>
      <c r="X216">
        <f>3*0.1*(1-0.1)*(1-0.1)*X46+3*0.1*0.1*(1-0.1)*AB46+0.1*0.1*0.1*AF46+(1-3*0.1*(1-0.1)*(1-0.1)-3*0.1*0.1*(1-0.1)-0.1*0.1*0.1)*T46</f>
        <v>1.11828E-2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6.1592625000000002E-3</v>
      </c>
      <c r="G217">
        <f t="shared" si="198"/>
        <v>1.7135012499999998E-2</v>
      </c>
      <c r="H217">
        <f t="shared" si="199"/>
        <v>4.3412869999999995</v>
      </c>
      <c r="I217">
        <f t="shared" si="200"/>
        <v>6.1599999999999997E-3</v>
      </c>
      <c r="J217">
        <f t="shared" si="201"/>
        <v>1.6978862500000001E-2</v>
      </c>
      <c r="K217">
        <f t="shared" si="202"/>
        <v>326.02146900000002</v>
      </c>
      <c r="N217" s="19"/>
      <c r="O217" s="15"/>
      <c r="P217" s="16"/>
      <c r="Q217" t="s">
        <v>36</v>
      </c>
      <c r="R217">
        <f t="shared" si="203"/>
        <v>6.2170999999999997E-3</v>
      </c>
      <c r="S217">
        <f t="shared" si="204"/>
        <v>1.7270100000000004E-2</v>
      </c>
      <c r="U217">
        <f t="shared" si="205"/>
        <v>6.2199999999999998E-3</v>
      </c>
      <c r="V217">
        <f t="shared" si="206"/>
        <v>1.6974900000000001E-2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7.559999999999999E-3</v>
      </c>
      <c r="G218">
        <f t="shared" si="198"/>
        <v>1.3319987499999998E-2</v>
      </c>
      <c r="H218">
        <f t="shared" si="199"/>
        <v>5.4886309999999998</v>
      </c>
      <c r="I218">
        <f t="shared" si="200"/>
        <v>7.6313124999999983E-3</v>
      </c>
      <c r="J218">
        <f t="shared" si="201"/>
        <v>1.3305749999999998E-2</v>
      </c>
      <c r="K218">
        <f t="shared" si="202"/>
        <v>2783.079236</v>
      </c>
      <c r="N218" s="19"/>
      <c r="O218" s="15"/>
      <c r="P218" s="16"/>
      <c r="Q218" t="s">
        <v>37</v>
      </c>
      <c r="R218">
        <f t="shared" si="203"/>
        <v>7.6199999999999992E-3</v>
      </c>
      <c r="S218">
        <f t="shared" si="204"/>
        <v>1.3439899999999999E-2</v>
      </c>
      <c r="U218">
        <f t="shared" si="205"/>
        <v>7.7554999999999985E-3</v>
      </c>
      <c r="V218">
        <f t="shared" si="206"/>
        <v>1.3413E-2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2.0968799999999996E-2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2.0968799999999996E-2</v>
      </c>
      <c r="L222">
        <f>3*0.2*(1-0.2)*(1-0.2)*X46+3*0.2*0.2*(1-0.2)*AB46+0.2*0.2*0.2*AF46+(1-3*0.2*(1-0.2)*(1-0.2)-3*0.2*0.2*(1-0.2)-0.2*0.2*0.2)*T46</f>
        <v>1.1370399999999999E-2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2.1345700000000002E-2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2.1345700000000002E-2</v>
      </c>
      <c r="X222">
        <f>3*0.3*(1-0.3)*(1-0.3)*X46+3*0.3*0.3*(1-0.3)*AB46+0.3*0.3*0.3*AF46+(1-3*0.3*(1-0.3)*(1-0.3)-3*0.3*0.3*(1-0.3)-0.3*0.3*0.3)*T46</f>
        <v>1.1561600000000002E-2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6.3287999999999999E-3</v>
      </c>
      <c r="G223">
        <f t="shared" si="208"/>
        <v>1.7540799999999999E-2</v>
      </c>
      <c r="I223">
        <f t="shared" si="209"/>
        <v>6.3400000000000001E-3</v>
      </c>
      <c r="J223">
        <f t="shared" si="210"/>
        <v>1.7015200000000001E-2</v>
      </c>
      <c r="N223" s="19"/>
      <c r="O223" s="15"/>
      <c r="P223" s="16"/>
      <c r="Q223" t="s">
        <v>36</v>
      </c>
      <c r="R223">
        <f t="shared" si="211"/>
        <v>6.4357000000000008E-3</v>
      </c>
      <c r="S223">
        <f t="shared" si="212"/>
        <v>1.7812700000000001E-2</v>
      </c>
      <c r="U223">
        <f t="shared" si="213"/>
        <v>6.4600000000000005E-3</v>
      </c>
      <c r="V223">
        <f t="shared" si="214"/>
        <v>1.7114300000000002E-2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7.7400000000000004E-3</v>
      </c>
      <c r="G224">
        <f t="shared" si="208"/>
        <v>1.3679199999999999E-2</v>
      </c>
      <c r="I224">
        <f t="shared" si="209"/>
        <v>7.9839999999999998E-3</v>
      </c>
      <c r="J224">
        <f t="shared" si="210"/>
        <v>1.3631999999999998E-2</v>
      </c>
      <c r="N224" s="19"/>
      <c r="O224" s="15"/>
      <c r="P224" s="16"/>
      <c r="Q224" t="s">
        <v>37</v>
      </c>
      <c r="R224">
        <f t="shared" si="211"/>
        <v>7.8600000000000007E-3</v>
      </c>
      <c r="S224">
        <f t="shared" si="212"/>
        <v>1.3917300000000001E-2</v>
      </c>
      <c r="U224">
        <f t="shared" si="213"/>
        <v>8.1884999999999996E-3</v>
      </c>
      <c r="V224">
        <f t="shared" si="214"/>
        <v>1.3857000000000001E-2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2.0264999999999998E-2</v>
      </c>
      <c r="H229">
        <f t="shared" ref="H229:H231" si="217">I52+E52</f>
        <v>1.7808639999999998</v>
      </c>
      <c r="I229">
        <f t="shared" ref="I229:I231" si="218">0.05*G59+(1-0.05)*C59</f>
        <v>1.3649999999999999E-3</v>
      </c>
      <c r="J229">
        <f t="shared" ref="J229:J231" si="219">0.05*H59+(1-0.05)*D59</f>
        <v>2.0264999999999998E-2</v>
      </c>
      <c r="K229">
        <f t="shared" ref="K229:K231" si="220">I59+E59</f>
        <v>57.364215000000002</v>
      </c>
      <c r="L229">
        <f>0.05*G66+(1-0.05)*B66</f>
        <v>5.62E-3</v>
      </c>
      <c r="M229">
        <f>I66+E66</f>
        <v>7.0060830000000003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2.0329999999999997E-2</v>
      </c>
      <c r="U229">
        <f t="shared" ref="U229:U231" si="223">0.1*G59+(1-0.1)*C59</f>
        <v>1.4300000000000001E-3</v>
      </c>
      <c r="V229">
        <f t="shared" ref="V229:V231" si="224">0.1*H59+(1-0.1)*D59</f>
        <v>2.0329999999999997E-2</v>
      </c>
      <c r="X229">
        <f>0.1*G66+(1-0.1)*B66</f>
        <v>5.64E-3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1.1524999999999999E-2</v>
      </c>
      <c r="H230">
        <f t="shared" si="217"/>
        <v>2.3643230000000002</v>
      </c>
      <c r="I230">
        <f t="shared" si="218"/>
        <v>2.725E-3</v>
      </c>
      <c r="J230">
        <f t="shared" si="219"/>
        <v>1.1394999999999999E-2</v>
      </c>
      <c r="K230">
        <f t="shared" si="220"/>
        <v>155.65718800000002</v>
      </c>
      <c r="P230" s="16"/>
      <c r="Q230" t="s">
        <v>36</v>
      </c>
      <c r="R230">
        <f t="shared" si="221"/>
        <v>2.7200000000000002E-3</v>
      </c>
      <c r="S230">
        <f t="shared" si="222"/>
        <v>1.155E-2</v>
      </c>
      <c r="U230">
        <f t="shared" si="223"/>
        <v>2.7500000000000003E-3</v>
      </c>
      <c r="V230">
        <f t="shared" si="224"/>
        <v>1.129E-2</v>
      </c>
    </row>
    <row r="231" spans="1:25" x14ac:dyDescent="0.25">
      <c r="C231" s="17"/>
      <c r="D231" s="16"/>
      <c r="E231" t="s">
        <v>37</v>
      </c>
      <c r="F231">
        <f t="shared" si="215"/>
        <v>3.6099999999999999E-3</v>
      </c>
      <c r="G231">
        <f t="shared" si="216"/>
        <v>8.2249999999999997E-3</v>
      </c>
      <c r="H231">
        <f t="shared" si="217"/>
        <v>2.7169619999999997</v>
      </c>
      <c r="I231">
        <f t="shared" si="218"/>
        <v>3.64E-3</v>
      </c>
      <c r="J231">
        <f t="shared" si="219"/>
        <v>8.1950000000000009E-3</v>
      </c>
      <c r="K231">
        <f t="shared" si="220"/>
        <v>826.11785600000007</v>
      </c>
      <c r="P231" s="16"/>
      <c r="Q231" t="s">
        <v>37</v>
      </c>
      <c r="R231">
        <f t="shared" si="221"/>
        <v>3.62E-3</v>
      </c>
      <c r="S231">
        <f t="shared" si="222"/>
        <v>8.2500000000000004E-3</v>
      </c>
      <c r="U231">
        <f t="shared" si="223"/>
        <v>3.6800000000000001E-3</v>
      </c>
      <c r="V231">
        <f t="shared" si="224"/>
        <v>8.1900000000000011E-3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2.0459999999999999E-2</v>
      </c>
      <c r="I235">
        <f t="shared" ref="I235:I237" si="227">0.2*G59+(1-0.2)*C59</f>
        <v>1.5599999999999998E-3</v>
      </c>
      <c r="J235">
        <f t="shared" ref="J235:J237" si="228">0.2*H59+(1-0.2)*D59</f>
        <v>2.0459999999999999E-2</v>
      </c>
      <c r="L235">
        <f>0.2*G66+(1-0.2)*B66</f>
        <v>5.680000000000001E-3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2.0589999999999997E-2</v>
      </c>
      <c r="U235">
        <f t="shared" ref="U235:U237" si="231">0.3*G59+(1-0.3)*C59</f>
        <v>1.6899999999999999E-3</v>
      </c>
      <c r="V235">
        <f t="shared" ref="V235:V237" si="232">0.3*H59+(1-0.3)*D59</f>
        <v>2.0589999999999997E-2</v>
      </c>
      <c r="X235">
        <f>0.3*G66+(1-0.3)*B66</f>
        <v>5.7199999999999994E-3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1.1599999999999999E-2</v>
      </c>
      <c r="I236">
        <f t="shared" si="227"/>
        <v>2.8E-3</v>
      </c>
      <c r="J236">
        <f t="shared" si="228"/>
        <v>1.108E-2</v>
      </c>
      <c r="P236" s="16"/>
      <c r="Q236" t="s">
        <v>36</v>
      </c>
      <c r="R236">
        <f t="shared" si="229"/>
        <v>2.7599999999999999E-3</v>
      </c>
      <c r="S236">
        <f t="shared" si="230"/>
        <v>1.1650000000000001E-2</v>
      </c>
      <c r="U236">
        <f t="shared" si="231"/>
        <v>2.8500000000000001E-3</v>
      </c>
      <c r="V236">
        <f t="shared" si="232"/>
        <v>1.0869999999999999E-2</v>
      </c>
    </row>
    <row r="237" spans="1:25" x14ac:dyDescent="0.25">
      <c r="C237" s="17"/>
      <c r="D237" s="16"/>
      <c r="E237" t="s">
        <v>37</v>
      </c>
      <c r="F237">
        <f t="shared" si="225"/>
        <v>3.64E-3</v>
      </c>
      <c r="G237">
        <f t="shared" si="226"/>
        <v>8.3000000000000001E-3</v>
      </c>
      <c r="I237">
        <f t="shared" si="227"/>
        <v>3.7600000000000003E-3</v>
      </c>
      <c r="J237">
        <f t="shared" si="228"/>
        <v>8.1799999999999998E-3</v>
      </c>
      <c r="P237" s="16"/>
      <c r="Q237" t="s">
        <v>37</v>
      </c>
      <c r="R237">
        <f t="shared" si="229"/>
        <v>3.6599999999999996E-3</v>
      </c>
      <c r="S237">
        <f t="shared" si="230"/>
        <v>8.3499999999999998E-3</v>
      </c>
      <c r="U237">
        <f t="shared" si="231"/>
        <v>3.8399999999999997E-3</v>
      </c>
      <c r="V237">
        <f t="shared" si="232"/>
        <v>8.1700000000000002E-3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2.0329750000000001E-2</v>
      </c>
      <c r="H242">
        <f t="shared" ref="H242:H244" si="235">M52+I52+E52</f>
        <v>2.6727439999999998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2.0329750000000001E-2</v>
      </c>
      <c r="K242">
        <f t="shared" ref="K242:K244" si="238">M59+I59+E59</f>
        <v>90.521468999999996</v>
      </c>
      <c r="L242">
        <f>(0.05*(1-0.05)+0.05*(1-0.05))*G66+0.05*0.05*J66+(1-0.05*(1-0.05)-0.05*(1-0.05)-0.05*0.05)*B66</f>
        <v>5.6397500000000007E-3</v>
      </c>
      <c r="M242">
        <f>M66+I66+E66</f>
        <v>10.827959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2.0459000000000001E-2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2.0459000000000001E-2</v>
      </c>
      <c r="X242">
        <f>(0.1*0.9+0.1*0.9)*G66+0.1*0.1*J66+(1-0.1*0.9-0.1*0.9-0.1*0.1)*B66</f>
        <v>5.679E-3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2.7200000000000006E-3</v>
      </c>
      <c r="G243">
        <f t="shared" si="234"/>
        <v>1.1549750000000001E-2</v>
      </c>
      <c r="H243">
        <f t="shared" si="235"/>
        <v>3.5469010000000001</v>
      </c>
      <c r="I243">
        <f t="shared" si="236"/>
        <v>2.7505000000000003E-3</v>
      </c>
      <c r="J243">
        <f t="shared" si="237"/>
        <v>1.1297250000000002E-2</v>
      </c>
      <c r="K243">
        <f t="shared" si="238"/>
        <v>231.137618</v>
      </c>
      <c r="O243" s="15"/>
      <c r="P243" s="16"/>
      <c r="Q243" t="s">
        <v>36</v>
      </c>
      <c r="R243">
        <f t="shared" si="239"/>
        <v>2.7400000000000002E-3</v>
      </c>
      <c r="S243">
        <f t="shared" si="240"/>
        <v>1.1599000000000002E-2</v>
      </c>
      <c r="U243">
        <f t="shared" si="241"/>
        <v>2.8020000000000002E-3</v>
      </c>
      <c r="V243">
        <f t="shared" si="242"/>
        <v>1.1109000000000001E-2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3.6202500000000002E-3</v>
      </c>
      <c r="G244">
        <f t="shared" si="234"/>
        <v>8.2500000000000021E-3</v>
      </c>
      <c r="H244">
        <f t="shared" si="235"/>
        <v>4.0624519999999995</v>
      </c>
      <c r="I244">
        <f t="shared" si="236"/>
        <v>3.6787500000000002E-3</v>
      </c>
      <c r="J244">
        <f t="shared" si="237"/>
        <v>8.1892500000000021E-3</v>
      </c>
      <c r="K244">
        <f t="shared" si="238"/>
        <v>1351.7638460000001</v>
      </c>
      <c r="O244" s="15"/>
      <c r="P244" s="16"/>
      <c r="Q244" t="s">
        <v>37</v>
      </c>
      <c r="R244">
        <f t="shared" si="239"/>
        <v>3.6410000000000001E-3</v>
      </c>
      <c r="S244">
        <f t="shared" si="240"/>
        <v>8.3000000000000018E-3</v>
      </c>
      <c r="U244">
        <f t="shared" si="241"/>
        <v>3.7550000000000005E-3</v>
      </c>
      <c r="V244">
        <f t="shared" si="242"/>
        <v>8.177000000000002E-3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2.0715999999999998E-2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2.0715999999999998E-2</v>
      </c>
      <c r="L248">
        <f>(0.2*0.8+0.2*0.8)*G66+0.2*0.2*J66+(1-0.2*0.8-0.2*0.8-0.2*0.2)*B66</f>
        <v>5.7559999999999998E-3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2.0971E-2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2.0971E-2</v>
      </c>
      <c r="X248">
        <f>(0.3*0.7+0.3*0.7)*G66+0.3*0.3*J66+(1-0.3*0.7-0.3*0.7-0.3*0.3)*B66</f>
        <v>5.8310000000000011E-3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2.7800000000000004E-3</v>
      </c>
      <c r="G249">
        <f t="shared" si="244"/>
        <v>1.1696E-2</v>
      </c>
      <c r="I249">
        <f t="shared" si="245"/>
        <v>2.908E-3</v>
      </c>
      <c r="J249">
        <f t="shared" si="246"/>
        <v>1.0775999999999999E-2</v>
      </c>
      <c r="O249" s="15"/>
      <c r="P249" s="16"/>
      <c r="Q249" t="s">
        <v>36</v>
      </c>
      <c r="R249">
        <f t="shared" si="247"/>
        <v>2.8200000000000005E-3</v>
      </c>
      <c r="S249">
        <f t="shared" si="248"/>
        <v>1.1791000000000001E-2</v>
      </c>
      <c r="U249">
        <f t="shared" si="249"/>
        <v>3.0180000000000003E-3</v>
      </c>
      <c r="V249">
        <f t="shared" si="250"/>
        <v>1.0501000000000002E-2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3.6839999999999998E-3</v>
      </c>
      <c r="G250">
        <f t="shared" si="244"/>
        <v>8.4000000000000012E-3</v>
      </c>
      <c r="I250">
        <f t="shared" si="245"/>
        <v>3.8999999999999998E-3</v>
      </c>
      <c r="J250">
        <f t="shared" si="246"/>
        <v>8.1480000000000007E-3</v>
      </c>
      <c r="O250" s="15"/>
      <c r="P250" s="16"/>
      <c r="Q250" t="s">
        <v>37</v>
      </c>
      <c r="R250">
        <f t="shared" si="247"/>
        <v>3.7290000000000005E-3</v>
      </c>
      <c r="S250">
        <f t="shared" si="248"/>
        <v>8.5000000000000006E-3</v>
      </c>
      <c r="U250">
        <f t="shared" si="249"/>
        <v>4.0350000000000004E-3</v>
      </c>
      <c r="V250">
        <f t="shared" si="250"/>
        <v>8.1130000000000022E-3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2.0394262499999996E-2</v>
      </c>
      <c r="H255">
        <f t="shared" ref="H255:H257" si="253">Q52+M52+I52+E52</f>
        <v>3.5571009999999998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2.0394262499999996E-2</v>
      </c>
      <c r="K255">
        <f t="shared" ref="K255:K257" si="256">Q59+M59+I59+E59</f>
        <v>119.614884</v>
      </c>
      <c r="L255">
        <f>3*0.05*(1-0.05)*(1-0.05)*G66+3*0.05*0.05*(1-0.05)*J66+0.05*0.05*0.05*N66+(1-3*0.05*(1-0.05)*(1-0.05)-3*0.05*0.05*(1-0.05)-0.05*0.05*0.05)*B66</f>
        <v>5.6592750000000001E-3</v>
      </c>
      <c r="M255">
        <f>Q66+M66+I66+E66</f>
        <v>13.986805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2.0587099999999997E-2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2.0587099999999997E-2</v>
      </c>
      <c r="X255">
        <f>3*0.1*(1-0.1)*(1-0.1)*G66+3*0.1*0.1*(1-0.1)*J66+0.1*0.1*0.1*N66+(1-3*0.1*(1-0.1)*(1-0.1)-3*0.1*0.1*(1-0.1)-0.1*0.1*0.1)*B66</f>
        <v>5.7171999999999995E-3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2.7299999999999998E-3</v>
      </c>
      <c r="G256">
        <f t="shared" si="252"/>
        <v>1.1574299999999999E-2</v>
      </c>
      <c r="H256">
        <f t="shared" si="253"/>
        <v>4.7261580000000007</v>
      </c>
      <c r="I256">
        <f t="shared" si="254"/>
        <v>2.7763874999999997E-3</v>
      </c>
      <c r="J256">
        <f t="shared" si="255"/>
        <v>1.1206387499999998E-2</v>
      </c>
      <c r="K256">
        <f t="shared" si="256"/>
        <v>304.11976900000002</v>
      </c>
      <c r="N256" s="19"/>
      <c r="O256" s="15"/>
      <c r="P256" s="16"/>
      <c r="Q256" t="s">
        <v>36</v>
      </c>
      <c r="R256">
        <f t="shared" si="257"/>
        <v>2.7599999999999999E-3</v>
      </c>
      <c r="S256">
        <f t="shared" si="258"/>
        <v>1.1647399999999999E-2</v>
      </c>
      <c r="U256">
        <f t="shared" si="259"/>
        <v>2.8551000000000002E-3</v>
      </c>
      <c r="V256">
        <f t="shared" si="260"/>
        <v>1.09541E-2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3.6307249999999996E-3</v>
      </c>
      <c r="G257">
        <f t="shared" si="252"/>
        <v>8.2749999999999994E-3</v>
      </c>
      <c r="H257">
        <f t="shared" si="253"/>
        <v>5.3972639999999998</v>
      </c>
      <c r="I257">
        <f t="shared" si="254"/>
        <v>3.7163124999999996E-3</v>
      </c>
      <c r="J257">
        <f t="shared" si="255"/>
        <v>8.1829125000000003E-3</v>
      </c>
      <c r="K257">
        <f t="shared" si="256"/>
        <v>1694.5005720000001</v>
      </c>
      <c r="N257" s="19"/>
      <c r="O257" s="15"/>
      <c r="P257" s="16"/>
      <c r="Q257" t="s">
        <v>37</v>
      </c>
      <c r="R257">
        <f t="shared" si="257"/>
        <v>3.6627999999999999E-3</v>
      </c>
      <c r="S257">
        <f t="shared" si="258"/>
        <v>8.3499999999999998E-3</v>
      </c>
      <c r="U257">
        <f t="shared" si="259"/>
        <v>3.8254999999999999E-3</v>
      </c>
      <c r="V257">
        <f t="shared" si="260"/>
        <v>8.1623000000000008E-3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2.0968799999999996E-2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2.0968799999999996E-2</v>
      </c>
      <c r="L261">
        <f>3*0.2*(1-0.2)*(1-0.2)*G66+3*0.2*0.2*(1-0.2)*J66+0.2*0.2*0.2*N66+(1-3*0.2*(1-0.2)*(1-0.2)-3*0.2*0.2*(1-0.2)-0.2*0.2*0.2)*B66</f>
        <v>5.8296000000000008E-3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2.1345700000000002E-2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2.1345700000000002E-2</v>
      </c>
      <c r="X261">
        <f>3*0.3*(1-0.3)*(1-0.3)*G66+3*0.3*0.3*(1-0.3)*J66+0.3*0.3*0.3*N66+(1-3*0.3*(1-0.3)*(1-0.3)-3*0.3*0.3*(1-0.3)-0.3*0.3*0.3)*B66</f>
        <v>5.9384000000000008E-3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2.8199999999999996E-3</v>
      </c>
      <c r="G262">
        <f t="shared" si="262"/>
        <v>1.17912E-2</v>
      </c>
      <c r="I262">
        <f t="shared" si="263"/>
        <v>3.0168E-3</v>
      </c>
      <c r="J262">
        <f t="shared" si="264"/>
        <v>1.0564799999999999E-2</v>
      </c>
      <c r="N262" s="19"/>
      <c r="O262" s="15"/>
      <c r="P262" s="16"/>
      <c r="Q262" t="s">
        <v>36</v>
      </c>
      <c r="R262">
        <f t="shared" si="265"/>
        <v>2.8800000000000002E-3</v>
      </c>
      <c r="S262">
        <f t="shared" si="266"/>
        <v>1.19338E-2</v>
      </c>
      <c r="U262">
        <f t="shared" si="267"/>
        <v>3.1797000000000001E-3</v>
      </c>
      <c r="V262">
        <f t="shared" si="268"/>
        <v>1.0314700000000001E-2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3.7304E-3</v>
      </c>
      <c r="G263">
        <f t="shared" si="262"/>
        <v>8.5000000000000006E-3</v>
      </c>
      <c r="I263">
        <f t="shared" si="263"/>
        <v>4.0239999999999998E-3</v>
      </c>
      <c r="J263">
        <f t="shared" si="264"/>
        <v>8.1144000000000008E-3</v>
      </c>
      <c r="N263" s="19"/>
      <c r="O263" s="15"/>
      <c r="P263" s="16"/>
      <c r="Q263" t="s">
        <v>37</v>
      </c>
      <c r="R263">
        <f t="shared" si="265"/>
        <v>3.8016000000000005E-3</v>
      </c>
      <c r="S263">
        <f t="shared" si="266"/>
        <v>8.6500000000000014E-3</v>
      </c>
      <c r="U263">
        <f t="shared" si="267"/>
        <v>4.1985000000000008E-3</v>
      </c>
      <c r="V263">
        <f t="shared" si="268"/>
        <v>8.0641000000000011E-3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I263"/>
  <sheetViews>
    <sheetView topLeftCell="D1"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11.7773437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100</v>
      </c>
      <c r="C9" s="11"/>
      <c r="D9" s="11"/>
      <c r="E9" s="11"/>
      <c r="F9" s="11" t="s">
        <v>101</v>
      </c>
      <c r="G9" s="11"/>
      <c r="H9" s="11"/>
      <c r="I9" s="11"/>
      <c r="J9" s="11" t="s">
        <v>102</v>
      </c>
      <c r="K9" s="11"/>
      <c r="L9" s="11"/>
      <c r="M9" s="11"/>
      <c r="N9" s="11" t="s">
        <v>103</v>
      </c>
      <c r="O9" s="11"/>
      <c r="P9" s="11"/>
      <c r="Q9" s="11"/>
      <c r="S9" s="17" t="s">
        <v>12</v>
      </c>
      <c r="T9" s="11" t="s">
        <v>100</v>
      </c>
      <c r="U9" s="11"/>
      <c r="V9" s="11"/>
      <c r="W9" s="11"/>
      <c r="X9" s="11" t="s">
        <v>101</v>
      </c>
      <c r="Y9" s="11"/>
      <c r="Z9" s="11"/>
      <c r="AA9" s="11"/>
      <c r="AB9" s="11" t="s">
        <v>102</v>
      </c>
      <c r="AC9" s="11"/>
      <c r="AD9" s="11"/>
      <c r="AE9" s="11"/>
      <c r="AF9" s="11" t="s">
        <v>103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1.89E-2</v>
      </c>
      <c r="E11">
        <v>0.85903600000000002</v>
      </c>
      <c r="F11" t="s">
        <v>20</v>
      </c>
      <c r="G11">
        <v>2.5999999999999999E-3</v>
      </c>
      <c r="H11">
        <v>2.01E-2</v>
      </c>
      <c r="I11">
        <v>0.86062000000000005</v>
      </c>
      <c r="J11" t="s">
        <v>20</v>
      </c>
      <c r="K11">
        <v>2.5999999999999999E-3</v>
      </c>
      <c r="L11">
        <v>2.1299999999999999E-2</v>
      </c>
      <c r="M11">
        <v>0.86122299999999996</v>
      </c>
      <c r="N11" t="s">
        <v>20</v>
      </c>
      <c r="O11">
        <v>2.5999999999999999E-3</v>
      </c>
      <c r="P11">
        <v>2.2499999999999999E-2</v>
      </c>
      <c r="Q11">
        <v>0.860989</v>
      </c>
      <c r="S11" s="17"/>
      <c r="T11" t="s">
        <v>20</v>
      </c>
      <c r="U11">
        <v>1.2999999999999999E-3</v>
      </c>
      <c r="V11">
        <v>1.89E-2</v>
      </c>
      <c r="W11">
        <v>0.86033099999999996</v>
      </c>
      <c r="X11" t="s">
        <v>20</v>
      </c>
      <c r="Y11">
        <v>2.5999999999999999E-3</v>
      </c>
      <c r="Z11">
        <v>2.01E-2</v>
      </c>
      <c r="AA11">
        <v>0.86207100000000003</v>
      </c>
      <c r="AB11" t="s">
        <v>20</v>
      </c>
      <c r="AC11">
        <v>2.5999999999999999E-3</v>
      </c>
      <c r="AD11">
        <v>2.1299999999999999E-2</v>
      </c>
      <c r="AE11">
        <v>0.87789399999999995</v>
      </c>
      <c r="AF11" t="s">
        <v>20</v>
      </c>
      <c r="AG11">
        <v>2.5999999999999999E-3</v>
      </c>
      <c r="AH11">
        <v>2.2499999999999999E-2</v>
      </c>
      <c r="AI11">
        <v>0.86387100000000006</v>
      </c>
    </row>
    <row r="12" spans="1:35" x14ac:dyDescent="0.25">
      <c r="A12" s="17"/>
      <c r="B12" t="s">
        <v>21</v>
      </c>
      <c r="C12">
        <v>1.8499999999999999E-2</v>
      </c>
      <c r="D12">
        <v>1.8800000000000001E-2</v>
      </c>
      <c r="E12">
        <v>0.90447900000000003</v>
      </c>
      <c r="F12" t="s">
        <v>21</v>
      </c>
      <c r="G12">
        <v>1.9599999999999999E-2</v>
      </c>
      <c r="H12">
        <v>0.02</v>
      </c>
      <c r="I12">
        <v>0.90526899999999999</v>
      </c>
      <c r="J12" t="s">
        <v>21</v>
      </c>
      <c r="K12">
        <v>2.0799999999999999E-2</v>
      </c>
      <c r="L12">
        <v>2.12E-2</v>
      </c>
      <c r="M12">
        <v>0.90532400000000002</v>
      </c>
      <c r="N12" t="s">
        <v>21</v>
      </c>
      <c r="O12">
        <v>2.1899999999999999E-2</v>
      </c>
      <c r="P12">
        <v>2.24E-2</v>
      </c>
      <c r="Q12">
        <v>0.90737599999999996</v>
      </c>
      <c r="S12" s="17"/>
      <c r="T12" t="s">
        <v>21</v>
      </c>
      <c r="U12">
        <v>1.67E-2</v>
      </c>
      <c r="V12">
        <v>1.8599999999999998E-2</v>
      </c>
      <c r="W12">
        <v>0.900783</v>
      </c>
      <c r="X12" t="s">
        <v>21</v>
      </c>
      <c r="Y12">
        <v>1.77E-2</v>
      </c>
      <c r="Z12">
        <v>1.9699999999999999E-2</v>
      </c>
      <c r="AA12">
        <v>0.90556800000000004</v>
      </c>
      <c r="AB12" t="s">
        <v>21</v>
      </c>
      <c r="AC12">
        <v>1.8700000000000001E-2</v>
      </c>
      <c r="AD12">
        <v>2.0899999999999998E-2</v>
      </c>
      <c r="AE12">
        <v>0.90256800000000004</v>
      </c>
      <c r="AF12" t="s">
        <v>21</v>
      </c>
      <c r="AG12">
        <v>1.9699999999999999E-2</v>
      </c>
      <c r="AH12">
        <v>2.2100000000000002E-2</v>
      </c>
      <c r="AI12">
        <v>0.89975499999999997</v>
      </c>
    </row>
    <row r="13" spans="1:35" x14ac:dyDescent="0.25">
      <c r="A13" s="17"/>
      <c r="B13" t="s">
        <v>22</v>
      </c>
      <c r="C13">
        <v>1.8499999999999999E-2</v>
      </c>
      <c r="D13">
        <v>1.8499999999999999E-2</v>
      </c>
      <c r="E13">
        <v>1.037018</v>
      </c>
      <c r="F13" t="s">
        <v>22</v>
      </c>
      <c r="G13">
        <v>1.9599999999999999E-2</v>
      </c>
      <c r="H13">
        <v>1.9599999999999999E-2</v>
      </c>
      <c r="I13">
        <v>1.006275</v>
      </c>
      <c r="J13" t="s">
        <v>22</v>
      </c>
      <c r="K13">
        <v>2.0799999999999999E-2</v>
      </c>
      <c r="L13">
        <v>2.0799999999999999E-2</v>
      </c>
      <c r="M13">
        <v>1.0094959999999999</v>
      </c>
      <c r="N13" t="s">
        <v>22</v>
      </c>
      <c r="O13">
        <v>2.1899999999999999E-2</v>
      </c>
      <c r="P13">
        <v>2.1899999999999999E-2</v>
      </c>
      <c r="Q13">
        <v>1.0055529999999999</v>
      </c>
      <c r="S13" s="17"/>
      <c r="T13" t="s">
        <v>22</v>
      </c>
      <c r="U13">
        <v>1.6799999999999999E-2</v>
      </c>
      <c r="V13">
        <v>1.72E-2</v>
      </c>
      <c r="W13">
        <v>1.0076259999999999</v>
      </c>
      <c r="X13" t="s">
        <v>22</v>
      </c>
      <c r="Y13">
        <v>1.7899999999999999E-2</v>
      </c>
      <c r="Z13">
        <v>1.83E-2</v>
      </c>
      <c r="AA13">
        <v>1.0420849999999999</v>
      </c>
      <c r="AB13" t="s">
        <v>22</v>
      </c>
      <c r="AC13">
        <v>1.89E-2</v>
      </c>
      <c r="AD13">
        <v>1.9400000000000001E-2</v>
      </c>
      <c r="AE13">
        <v>1.013779</v>
      </c>
      <c r="AF13" t="s">
        <v>22</v>
      </c>
      <c r="AG13">
        <v>1.9900000000000001E-2</v>
      </c>
      <c r="AH13">
        <v>2.0400000000000001E-2</v>
      </c>
      <c r="AI13">
        <v>1.054406</v>
      </c>
    </row>
    <row r="16" spans="1:35" x14ac:dyDescent="0.25">
      <c r="A16" s="13" t="s">
        <v>24</v>
      </c>
      <c r="B16" s="11" t="s">
        <v>100</v>
      </c>
      <c r="C16" s="11"/>
      <c r="D16" s="11"/>
      <c r="E16" s="11"/>
      <c r="F16" s="11" t="s">
        <v>101</v>
      </c>
      <c r="G16" s="11"/>
      <c r="H16" s="11"/>
      <c r="I16" s="11"/>
      <c r="J16" s="11" t="s">
        <v>102</v>
      </c>
      <c r="K16" s="11"/>
      <c r="L16" s="11"/>
      <c r="M16" s="11"/>
      <c r="N16" s="11" t="s">
        <v>103</v>
      </c>
      <c r="O16" s="11"/>
      <c r="P16" s="11"/>
      <c r="Q16" s="11"/>
      <c r="S16" s="13" t="s">
        <v>24</v>
      </c>
      <c r="T16" s="11" t="s">
        <v>100</v>
      </c>
      <c r="U16" s="11"/>
      <c r="V16" s="11"/>
      <c r="W16" s="11"/>
      <c r="X16" s="11" t="s">
        <v>101</v>
      </c>
      <c r="Y16" s="11"/>
      <c r="Z16" s="11"/>
      <c r="AA16" s="11"/>
      <c r="AB16" s="11" t="s">
        <v>102</v>
      </c>
      <c r="AC16" s="11"/>
      <c r="AD16" s="11"/>
      <c r="AE16" s="11"/>
      <c r="AF16" s="11" t="s">
        <v>103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1.89E-2</v>
      </c>
      <c r="E18">
        <v>7.3933140000000002</v>
      </c>
      <c r="F18" t="s">
        <v>20</v>
      </c>
      <c r="G18">
        <v>2.5999999999999999E-3</v>
      </c>
      <c r="H18">
        <v>2.01E-2</v>
      </c>
      <c r="I18">
        <v>8.8230570000000004</v>
      </c>
      <c r="J18" t="s">
        <v>20</v>
      </c>
      <c r="K18">
        <v>2.5999999999999999E-3</v>
      </c>
      <c r="L18">
        <v>2.1299999999999999E-2</v>
      </c>
      <c r="M18">
        <v>8.9820960000000003</v>
      </c>
      <c r="N18" t="s">
        <v>20</v>
      </c>
      <c r="O18">
        <v>2.5999999999999999E-3</v>
      </c>
      <c r="P18">
        <v>2.2499999999999999E-2</v>
      </c>
      <c r="Q18">
        <v>7.1455130000000002</v>
      </c>
      <c r="S18" s="13"/>
      <c r="T18" t="s">
        <v>20</v>
      </c>
      <c r="U18">
        <v>1.2999999999999999E-3</v>
      </c>
      <c r="V18">
        <v>1.89E-2</v>
      </c>
      <c r="W18">
        <v>7.2310720000000002</v>
      </c>
      <c r="X18" t="s">
        <v>20</v>
      </c>
      <c r="Y18">
        <v>2.5999999999999999E-3</v>
      </c>
      <c r="Z18">
        <v>2.01E-2</v>
      </c>
      <c r="AA18">
        <v>8.9342670000000002</v>
      </c>
      <c r="AB18" t="s">
        <v>20</v>
      </c>
      <c r="AC18">
        <v>2.5999999999999999E-3</v>
      </c>
      <c r="AD18">
        <v>2.1299999999999999E-2</v>
      </c>
      <c r="AE18">
        <v>8.3080730000000003</v>
      </c>
      <c r="AF18" t="s">
        <v>20</v>
      </c>
      <c r="AG18">
        <v>2.5999999999999999E-3</v>
      </c>
      <c r="AH18">
        <v>2.2499999999999999E-2</v>
      </c>
      <c r="AI18">
        <v>7.104012</v>
      </c>
    </row>
    <row r="19" spans="1:35" x14ac:dyDescent="0.25">
      <c r="A19" s="13"/>
      <c r="B19" t="s">
        <v>21</v>
      </c>
      <c r="C19">
        <v>1.8499999999999999E-2</v>
      </c>
      <c r="D19">
        <v>1.8800000000000001E-2</v>
      </c>
      <c r="E19">
        <v>19.292929999999998</v>
      </c>
      <c r="F19" t="s">
        <v>21</v>
      </c>
      <c r="G19">
        <v>1.9599999999999999E-2</v>
      </c>
      <c r="H19">
        <v>0.02</v>
      </c>
      <c r="I19">
        <v>18.288526000000001</v>
      </c>
      <c r="J19" t="s">
        <v>21</v>
      </c>
      <c r="K19">
        <v>2.0799999999999999E-2</v>
      </c>
      <c r="L19">
        <v>2.12E-2</v>
      </c>
      <c r="M19">
        <v>17.415589000000001</v>
      </c>
      <c r="N19" t="s">
        <v>21</v>
      </c>
      <c r="O19">
        <v>2.1899999999999999E-2</v>
      </c>
      <c r="P19">
        <v>2.24E-2</v>
      </c>
      <c r="Q19">
        <v>17.517979</v>
      </c>
      <c r="S19" s="13"/>
      <c r="T19" t="s">
        <v>21</v>
      </c>
      <c r="U19">
        <v>1.67E-2</v>
      </c>
      <c r="V19">
        <v>1.8599999999999998E-2</v>
      </c>
      <c r="W19">
        <v>17.079055</v>
      </c>
      <c r="X19" t="s">
        <v>21</v>
      </c>
      <c r="Y19">
        <v>1.77E-2</v>
      </c>
      <c r="Z19">
        <v>1.9599999999999999E-2</v>
      </c>
      <c r="AA19">
        <v>17.933779999999999</v>
      </c>
      <c r="AB19" t="s">
        <v>21</v>
      </c>
      <c r="AC19">
        <v>1.8700000000000001E-2</v>
      </c>
      <c r="AD19">
        <v>2.0799999999999999E-2</v>
      </c>
      <c r="AE19">
        <v>18.087128</v>
      </c>
      <c r="AF19" t="s">
        <v>21</v>
      </c>
      <c r="AG19">
        <v>1.9699999999999999E-2</v>
      </c>
      <c r="AH19">
        <v>2.1999999999999999E-2</v>
      </c>
      <c r="AI19">
        <v>19.887485999999999</v>
      </c>
    </row>
    <row r="20" spans="1:35" x14ac:dyDescent="0.25">
      <c r="A20" s="13"/>
      <c r="B20" t="s">
        <v>22</v>
      </c>
      <c r="C20">
        <v>1.8499999999999999E-2</v>
      </c>
      <c r="D20">
        <v>1.8499999999999999E-2</v>
      </c>
      <c r="E20">
        <v>100.64600299999999</v>
      </c>
      <c r="F20" t="s">
        <v>22</v>
      </c>
      <c r="G20">
        <v>1.9599999999999999E-2</v>
      </c>
      <c r="H20">
        <v>1.9599999999999999E-2</v>
      </c>
      <c r="I20">
        <v>99.099524000000002</v>
      </c>
      <c r="J20" t="s">
        <v>22</v>
      </c>
      <c r="K20">
        <v>2.0799999999999999E-2</v>
      </c>
      <c r="L20">
        <v>2.0799999999999999E-2</v>
      </c>
      <c r="M20">
        <v>82.406869999999998</v>
      </c>
      <c r="N20" t="s">
        <v>22</v>
      </c>
      <c r="O20">
        <v>2.1899999999999999E-2</v>
      </c>
      <c r="P20">
        <v>2.1899999999999999E-2</v>
      </c>
      <c r="Q20">
        <v>110.28215899999999</v>
      </c>
      <c r="S20" s="13"/>
      <c r="T20" t="s">
        <v>22</v>
      </c>
      <c r="U20">
        <v>1.6799999999999999E-2</v>
      </c>
      <c r="V20">
        <v>1.72E-2</v>
      </c>
      <c r="W20">
        <v>99.132700999999997</v>
      </c>
      <c r="X20" t="s">
        <v>22</v>
      </c>
      <c r="Y20">
        <v>1.7899999999999999E-2</v>
      </c>
      <c r="Z20">
        <v>1.83E-2</v>
      </c>
      <c r="AA20">
        <v>97.333797000000004</v>
      </c>
      <c r="AB20" t="s">
        <v>22</v>
      </c>
      <c r="AC20">
        <v>1.89E-2</v>
      </c>
      <c r="AD20">
        <v>0.02</v>
      </c>
      <c r="AE20">
        <v>113.14845800000001</v>
      </c>
      <c r="AF20" t="s">
        <v>22</v>
      </c>
      <c r="AG20">
        <v>1.9900000000000001E-2</v>
      </c>
      <c r="AH20">
        <v>2.0400000000000001E-2</v>
      </c>
      <c r="AI20">
        <v>104.932457</v>
      </c>
    </row>
    <row r="23" spans="1:35" x14ac:dyDescent="0.25">
      <c r="A23" s="18" t="s">
        <v>25</v>
      </c>
      <c r="B23" s="11" t="s">
        <v>100</v>
      </c>
      <c r="C23" s="11"/>
      <c r="D23" s="11"/>
      <c r="E23" s="11"/>
      <c r="F23" s="11" t="s">
        <v>101</v>
      </c>
      <c r="G23" s="11"/>
      <c r="H23" s="11"/>
      <c r="I23" s="11"/>
      <c r="J23" s="11" t="s">
        <v>102</v>
      </c>
      <c r="K23" s="11"/>
      <c r="L23" s="11"/>
      <c r="M23" s="11"/>
      <c r="N23" s="11" t="s">
        <v>103</v>
      </c>
      <c r="O23" s="11"/>
      <c r="P23" s="11"/>
      <c r="Q23" s="11"/>
      <c r="S23" s="18" t="s">
        <v>25</v>
      </c>
      <c r="T23" s="11" t="s">
        <v>100</v>
      </c>
      <c r="U23" s="11"/>
      <c r="V23" s="11"/>
      <c r="W23" s="11"/>
      <c r="X23" s="11" t="s">
        <v>101</v>
      </c>
      <c r="Y23" s="11"/>
      <c r="Z23" s="11"/>
      <c r="AA23" s="11"/>
      <c r="AB23" s="11" t="s">
        <v>102</v>
      </c>
      <c r="AC23" s="11"/>
      <c r="AD23" s="11"/>
      <c r="AE23" s="11"/>
      <c r="AF23" s="11" t="s">
        <v>103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1.8499999999999999E-2</v>
      </c>
      <c r="C25" s="3"/>
      <c r="D25" s="3"/>
      <c r="E25">
        <v>2.9510299999999998</v>
      </c>
      <c r="F25" s="3">
        <v>1.9599999999999999E-2</v>
      </c>
      <c r="G25" s="3"/>
      <c r="H25" s="3"/>
      <c r="I25">
        <v>3.5124019999999998</v>
      </c>
      <c r="J25" s="3">
        <v>2.0799999999999999E-2</v>
      </c>
      <c r="K25" s="3"/>
      <c r="L25" s="3"/>
      <c r="M25">
        <v>3.0047869999999999</v>
      </c>
      <c r="N25" s="3">
        <v>2.1999999999999999E-2</v>
      </c>
      <c r="O25" s="3"/>
      <c r="P25" s="3"/>
      <c r="Q25">
        <v>3.3056939999999999</v>
      </c>
      <c r="S25" s="18"/>
      <c r="T25" s="3">
        <v>1.7000000000000001E-2</v>
      </c>
      <c r="U25" s="3"/>
      <c r="V25" s="3"/>
      <c r="W25">
        <v>3.4959210000000001</v>
      </c>
      <c r="X25" s="3">
        <v>1.8100000000000002E-2</v>
      </c>
      <c r="Y25" s="3"/>
      <c r="Z25" s="3"/>
      <c r="AA25">
        <v>2.8752979999999999</v>
      </c>
      <c r="AB25" s="3">
        <v>1.9199999999999998E-2</v>
      </c>
      <c r="AC25" s="3"/>
      <c r="AD25" s="3"/>
      <c r="AE25">
        <v>2.8770410000000002</v>
      </c>
      <c r="AF25" s="3">
        <v>2.0199999999999999E-2</v>
      </c>
      <c r="AG25" s="3"/>
      <c r="AH25" s="3"/>
      <c r="AI25">
        <v>2.8428010000000001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100</v>
      </c>
      <c r="C30" s="11"/>
      <c r="D30" s="11"/>
      <c r="E30" s="11"/>
      <c r="F30" s="11" t="s">
        <v>101</v>
      </c>
      <c r="G30" s="11"/>
      <c r="H30" s="11"/>
      <c r="I30" s="11"/>
      <c r="J30" s="11" t="s">
        <v>102</v>
      </c>
      <c r="K30" s="11"/>
      <c r="L30" s="11"/>
      <c r="M30" s="11"/>
      <c r="N30" s="11" t="s">
        <v>103</v>
      </c>
      <c r="O30" s="11"/>
      <c r="P30" s="11"/>
      <c r="Q30" s="11"/>
      <c r="S30" s="17" t="s">
        <v>12</v>
      </c>
      <c r="T30" s="11" t="s">
        <v>100</v>
      </c>
      <c r="U30" s="11"/>
      <c r="V30" s="11"/>
      <c r="W30" s="11"/>
      <c r="X30" s="11" t="s">
        <v>101</v>
      </c>
      <c r="Y30" s="11"/>
      <c r="Z30" s="11"/>
      <c r="AA30" s="11"/>
      <c r="AB30" s="11" t="s">
        <v>102</v>
      </c>
      <c r="AC30" s="11"/>
      <c r="AD30" s="11"/>
      <c r="AE30" s="11"/>
      <c r="AF30" s="11" t="s">
        <v>103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1.89E-2</v>
      </c>
      <c r="E32">
        <v>0.86294499999999996</v>
      </c>
      <c r="F32" t="s">
        <v>20</v>
      </c>
      <c r="G32">
        <v>2.5999999999999999E-3</v>
      </c>
      <c r="H32">
        <v>2.01E-2</v>
      </c>
      <c r="I32">
        <v>0.86351800000000001</v>
      </c>
      <c r="J32" t="s">
        <v>20</v>
      </c>
      <c r="K32">
        <v>2.5999999999999999E-3</v>
      </c>
      <c r="L32">
        <v>2.1299999999999999E-2</v>
      </c>
      <c r="M32">
        <v>0.85980100000000004</v>
      </c>
      <c r="N32" t="s">
        <v>20</v>
      </c>
      <c r="O32">
        <v>2.5999999999999999E-3</v>
      </c>
      <c r="P32">
        <v>2.2499999999999999E-2</v>
      </c>
      <c r="Q32">
        <v>0.86011700000000002</v>
      </c>
      <c r="S32" s="17"/>
      <c r="T32" t="s">
        <v>20</v>
      </c>
      <c r="U32">
        <v>1.2999999999999999E-3</v>
      </c>
      <c r="V32">
        <v>1.89E-2</v>
      </c>
      <c r="W32">
        <v>0.86198200000000003</v>
      </c>
      <c r="X32" t="s">
        <v>20</v>
      </c>
      <c r="Y32">
        <v>2.5999999999999999E-3</v>
      </c>
      <c r="Z32">
        <v>2.01E-2</v>
      </c>
      <c r="AA32">
        <v>0.86792400000000003</v>
      </c>
      <c r="AB32" t="s">
        <v>20</v>
      </c>
      <c r="AC32">
        <v>2.5999999999999999E-3</v>
      </c>
      <c r="AD32">
        <v>2.1299999999999999E-2</v>
      </c>
      <c r="AE32">
        <v>0.86184899999999998</v>
      </c>
      <c r="AF32" t="s">
        <v>20</v>
      </c>
      <c r="AG32">
        <v>2.5999999999999999E-3</v>
      </c>
      <c r="AH32">
        <v>2.2499999999999999E-2</v>
      </c>
      <c r="AI32">
        <v>0.86467099999999997</v>
      </c>
    </row>
    <row r="33" spans="1:35" x14ac:dyDescent="0.25">
      <c r="A33" s="17"/>
      <c r="B33" t="s">
        <v>21</v>
      </c>
      <c r="C33">
        <v>1.15E-2</v>
      </c>
      <c r="D33">
        <v>1.78E-2</v>
      </c>
      <c r="E33">
        <v>0.90351999999999999</v>
      </c>
      <c r="F33" t="s">
        <v>21</v>
      </c>
      <c r="G33">
        <v>1.21E-2</v>
      </c>
      <c r="H33">
        <v>1.89E-2</v>
      </c>
      <c r="I33">
        <v>0.89881200000000006</v>
      </c>
      <c r="J33" t="s">
        <v>21</v>
      </c>
      <c r="K33">
        <v>1.2699999999999999E-2</v>
      </c>
      <c r="L33">
        <v>0.02</v>
      </c>
      <c r="M33">
        <v>0.90305299999999999</v>
      </c>
      <c r="N33" t="s">
        <v>21</v>
      </c>
      <c r="O33">
        <v>1.3299999999999999E-2</v>
      </c>
      <c r="P33">
        <v>2.1100000000000001E-2</v>
      </c>
      <c r="Q33">
        <v>0.90771100000000005</v>
      </c>
      <c r="S33" s="17"/>
      <c r="T33" t="s">
        <v>21</v>
      </c>
      <c r="U33">
        <v>6.0000000000000001E-3</v>
      </c>
      <c r="V33">
        <v>1.5900000000000001E-2</v>
      </c>
      <c r="W33">
        <v>0.89823799999999998</v>
      </c>
      <c r="X33" t="s">
        <v>21</v>
      </c>
      <c r="Y33">
        <v>6.3E-3</v>
      </c>
      <c r="Z33">
        <v>1.6799999999999999E-2</v>
      </c>
      <c r="AA33">
        <v>0.89634899999999995</v>
      </c>
      <c r="AB33" t="s">
        <v>21</v>
      </c>
      <c r="AC33">
        <v>6.7000000000000002E-3</v>
      </c>
      <c r="AD33">
        <v>1.77E-2</v>
      </c>
      <c r="AE33">
        <v>0.89610999999999996</v>
      </c>
      <c r="AF33" t="s">
        <v>21</v>
      </c>
      <c r="AG33">
        <v>7.1000000000000004E-3</v>
      </c>
      <c r="AH33">
        <v>1.8599999999999998E-2</v>
      </c>
      <c r="AI33">
        <v>0.89843499999999998</v>
      </c>
    </row>
    <row r="34" spans="1:35" x14ac:dyDescent="0.25">
      <c r="A34" s="17"/>
      <c r="B34" t="s">
        <v>22</v>
      </c>
      <c r="C34">
        <v>1.26E-2</v>
      </c>
      <c r="D34">
        <v>1.5299999999999999E-2</v>
      </c>
      <c r="E34">
        <v>1.0037560000000001</v>
      </c>
      <c r="F34" t="s">
        <v>22</v>
      </c>
      <c r="G34">
        <v>1.34E-2</v>
      </c>
      <c r="H34">
        <v>1.6299999999999999E-2</v>
      </c>
      <c r="I34">
        <v>1.0120199999999999</v>
      </c>
      <c r="J34" t="s">
        <v>22</v>
      </c>
      <c r="K34" s="7">
        <v>1.41E-2</v>
      </c>
      <c r="L34" s="8">
        <v>1.72E-2</v>
      </c>
      <c r="M34">
        <v>1.00413</v>
      </c>
      <c r="N34" t="s">
        <v>22</v>
      </c>
      <c r="O34">
        <v>1.4800000000000001E-2</v>
      </c>
      <c r="P34">
        <v>1.8100000000000002E-2</v>
      </c>
      <c r="Q34">
        <v>1.0027740000000001</v>
      </c>
      <c r="S34" s="17"/>
      <c r="T34" t="s">
        <v>22</v>
      </c>
      <c r="U34">
        <v>7.3000000000000001E-3</v>
      </c>
      <c r="V34">
        <v>1.24E-2</v>
      </c>
      <c r="W34">
        <v>1.0166770000000001</v>
      </c>
      <c r="X34" t="s">
        <v>22</v>
      </c>
      <c r="Y34">
        <v>7.7999999999999996E-3</v>
      </c>
      <c r="Z34">
        <v>1.32E-2</v>
      </c>
      <c r="AA34">
        <v>1.0524</v>
      </c>
      <c r="AB34" t="s">
        <v>22</v>
      </c>
      <c r="AC34">
        <v>8.2000000000000007E-3</v>
      </c>
      <c r="AD34">
        <v>1.4E-2</v>
      </c>
      <c r="AE34">
        <v>1.006324</v>
      </c>
      <c r="AF34" t="s">
        <v>22</v>
      </c>
      <c r="AG34">
        <v>8.6999999999999994E-3</v>
      </c>
      <c r="AH34" s="8">
        <v>1.47E-2</v>
      </c>
      <c r="AI34">
        <v>0.99715200000000004</v>
      </c>
    </row>
    <row r="37" spans="1:35" x14ac:dyDescent="0.25">
      <c r="A37" s="13" t="s">
        <v>24</v>
      </c>
      <c r="B37" s="11" t="s">
        <v>100</v>
      </c>
      <c r="C37" s="11"/>
      <c r="D37" s="11"/>
      <c r="E37" s="11"/>
      <c r="F37" s="11" t="s">
        <v>101</v>
      </c>
      <c r="G37" s="11"/>
      <c r="H37" s="11"/>
      <c r="I37" s="11"/>
      <c r="J37" s="11" t="s">
        <v>102</v>
      </c>
      <c r="K37" s="11"/>
      <c r="L37" s="11"/>
      <c r="M37" s="11"/>
      <c r="N37" s="11" t="s">
        <v>103</v>
      </c>
      <c r="O37" s="11"/>
      <c r="P37" s="11"/>
      <c r="Q37" s="11"/>
      <c r="S37" s="13" t="s">
        <v>24</v>
      </c>
      <c r="T37" s="11" t="s">
        <v>100</v>
      </c>
      <c r="U37" s="11"/>
      <c r="V37" s="11"/>
      <c r="W37" s="11"/>
      <c r="X37" s="11" t="s">
        <v>101</v>
      </c>
      <c r="Y37" s="11"/>
      <c r="Z37" s="11"/>
      <c r="AA37" s="11"/>
      <c r="AB37" s="11" t="s">
        <v>102</v>
      </c>
      <c r="AC37" s="11"/>
      <c r="AD37" s="11"/>
      <c r="AE37" s="11"/>
      <c r="AF37" s="11" t="s">
        <v>103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1.89E-2</v>
      </c>
      <c r="E39">
        <v>8.4577960000000001</v>
      </c>
      <c r="F39" t="s">
        <v>20</v>
      </c>
      <c r="G39">
        <v>2.5999999999999999E-3</v>
      </c>
      <c r="H39">
        <v>2.01E-2</v>
      </c>
      <c r="I39">
        <v>7.5238779999999998</v>
      </c>
      <c r="J39" t="s">
        <v>20</v>
      </c>
      <c r="K39">
        <v>2.5999999999999999E-3</v>
      </c>
      <c r="L39">
        <v>2.1299999999999999E-2</v>
      </c>
      <c r="M39">
        <v>7.7857810000000001</v>
      </c>
      <c r="N39" t="s">
        <v>20</v>
      </c>
      <c r="O39">
        <v>2.5999999999999999E-3</v>
      </c>
      <c r="P39">
        <v>2.2499999999999999E-2</v>
      </c>
      <c r="Q39">
        <v>7.6738590000000002</v>
      </c>
      <c r="S39" s="13"/>
      <c r="T39" t="s">
        <v>20</v>
      </c>
      <c r="U39">
        <v>1.2999999999999999E-3</v>
      </c>
      <c r="V39">
        <v>1.89E-2</v>
      </c>
      <c r="W39">
        <v>8.8837109999999999</v>
      </c>
      <c r="X39" t="s">
        <v>20</v>
      </c>
      <c r="Y39">
        <v>2.5999999999999999E-3</v>
      </c>
      <c r="Z39">
        <v>2.01E-2</v>
      </c>
      <c r="AA39">
        <v>7.3275199999999998</v>
      </c>
      <c r="AB39" t="s">
        <v>20</v>
      </c>
      <c r="AC39">
        <v>2.5999999999999999E-3</v>
      </c>
      <c r="AD39" s="7">
        <v>2.1299999999999999E-2</v>
      </c>
      <c r="AE39">
        <v>8.4398979999999995</v>
      </c>
      <c r="AF39" t="s">
        <v>20</v>
      </c>
      <c r="AG39">
        <v>2.5999999999999999E-3</v>
      </c>
      <c r="AH39" s="7">
        <v>2.2499999999999999E-2</v>
      </c>
      <c r="AI39">
        <v>8.1702270000000006</v>
      </c>
    </row>
    <row r="40" spans="1:35" x14ac:dyDescent="0.25">
      <c r="A40" s="13"/>
      <c r="B40" t="s">
        <v>21</v>
      </c>
      <c r="C40">
        <v>1.15E-2</v>
      </c>
      <c r="D40">
        <v>1.78E-2</v>
      </c>
      <c r="E40">
        <v>17.038432</v>
      </c>
      <c r="F40" t="s">
        <v>21</v>
      </c>
      <c r="G40">
        <v>1.21E-2</v>
      </c>
      <c r="H40">
        <v>1.8499999999999999E-2</v>
      </c>
      <c r="I40">
        <v>19.456704999999999</v>
      </c>
      <c r="J40" t="s">
        <v>21</v>
      </c>
      <c r="K40">
        <v>1.2699999999999999E-2</v>
      </c>
      <c r="L40">
        <v>1.9599999999999999E-2</v>
      </c>
      <c r="M40">
        <v>17.481966</v>
      </c>
      <c r="N40" t="s">
        <v>21</v>
      </c>
      <c r="O40">
        <v>1.3299999999999999E-2</v>
      </c>
      <c r="P40">
        <v>2.07E-2</v>
      </c>
      <c r="Q40">
        <v>16.918897999999999</v>
      </c>
      <c r="S40" s="13"/>
      <c r="T40" t="s">
        <v>21</v>
      </c>
      <c r="U40">
        <v>6.0000000000000001E-3</v>
      </c>
      <c r="V40">
        <v>1.5900000000000001E-2</v>
      </c>
      <c r="W40">
        <v>17.216028999999999</v>
      </c>
      <c r="X40" t="s">
        <v>21</v>
      </c>
      <c r="Y40">
        <v>6.4999999999999997E-3</v>
      </c>
      <c r="Z40">
        <v>1.5800000000000002E-2</v>
      </c>
      <c r="AA40">
        <v>20.123525000000001</v>
      </c>
      <c r="AB40" t="s">
        <v>21</v>
      </c>
      <c r="AC40">
        <v>6.7999999999999996E-3</v>
      </c>
      <c r="AD40">
        <v>1.6799999999999999E-2</v>
      </c>
      <c r="AE40">
        <v>19.558066</v>
      </c>
      <c r="AF40" t="s">
        <v>21</v>
      </c>
      <c r="AG40">
        <v>7.1999999999999998E-3</v>
      </c>
      <c r="AH40">
        <v>1.78E-2</v>
      </c>
      <c r="AI40">
        <v>17.285397</v>
      </c>
    </row>
    <row r="41" spans="1:35" x14ac:dyDescent="0.25">
      <c r="A41" s="13"/>
      <c r="B41" t="s">
        <v>22</v>
      </c>
      <c r="C41">
        <v>1.26E-2</v>
      </c>
      <c r="D41" s="6">
        <v>1.54E-2</v>
      </c>
      <c r="E41">
        <v>133.99448100000001</v>
      </c>
      <c r="F41" t="s">
        <v>22</v>
      </c>
      <c r="G41">
        <v>1.37E-2</v>
      </c>
      <c r="H41">
        <v>1.6199999999999999E-2</v>
      </c>
      <c r="I41">
        <v>131.93002000000001</v>
      </c>
      <c r="J41" t="s">
        <v>22</v>
      </c>
      <c r="K41" s="7">
        <v>1.44E-2</v>
      </c>
      <c r="L41" s="7">
        <v>1.72E-2</v>
      </c>
      <c r="M41">
        <v>126.616175</v>
      </c>
      <c r="N41" t="s">
        <v>22</v>
      </c>
      <c r="O41">
        <v>1.5100000000000001E-2</v>
      </c>
      <c r="P41" s="10">
        <v>1.84E-2</v>
      </c>
      <c r="Q41">
        <v>196.40814800000001</v>
      </c>
      <c r="S41" s="13"/>
      <c r="T41" t="s">
        <v>22</v>
      </c>
      <c r="U41">
        <v>7.3000000000000001E-3</v>
      </c>
      <c r="V41">
        <v>1.24E-2</v>
      </c>
      <c r="W41" s="7">
        <v>104.339192</v>
      </c>
      <c r="X41" t="s">
        <v>22</v>
      </c>
      <c r="Y41">
        <v>8.3000000000000001E-3</v>
      </c>
      <c r="Z41">
        <v>1.32E-2</v>
      </c>
      <c r="AA41">
        <v>101.760468</v>
      </c>
      <c r="AB41" t="s">
        <v>22</v>
      </c>
      <c r="AC41">
        <v>8.6999999999999994E-3</v>
      </c>
      <c r="AD41">
        <v>1.3899999999999999E-2</v>
      </c>
      <c r="AE41">
        <v>109.873779</v>
      </c>
      <c r="AF41" t="s">
        <v>22</v>
      </c>
      <c r="AG41">
        <v>9.1000000000000004E-3</v>
      </c>
      <c r="AH41" s="8">
        <v>1.46E-2</v>
      </c>
      <c r="AI41">
        <v>90.402621999999994</v>
      </c>
    </row>
    <row r="44" spans="1:35" x14ac:dyDescent="0.25">
      <c r="A44" s="18" t="s">
        <v>25</v>
      </c>
      <c r="B44" s="11" t="s">
        <v>100</v>
      </c>
      <c r="C44" s="11"/>
      <c r="D44" s="11"/>
      <c r="E44" s="11"/>
      <c r="F44" s="11" t="s">
        <v>101</v>
      </c>
      <c r="G44" s="11"/>
      <c r="H44" s="11"/>
      <c r="I44" s="11"/>
      <c r="J44" s="11" t="s">
        <v>102</v>
      </c>
      <c r="K44" s="11"/>
      <c r="L44" s="11"/>
      <c r="M44" s="11"/>
      <c r="N44" s="11" t="s">
        <v>103</v>
      </c>
      <c r="O44" s="11"/>
      <c r="P44" s="11"/>
      <c r="Q44" s="11"/>
      <c r="S44" s="18" t="s">
        <v>25</v>
      </c>
      <c r="T44" s="11" t="s">
        <v>100</v>
      </c>
      <c r="U44" s="11"/>
      <c r="V44" s="11"/>
      <c r="W44" s="11"/>
      <c r="X44" s="11" t="s">
        <v>101</v>
      </c>
      <c r="Y44" s="11"/>
      <c r="Z44" s="11"/>
      <c r="AA44" s="11"/>
      <c r="AB44" s="11" t="s">
        <v>102</v>
      </c>
      <c r="AC44" s="11"/>
      <c r="AD44" s="11"/>
      <c r="AE44" s="11"/>
      <c r="AF44" s="11" t="s">
        <v>103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1.4500000000000001E-2</v>
      </c>
      <c r="C46" s="3"/>
      <c r="D46" s="3"/>
      <c r="E46">
        <v>3.0668350000000002</v>
      </c>
      <c r="F46" s="3">
        <v>1.5299999999999999E-2</v>
      </c>
      <c r="G46" s="3"/>
      <c r="H46" s="3"/>
      <c r="I46">
        <v>3.2814040000000002</v>
      </c>
      <c r="J46" s="3">
        <v>1.61E-2</v>
      </c>
      <c r="K46" s="3"/>
      <c r="L46" s="3"/>
      <c r="M46">
        <v>2.9601869999999999</v>
      </c>
      <c r="N46" s="3">
        <v>1.7100000000000001E-2</v>
      </c>
      <c r="O46" s="3"/>
      <c r="P46" s="3"/>
      <c r="Q46">
        <v>3.35466</v>
      </c>
      <c r="S46" s="18"/>
      <c r="T46" s="3">
        <v>1.04E-2</v>
      </c>
      <c r="U46" s="3"/>
      <c r="V46" s="3"/>
      <c r="W46">
        <v>3.101639</v>
      </c>
      <c r="X46" s="3">
        <v>1.12E-2</v>
      </c>
      <c r="Y46" s="3"/>
      <c r="Z46" s="3"/>
      <c r="AA46">
        <v>3.0352070000000002</v>
      </c>
      <c r="AB46" s="3">
        <v>1.18E-2</v>
      </c>
      <c r="AC46" s="3"/>
      <c r="AD46" s="3"/>
      <c r="AE46">
        <v>3.0045799999999998</v>
      </c>
      <c r="AF46" s="3">
        <v>1.2500000000000001E-2</v>
      </c>
      <c r="AG46" s="3"/>
      <c r="AH46" s="3"/>
      <c r="AI46">
        <v>3.5142549999999999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100</v>
      </c>
      <c r="C50" s="11"/>
      <c r="D50" s="11"/>
      <c r="E50" s="11"/>
      <c r="F50" s="11" t="s">
        <v>101</v>
      </c>
      <c r="G50" s="11"/>
      <c r="H50" s="11"/>
      <c r="I50" s="11"/>
      <c r="J50" s="11" t="s">
        <v>102</v>
      </c>
      <c r="K50" s="11"/>
      <c r="L50" s="11"/>
      <c r="M50" s="11"/>
      <c r="N50" s="11" t="s">
        <v>103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1.89E-2</v>
      </c>
      <c r="E52">
        <v>0.87022600000000006</v>
      </c>
      <c r="F52" t="s">
        <v>20</v>
      </c>
      <c r="G52">
        <v>2.5999999999999999E-3</v>
      </c>
      <c r="H52">
        <v>2.01E-2</v>
      </c>
      <c r="I52">
        <v>0.88458400000000004</v>
      </c>
      <c r="J52" t="s">
        <v>20</v>
      </c>
      <c r="K52">
        <v>2.5999999999999999E-3</v>
      </c>
      <c r="L52">
        <v>2.1299999999999999E-2</v>
      </c>
      <c r="M52">
        <v>0.86452099999999998</v>
      </c>
      <c r="N52" t="s">
        <v>20</v>
      </c>
      <c r="O52">
        <v>2.5999999999999999E-3</v>
      </c>
      <c r="P52">
        <v>2.2499999999999999E-2</v>
      </c>
      <c r="Q52">
        <v>0.86255400000000004</v>
      </c>
    </row>
    <row r="53" spans="1:17" x14ac:dyDescent="0.25">
      <c r="A53" s="17"/>
      <c r="B53" t="s">
        <v>21</v>
      </c>
      <c r="C53">
        <v>2.7000000000000001E-3</v>
      </c>
      <c r="D53">
        <v>1.0800000000000001E-2</v>
      </c>
      <c r="E53">
        <v>0.93747899999999995</v>
      </c>
      <c r="F53" t="s">
        <v>21</v>
      </c>
      <c r="G53">
        <v>2.8999999999999998E-3</v>
      </c>
      <c r="H53">
        <v>1.1299999999999999E-2</v>
      </c>
      <c r="I53">
        <v>0.90002099999999996</v>
      </c>
      <c r="J53" t="s">
        <v>21</v>
      </c>
      <c r="K53">
        <v>3.0999999999999999E-3</v>
      </c>
      <c r="L53">
        <v>1.17E-2</v>
      </c>
      <c r="M53">
        <v>0.90547999999999995</v>
      </c>
      <c r="N53" t="s">
        <v>21</v>
      </c>
      <c r="O53">
        <v>3.3E-3</v>
      </c>
      <c r="P53">
        <v>1.24E-2</v>
      </c>
      <c r="Q53">
        <v>0.90190199999999998</v>
      </c>
    </row>
    <row r="54" spans="1:17" x14ac:dyDescent="0.25">
      <c r="A54" s="17"/>
      <c r="B54" t="s">
        <v>22</v>
      </c>
      <c r="C54">
        <v>3.5999999999999999E-3</v>
      </c>
      <c r="D54">
        <v>7.7000000000000002E-3</v>
      </c>
      <c r="E54">
        <v>0.98571399999999998</v>
      </c>
      <c r="F54" t="s">
        <v>22</v>
      </c>
      <c r="G54">
        <v>3.8E-3</v>
      </c>
      <c r="H54">
        <v>8.3000000000000001E-3</v>
      </c>
      <c r="I54">
        <v>0.98813399999999996</v>
      </c>
      <c r="J54" t="s">
        <v>22</v>
      </c>
      <c r="K54">
        <v>4.1000000000000003E-3</v>
      </c>
      <c r="L54">
        <v>8.8000000000000005E-3</v>
      </c>
      <c r="M54">
        <v>1.07029</v>
      </c>
      <c r="N54" t="s">
        <v>22</v>
      </c>
      <c r="O54">
        <v>4.3E-3</v>
      </c>
      <c r="P54">
        <v>9.2999999999999992E-3</v>
      </c>
      <c r="Q54">
        <v>0.99249399999999999</v>
      </c>
    </row>
    <row r="57" spans="1:17" x14ac:dyDescent="0.25">
      <c r="A57" s="13" t="s">
        <v>24</v>
      </c>
      <c r="B57" s="11" t="s">
        <v>100</v>
      </c>
      <c r="C57" s="11"/>
      <c r="D57" s="11"/>
      <c r="E57" s="11"/>
      <c r="F57" s="11" t="s">
        <v>101</v>
      </c>
      <c r="G57" s="11"/>
      <c r="H57" s="11"/>
      <c r="I57" s="11"/>
      <c r="J57" s="11" t="s">
        <v>102</v>
      </c>
      <c r="K57" s="11"/>
      <c r="L57" s="11"/>
      <c r="M57" s="11"/>
      <c r="N57" s="11" t="s">
        <v>103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1.89E-2</v>
      </c>
      <c r="E59">
        <v>8.5476849999999995</v>
      </c>
      <c r="F59" t="s">
        <v>20</v>
      </c>
      <c r="G59">
        <v>2.5999999999999999E-3</v>
      </c>
      <c r="H59">
        <v>2.01E-2</v>
      </c>
      <c r="I59">
        <v>9.4196709999999992</v>
      </c>
      <c r="J59" t="s">
        <v>20</v>
      </c>
      <c r="K59">
        <v>2.5999999999999999E-3</v>
      </c>
      <c r="L59">
        <v>2.1299999999999999E-2</v>
      </c>
      <c r="M59">
        <v>8.7769089999999998</v>
      </c>
      <c r="N59" t="s">
        <v>20</v>
      </c>
      <c r="O59">
        <v>2.5999999999999999E-3</v>
      </c>
      <c r="P59">
        <v>2.2499999999999999E-2</v>
      </c>
      <c r="Q59">
        <v>7.4071410000000002</v>
      </c>
    </row>
    <row r="60" spans="1:17" x14ac:dyDescent="0.25">
      <c r="A60" s="13"/>
      <c r="B60" t="s">
        <v>21</v>
      </c>
      <c r="C60">
        <v>2.7000000000000001E-3</v>
      </c>
      <c r="D60">
        <v>1.0800000000000001E-2</v>
      </c>
      <c r="E60">
        <v>16.445533000000001</v>
      </c>
      <c r="F60" t="s">
        <v>21</v>
      </c>
      <c r="G60">
        <v>3.2000000000000002E-3</v>
      </c>
      <c r="H60">
        <v>8.8999999999999999E-3</v>
      </c>
      <c r="I60">
        <v>17.891279999999998</v>
      </c>
      <c r="J60" t="s">
        <v>21</v>
      </c>
      <c r="K60">
        <v>3.8999999999999998E-3</v>
      </c>
      <c r="L60">
        <v>9.7000000000000003E-3</v>
      </c>
      <c r="M60">
        <v>16.573143999999999</v>
      </c>
      <c r="N60" t="s">
        <v>21</v>
      </c>
      <c r="O60">
        <v>3.8999999999999998E-3</v>
      </c>
      <c r="P60">
        <v>1.0500000000000001E-2</v>
      </c>
      <c r="Q60">
        <v>15.9641</v>
      </c>
    </row>
    <row r="61" spans="1:17" x14ac:dyDescent="0.25">
      <c r="A61" s="13"/>
      <c r="B61" t="s">
        <v>22</v>
      </c>
      <c r="C61">
        <v>3.5999999999999999E-3</v>
      </c>
      <c r="D61">
        <v>7.7000000000000002E-3</v>
      </c>
      <c r="E61">
        <v>102.847594</v>
      </c>
      <c r="F61" t="s">
        <v>22</v>
      </c>
      <c r="G61">
        <v>4.4000000000000003E-3</v>
      </c>
      <c r="H61">
        <v>7.7000000000000002E-3</v>
      </c>
      <c r="I61">
        <v>139.99034</v>
      </c>
      <c r="J61" t="s">
        <v>22</v>
      </c>
      <c r="K61">
        <v>4.7000000000000002E-3</v>
      </c>
      <c r="L61">
        <v>7.4000000000000003E-3</v>
      </c>
      <c r="M61">
        <v>100.899108</v>
      </c>
      <c r="N61" t="s">
        <v>22</v>
      </c>
      <c r="O61">
        <v>5.0000000000000001E-3</v>
      </c>
      <c r="P61">
        <v>8.0000000000000002E-3</v>
      </c>
      <c r="Q61">
        <v>86.740532000000002</v>
      </c>
    </row>
    <row r="64" spans="1:17" x14ac:dyDescent="0.25">
      <c r="A64" s="18" t="s">
        <v>25</v>
      </c>
      <c r="B64" s="11" t="s">
        <v>100</v>
      </c>
      <c r="C64" s="11"/>
      <c r="D64" s="11"/>
      <c r="E64" s="11"/>
      <c r="F64" s="11" t="s">
        <v>101</v>
      </c>
      <c r="G64" s="11"/>
      <c r="H64" s="11"/>
      <c r="I64" s="11"/>
      <c r="J64" s="11" t="s">
        <v>102</v>
      </c>
      <c r="K64" s="11"/>
      <c r="L64" s="11"/>
      <c r="M64" s="11"/>
      <c r="N64" s="11" t="s">
        <v>103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5.4000000000000003E-3</v>
      </c>
      <c r="C66" s="3"/>
      <c r="D66" s="3"/>
      <c r="E66">
        <v>2.9059840000000001</v>
      </c>
      <c r="F66" s="3"/>
      <c r="G66" s="3">
        <v>5.7999999999999996E-3</v>
      </c>
      <c r="H66" s="3"/>
      <c r="I66">
        <v>2.888004</v>
      </c>
      <c r="J66" s="3">
        <v>6.1999999999999998E-3</v>
      </c>
      <c r="K66" s="3"/>
      <c r="L66" s="3"/>
      <c r="M66">
        <v>2.912728</v>
      </c>
      <c r="N66" s="3">
        <v>6.6E-3</v>
      </c>
      <c r="O66" s="3"/>
      <c r="P66" s="3"/>
      <c r="Q66">
        <v>2.8601800000000002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1.8959999999999998E-2</v>
      </c>
      <c r="H73">
        <f t="shared" ref="H73:H75" si="2">E11+I11</f>
        <v>1.7196560000000001</v>
      </c>
      <c r="I73">
        <f t="shared" ref="I73:I75" si="3">0.05*G18+(1-0.05)*C18</f>
        <v>1.3649999999999999E-3</v>
      </c>
      <c r="J73">
        <f t="shared" ref="J73:J75" si="4">0.05*H18+(1-0.05)*D18</f>
        <v>1.8959999999999998E-2</v>
      </c>
      <c r="K73">
        <f t="shared" ref="K73:K75" si="5">I18+E18</f>
        <v>16.216371000000002</v>
      </c>
      <c r="L73">
        <f>0.05*F25+(1-0.05)*B25</f>
        <v>1.8554999999999995E-2</v>
      </c>
      <c r="M73">
        <f>I25+E25</f>
        <v>6.4634319999999992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1.9020000000000002E-2</v>
      </c>
      <c r="U73">
        <f t="shared" ref="U73:U75" si="8">0.1*G18+(1-0.1)*C18</f>
        <v>1.4300000000000001E-3</v>
      </c>
      <c r="V73">
        <f t="shared" ref="V73:V75" si="9">0.1*H18+(1-0.1)*D18</f>
        <v>1.9020000000000002E-2</v>
      </c>
      <c r="X73">
        <f>0.1*F25+(1-0.1)*B25</f>
        <v>1.8609999999999998E-2</v>
      </c>
    </row>
    <row r="74" spans="1:27" x14ac:dyDescent="0.25">
      <c r="C74" s="17"/>
      <c r="D74" s="16"/>
      <c r="E74" t="s">
        <v>36</v>
      </c>
      <c r="F74">
        <f t="shared" si="0"/>
        <v>1.8554999999999995E-2</v>
      </c>
      <c r="G74">
        <f t="shared" si="1"/>
        <v>1.8860000000000002E-2</v>
      </c>
      <c r="H74">
        <f t="shared" si="2"/>
        <v>1.8097479999999999</v>
      </c>
      <c r="I74">
        <f t="shared" si="3"/>
        <v>1.8554999999999995E-2</v>
      </c>
      <c r="J74">
        <f t="shared" si="4"/>
        <v>1.8860000000000002E-2</v>
      </c>
      <c r="K74">
        <f t="shared" si="5"/>
        <v>37.581456000000003</v>
      </c>
      <c r="P74" s="16"/>
      <c r="Q74" t="s">
        <v>36</v>
      </c>
      <c r="R74">
        <f t="shared" si="6"/>
        <v>1.8609999999999998E-2</v>
      </c>
      <c r="S74">
        <f t="shared" si="7"/>
        <v>1.8919999999999999E-2</v>
      </c>
      <c r="U74">
        <f t="shared" si="8"/>
        <v>1.8609999999999998E-2</v>
      </c>
      <c r="V74">
        <f t="shared" si="9"/>
        <v>1.8919999999999999E-2</v>
      </c>
    </row>
    <row r="75" spans="1:27" x14ac:dyDescent="0.25">
      <c r="C75" s="17"/>
      <c r="D75" s="16"/>
      <c r="E75" t="s">
        <v>37</v>
      </c>
      <c r="F75">
        <f t="shared" si="0"/>
        <v>1.8554999999999995E-2</v>
      </c>
      <c r="G75">
        <f t="shared" si="1"/>
        <v>1.8554999999999995E-2</v>
      </c>
      <c r="H75">
        <f t="shared" si="2"/>
        <v>2.0432930000000002</v>
      </c>
      <c r="I75">
        <f t="shared" si="3"/>
        <v>1.8554999999999995E-2</v>
      </c>
      <c r="J75">
        <f t="shared" si="4"/>
        <v>1.8554999999999995E-2</v>
      </c>
      <c r="K75">
        <f t="shared" si="5"/>
        <v>199.74552699999998</v>
      </c>
      <c r="P75" s="16"/>
      <c r="Q75" t="s">
        <v>37</v>
      </c>
      <c r="R75">
        <f t="shared" si="6"/>
        <v>1.8609999999999998E-2</v>
      </c>
      <c r="S75">
        <f t="shared" si="7"/>
        <v>1.8609999999999998E-2</v>
      </c>
      <c r="U75">
        <f t="shared" si="8"/>
        <v>1.8609999999999998E-2</v>
      </c>
      <c r="V75">
        <f t="shared" si="9"/>
        <v>1.8609999999999998E-2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1.9140000000000001E-2</v>
      </c>
      <c r="I79">
        <f t="shared" ref="I79:I81" si="12">0.2*G18+(1-0.2)*C18</f>
        <v>1.5599999999999998E-3</v>
      </c>
      <c r="J79">
        <f t="shared" ref="J79:J81" si="13">0.2*H18+(1-0.2)*D18</f>
        <v>1.9140000000000001E-2</v>
      </c>
      <c r="L79">
        <f>0.2*F25+(1-0.2)*B25</f>
        <v>1.8720000000000001E-2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1.9259999999999999E-2</v>
      </c>
      <c r="U79">
        <f t="shared" ref="U79:U81" si="16">0.3*G18+(1-0.3)*C18</f>
        <v>1.6899999999999999E-3</v>
      </c>
      <c r="V79">
        <f t="shared" ref="V79:V81" si="17">0.3*H18+(1-0.3)*D18</f>
        <v>1.9259999999999999E-2</v>
      </c>
      <c r="X79">
        <f>0.3*F25+(1-0.3)*B25</f>
        <v>1.883E-2</v>
      </c>
    </row>
    <row r="80" spans="1:27" x14ac:dyDescent="0.25">
      <c r="C80" s="17"/>
      <c r="D80" s="16"/>
      <c r="E80" t="s">
        <v>36</v>
      </c>
      <c r="F80">
        <f t="shared" si="10"/>
        <v>1.8720000000000001E-2</v>
      </c>
      <c r="G80">
        <f t="shared" si="11"/>
        <v>1.9040000000000001E-2</v>
      </c>
      <c r="I80">
        <f t="shared" si="12"/>
        <v>1.8720000000000001E-2</v>
      </c>
      <c r="J80">
        <f t="shared" si="13"/>
        <v>1.9040000000000001E-2</v>
      </c>
      <c r="P80" s="16"/>
      <c r="Q80" t="s">
        <v>36</v>
      </c>
      <c r="R80">
        <f t="shared" si="14"/>
        <v>1.883E-2</v>
      </c>
      <c r="S80">
        <f t="shared" si="15"/>
        <v>1.916E-2</v>
      </c>
      <c r="U80">
        <f t="shared" si="16"/>
        <v>1.883E-2</v>
      </c>
      <c r="V80">
        <f t="shared" si="17"/>
        <v>1.916E-2</v>
      </c>
    </row>
    <row r="81" spans="2:25" x14ac:dyDescent="0.25">
      <c r="C81" s="17"/>
      <c r="D81" s="16"/>
      <c r="E81" t="s">
        <v>37</v>
      </c>
      <c r="F81">
        <f t="shared" si="10"/>
        <v>1.8720000000000001E-2</v>
      </c>
      <c r="G81">
        <f t="shared" si="11"/>
        <v>1.8720000000000001E-2</v>
      </c>
      <c r="I81">
        <f t="shared" si="12"/>
        <v>1.8720000000000001E-2</v>
      </c>
      <c r="J81">
        <f t="shared" si="13"/>
        <v>1.8720000000000001E-2</v>
      </c>
      <c r="P81" s="16"/>
      <c r="Q81" t="s">
        <v>37</v>
      </c>
      <c r="R81">
        <f t="shared" si="14"/>
        <v>1.883E-2</v>
      </c>
      <c r="S81">
        <f t="shared" si="15"/>
        <v>1.883E-2</v>
      </c>
      <c r="U81">
        <f t="shared" si="16"/>
        <v>1.883E-2</v>
      </c>
      <c r="V81">
        <f t="shared" si="17"/>
        <v>1.883E-2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1.9020000000000002E-2</v>
      </c>
      <c r="H86">
        <f t="shared" ref="H86:H88" si="20">M11+I11+E11</f>
        <v>2.5808789999999999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1.9020000000000002E-2</v>
      </c>
      <c r="K86">
        <f t="shared" ref="K86:K88" si="23">M18+I18+E18</f>
        <v>25.198467000000001</v>
      </c>
      <c r="L86">
        <f>(0.05*(1-0.05)+0.05*(1-0.05))*F25+0.05*0.05*J25+(1-0.05*(1-0.05)-0.05*(1-0.05)-0.05*0.05)*B25</f>
        <v>1.8610249999999998E-2</v>
      </c>
      <c r="M86">
        <f>M25+I25+E25</f>
        <v>9.4682189999999995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1.9140000000000001E-2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1.9140000000000001E-2</v>
      </c>
      <c r="X86">
        <f>(0.1*0.9+0.1*0.9)*F25+0.1*0.1*J25+(1-0.1*0.9-0.1*0.9-0.1*0.1)*B25</f>
        <v>1.8721000000000002E-2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1.8610249999999998E-2</v>
      </c>
      <c r="G87">
        <f t="shared" si="19"/>
        <v>1.8920000000000003E-2</v>
      </c>
      <c r="H87">
        <f t="shared" si="20"/>
        <v>2.7150720000000002</v>
      </c>
      <c r="I87">
        <f t="shared" si="21"/>
        <v>1.8610249999999998E-2</v>
      </c>
      <c r="J87">
        <f t="shared" si="22"/>
        <v>1.8920000000000003E-2</v>
      </c>
      <c r="K87">
        <f t="shared" si="23"/>
        <v>54.997045</v>
      </c>
      <c r="O87" s="15"/>
      <c r="P87" s="16"/>
      <c r="Q87" t="s">
        <v>36</v>
      </c>
      <c r="R87">
        <f t="shared" si="24"/>
        <v>1.8721000000000002E-2</v>
      </c>
      <c r="S87">
        <f t="shared" si="25"/>
        <v>1.9040000000000001E-2</v>
      </c>
      <c r="U87">
        <f t="shared" si="26"/>
        <v>1.8721000000000002E-2</v>
      </c>
      <c r="V87">
        <f t="shared" si="27"/>
        <v>1.9040000000000001E-2</v>
      </c>
    </row>
    <row r="88" spans="2:25" x14ac:dyDescent="0.25">
      <c r="B88" s="17"/>
      <c r="C88" s="15"/>
      <c r="D88" s="16"/>
      <c r="E88" t="s">
        <v>37</v>
      </c>
      <c r="F88">
        <f t="shared" si="18"/>
        <v>1.8610249999999998E-2</v>
      </c>
      <c r="G88">
        <f t="shared" si="19"/>
        <v>1.8610249999999998E-2</v>
      </c>
      <c r="H88">
        <f t="shared" si="20"/>
        <v>3.0527889999999998</v>
      </c>
      <c r="I88">
        <f t="shared" si="21"/>
        <v>1.8610249999999998E-2</v>
      </c>
      <c r="J88">
        <f t="shared" si="22"/>
        <v>1.8610249999999998E-2</v>
      </c>
      <c r="K88">
        <f t="shared" si="23"/>
        <v>282.15239700000001</v>
      </c>
      <c r="O88" s="15"/>
      <c r="P88" s="16"/>
      <c r="Q88" t="s">
        <v>37</v>
      </c>
      <c r="R88">
        <f t="shared" si="24"/>
        <v>1.8721000000000002E-2</v>
      </c>
      <c r="S88">
        <f t="shared" si="25"/>
        <v>1.8721000000000002E-2</v>
      </c>
      <c r="U88">
        <f t="shared" si="26"/>
        <v>1.8721000000000002E-2</v>
      </c>
      <c r="V88">
        <f t="shared" si="27"/>
        <v>1.8721000000000002E-2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1.9379999999999998E-2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1.9379999999999998E-2</v>
      </c>
      <c r="L92">
        <f>(0.2*0.8+0.2*0.8)*F25+0.2*0.2*J25+(1-0.2*0.8-0.2*0.8-0.2*0.2)*B25</f>
        <v>1.8943999999999999E-2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1.9620000000000002E-2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1.9620000000000002E-2</v>
      </c>
      <c r="X92">
        <f>(0.3*0.7+0.3*0.7)*F25+0.3*0.3*J25+(1-0.3*0.7-0.3*0.7-0.3*0.3)*B25</f>
        <v>1.9169000000000002E-2</v>
      </c>
    </row>
    <row r="93" spans="2:25" x14ac:dyDescent="0.25">
      <c r="B93" s="17"/>
      <c r="C93" s="15"/>
      <c r="D93" s="16"/>
      <c r="E93" t="s">
        <v>36</v>
      </c>
      <c r="F93">
        <f t="shared" si="28"/>
        <v>1.8943999999999999E-2</v>
      </c>
      <c r="G93">
        <f t="shared" si="29"/>
        <v>1.9279999999999999E-2</v>
      </c>
      <c r="I93">
        <f t="shared" si="30"/>
        <v>1.8943999999999999E-2</v>
      </c>
      <c r="J93">
        <f t="shared" si="31"/>
        <v>1.9279999999999999E-2</v>
      </c>
      <c r="O93" s="15"/>
      <c r="P93" s="16"/>
      <c r="Q93" t="s">
        <v>36</v>
      </c>
      <c r="R93">
        <f t="shared" si="32"/>
        <v>1.9169000000000002E-2</v>
      </c>
      <c r="S93">
        <f t="shared" si="33"/>
        <v>1.9520000000000003E-2</v>
      </c>
      <c r="U93">
        <f t="shared" si="34"/>
        <v>1.9169000000000002E-2</v>
      </c>
      <c r="V93">
        <f t="shared" si="35"/>
        <v>1.9520000000000003E-2</v>
      </c>
    </row>
    <row r="94" spans="2:25" x14ac:dyDescent="0.25">
      <c r="B94" s="17"/>
      <c r="C94" s="15"/>
      <c r="D94" s="16"/>
      <c r="E94" t="s">
        <v>37</v>
      </c>
      <c r="F94">
        <f t="shared" si="28"/>
        <v>1.8943999999999999E-2</v>
      </c>
      <c r="G94">
        <f t="shared" si="29"/>
        <v>1.8943999999999999E-2</v>
      </c>
      <c r="I94">
        <f t="shared" si="30"/>
        <v>1.8943999999999999E-2</v>
      </c>
      <c r="J94">
        <f t="shared" si="31"/>
        <v>1.8943999999999999E-2</v>
      </c>
      <c r="O94" s="15"/>
      <c r="P94" s="16"/>
      <c r="Q94" t="s">
        <v>37</v>
      </c>
      <c r="R94">
        <f t="shared" si="32"/>
        <v>1.9169000000000002E-2</v>
      </c>
      <c r="S94">
        <f t="shared" si="33"/>
        <v>1.9169000000000002E-2</v>
      </c>
      <c r="U94">
        <f t="shared" si="34"/>
        <v>1.9169000000000002E-2</v>
      </c>
      <c r="V94">
        <f t="shared" si="35"/>
        <v>1.9169000000000002E-2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1.9079999999999996E-2</v>
      </c>
      <c r="H99">
        <f t="shared" ref="H99:H101" si="38">Q11+M11+I11+E11</f>
        <v>3.4418679999999999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1.9079999999999996E-2</v>
      </c>
      <c r="K99">
        <f t="shared" ref="K99:K101" si="41">Q18+M18+E18+I18</f>
        <v>32.343980000000002</v>
      </c>
      <c r="L99">
        <f>3*0.05*(1-0.05)*(1-0.05)*F25+3*0.05*0.05*(1-0.05)*J25+0.05*0.05*0.05*N25+(1-3*0.05*(1-0.05)*(1-0.05)-3*0.05*0.05*(1-0.05)-0.05*0.05*0.05)*B25</f>
        <v>1.8665737499999998E-2</v>
      </c>
      <c r="M99">
        <f>Q25+M25+I25+E25</f>
        <v>12.773912999999999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1.9259999999999999E-2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1.9259999999999999E-2</v>
      </c>
      <c r="X99">
        <f>3*0.1*(1-0.1)*(1-0.1)*F25+3*0.1*0.1*(1-0.1)*J25+0.1*0.1*0.1*N25+(1-3*0.1*(1-0.1)*(1-0.1)-3*0.1*0.1*(1-0.1)-0.1*0.1*0.1)*B25</f>
        <v>1.88329E-2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1.8665724999999998E-2</v>
      </c>
      <c r="G100">
        <f t="shared" si="37"/>
        <v>1.8979999999999997E-2</v>
      </c>
      <c r="H100">
        <f t="shared" si="38"/>
        <v>3.6224480000000003</v>
      </c>
      <c r="I100">
        <f t="shared" si="39"/>
        <v>1.8665724999999998E-2</v>
      </c>
      <c r="J100">
        <f t="shared" si="40"/>
        <v>1.8979999999999997E-2</v>
      </c>
      <c r="K100">
        <f t="shared" si="41"/>
        <v>72.515023999999997</v>
      </c>
      <c r="N100" s="19"/>
      <c r="O100" s="15"/>
      <c r="P100" s="16"/>
      <c r="Q100" t="s">
        <v>36</v>
      </c>
      <c r="R100">
        <f t="shared" si="42"/>
        <v>1.8832799999999997E-2</v>
      </c>
      <c r="S100">
        <f t="shared" si="43"/>
        <v>1.9159999999999996E-2</v>
      </c>
      <c r="U100">
        <f t="shared" si="44"/>
        <v>1.8832799999999997E-2</v>
      </c>
      <c r="V100">
        <f t="shared" si="45"/>
        <v>1.9159999999999996E-2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1.8665724999999998E-2</v>
      </c>
      <c r="G101">
        <f t="shared" si="37"/>
        <v>1.8665724999999998E-2</v>
      </c>
      <c r="H101">
        <f t="shared" si="38"/>
        <v>4.0583419999999997</v>
      </c>
      <c r="I101">
        <f t="shared" si="39"/>
        <v>1.8665724999999998E-2</v>
      </c>
      <c r="J101">
        <f t="shared" si="40"/>
        <v>1.8665724999999998E-2</v>
      </c>
      <c r="K101">
        <f t="shared" si="41"/>
        <v>392.43455600000004</v>
      </c>
      <c r="N101" s="19"/>
      <c r="O101" s="15"/>
      <c r="P101" s="16"/>
      <c r="Q101" t="s">
        <v>37</v>
      </c>
      <c r="R101">
        <f t="shared" si="42"/>
        <v>1.8832799999999997E-2</v>
      </c>
      <c r="S101">
        <f t="shared" si="43"/>
        <v>1.8832799999999997E-2</v>
      </c>
      <c r="U101">
        <f t="shared" si="44"/>
        <v>1.8832799999999997E-2</v>
      </c>
      <c r="V101">
        <f t="shared" si="45"/>
        <v>1.8832799999999997E-2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1.9619999999999999E-2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1.9619999999999999E-2</v>
      </c>
      <c r="L105">
        <f>3*0.2*(1-0.2)*(1-0.2)*F25+3*0.2*0.2*(1-0.2)*J25+0.2*0.2*0.2*N25+(1-3*0.2*(1-0.2)*(1-0.2)-3*0.2*0.2*(1-0.2)-0.2*0.2*0.2)*B25</f>
        <v>1.9171199999999999E-2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1.9980000000000001E-2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1.9980000000000001E-2</v>
      </c>
      <c r="X105">
        <f>3*0.3*(1-0.3)*(1-0.3)*F25+3*0.3*0.3*(1-0.3)*J25+0.3*0.3*0.3*N25+(1-3*0.3*(1-0.3)*(1-0.3)-3*0.3*0.3*(1-0.3)-0.3*0.3*0.3)*B25</f>
        <v>1.9514300000000002E-2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1.9170399999999997E-2</v>
      </c>
      <c r="G106">
        <f t="shared" si="47"/>
        <v>1.9520000000000003E-2</v>
      </c>
      <c r="I106">
        <f t="shared" si="48"/>
        <v>1.9170399999999997E-2</v>
      </c>
      <c r="J106">
        <f t="shared" si="49"/>
        <v>1.9520000000000003E-2</v>
      </c>
      <c r="N106" s="19"/>
      <c r="O106" s="15"/>
      <c r="P106" s="16"/>
      <c r="Q106" t="s">
        <v>36</v>
      </c>
      <c r="R106">
        <f t="shared" si="50"/>
        <v>1.95116E-2</v>
      </c>
      <c r="S106">
        <f t="shared" si="51"/>
        <v>1.9880000000000002E-2</v>
      </c>
      <c r="U106">
        <f t="shared" si="52"/>
        <v>1.95116E-2</v>
      </c>
      <c r="V106">
        <f t="shared" si="53"/>
        <v>1.9880000000000002E-2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1.9170399999999997E-2</v>
      </c>
      <c r="G107">
        <f t="shared" si="47"/>
        <v>1.9170399999999997E-2</v>
      </c>
      <c r="I107">
        <f t="shared" si="48"/>
        <v>1.9170399999999997E-2</v>
      </c>
      <c r="J107">
        <f t="shared" si="49"/>
        <v>1.9170399999999997E-2</v>
      </c>
      <c r="N107" s="19"/>
      <c r="O107" s="15"/>
      <c r="P107" s="16"/>
      <c r="Q107" t="s">
        <v>37</v>
      </c>
      <c r="R107">
        <f t="shared" si="50"/>
        <v>1.95116E-2</v>
      </c>
      <c r="S107">
        <f t="shared" si="51"/>
        <v>1.95116E-2</v>
      </c>
      <c r="U107">
        <f t="shared" si="52"/>
        <v>1.95116E-2</v>
      </c>
      <c r="V107">
        <f t="shared" si="53"/>
        <v>1.95116E-2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1.8959999999999998E-2</v>
      </c>
      <c r="H112">
        <f t="shared" ref="H112:H114" si="56">AA11+W11</f>
        <v>1.722402</v>
      </c>
      <c r="I112">
        <f t="shared" ref="I112:I114" si="57">0.05*Y18+(1-0.05)*U18</f>
        <v>1.3649999999999999E-3</v>
      </c>
      <c r="J112">
        <f t="shared" ref="J112:J114" si="58">0.05*Z18+(1-0.05)*V18</f>
        <v>1.8959999999999998E-2</v>
      </c>
      <c r="K112">
        <f t="shared" ref="K112:K114" si="59">AA18+W18</f>
        <v>16.165338999999999</v>
      </c>
      <c r="L112">
        <f>0.05*X25+(1-0.05)*T25</f>
        <v>1.7055000000000001E-2</v>
      </c>
      <c r="M112">
        <f>AA25+W25</f>
        <v>6.371219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1.9020000000000002E-2</v>
      </c>
      <c r="U112">
        <f t="shared" ref="U112:U114" si="62">0.1*Y18+(1-0.1)*U18</f>
        <v>1.4300000000000001E-3</v>
      </c>
      <c r="V112">
        <f t="shared" ref="V112:V114" si="63">0.1*Z18+(1-0.1)*V18</f>
        <v>1.9020000000000002E-2</v>
      </c>
      <c r="X112">
        <f>0.1*X25+(1-0.1)*T25</f>
        <v>1.711E-2</v>
      </c>
    </row>
    <row r="113" spans="2:25" x14ac:dyDescent="0.25">
      <c r="C113" s="17"/>
      <c r="D113" s="16"/>
      <c r="E113" t="s">
        <v>36</v>
      </c>
      <c r="F113">
        <f t="shared" si="54"/>
        <v>1.6749999999999998E-2</v>
      </c>
      <c r="G113">
        <f t="shared" si="55"/>
        <v>1.8654999999999998E-2</v>
      </c>
      <c r="H113">
        <f t="shared" si="56"/>
        <v>1.806351</v>
      </c>
      <c r="I113">
        <f t="shared" si="57"/>
        <v>1.6749999999999998E-2</v>
      </c>
      <c r="J113">
        <f t="shared" si="58"/>
        <v>1.865E-2</v>
      </c>
      <c r="K113">
        <f t="shared" si="59"/>
        <v>35.012834999999995</v>
      </c>
      <c r="P113" s="16"/>
      <c r="Q113" t="s">
        <v>36</v>
      </c>
      <c r="R113">
        <f t="shared" si="60"/>
        <v>1.6799999999999999E-2</v>
      </c>
      <c r="S113">
        <f t="shared" si="61"/>
        <v>1.8709999999999997E-2</v>
      </c>
      <c r="U113">
        <f t="shared" si="62"/>
        <v>1.6799999999999999E-2</v>
      </c>
      <c r="V113">
        <f t="shared" si="63"/>
        <v>1.8699999999999998E-2</v>
      </c>
    </row>
    <row r="114" spans="2:25" x14ac:dyDescent="0.25">
      <c r="C114" s="17"/>
      <c r="D114" s="16"/>
      <c r="E114" t="s">
        <v>37</v>
      </c>
      <c r="F114">
        <f t="shared" si="54"/>
        <v>1.6854999999999998E-2</v>
      </c>
      <c r="G114">
        <f t="shared" si="55"/>
        <v>1.7255E-2</v>
      </c>
      <c r="H114">
        <f t="shared" si="56"/>
        <v>2.0497109999999998</v>
      </c>
      <c r="I114">
        <f t="shared" si="57"/>
        <v>1.6854999999999998E-2</v>
      </c>
      <c r="J114">
        <f t="shared" si="58"/>
        <v>1.7255E-2</v>
      </c>
      <c r="K114">
        <f t="shared" si="59"/>
        <v>196.466498</v>
      </c>
      <c r="P114" s="16"/>
      <c r="Q114" t="s">
        <v>37</v>
      </c>
      <c r="R114">
        <f t="shared" si="60"/>
        <v>1.6910000000000001E-2</v>
      </c>
      <c r="S114">
        <f t="shared" si="61"/>
        <v>1.7309999999999999E-2</v>
      </c>
      <c r="U114">
        <f t="shared" si="62"/>
        <v>1.6910000000000001E-2</v>
      </c>
      <c r="V114">
        <f t="shared" si="63"/>
        <v>1.7309999999999999E-2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1.9140000000000001E-2</v>
      </c>
      <c r="I118">
        <f t="shared" ref="I118:I120" si="66">0.2*Y18+(1-0.2)*U18</f>
        <v>1.5599999999999998E-3</v>
      </c>
      <c r="J118">
        <f t="shared" ref="J118:J120" si="67">0.2*Z18+(1-0.2)*V18</f>
        <v>1.9140000000000001E-2</v>
      </c>
      <c r="L118">
        <f>0.2*X25+(1-0.2)*T25</f>
        <v>1.7220000000000003E-2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1.9259999999999999E-2</v>
      </c>
      <c r="U118">
        <f t="shared" ref="U118:U120" si="70">0.3*Y18+(1-0.3)*U18</f>
        <v>1.6899999999999999E-3</v>
      </c>
      <c r="V118">
        <f t="shared" ref="V118:V120" si="71">0.3*Z18+(1-0.3)*V18</f>
        <v>1.9259999999999999E-2</v>
      </c>
      <c r="X118">
        <f>0.3*X25+(1-0.3)*T25</f>
        <v>1.7330000000000002E-2</v>
      </c>
    </row>
    <row r="119" spans="2:25" x14ac:dyDescent="0.25">
      <c r="C119" s="17"/>
      <c r="D119" s="16"/>
      <c r="E119" t="s">
        <v>36</v>
      </c>
      <c r="F119">
        <f t="shared" si="64"/>
        <v>1.6900000000000002E-2</v>
      </c>
      <c r="G119">
        <f t="shared" si="65"/>
        <v>1.882E-2</v>
      </c>
      <c r="I119">
        <f t="shared" si="66"/>
        <v>1.6900000000000002E-2</v>
      </c>
      <c r="J119">
        <f t="shared" si="67"/>
        <v>1.8799999999999997E-2</v>
      </c>
      <c r="P119" s="16"/>
      <c r="Q119" t="s">
        <v>36</v>
      </c>
      <c r="R119">
        <f t="shared" si="68"/>
        <v>1.6999999999999998E-2</v>
      </c>
      <c r="S119">
        <f t="shared" si="69"/>
        <v>1.8929999999999999E-2</v>
      </c>
      <c r="U119">
        <f t="shared" si="70"/>
        <v>1.6999999999999998E-2</v>
      </c>
      <c r="V119">
        <f t="shared" si="71"/>
        <v>1.89E-2</v>
      </c>
    </row>
    <row r="120" spans="2:25" x14ac:dyDescent="0.25">
      <c r="C120" s="17"/>
      <c r="D120" s="16"/>
      <c r="E120" t="s">
        <v>37</v>
      </c>
      <c r="F120">
        <f t="shared" si="64"/>
        <v>1.702E-2</v>
      </c>
      <c r="G120">
        <f t="shared" si="65"/>
        <v>1.7420000000000001E-2</v>
      </c>
      <c r="I120">
        <f t="shared" si="66"/>
        <v>1.702E-2</v>
      </c>
      <c r="J120">
        <f t="shared" si="67"/>
        <v>1.7420000000000001E-2</v>
      </c>
      <c r="P120" s="16"/>
      <c r="Q120" t="s">
        <v>37</v>
      </c>
      <c r="R120">
        <f t="shared" si="68"/>
        <v>1.7129999999999999E-2</v>
      </c>
      <c r="S120">
        <f t="shared" si="69"/>
        <v>1.7529999999999997E-2</v>
      </c>
      <c r="U120">
        <f t="shared" si="70"/>
        <v>1.7129999999999999E-2</v>
      </c>
      <c r="V120">
        <f t="shared" si="71"/>
        <v>1.7529999999999997E-2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1.9020000000000002E-2</v>
      </c>
      <c r="H125">
        <f t="shared" ref="H125:H127" si="74">AE11+AA11+W11</f>
        <v>2.6002960000000002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1.9020000000000002E-2</v>
      </c>
      <c r="K125">
        <f t="shared" ref="K125:K127" si="77">AE18+AA18+W18</f>
        <v>24.473412</v>
      </c>
      <c r="L125">
        <f>(0.05*(1-0.05)+0.05*(1-0.05))*X25+0.05*0.05*AB25+(1-0.05*(1-0.05)-0.05*(1-0.05)-0.05*0.05)*T25</f>
        <v>1.7110000000000004E-2</v>
      </c>
      <c r="M125">
        <f>AE25+AA25+W25</f>
        <v>9.2482600000000001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1.9140000000000001E-2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1.9140000000000001E-2</v>
      </c>
      <c r="X125">
        <f>(0.1*0.9+0.1*0.9)*X25+0.1*0.1*AB25+(1-0.1*0.9-0.1*0.9-0.1*0.1)*T25</f>
        <v>1.7220000000000003E-2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1.6799999999999999E-2</v>
      </c>
      <c r="G126">
        <f t="shared" si="73"/>
        <v>1.8710249999999998E-2</v>
      </c>
      <c r="H126">
        <f t="shared" si="74"/>
        <v>2.7089190000000003</v>
      </c>
      <c r="I126">
        <f t="shared" si="75"/>
        <v>1.6799999999999999E-2</v>
      </c>
      <c r="J126">
        <f t="shared" si="76"/>
        <v>1.8700499999999998E-2</v>
      </c>
      <c r="K126">
        <f t="shared" si="77"/>
        <v>53.099963000000002</v>
      </c>
      <c r="O126" s="15"/>
      <c r="P126" s="16"/>
      <c r="Q126" t="s">
        <v>36</v>
      </c>
      <c r="R126">
        <f t="shared" si="78"/>
        <v>1.6900000000000002E-2</v>
      </c>
      <c r="S126">
        <f t="shared" si="79"/>
        <v>1.8821000000000001E-2</v>
      </c>
      <c r="U126">
        <f t="shared" si="80"/>
        <v>1.6900000000000002E-2</v>
      </c>
      <c r="V126">
        <f t="shared" si="81"/>
        <v>1.8801999999999999E-2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1.6909750000000001E-2</v>
      </c>
      <c r="G127">
        <f t="shared" si="73"/>
        <v>1.7310000000000002E-2</v>
      </c>
      <c r="H127">
        <f t="shared" si="74"/>
        <v>3.0634899999999998</v>
      </c>
      <c r="I127">
        <f t="shared" si="75"/>
        <v>1.6909750000000001E-2</v>
      </c>
      <c r="J127">
        <f t="shared" si="76"/>
        <v>1.73115E-2</v>
      </c>
      <c r="K127">
        <f t="shared" si="77"/>
        <v>309.61495600000001</v>
      </c>
      <c r="O127" s="15"/>
      <c r="P127" s="16"/>
      <c r="Q127" t="s">
        <v>37</v>
      </c>
      <c r="R127">
        <f t="shared" si="78"/>
        <v>1.7018999999999999E-2</v>
      </c>
      <c r="S127">
        <f t="shared" si="79"/>
        <v>1.7420000000000001E-2</v>
      </c>
      <c r="U127">
        <f t="shared" si="80"/>
        <v>1.7018999999999999E-2</v>
      </c>
      <c r="V127">
        <f t="shared" si="81"/>
        <v>1.7426000000000004E-2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1.9379999999999998E-2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1.9379999999999998E-2</v>
      </c>
      <c r="L131">
        <f>(0.2*0.8+0.2*0.8)*X25+0.2*0.2*AB25+(1-0.2*0.8-0.2*0.8-0.2*0.2)*T25</f>
        <v>1.7440000000000001E-2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1.9620000000000002E-2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1.9620000000000002E-2</v>
      </c>
      <c r="X131">
        <f>(0.3*0.7+0.3*0.7)*X25+0.3*0.3*AB25+(1-0.3*0.7-0.3*0.7-0.3*0.3)*T25</f>
        <v>1.7660000000000002E-2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1.7100000000000001E-2</v>
      </c>
      <c r="G132">
        <f t="shared" si="83"/>
        <v>1.9043999999999998E-2</v>
      </c>
      <c r="I132">
        <f t="shared" si="84"/>
        <v>1.7100000000000001E-2</v>
      </c>
      <c r="J132">
        <f t="shared" si="85"/>
        <v>1.9007999999999997E-2</v>
      </c>
      <c r="O132" s="15"/>
      <c r="P132" s="16"/>
      <c r="Q132" t="s">
        <v>36</v>
      </c>
      <c r="R132">
        <f t="shared" si="86"/>
        <v>1.7300000000000003E-2</v>
      </c>
      <c r="S132">
        <f t="shared" si="87"/>
        <v>1.9268999999999998E-2</v>
      </c>
      <c r="U132">
        <f t="shared" si="88"/>
        <v>1.7300000000000003E-2</v>
      </c>
      <c r="V132">
        <f t="shared" si="89"/>
        <v>1.9217999999999999E-2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1.7235999999999998E-2</v>
      </c>
      <c r="G133">
        <f t="shared" si="83"/>
        <v>1.7639999999999999E-2</v>
      </c>
      <c r="I133">
        <f t="shared" si="84"/>
        <v>1.7235999999999998E-2</v>
      </c>
      <c r="J133">
        <f t="shared" si="85"/>
        <v>1.7663999999999999E-2</v>
      </c>
      <c r="O133" s="15"/>
      <c r="P133" s="16"/>
      <c r="Q133" t="s">
        <v>37</v>
      </c>
      <c r="R133">
        <f t="shared" si="86"/>
        <v>1.7451000000000001E-2</v>
      </c>
      <c r="S133">
        <f t="shared" si="87"/>
        <v>1.7860000000000001E-2</v>
      </c>
      <c r="U133">
        <f t="shared" si="88"/>
        <v>1.7451000000000001E-2</v>
      </c>
      <c r="V133">
        <f t="shared" si="89"/>
        <v>1.7913999999999999E-2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1.9079999999999996E-2</v>
      </c>
      <c r="H138">
        <f t="shared" ref="H138:H140" si="92">AI11+AE11+AA11+W11</f>
        <v>3.4641670000000002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1.9079999999999996E-2</v>
      </c>
      <c r="K138">
        <f t="shared" ref="K138:K140" si="95">AI18+AE18+AA18+W18</f>
        <v>31.577424000000004</v>
      </c>
      <c r="L138">
        <f>3*0.05*(1-0.05)*(1-0.05)*X25+3*0.05*0.05*(1-0.05)*AB25+0.05*0.05*0.05*AF25+(1-3*0.05*(1-0.05)*(1-0.05)-3*0.05*0.05*(1-0.05)-0.05*0.05*0.05)*T25</f>
        <v>1.7164987499999999E-2</v>
      </c>
      <c r="M138">
        <f>AI25+AE25+AA25+W25</f>
        <v>12.091061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1.9259999999999999E-2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1.9259999999999999E-2</v>
      </c>
      <c r="X138">
        <f>3*0.1*(1-0.1)*(1-0.1)*X25+3*0.1*0.1*(1-0.1)*AB25+0.1*0.1*0.1*AF25+(1-3*0.1*(1-0.1)*(1-0.1)-3*0.1*0.1*(1-0.1)-0.1*0.1*0.1)*T25</f>
        <v>1.7329900000000002E-2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1.685E-2</v>
      </c>
      <c r="G139">
        <f t="shared" si="91"/>
        <v>1.8765737499999997E-2</v>
      </c>
      <c r="H139">
        <f t="shared" si="92"/>
        <v>3.6086740000000002</v>
      </c>
      <c r="I139">
        <f t="shared" si="93"/>
        <v>1.685E-2</v>
      </c>
      <c r="J139">
        <f t="shared" si="94"/>
        <v>1.8751474999999997E-2</v>
      </c>
      <c r="K139">
        <f t="shared" si="95"/>
        <v>72.987448999999998</v>
      </c>
      <c r="N139" s="19"/>
      <c r="O139" s="15"/>
      <c r="P139" s="16"/>
      <c r="Q139" t="s">
        <v>36</v>
      </c>
      <c r="R139">
        <f t="shared" si="96"/>
        <v>1.6999999999999998E-2</v>
      </c>
      <c r="S139">
        <f t="shared" si="97"/>
        <v>1.8932899999999996E-2</v>
      </c>
      <c r="U139">
        <f t="shared" si="98"/>
        <v>1.6999999999999998E-2</v>
      </c>
      <c r="V139">
        <f t="shared" si="99"/>
        <v>1.8905799999999997E-2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1.6964262499999997E-2</v>
      </c>
      <c r="G140">
        <f t="shared" si="91"/>
        <v>1.7364987499999998E-2</v>
      </c>
      <c r="H140">
        <f t="shared" si="92"/>
        <v>4.117896</v>
      </c>
      <c r="I140">
        <f t="shared" si="93"/>
        <v>1.6964262499999997E-2</v>
      </c>
      <c r="J140">
        <f t="shared" si="94"/>
        <v>1.73692625E-2</v>
      </c>
      <c r="K140">
        <f t="shared" si="95"/>
        <v>414.54741300000001</v>
      </c>
      <c r="N140" s="19"/>
      <c r="O140" s="15"/>
      <c r="P140" s="16"/>
      <c r="Q140" t="s">
        <v>37</v>
      </c>
      <c r="R140">
        <f t="shared" si="96"/>
        <v>1.7127099999999999E-2</v>
      </c>
      <c r="S140">
        <f t="shared" si="97"/>
        <v>1.7529900000000001E-2</v>
      </c>
      <c r="U140">
        <f t="shared" si="98"/>
        <v>1.7127099999999999E-2</v>
      </c>
      <c r="V140">
        <f t="shared" si="99"/>
        <v>1.7546100000000002E-2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1.9619999999999999E-2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1.9619999999999999E-2</v>
      </c>
      <c r="L144">
        <f>3*0.2*(1-0.2)*(1-0.2)*X25+3*0.2*0.2*(1-0.2)*AB25+0.2*0.2*0.2*AF25+(1-3*0.2*(1-0.2)*(1-0.2)-3*0.2*0.2*(1-0.2)-0.2*0.2*0.2)*T25</f>
        <v>1.76592E-2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1.9980000000000001E-2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1.9980000000000001E-2</v>
      </c>
      <c r="X144">
        <f>3*0.3*(1-0.3)*(1-0.3)*X25+3*0.3*0.3*(1-0.3)*AB25+0.3*0.3*0.3*AF25+(1-3*0.3*(1-0.3)*(1-0.3)-3*0.3*0.3*(1-0.3)-0.3*0.3*0.3)*T25</f>
        <v>1.7987300000000001E-2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1.7299999999999999E-2</v>
      </c>
      <c r="G145">
        <f t="shared" si="101"/>
        <v>1.9271199999999995E-2</v>
      </c>
      <c r="I145">
        <f t="shared" si="102"/>
        <v>1.7299999999999999E-2</v>
      </c>
      <c r="J145">
        <f t="shared" si="103"/>
        <v>1.9222400000000001E-2</v>
      </c>
      <c r="N145" s="19"/>
      <c r="O145" s="15"/>
      <c r="P145" s="16"/>
      <c r="Q145" t="s">
        <v>36</v>
      </c>
      <c r="R145">
        <f t="shared" si="104"/>
        <v>1.7600000000000001E-2</v>
      </c>
      <c r="S145">
        <f t="shared" si="105"/>
        <v>1.9614300000000001E-2</v>
      </c>
      <c r="U145">
        <f t="shared" si="106"/>
        <v>1.7600000000000001E-2</v>
      </c>
      <c r="V145">
        <f t="shared" si="107"/>
        <v>1.9548599999999999E-2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1.7448799999999997E-2</v>
      </c>
      <c r="G146">
        <f t="shared" si="101"/>
        <v>1.7859199999999999E-2</v>
      </c>
      <c r="I146">
        <f t="shared" si="102"/>
        <v>1.7448799999999997E-2</v>
      </c>
      <c r="J146">
        <f t="shared" si="103"/>
        <v>1.79168E-2</v>
      </c>
      <c r="N146" s="19"/>
      <c r="O146" s="15"/>
      <c r="P146" s="16"/>
      <c r="Q146" t="s">
        <v>37</v>
      </c>
      <c r="R146">
        <f t="shared" si="104"/>
        <v>1.7765699999999999E-2</v>
      </c>
      <c r="S146">
        <f t="shared" si="105"/>
        <v>1.8187300000000003E-2</v>
      </c>
      <c r="U146">
        <f t="shared" si="106"/>
        <v>1.7765699999999999E-2</v>
      </c>
      <c r="V146">
        <f t="shared" si="107"/>
        <v>1.8300700000000003E-2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1.8959999999999998E-2</v>
      </c>
      <c r="H151">
        <f t="shared" ref="H151:H153" si="110">I32++E32</f>
        <v>1.7264629999999999</v>
      </c>
      <c r="I151">
        <f t="shared" ref="I151:I153" si="111">0.05*G39+(1-0.05)*C39</f>
        <v>1.3649999999999999E-3</v>
      </c>
      <c r="J151">
        <f t="shared" ref="J151:J153" si="112">0.05*H39+(1-0.05)*D39</f>
        <v>1.8959999999999998E-2</v>
      </c>
      <c r="K151">
        <f t="shared" ref="K151:K153" si="113">I39+E39</f>
        <v>15.981674</v>
      </c>
      <c r="L151">
        <f>0.05*F46+(1-0.05)*B46</f>
        <v>1.4540000000000001E-2</v>
      </c>
      <c r="M151">
        <f>I46+E46</f>
        <v>6.3482390000000004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1.9020000000000002E-2</v>
      </c>
      <c r="U151">
        <f t="shared" ref="U151:U153" si="116">0.1*G39+(1-0.1)*C39</f>
        <v>1.4300000000000001E-3</v>
      </c>
      <c r="V151">
        <f t="shared" ref="V151:V153" si="117">0.1*H39+(1-0.1)*D39</f>
        <v>1.9020000000000002E-2</v>
      </c>
      <c r="X151">
        <f>0.1*F46+(1-0.1)*B46</f>
        <v>1.4580000000000001E-2</v>
      </c>
    </row>
    <row r="152" spans="1:25" x14ac:dyDescent="0.25">
      <c r="C152" s="17"/>
      <c r="D152" s="16"/>
      <c r="E152" t="s">
        <v>36</v>
      </c>
      <c r="F152">
        <f t="shared" si="108"/>
        <v>1.1529999999999999E-2</v>
      </c>
      <c r="G152">
        <f t="shared" si="109"/>
        <v>1.7854999999999999E-2</v>
      </c>
      <c r="H152">
        <f t="shared" si="110"/>
        <v>1.802332</v>
      </c>
      <c r="I152">
        <f t="shared" si="111"/>
        <v>1.1529999999999999E-2</v>
      </c>
      <c r="J152">
        <f t="shared" si="112"/>
        <v>1.7834999999999997E-2</v>
      </c>
      <c r="K152">
        <f t="shared" si="113"/>
        <v>36.495137</v>
      </c>
      <c r="P152" s="16"/>
      <c r="Q152" t="s">
        <v>36</v>
      </c>
      <c r="R152">
        <f t="shared" si="114"/>
        <v>1.1560000000000001E-2</v>
      </c>
      <c r="S152">
        <f t="shared" si="115"/>
        <v>1.7909999999999999E-2</v>
      </c>
      <c r="U152">
        <f t="shared" si="116"/>
        <v>1.1560000000000001E-2</v>
      </c>
      <c r="V152">
        <f t="shared" si="117"/>
        <v>1.787E-2</v>
      </c>
    </row>
    <row r="153" spans="1:25" x14ac:dyDescent="0.25">
      <c r="C153" s="17"/>
      <c r="D153" s="16"/>
      <c r="E153" t="s">
        <v>37</v>
      </c>
      <c r="F153">
        <f t="shared" si="108"/>
        <v>1.264E-2</v>
      </c>
      <c r="G153">
        <f t="shared" si="109"/>
        <v>1.5349999999999999E-2</v>
      </c>
      <c r="H153">
        <f t="shared" si="110"/>
        <v>2.0157759999999998</v>
      </c>
      <c r="I153">
        <f t="shared" si="111"/>
        <v>1.2655E-2</v>
      </c>
      <c r="J153">
        <f t="shared" si="112"/>
        <v>1.5440000000000001E-2</v>
      </c>
      <c r="K153">
        <f t="shared" si="113"/>
        <v>265.92450100000002</v>
      </c>
      <c r="P153" s="16"/>
      <c r="Q153" t="s">
        <v>37</v>
      </c>
      <c r="R153">
        <f t="shared" si="114"/>
        <v>1.268E-2</v>
      </c>
      <c r="S153">
        <f t="shared" si="115"/>
        <v>1.5399999999999999E-2</v>
      </c>
      <c r="U153">
        <f t="shared" si="116"/>
        <v>1.2710000000000001E-2</v>
      </c>
      <c r="V153">
        <f t="shared" si="117"/>
        <v>1.5480000000000001E-2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1.9140000000000001E-2</v>
      </c>
      <c r="I157">
        <f t="shared" ref="I157:I159" si="120">0.2*G39+(1-0.2)*C39</f>
        <v>1.5599999999999998E-3</v>
      </c>
      <c r="J157">
        <f t="shared" ref="J157:J159" si="121">0.2*H39+(1-0.2)*D39</f>
        <v>1.9140000000000001E-2</v>
      </c>
      <c r="L157">
        <f>0.2*F46+(1-0.2)*B46</f>
        <v>1.4660000000000001E-2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1.9259999999999999E-2</v>
      </c>
      <c r="U157">
        <f t="shared" ref="U157:U159" si="124">0.3*G39+(1-0.3)*C39</f>
        <v>1.6899999999999999E-3</v>
      </c>
      <c r="V157">
        <f t="shared" ref="V157:V159" si="125">0.3*H39+(1-0.3)*D39</f>
        <v>1.9259999999999999E-2</v>
      </c>
      <c r="X157">
        <f>0.3*F46+(1-0.3)*B46</f>
        <v>1.474E-2</v>
      </c>
    </row>
    <row r="158" spans="1:25" x14ac:dyDescent="0.25">
      <c r="C158" s="17"/>
      <c r="D158" s="16"/>
      <c r="E158" t="s">
        <v>36</v>
      </c>
      <c r="F158">
        <f t="shared" si="118"/>
        <v>1.162E-2</v>
      </c>
      <c r="G158">
        <f t="shared" si="119"/>
        <v>1.8020000000000001E-2</v>
      </c>
      <c r="I158">
        <f t="shared" si="120"/>
        <v>1.162E-2</v>
      </c>
      <c r="J158">
        <f t="shared" si="121"/>
        <v>1.7940000000000001E-2</v>
      </c>
      <c r="P158" s="16"/>
      <c r="Q158" t="s">
        <v>36</v>
      </c>
      <c r="R158">
        <f t="shared" si="122"/>
        <v>1.1679999999999999E-2</v>
      </c>
      <c r="S158">
        <f t="shared" si="123"/>
        <v>1.813E-2</v>
      </c>
      <c r="U158">
        <f t="shared" si="124"/>
        <v>1.1679999999999999E-2</v>
      </c>
      <c r="V158">
        <f t="shared" si="125"/>
        <v>1.8009999999999998E-2</v>
      </c>
    </row>
    <row r="159" spans="1:25" x14ac:dyDescent="0.25">
      <c r="C159" s="17"/>
      <c r="D159" s="16"/>
      <c r="E159" t="s">
        <v>37</v>
      </c>
      <c r="F159">
        <f t="shared" si="118"/>
        <v>1.2760000000000001E-2</v>
      </c>
      <c r="G159">
        <f t="shared" si="119"/>
        <v>1.55E-2</v>
      </c>
      <c r="I159">
        <f t="shared" si="120"/>
        <v>1.2820000000000002E-2</v>
      </c>
      <c r="J159">
        <f t="shared" si="121"/>
        <v>1.5560000000000001E-2</v>
      </c>
      <c r="P159" s="16"/>
      <c r="Q159" t="s">
        <v>37</v>
      </c>
      <c r="R159">
        <f t="shared" si="122"/>
        <v>1.2840000000000001E-2</v>
      </c>
      <c r="S159">
        <f t="shared" si="123"/>
        <v>1.5599999999999999E-2</v>
      </c>
      <c r="U159">
        <f t="shared" si="124"/>
        <v>1.2930000000000001E-2</v>
      </c>
      <c r="V159">
        <f t="shared" si="125"/>
        <v>1.5640000000000001E-2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1.9020000000000002E-2</v>
      </c>
      <c r="H164">
        <f t="shared" ref="H164:H166" si="128">M32+I32+E32</f>
        <v>2.5862639999999999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1.9020000000000002E-2</v>
      </c>
      <c r="K164">
        <f t="shared" ref="K164:K166" si="131">M39+I39+E39</f>
        <v>23.767454999999998</v>
      </c>
      <c r="L164">
        <f>(0.05*(1-0.05)+0.05*(1-0.05))*F46+0.05*0.05*J46+(1-0.05*(1-0.05)-0.05*(1-0.05)-0.05*0.05)*B46</f>
        <v>1.4580000000000003E-2</v>
      </c>
      <c r="M164">
        <f>M46+I46+E46</f>
        <v>9.3084260000000008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1.9140000000000001E-2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1.9140000000000001E-2</v>
      </c>
      <c r="X164">
        <f>(0.1*0.9+0.1*0.9)*F46+0.1*0.1*J46+(1-0.1*0.9-0.1*0.9-0.1*0.1)*B46</f>
        <v>1.4660000000000003E-2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1.1560000000000001E-2</v>
      </c>
      <c r="G165">
        <f t="shared" si="127"/>
        <v>1.7910000000000002E-2</v>
      </c>
      <c r="H165">
        <f t="shared" si="128"/>
        <v>2.7053850000000002</v>
      </c>
      <c r="I165">
        <f t="shared" si="129"/>
        <v>1.1560000000000001E-2</v>
      </c>
      <c r="J165">
        <f t="shared" si="130"/>
        <v>1.7871000000000001E-2</v>
      </c>
      <c r="K165">
        <f t="shared" si="131"/>
        <v>53.977103</v>
      </c>
      <c r="O165" s="15"/>
      <c r="P165" s="16"/>
      <c r="Q165" t="s">
        <v>36</v>
      </c>
      <c r="R165">
        <f t="shared" si="132"/>
        <v>1.162E-2</v>
      </c>
      <c r="S165">
        <f t="shared" si="133"/>
        <v>1.8020000000000001E-2</v>
      </c>
      <c r="U165">
        <f t="shared" si="134"/>
        <v>1.162E-2</v>
      </c>
      <c r="V165">
        <f t="shared" si="135"/>
        <v>1.7944000000000002E-2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1.2679750000000002E-2</v>
      </c>
      <c r="G166">
        <f t="shared" si="127"/>
        <v>1.539975E-2</v>
      </c>
      <c r="H166">
        <f t="shared" si="128"/>
        <v>3.0199059999999998</v>
      </c>
      <c r="I166">
        <f t="shared" si="129"/>
        <v>1.2709000000000002E-2</v>
      </c>
      <c r="J166">
        <f t="shared" si="130"/>
        <v>1.5480500000000001E-2</v>
      </c>
      <c r="K166">
        <f t="shared" si="131"/>
        <v>392.54067600000002</v>
      </c>
      <c r="O166" s="15"/>
      <c r="P166" s="16"/>
      <c r="Q166" t="s">
        <v>37</v>
      </c>
      <c r="R166">
        <f t="shared" si="132"/>
        <v>1.2759000000000003E-2</v>
      </c>
      <c r="S166">
        <f t="shared" si="133"/>
        <v>1.5498999999999999E-2</v>
      </c>
      <c r="U166">
        <f t="shared" si="134"/>
        <v>1.2816000000000001E-2</v>
      </c>
      <c r="V166">
        <f t="shared" si="135"/>
        <v>1.5562000000000001E-2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1.9379999999999998E-2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1.9379999999999998E-2</v>
      </c>
      <c r="L170">
        <f>(0.2*0.8+0.2*0.8)*F46+0.2*0.2*J46+(1-0.2*0.8-0.2*0.8-0.2*0.2)*B46</f>
        <v>1.482E-2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1.9620000000000002E-2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1.9620000000000002E-2</v>
      </c>
      <c r="X170">
        <f>(0.3*0.7+0.3*0.7)*F46+0.3*0.3*J46+(1-0.3*0.7-0.3*0.7-0.3*0.3)*B46</f>
        <v>1.4980000000000002E-2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1.1739999999999999E-2</v>
      </c>
      <c r="G171">
        <f t="shared" si="137"/>
        <v>1.8239999999999999E-2</v>
      </c>
      <c r="I171">
        <f t="shared" si="138"/>
        <v>1.1739999999999999E-2</v>
      </c>
      <c r="J171">
        <f t="shared" si="139"/>
        <v>1.8095999999999998E-2</v>
      </c>
      <c r="O171" s="15"/>
      <c r="P171" s="16"/>
      <c r="Q171" t="s">
        <v>36</v>
      </c>
      <c r="R171">
        <f t="shared" si="140"/>
        <v>1.1860000000000001E-2</v>
      </c>
      <c r="S171">
        <f t="shared" si="141"/>
        <v>1.8460000000000004E-2</v>
      </c>
      <c r="U171">
        <f t="shared" si="142"/>
        <v>1.1860000000000001E-2</v>
      </c>
      <c r="V171">
        <f t="shared" si="143"/>
        <v>1.8256000000000001E-2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1.2916E-2</v>
      </c>
      <c r="G172">
        <f t="shared" si="137"/>
        <v>1.5695999999999998E-2</v>
      </c>
      <c r="I172">
        <f t="shared" si="138"/>
        <v>1.3023999999999999E-2</v>
      </c>
      <c r="J172">
        <f t="shared" si="139"/>
        <v>1.5727999999999999E-2</v>
      </c>
      <c r="O172" s="15"/>
      <c r="P172" s="16"/>
      <c r="Q172" t="s">
        <v>37</v>
      </c>
      <c r="R172">
        <f t="shared" si="140"/>
        <v>1.3071000000000003E-2</v>
      </c>
      <c r="S172">
        <f t="shared" si="141"/>
        <v>1.5890999999999999E-2</v>
      </c>
      <c r="U172">
        <f t="shared" si="142"/>
        <v>1.3224E-2</v>
      </c>
      <c r="V172">
        <f t="shared" si="143"/>
        <v>1.5897999999999999E-2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1.9079999999999996E-2</v>
      </c>
      <c r="H177">
        <f t="shared" ref="H177:H179" si="146">Q32+M32+I32+E32</f>
        <v>3.4463809999999997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1.9079999999999996E-2</v>
      </c>
      <c r="K177">
        <f t="shared" ref="K177:K179" si="149">Q39+M39+I39+E39</f>
        <v>31.441313999999998</v>
      </c>
      <c r="L177">
        <f>3*0.05*(1-0.05)*(1-0.05)*F46+3*0.05*0.05*(1-0.05)*J46+0.05*0.05*0.05*N46+(1-3*0.05*(1-0.05)*(1-0.05)-3*0.05*0.05*(1-0.05)-0.05*0.05*0.05)*B46</f>
        <v>1.4620024999999998E-2</v>
      </c>
      <c r="M177">
        <f>Q46+M46+I46+E46</f>
        <v>12.663086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1.9259999999999999E-2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1.9259999999999999E-2</v>
      </c>
      <c r="X177">
        <f>3*0.1*(1-0.1)*(1-0.1)*F46+3*0.1*0.1*(1-0.1)*J46+0.1*0.1*0.1*N46+(1-3*0.1*(1-0.1)*(1-0.1)-3*0.1*0.1*(1-0.1)-0.1*0.1*0.1)*B46</f>
        <v>1.4740199999999998E-2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1.159E-2</v>
      </c>
      <c r="G178">
        <f t="shared" si="145"/>
        <v>1.7964999999999998E-2</v>
      </c>
      <c r="H178">
        <f t="shared" si="146"/>
        <v>3.6130960000000001</v>
      </c>
      <c r="I178">
        <f t="shared" si="147"/>
        <v>1.159E-2</v>
      </c>
      <c r="J178">
        <f t="shared" si="148"/>
        <v>1.7907949999999999E-2</v>
      </c>
      <c r="K178">
        <f t="shared" si="149"/>
        <v>70.896000999999998</v>
      </c>
      <c r="N178" s="19"/>
      <c r="O178" s="15"/>
      <c r="P178" s="16"/>
      <c r="Q178" t="s">
        <v>36</v>
      </c>
      <c r="R178">
        <f t="shared" si="150"/>
        <v>1.1679999999999999E-2</v>
      </c>
      <c r="S178">
        <f t="shared" si="151"/>
        <v>1.813E-2</v>
      </c>
      <c r="U178">
        <f t="shared" si="152"/>
        <v>1.1679999999999999E-2</v>
      </c>
      <c r="V178">
        <f t="shared" si="153"/>
        <v>1.8021599999999999E-2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1.2719262499999998E-2</v>
      </c>
      <c r="G179">
        <f t="shared" si="145"/>
        <v>1.5449262499999998E-2</v>
      </c>
      <c r="H179">
        <f t="shared" si="146"/>
        <v>4.0226800000000003</v>
      </c>
      <c r="I179">
        <f t="shared" si="147"/>
        <v>1.2762049999999999E-2</v>
      </c>
      <c r="J179">
        <f t="shared" si="148"/>
        <v>1.5521499999999997E-2</v>
      </c>
      <c r="K179">
        <f t="shared" si="149"/>
        <v>588.94882400000006</v>
      </c>
      <c r="N179" s="19"/>
      <c r="O179" s="15"/>
      <c r="P179" s="16"/>
      <c r="Q179" t="s">
        <v>37</v>
      </c>
      <c r="R179">
        <f t="shared" si="150"/>
        <v>1.2837099999999999E-2</v>
      </c>
      <c r="S179">
        <f t="shared" si="151"/>
        <v>1.5597099999999999E-2</v>
      </c>
      <c r="U179">
        <f t="shared" si="152"/>
        <v>1.29184E-2</v>
      </c>
      <c r="V179">
        <f t="shared" si="153"/>
        <v>1.5646E-2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1.9619999999999999E-2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1.9619999999999999E-2</v>
      </c>
      <c r="L183">
        <f>3*0.2*(1-0.2)*(1-0.2)*F46+3*0.2*0.2*(1-0.2)*J46+0.2*0.2*0.2*N46+(1-3*0.2*(1-0.2)*(1-0.2)-3*0.2*0.2*(1-0.2)-0.2*0.2*0.2)*B46</f>
        <v>1.4981599999999999E-2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1.9980000000000001E-2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1.9980000000000001E-2</v>
      </c>
      <c r="X183">
        <f>3*0.3*(1-0.3)*(1-0.3)*F46+3*0.3*0.3*(1-0.3)*J46+0.3*0.3*0.3*N46+(1-3*0.3*(1-0.3)*(1-0.3)-3*0.3*0.3*(1-0.3)-0.3*0.3*0.3)*B46</f>
        <v>1.52254E-2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1.1859999999999999E-2</v>
      </c>
      <c r="G184">
        <f t="shared" si="155"/>
        <v>1.8459999999999997E-2</v>
      </c>
      <c r="I184">
        <f t="shared" si="156"/>
        <v>1.1859999999999999E-2</v>
      </c>
      <c r="J184">
        <f t="shared" si="157"/>
        <v>1.8264799999999998E-2</v>
      </c>
      <c r="N184" s="19"/>
      <c r="O184" s="15"/>
      <c r="P184" s="16"/>
      <c r="Q184" t="s">
        <v>36</v>
      </c>
      <c r="R184">
        <f t="shared" si="158"/>
        <v>1.2039999999999999E-2</v>
      </c>
      <c r="S184">
        <f t="shared" si="159"/>
        <v>1.8790000000000001E-2</v>
      </c>
      <c r="U184">
        <f t="shared" si="160"/>
        <v>1.2039999999999999E-2</v>
      </c>
      <c r="V184">
        <f t="shared" si="161"/>
        <v>1.8527199999999997E-2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1.3068799999999998E-2</v>
      </c>
      <c r="G185">
        <f t="shared" si="155"/>
        <v>1.5888799999999998E-2</v>
      </c>
      <c r="I185">
        <f t="shared" si="156"/>
        <v>1.32152E-2</v>
      </c>
      <c r="J185">
        <f t="shared" si="157"/>
        <v>1.5904000000000001E-2</v>
      </c>
      <c r="N185" s="19"/>
      <c r="O185" s="15"/>
      <c r="P185" s="16"/>
      <c r="Q185" t="s">
        <v>37</v>
      </c>
      <c r="R185">
        <f t="shared" si="158"/>
        <v>1.3295700000000001E-2</v>
      </c>
      <c r="S185">
        <f t="shared" si="159"/>
        <v>1.6175699999999998E-2</v>
      </c>
      <c r="U185">
        <f t="shared" si="160"/>
        <v>1.3492800000000001E-2</v>
      </c>
      <c r="V185">
        <f t="shared" si="161"/>
        <v>1.6174000000000001E-2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1.8959999999999998E-2</v>
      </c>
      <c r="H190">
        <f t="shared" ref="H190:H192" si="164">AA32+W32</f>
        <v>1.7299060000000002</v>
      </c>
      <c r="I190">
        <f t="shared" ref="I190:I192" si="165">0.05*Y39+(1-0.05)*U39</f>
        <v>1.3649999999999999E-3</v>
      </c>
      <c r="J190">
        <f t="shared" ref="J190:J192" si="166">0.05*Z39+(1-0.05)*V39</f>
        <v>1.8959999999999998E-2</v>
      </c>
      <c r="K190">
        <f t="shared" ref="K190:K192" si="167">AA39+W39</f>
        <v>16.211230999999998</v>
      </c>
      <c r="L190">
        <f>0.05*X46+(1-0.05)*T46</f>
        <v>1.044E-2</v>
      </c>
      <c r="M190">
        <f>AA46+W46</f>
        <v>6.1368460000000002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1.9020000000000002E-2</v>
      </c>
      <c r="U190">
        <f t="shared" ref="U190:U192" si="170">0.1*Y39+(1-0.1)*U39</f>
        <v>1.4300000000000001E-3</v>
      </c>
      <c r="V190">
        <f t="shared" ref="V190:V192" si="171">0.1*Z39+(1-0.1)*V39</f>
        <v>1.9020000000000002E-2</v>
      </c>
      <c r="X190">
        <f>0.1*X46+(1-0.1)*T46</f>
        <v>1.048E-2</v>
      </c>
    </row>
    <row r="191" spans="1:25" x14ac:dyDescent="0.25">
      <c r="C191" s="17"/>
      <c r="D191" s="16"/>
      <c r="E191" t="s">
        <v>36</v>
      </c>
      <c r="F191">
        <f t="shared" si="162"/>
        <v>6.0150000000000004E-3</v>
      </c>
      <c r="G191">
        <f t="shared" si="163"/>
        <v>1.5945000000000001E-2</v>
      </c>
      <c r="H191">
        <f t="shared" si="164"/>
        <v>1.7945869999999999</v>
      </c>
      <c r="I191">
        <f t="shared" si="165"/>
        <v>6.025E-3</v>
      </c>
      <c r="J191">
        <f t="shared" si="166"/>
        <v>1.5894999999999999E-2</v>
      </c>
      <c r="K191">
        <f t="shared" si="167"/>
        <v>37.339554</v>
      </c>
      <c r="P191" s="16"/>
      <c r="Q191" t="s">
        <v>36</v>
      </c>
      <c r="R191">
        <f t="shared" si="168"/>
        <v>6.0300000000000006E-3</v>
      </c>
      <c r="S191">
        <f t="shared" si="169"/>
        <v>1.5990000000000001E-2</v>
      </c>
      <c r="U191">
        <f t="shared" si="170"/>
        <v>6.0499999999999998E-3</v>
      </c>
      <c r="V191">
        <f t="shared" si="171"/>
        <v>1.5890000000000001E-2</v>
      </c>
    </row>
    <row r="192" spans="1:25" x14ac:dyDescent="0.25">
      <c r="C192" s="17"/>
      <c r="D192" s="16"/>
      <c r="E192" t="s">
        <v>37</v>
      </c>
      <c r="F192">
        <f t="shared" si="162"/>
        <v>7.324999999999999E-3</v>
      </c>
      <c r="G192">
        <f t="shared" si="163"/>
        <v>1.244E-2</v>
      </c>
      <c r="H192">
        <f t="shared" si="164"/>
        <v>2.0690770000000001</v>
      </c>
      <c r="I192">
        <f t="shared" si="165"/>
        <v>7.3499999999999989E-3</v>
      </c>
      <c r="J192">
        <f t="shared" si="166"/>
        <v>1.244E-2</v>
      </c>
      <c r="K192">
        <f t="shared" si="167"/>
        <v>206.09966</v>
      </c>
      <c r="P192" s="16"/>
      <c r="Q192" t="s">
        <v>37</v>
      </c>
      <c r="R192">
        <f t="shared" si="168"/>
        <v>7.3500000000000006E-3</v>
      </c>
      <c r="S192">
        <f t="shared" si="169"/>
        <v>1.248E-2</v>
      </c>
      <c r="U192">
        <f t="shared" si="170"/>
        <v>7.4000000000000003E-3</v>
      </c>
      <c r="V192">
        <f t="shared" si="171"/>
        <v>1.248E-2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1.9140000000000001E-2</v>
      </c>
      <c r="I196">
        <f t="shared" ref="I196:I198" si="174">0.2*Y39+(1-0.2)*U39</f>
        <v>1.5599999999999998E-3</v>
      </c>
      <c r="J196">
        <f t="shared" ref="J196:J198" si="175">0.2*Z39+(1-0.2)*V39</f>
        <v>1.9140000000000001E-2</v>
      </c>
      <c r="L196">
        <f>0.2*X46+(1-0.2)*T46</f>
        <v>1.056E-2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1.9259999999999999E-2</v>
      </c>
      <c r="U196">
        <f t="shared" ref="U196:U198" si="178">0.3*Y39+(1-0.3)*U39</f>
        <v>1.6899999999999999E-3</v>
      </c>
      <c r="V196">
        <f t="shared" ref="V196:V198" si="179">0.3*Z39+(1-0.3)*V39</f>
        <v>1.9259999999999999E-2</v>
      </c>
      <c r="X196">
        <f>0.3*X46+(1-0.3)*T46</f>
        <v>1.0639999999999998E-2</v>
      </c>
    </row>
    <row r="197" spans="2:25" x14ac:dyDescent="0.25">
      <c r="C197" s="17"/>
      <c r="D197" s="16"/>
      <c r="E197" t="s">
        <v>36</v>
      </c>
      <c r="F197">
        <f t="shared" si="172"/>
        <v>6.0600000000000003E-3</v>
      </c>
      <c r="G197">
        <f t="shared" si="173"/>
        <v>1.6080000000000004E-2</v>
      </c>
      <c r="I197">
        <f t="shared" si="174"/>
        <v>6.1000000000000004E-3</v>
      </c>
      <c r="J197">
        <f t="shared" si="175"/>
        <v>1.5880000000000002E-2</v>
      </c>
      <c r="P197" s="16"/>
      <c r="Q197" t="s">
        <v>36</v>
      </c>
      <c r="R197">
        <f t="shared" si="176"/>
        <v>6.0899999999999999E-3</v>
      </c>
      <c r="S197">
        <f t="shared" si="177"/>
        <v>1.6169999999999997E-2</v>
      </c>
      <c r="U197">
        <f t="shared" si="178"/>
        <v>6.1499999999999992E-3</v>
      </c>
      <c r="V197">
        <f t="shared" si="179"/>
        <v>1.5869999999999999E-2</v>
      </c>
    </row>
    <row r="198" spans="2:25" x14ac:dyDescent="0.25">
      <c r="C198" s="17"/>
      <c r="D198" s="16"/>
      <c r="E198" t="s">
        <v>37</v>
      </c>
      <c r="F198">
        <f t="shared" si="172"/>
        <v>7.4000000000000003E-3</v>
      </c>
      <c r="G198">
        <f t="shared" si="173"/>
        <v>1.256E-2</v>
      </c>
      <c r="I198">
        <f t="shared" si="174"/>
        <v>7.5000000000000006E-3</v>
      </c>
      <c r="J198">
        <f t="shared" si="175"/>
        <v>1.256E-2</v>
      </c>
      <c r="P198" s="16"/>
      <c r="Q198" t="s">
        <v>37</v>
      </c>
      <c r="R198">
        <f t="shared" si="176"/>
        <v>7.45E-3</v>
      </c>
      <c r="S198">
        <f t="shared" si="177"/>
        <v>1.2639999999999998E-2</v>
      </c>
      <c r="U198">
        <f t="shared" si="178"/>
        <v>7.6E-3</v>
      </c>
      <c r="V198">
        <f t="shared" si="179"/>
        <v>1.2639999999999998E-2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1.9020000000000002E-2</v>
      </c>
      <c r="H203">
        <f t="shared" ref="H203:H205" si="182">AE32+AA32+W32</f>
        <v>2.591755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1.9020000000000002E-2</v>
      </c>
      <c r="K203">
        <f>AE39+AA39+W39</f>
        <v>24.651128999999997</v>
      </c>
      <c r="L203">
        <f>(0.05*(1-0.05)+0.05*(1-0.05))*X46+0.05*0.05*AB46+(1-0.05*(1-0.05)-0.05*(1-0.05)-0.05*0.05)*T46</f>
        <v>1.0479500000000001E-2</v>
      </c>
      <c r="M203">
        <f>AE46+AA46+W46</f>
        <v>9.1414260000000009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1.9140000000000001E-2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1.9140000000000001E-2</v>
      </c>
      <c r="X203">
        <f>(0.1*0.9+0.1*0.9)*X46+0.1*0.1*AB46+(1-0.1*0.9-0.1*0.9-0.1*0.1)*T46</f>
        <v>1.0558000000000001E-2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6.0302500000000009E-3</v>
      </c>
      <c r="G204">
        <f t="shared" si="181"/>
        <v>1.5990000000000001E-2</v>
      </c>
      <c r="H204">
        <f t="shared" si="182"/>
        <v>2.6906970000000001</v>
      </c>
      <c r="I204">
        <f t="shared" si="183"/>
        <v>6.0495000000000002E-3</v>
      </c>
      <c r="J204">
        <f t="shared" si="184"/>
        <v>1.5892750000000001E-2</v>
      </c>
      <c r="K204">
        <f>AE40+AA40+W40</f>
        <v>56.897619999999996</v>
      </c>
      <c r="O204" s="15"/>
      <c r="P204" s="16"/>
      <c r="Q204" t="s">
        <v>36</v>
      </c>
      <c r="R204">
        <f t="shared" si="185"/>
        <v>6.0610000000000004E-3</v>
      </c>
      <c r="S204">
        <f t="shared" si="186"/>
        <v>1.6080000000000001E-2</v>
      </c>
      <c r="U204">
        <f t="shared" si="187"/>
        <v>6.098000000000001E-3</v>
      </c>
      <c r="V204">
        <f t="shared" si="188"/>
        <v>1.5891000000000002E-2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7.3497500000000004E-3</v>
      </c>
      <c r="G205">
        <f t="shared" si="181"/>
        <v>1.2480000000000002E-2</v>
      </c>
      <c r="H205">
        <f t="shared" si="182"/>
        <v>3.0754009999999998</v>
      </c>
      <c r="I205">
        <f t="shared" si="183"/>
        <v>7.3985000000000006E-3</v>
      </c>
      <c r="J205">
        <f t="shared" si="184"/>
        <v>1.2479750000000001E-2</v>
      </c>
      <c r="K205">
        <f>AE41+AA41+W41</f>
        <v>315.97343899999998</v>
      </c>
      <c r="O205" s="15"/>
      <c r="P205" s="16"/>
      <c r="Q205" t="s">
        <v>37</v>
      </c>
      <c r="R205">
        <f t="shared" si="185"/>
        <v>7.3990000000000011E-3</v>
      </c>
      <c r="S205">
        <f t="shared" si="186"/>
        <v>1.2560000000000002E-2</v>
      </c>
      <c r="U205">
        <f t="shared" si="187"/>
        <v>7.4940000000000007E-3</v>
      </c>
      <c r="V205">
        <f t="shared" si="188"/>
        <v>1.2559000000000001E-2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1.9379999999999998E-2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1.9379999999999998E-2</v>
      </c>
      <c r="L209">
        <f>(0.2*0.8+0.2*0.8)*X46+0.2*0.2*AB46+(1-0.2*0.8-0.2*0.8-0.2*0.2)*T46</f>
        <v>1.0711999999999999E-2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1.9620000000000002E-2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1.9620000000000002E-2</v>
      </c>
      <c r="X209">
        <f>(0.3*0.7+0.3*0.7)*X46+0.3*0.3*AB46+(1-0.3*0.7-0.3*0.7-0.3*0.3)*T46</f>
        <v>1.0862E-2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6.1240000000000001E-3</v>
      </c>
      <c r="G210">
        <f t="shared" si="190"/>
        <v>1.626E-2</v>
      </c>
      <c r="I210">
        <f t="shared" si="191"/>
        <v>6.1919999999999996E-3</v>
      </c>
      <c r="J210">
        <f t="shared" si="192"/>
        <v>1.5904000000000001E-2</v>
      </c>
      <c r="O210" s="15"/>
      <c r="P210" s="16"/>
      <c r="Q210" t="s">
        <v>36</v>
      </c>
      <c r="R210">
        <f t="shared" si="193"/>
        <v>6.1890000000000009E-3</v>
      </c>
      <c r="S210">
        <f t="shared" si="194"/>
        <v>1.644E-2</v>
      </c>
      <c r="U210">
        <f t="shared" si="195"/>
        <v>6.2820000000000003E-3</v>
      </c>
      <c r="V210">
        <f t="shared" si="196"/>
        <v>1.5939000000000002E-2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7.4959999999999992E-3</v>
      </c>
      <c r="G211">
        <f t="shared" si="190"/>
        <v>1.272E-2</v>
      </c>
      <c r="I211">
        <f t="shared" si="191"/>
        <v>7.6759999999999997E-3</v>
      </c>
      <c r="J211">
        <f t="shared" si="192"/>
        <v>1.2716E-2</v>
      </c>
      <c r="O211" s="15"/>
      <c r="P211" s="16"/>
      <c r="Q211" t="s">
        <v>37</v>
      </c>
      <c r="R211">
        <f t="shared" si="193"/>
        <v>7.5910000000000005E-3</v>
      </c>
      <c r="S211">
        <f t="shared" si="194"/>
        <v>1.2879999999999999E-2</v>
      </c>
      <c r="U211">
        <f t="shared" si="195"/>
        <v>7.8460000000000005E-3</v>
      </c>
      <c r="V211">
        <f t="shared" si="196"/>
        <v>1.2871E-2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1.9079999999999996E-2</v>
      </c>
      <c r="H216">
        <f t="shared" ref="H216:H218" si="199">AI32+AE32+AA32+W32</f>
        <v>3.4564259999999996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1.9079999999999996E-2</v>
      </c>
      <c r="K216">
        <f t="shared" ref="K216:K218" si="202">AI39+AE39+AA39+W39</f>
        <v>32.821356000000002</v>
      </c>
      <c r="L216">
        <f>3*0.05*(1-0.05)*(1-0.05)*X46+3*0.05*0.05*(1-0.05)*AB46+0.05*0.05*0.05*AF46+(1-3*0.05*(1-0.05)*(1-0.05)-3*0.05*0.05*(1-0.05)-0.05*0.05*0.05)*T46</f>
        <v>1.0518537499999998E-2</v>
      </c>
      <c r="M216">
        <f>AI46+AE46+AA46+W46</f>
        <v>12.655681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1.9259999999999999E-2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1.9259999999999999E-2</v>
      </c>
      <c r="X216">
        <f>3*0.1*(1-0.1)*(1-0.1)*X46+3*0.1*0.1*(1-0.1)*AB46+0.1*0.1*0.1*AF46+(1-3*0.1*(1-0.1)*(1-0.1)-3*0.1*0.1*(1-0.1)-0.1*0.1*0.1)*T46</f>
        <v>1.0634299999999999E-2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6.0457374999999995E-3</v>
      </c>
      <c r="G217">
        <f t="shared" si="198"/>
        <v>1.6035000000000001E-2</v>
      </c>
      <c r="H217">
        <f t="shared" si="199"/>
        <v>3.5891319999999998</v>
      </c>
      <c r="I217">
        <f t="shared" si="200"/>
        <v>6.0735374999999992E-3</v>
      </c>
      <c r="J217">
        <f t="shared" si="201"/>
        <v>1.5893112500000001E-2</v>
      </c>
      <c r="K217">
        <f t="shared" si="202"/>
        <v>74.183017000000007</v>
      </c>
      <c r="N217" s="19"/>
      <c r="O217" s="15"/>
      <c r="P217" s="16"/>
      <c r="Q217" t="s">
        <v>36</v>
      </c>
      <c r="R217">
        <f t="shared" si="203"/>
        <v>6.0929000000000001E-3</v>
      </c>
      <c r="S217">
        <f t="shared" si="204"/>
        <v>1.6169999999999997E-2</v>
      </c>
      <c r="U217">
        <f t="shared" si="205"/>
        <v>6.1443000000000001E-3</v>
      </c>
      <c r="V217">
        <f t="shared" si="206"/>
        <v>1.59019E-2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7.3742749999999996E-3</v>
      </c>
      <c r="G218">
        <f t="shared" si="198"/>
        <v>1.25199875E-2</v>
      </c>
      <c r="H218">
        <f t="shared" si="199"/>
        <v>4.0725530000000001</v>
      </c>
      <c r="I218">
        <f t="shared" si="200"/>
        <v>7.4455749999999994E-3</v>
      </c>
      <c r="J218">
        <f t="shared" si="201"/>
        <v>1.2519262499999999E-2</v>
      </c>
      <c r="K218">
        <f t="shared" si="202"/>
        <v>406.37606100000005</v>
      </c>
      <c r="N218" s="19"/>
      <c r="O218" s="15"/>
      <c r="P218" s="16"/>
      <c r="Q218" t="s">
        <v>37</v>
      </c>
      <c r="R218">
        <f t="shared" si="203"/>
        <v>7.4471999999999993E-3</v>
      </c>
      <c r="S218">
        <f t="shared" si="204"/>
        <v>1.2639899999999999E-2</v>
      </c>
      <c r="U218">
        <f t="shared" si="205"/>
        <v>7.5826000000000001E-3</v>
      </c>
      <c r="V218">
        <f t="shared" si="206"/>
        <v>1.2637099999999998E-2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1.9619999999999999E-2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1.9619999999999999E-2</v>
      </c>
      <c r="L222">
        <f>3*0.2*(1-0.2)*(1-0.2)*X46+3*0.2*0.2*(1-0.2)*AB46+0.2*0.2*0.2*AF46+(1-3*0.2*(1-0.2)*(1-0.2)-3*0.2*0.2*(1-0.2)-0.2*0.2*0.2)*T46</f>
        <v>1.0858400000000001E-2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1.9980000000000001E-2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1.9980000000000001E-2</v>
      </c>
      <c r="X222">
        <f>3*0.3*(1-0.3)*(1-0.3)*X46+3*0.3*0.3*(1-0.3)*AB46+0.3*0.3*0.3*AF46+(1-3*0.3*(1-0.3)*(1-0.3)-3*0.3*0.3*(1-0.3)-0.3*0.3*0.3)*T46</f>
        <v>1.10741E-2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6.1911999999999991E-3</v>
      </c>
      <c r="G223">
        <f t="shared" si="208"/>
        <v>1.6439999999999996E-2</v>
      </c>
      <c r="I223">
        <f t="shared" si="209"/>
        <v>6.2784E-3</v>
      </c>
      <c r="J223">
        <f t="shared" si="210"/>
        <v>1.59632E-2</v>
      </c>
      <c r="N223" s="19"/>
      <c r="O223" s="15"/>
      <c r="P223" s="16"/>
      <c r="Q223" t="s">
        <v>36</v>
      </c>
      <c r="R223">
        <f t="shared" si="211"/>
        <v>6.2943000000000009E-3</v>
      </c>
      <c r="S223">
        <f t="shared" si="212"/>
        <v>1.6709999999999999E-2</v>
      </c>
      <c r="U223">
        <f t="shared" si="213"/>
        <v>6.4041000000000011E-3</v>
      </c>
      <c r="V223">
        <f t="shared" si="214"/>
        <v>1.6077300000000003E-2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7.5895999999999993E-3</v>
      </c>
      <c r="G224">
        <f t="shared" si="208"/>
        <v>1.28792E-2</v>
      </c>
      <c r="I224">
        <f t="shared" si="209"/>
        <v>7.8327999999999991E-3</v>
      </c>
      <c r="J224">
        <f t="shared" si="210"/>
        <v>1.28688E-2</v>
      </c>
      <c r="N224" s="19"/>
      <c r="O224" s="15"/>
      <c r="P224" s="16"/>
      <c r="Q224" t="s">
        <v>37</v>
      </c>
      <c r="R224">
        <f t="shared" si="211"/>
        <v>7.7283999999999999E-3</v>
      </c>
      <c r="S224">
        <f t="shared" si="212"/>
        <v>1.31173E-2</v>
      </c>
      <c r="U224">
        <f t="shared" si="213"/>
        <v>8.0542000000000009E-3</v>
      </c>
      <c r="V224">
        <f t="shared" si="214"/>
        <v>1.3095700000000002E-2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1.8959999999999998E-2</v>
      </c>
      <c r="H229">
        <f t="shared" ref="H229:H231" si="217">I52+E52</f>
        <v>1.75481</v>
      </c>
      <c r="I229">
        <f t="shared" ref="I229:I231" si="218">0.05*G59+(1-0.05)*C59</f>
        <v>1.3649999999999999E-3</v>
      </c>
      <c r="J229">
        <f t="shared" ref="J229:J231" si="219">0.05*H59+(1-0.05)*D59</f>
        <v>1.8959999999999998E-2</v>
      </c>
      <c r="K229">
        <f t="shared" ref="K229:K231" si="220">I59+E59</f>
        <v>17.967355999999999</v>
      </c>
      <c r="L229">
        <f>0.05*G66+(1-0.05)*B66</f>
        <v>5.4200000000000003E-3</v>
      </c>
      <c r="M229">
        <f>I66+E66</f>
        <v>5.7939880000000006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1.9020000000000002E-2</v>
      </c>
      <c r="U229">
        <f t="shared" ref="U229:U231" si="223">0.1*G59+(1-0.1)*C59</f>
        <v>1.4300000000000001E-3</v>
      </c>
      <c r="V229">
        <f t="shared" ref="V229:V231" si="224">0.1*H59+(1-0.1)*D59</f>
        <v>1.9020000000000002E-2</v>
      </c>
      <c r="X229">
        <f>0.1*G66+(1-0.1)*B66</f>
        <v>5.4400000000000004E-3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1.0825E-2</v>
      </c>
      <c r="H230">
        <f t="shared" si="217"/>
        <v>1.8374999999999999</v>
      </c>
      <c r="I230">
        <f t="shared" si="218"/>
        <v>2.725E-3</v>
      </c>
      <c r="J230">
        <f t="shared" si="219"/>
        <v>1.0704999999999999E-2</v>
      </c>
      <c r="K230">
        <f t="shared" si="220"/>
        <v>34.336812999999999</v>
      </c>
      <c r="P230" s="16"/>
      <c r="Q230" t="s">
        <v>36</v>
      </c>
      <c r="R230">
        <f t="shared" si="221"/>
        <v>2.7200000000000002E-3</v>
      </c>
      <c r="S230">
        <f t="shared" si="222"/>
        <v>1.0850000000000002E-2</v>
      </c>
      <c r="U230">
        <f t="shared" si="223"/>
        <v>2.7500000000000003E-3</v>
      </c>
      <c r="V230">
        <f t="shared" si="224"/>
        <v>1.0610000000000001E-2</v>
      </c>
    </row>
    <row r="231" spans="1:25" x14ac:dyDescent="0.25">
      <c r="C231" s="17"/>
      <c r="D231" s="16"/>
      <c r="E231" t="s">
        <v>37</v>
      </c>
      <c r="F231">
        <f t="shared" si="215"/>
        <v>3.6099999999999999E-3</v>
      </c>
      <c r="G231">
        <f t="shared" si="216"/>
        <v>7.7300000000000008E-3</v>
      </c>
      <c r="H231">
        <f t="shared" si="217"/>
        <v>1.9738479999999998</v>
      </c>
      <c r="I231">
        <f t="shared" si="218"/>
        <v>3.64E-3</v>
      </c>
      <c r="J231">
        <f t="shared" si="219"/>
        <v>7.7000000000000002E-3</v>
      </c>
      <c r="K231">
        <f t="shared" si="220"/>
        <v>242.83793400000002</v>
      </c>
      <c r="P231" s="16"/>
      <c r="Q231" t="s">
        <v>37</v>
      </c>
      <c r="R231">
        <f t="shared" si="221"/>
        <v>3.62E-3</v>
      </c>
      <c r="S231">
        <f t="shared" si="222"/>
        <v>7.7600000000000004E-3</v>
      </c>
      <c r="U231">
        <f t="shared" si="223"/>
        <v>3.6800000000000001E-3</v>
      </c>
      <c r="V231">
        <f t="shared" si="224"/>
        <v>7.7000000000000002E-3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1.9140000000000001E-2</v>
      </c>
      <c r="I235">
        <f t="shared" ref="I235:I237" si="227">0.2*G59+(1-0.2)*C59</f>
        <v>1.5599999999999998E-3</v>
      </c>
      <c r="J235">
        <f t="shared" ref="J235:J237" si="228">0.2*H59+(1-0.2)*D59</f>
        <v>1.9140000000000001E-2</v>
      </c>
      <c r="L235">
        <f>0.2*G66+(1-0.2)*B66</f>
        <v>5.4800000000000005E-3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1.9259999999999999E-2</v>
      </c>
      <c r="U235">
        <f t="shared" ref="U235:U237" si="231">0.3*G59+(1-0.3)*C59</f>
        <v>1.6899999999999999E-3</v>
      </c>
      <c r="V235">
        <f t="shared" ref="V235:V237" si="232">0.3*H59+(1-0.3)*D59</f>
        <v>1.9259999999999999E-2</v>
      </c>
      <c r="X235">
        <f>0.3*G66+(1-0.3)*B66</f>
        <v>5.5199999999999997E-3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1.09E-2</v>
      </c>
      <c r="I236">
        <f t="shared" si="227"/>
        <v>2.8E-3</v>
      </c>
      <c r="J236">
        <f t="shared" si="228"/>
        <v>1.042E-2</v>
      </c>
      <c r="P236" s="16"/>
      <c r="Q236" t="s">
        <v>36</v>
      </c>
      <c r="R236">
        <f t="shared" si="229"/>
        <v>2.7599999999999999E-3</v>
      </c>
      <c r="S236">
        <f t="shared" si="230"/>
        <v>1.095E-2</v>
      </c>
      <c r="U236">
        <f t="shared" si="231"/>
        <v>2.8500000000000001E-3</v>
      </c>
      <c r="V236">
        <f t="shared" si="232"/>
        <v>1.023E-2</v>
      </c>
    </row>
    <row r="237" spans="1:25" x14ac:dyDescent="0.25">
      <c r="C237" s="17"/>
      <c r="D237" s="16"/>
      <c r="E237" t="s">
        <v>37</v>
      </c>
      <c r="F237">
        <f t="shared" si="225"/>
        <v>3.64E-3</v>
      </c>
      <c r="G237">
        <f t="shared" si="226"/>
        <v>7.8200000000000006E-3</v>
      </c>
      <c r="I237">
        <f t="shared" si="227"/>
        <v>3.7600000000000003E-3</v>
      </c>
      <c r="J237">
        <f t="shared" si="228"/>
        <v>7.7000000000000002E-3</v>
      </c>
      <c r="P237" s="16"/>
      <c r="Q237" t="s">
        <v>37</v>
      </c>
      <c r="R237">
        <f t="shared" si="229"/>
        <v>3.6599999999999996E-3</v>
      </c>
      <c r="S237">
        <f t="shared" si="230"/>
        <v>7.8799999999999999E-3</v>
      </c>
      <c r="U237">
        <f t="shared" si="231"/>
        <v>3.8399999999999997E-3</v>
      </c>
      <c r="V237">
        <f t="shared" si="232"/>
        <v>7.7000000000000002E-3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1.9020000000000002E-2</v>
      </c>
      <c r="H242">
        <f t="shared" ref="H242:H244" si="235">M52+I52+E52</f>
        <v>2.6193310000000003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1.9020000000000002E-2</v>
      </c>
      <c r="K242">
        <f t="shared" ref="K242:K244" si="238">M59+I59+E59</f>
        <v>26.744264999999999</v>
      </c>
      <c r="L242">
        <f>(0.05*(1-0.05)+0.05*(1-0.05))*G66+0.05*0.05*J66+(1-0.05*(1-0.05)-0.05*(1-0.05)-0.05*0.05)*B66</f>
        <v>5.4400000000000013E-3</v>
      </c>
      <c r="M242">
        <f>M66+I66+E66</f>
        <v>8.7067160000000001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1.9140000000000001E-2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1.9140000000000001E-2</v>
      </c>
      <c r="X242">
        <f>(0.1*0.9+0.1*0.9)*G66+0.1*0.1*J66+(1-0.1*0.9-0.1*0.9-0.1*0.1)*B66</f>
        <v>5.4800000000000005E-3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2.7200000000000006E-3</v>
      </c>
      <c r="G243">
        <f t="shared" si="234"/>
        <v>1.0849750000000002E-2</v>
      </c>
      <c r="H243">
        <f t="shared" si="235"/>
        <v>2.7429800000000002</v>
      </c>
      <c r="I243">
        <f t="shared" si="236"/>
        <v>2.7505000000000003E-3</v>
      </c>
      <c r="J243">
        <f t="shared" si="237"/>
        <v>1.0616750000000003E-2</v>
      </c>
      <c r="K243">
        <f t="shared" si="238"/>
        <v>50.909956999999991</v>
      </c>
      <c r="O243" s="15"/>
      <c r="P243" s="16"/>
      <c r="Q243" t="s">
        <v>36</v>
      </c>
      <c r="R243">
        <f t="shared" si="239"/>
        <v>2.7400000000000002E-3</v>
      </c>
      <c r="S243">
        <f t="shared" si="240"/>
        <v>1.0899000000000001E-2</v>
      </c>
      <c r="U243">
        <f t="shared" si="241"/>
        <v>2.8020000000000002E-3</v>
      </c>
      <c r="V243">
        <f t="shared" si="242"/>
        <v>1.0447000000000001E-2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3.6202500000000002E-3</v>
      </c>
      <c r="G244">
        <f t="shared" si="234"/>
        <v>7.759750000000001E-3</v>
      </c>
      <c r="H244">
        <f t="shared" si="235"/>
        <v>3.0441380000000002</v>
      </c>
      <c r="I244">
        <f t="shared" si="236"/>
        <v>3.6787500000000002E-3</v>
      </c>
      <c r="J244">
        <f t="shared" si="237"/>
        <v>7.6992500000000004E-3</v>
      </c>
      <c r="K244">
        <f t="shared" si="238"/>
        <v>343.73704200000003</v>
      </c>
      <c r="O244" s="15"/>
      <c r="P244" s="16"/>
      <c r="Q244" t="s">
        <v>37</v>
      </c>
      <c r="R244">
        <f t="shared" si="239"/>
        <v>3.6410000000000001E-3</v>
      </c>
      <c r="S244">
        <f t="shared" si="240"/>
        <v>7.8189999999999996E-3</v>
      </c>
      <c r="U244">
        <f t="shared" si="241"/>
        <v>3.7550000000000005E-3</v>
      </c>
      <c r="V244">
        <f t="shared" si="242"/>
        <v>7.6970000000000007E-3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1.9379999999999998E-2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1.9379999999999998E-2</v>
      </c>
      <c r="L248">
        <f>(0.2*0.8+0.2*0.8)*G66+0.2*0.2*J66+(1-0.2*0.8-0.2*0.8-0.2*0.2)*B66</f>
        <v>5.5600000000000007E-3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1.9620000000000002E-2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1.9620000000000002E-2</v>
      </c>
      <c r="X248">
        <f>(0.3*0.7+0.3*0.7)*G66+0.3*0.3*J66+(1-0.3*0.7-0.3*0.7-0.3*0.3)*B66</f>
        <v>5.6400000000000009E-3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2.7800000000000004E-3</v>
      </c>
      <c r="G249">
        <f t="shared" si="244"/>
        <v>1.0996000000000001E-2</v>
      </c>
      <c r="I249">
        <f t="shared" si="245"/>
        <v>2.908E-3</v>
      </c>
      <c r="J249">
        <f t="shared" si="246"/>
        <v>1.0148000000000001E-2</v>
      </c>
      <c r="O249" s="15"/>
      <c r="P249" s="16"/>
      <c r="Q249" t="s">
        <v>36</v>
      </c>
      <c r="R249">
        <f t="shared" si="247"/>
        <v>2.8200000000000005E-3</v>
      </c>
      <c r="S249">
        <f t="shared" si="248"/>
        <v>1.1091E-2</v>
      </c>
      <c r="U249">
        <f t="shared" si="249"/>
        <v>3.0180000000000003E-3</v>
      </c>
      <c r="V249">
        <f t="shared" si="250"/>
        <v>9.9030000000000021E-3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3.6839999999999998E-3</v>
      </c>
      <c r="G250">
        <f t="shared" si="244"/>
        <v>7.9359999999999986E-3</v>
      </c>
      <c r="I250">
        <f t="shared" si="245"/>
        <v>3.8999999999999998E-3</v>
      </c>
      <c r="J250">
        <f t="shared" si="246"/>
        <v>7.6880000000000004E-3</v>
      </c>
      <c r="O250" s="15"/>
      <c r="P250" s="16"/>
      <c r="Q250" t="s">
        <v>37</v>
      </c>
      <c r="R250">
        <f t="shared" si="247"/>
        <v>3.7290000000000005E-3</v>
      </c>
      <c r="S250">
        <f t="shared" si="248"/>
        <v>8.0510000000000009E-3</v>
      </c>
      <c r="U250">
        <f t="shared" si="249"/>
        <v>4.0350000000000004E-3</v>
      </c>
      <c r="V250">
        <f t="shared" si="250"/>
        <v>7.673000000000001E-3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1.9079999999999996E-2</v>
      </c>
      <c r="H255">
        <f t="shared" ref="H255:H257" si="253">Q52+M52+I52+E52</f>
        <v>3.4818850000000006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1.9079999999999996E-2</v>
      </c>
      <c r="K255">
        <f t="shared" ref="K255:K257" si="256">Q59+M59+I59+E59</f>
        <v>34.151406000000001</v>
      </c>
      <c r="L255">
        <f>3*0.05*(1-0.05)*(1-0.05)*G66+3*0.05*0.05*(1-0.05)*J66+0.05*0.05*0.05*N66+(1-3*0.05*(1-0.05)*(1-0.05)-3*0.05*0.05*(1-0.05)-0.05*0.05*0.05)*B66</f>
        <v>5.4599999999999996E-3</v>
      </c>
      <c r="M255">
        <f>Q66+M66+I66+E66</f>
        <v>11.566896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1.9259999999999999E-2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1.9259999999999999E-2</v>
      </c>
      <c r="X255">
        <f>3*0.1*(1-0.1)*(1-0.1)*G66+3*0.1*0.1*(1-0.1)*J66+0.1*0.1*0.1*N66+(1-3*0.1*(1-0.1)*(1-0.1)-3*0.1*0.1*(1-0.1)-0.1*0.1*0.1)*B66</f>
        <v>5.5199999999999997E-3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2.7299999999999998E-3</v>
      </c>
      <c r="G256">
        <f t="shared" si="252"/>
        <v>1.08743E-2</v>
      </c>
      <c r="H256">
        <f t="shared" si="253"/>
        <v>3.644882</v>
      </c>
      <c r="I256">
        <f t="shared" si="254"/>
        <v>2.7763874999999997E-3</v>
      </c>
      <c r="J256">
        <f t="shared" si="255"/>
        <v>1.05349125E-2</v>
      </c>
      <c r="K256">
        <f t="shared" si="256"/>
        <v>66.874056999999993</v>
      </c>
      <c r="N256" s="19"/>
      <c r="O256" s="15"/>
      <c r="P256" s="16"/>
      <c r="Q256" t="s">
        <v>36</v>
      </c>
      <c r="R256">
        <f t="shared" si="257"/>
        <v>2.7599999999999999E-3</v>
      </c>
      <c r="S256">
        <f t="shared" si="258"/>
        <v>1.0947399999999999E-2</v>
      </c>
      <c r="U256">
        <f t="shared" si="259"/>
        <v>2.8551000000000002E-3</v>
      </c>
      <c r="V256">
        <f t="shared" si="260"/>
        <v>1.0308299999999999E-2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3.6307249999999996E-3</v>
      </c>
      <c r="G257">
        <f t="shared" si="252"/>
        <v>7.7892624999999997E-3</v>
      </c>
      <c r="H257">
        <f t="shared" si="253"/>
        <v>4.036632</v>
      </c>
      <c r="I257">
        <f t="shared" si="254"/>
        <v>3.7163124999999996E-3</v>
      </c>
      <c r="J257">
        <f t="shared" si="255"/>
        <v>7.6978999999999988E-3</v>
      </c>
      <c r="K257">
        <f t="shared" si="256"/>
        <v>430.477574</v>
      </c>
      <c r="N257" s="19"/>
      <c r="O257" s="15"/>
      <c r="P257" s="16"/>
      <c r="Q257" t="s">
        <v>37</v>
      </c>
      <c r="R257">
        <f t="shared" si="257"/>
        <v>3.6627999999999999E-3</v>
      </c>
      <c r="S257">
        <f t="shared" si="258"/>
        <v>7.8770999999999997E-3</v>
      </c>
      <c r="U257">
        <f t="shared" si="259"/>
        <v>3.8254999999999999E-3</v>
      </c>
      <c r="V257">
        <f t="shared" si="260"/>
        <v>7.6921999999999997E-3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1.9619999999999999E-2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1.9619999999999999E-2</v>
      </c>
      <c r="L261">
        <f>3*0.2*(1-0.2)*(1-0.2)*G66+3*0.2*0.2*(1-0.2)*J66+0.2*0.2*0.2*N66+(1-3*0.2*(1-0.2)*(1-0.2)-3*0.2*0.2*(1-0.2)-0.2*0.2*0.2)*B66</f>
        <v>5.6399999999999992E-3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1.9980000000000001E-2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1.9980000000000001E-2</v>
      </c>
      <c r="X261">
        <f>3*0.3*(1-0.3)*(1-0.3)*G66+3*0.3*0.3*(1-0.3)*J66+0.3*0.3*0.3*N66+(1-3*0.3*(1-0.3)*(1-0.3)-3*0.3*0.3*(1-0.3)-0.3*0.3*0.3)*B66</f>
        <v>5.7600000000000004E-3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2.8199999999999996E-3</v>
      </c>
      <c r="G262">
        <f t="shared" si="262"/>
        <v>1.1091199999999999E-2</v>
      </c>
      <c r="I262">
        <f t="shared" si="263"/>
        <v>3.0168E-3</v>
      </c>
      <c r="J262">
        <f t="shared" si="264"/>
        <v>9.9623999999999997E-3</v>
      </c>
      <c r="N262" s="19"/>
      <c r="O262" s="15"/>
      <c r="P262" s="16"/>
      <c r="Q262" t="s">
        <v>36</v>
      </c>
      <c r="R262">
        <f t="shared" si="265"/>
        <v>2.8800000000000002E-3</v>
      </c>
      <c r="S262">
        <f t="shared" si="266"/>
        <v>1.12338E-2</v>
      </c>
      <c r="U262">
        <f t="shared" si="267"/>
        <v>3.1797000000000001E-3</v>
      </c>
      <c r="V262">
        <f t="shared" si="268"/>
        <v>9.7461000000000006E-3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3.7304E-3</v>
      </c>
      <c r="G263">
        <f t="shared" si="262"/>
        <v>8.0488000000000001E-3</v>
      </c>
      <c r="I263">
        <f t="shared" si="263"/>
        <v>4.0239999999999998E-3</v>
      </c>
      <c r="J263">
        <f t="shared" si="264"/>
        <v>7.6736E-3</v>
      </c>
      <c r="N263" s="19"/>
      <c r="O263" s="15"/>
      <c r="P263" s="16"/>
      <c r="Q263" t="s">
        <v>37</v>
      </c>
      <c r="R263">
        <f t="shared" si="265"/>
        <v>3.8016000000000005E-3</v>
      </c>
      <c r="S263">
        <f t="shared" si="266"/>
        <v>8.2157000000000011E-3</v>
      </c>
      <c r="U263">
        <f t="shared" si="267"/>
        <v>4.1985000000000008E-3</v>
      </c>
      <c r="V263">
        <f t="shared" si="268"/>
        <v>7.6514000000000009E-3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9.664062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104</v>
      </c>
      <c r="C9" s="11"/>
      <c r="D9" s="11"/>
      <c r="E9" s="11"/>
      <c r="F9" s="11" t="s">
        <v>105</v>
      </c>
      <c r="G9" s="11"/>
      <c r="H9" s="11"/>
      <c r="I9" s="11"/>
      <c r="J9" s="11" t="s">
        <v>106</v>
      </c>
      <c r="K9" s="11"/>
      <c r="L9" s="11"/>
      <c r="M9" s="11"/>
      <c r="N9" s="11" t="s">
        <v>107</v>
      </c>
      <c r="O9" s="11"/>
      <c r="P9" s="11"/>
      <c r="Q9" s="11"/>
      <c r="S9" s="17" t="s">
        <v>12</v>
      </c>
      <c r="T9" s="11" t="s">
        <v>104</v>
      </c>
      <c r="U9" s="11"/>
      <c r="V9" s="11"/>
      <c r="W9" s="11"/>
      <c r="X9" s="11" t="s">
        <v>105</v>
      </c>
      <c r="Y9" s="11"/>
      <c r="Z9" s="11"/>
      <c r="AA9" s="11"/>
      <c r="AB9" s="11" t="s">
        <v>106</v>
      </c>
      <c r="AC9" s="11"/>
      <c r="AD9" s="11"/>
      <c r="AE9" s="11"/>
      <c r="AF9" s="11" t="s">
        <v>107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1.7500000000000002E-2</v>
      </c>
      <c r="E11">
        <v>0.86045899999999997</v>
      </c>
      <c r="F11" t="s">
        <v>20</v>
      </c>
      <c r="G11">
        <v>2.5999999999999999E-3</v>
      </c>
      <c r="H11">
        <v>1.8800000000000001E-2</v>
      </c>
      <c r="I11">
        <v>0.89435600000000004</v>
      </c>
      <c r="J11" t="s">
        <v>20</v>
      </c>
      <c r="K11">
        <v>2.5999999999999999E-3</v>
      </c>
      <c r="L11">
        <v>0.02</v>
      </c>
      <c r="M11">
        <v>0.86073100000000002</v>
      </c>
      <c r="N11" t="s">
        <v>20</v>
      </c>
      <c r="O11">
        <v>2.5999999999999999E-3</v>
      </c>
      <c r="P11">
        <v>2.12E-2</v>
      </c>
      <c r="Q11">
        <v>0.95634699999999995</v>
      </c>
      <c r="S11" s="17"/>
      <c r="T11" t="s">
        <v>20</v>
      </c>
      <c r="U11">
        <v>1.2999999999999999E-3</v>
      </c>
      <c r="V11">
        <v>1.7500000000000002E-2</v>
      </c>
      <c r="W11">
        <v>0.91229899999999997</v>
      </c>
      <c r="X11" t="s">
        <v>20</v>
      </c>
      <c r="Y11">
        <v>2.5999999999999999E-3</v>
      </c>
      <c r="Z11">
        <v>1.8800000000000001E-2</v>
      </c>
      <c r="AA11">
        <v>0.87607599999999997</v>
      </c>
      <c r="AB11" t="s">
        <v>20</v>
      </c>
      <c r="AC11">
        <v>2.5999999999999999E-3</v>
      </c>
      <c r="AD11">
        <v>0.02</v>
      </c>
      <c r="AE11">
        <v>1.1262570000000001</v>
      </c>
      <c r="AF11" t="s">
        <v>20</v>
      </c>
      <c r="AG11">
        <v>2.5999999999999999E-3</v>
      </c>
      <c r="AH11">
        <v>2.12E-2</v>
      </c>
      <c r="AI11">
        <v>0.87289799999999995</v>
      </c>
    </row>
    <row r="12" spans="1:35" x14ac:dyDescent="0.25">
      <c r="A12" s="17"/>
      <c r="B12" t="s">
        <v>21</v>
      </c>
      <c r="C12">
        <v>1.72E-2</v>
      </c>
      <c r="D12">
        <v>1.7500000000000002E-2</v>
      </c>
      <c r="E12">
        <v>0.89590899999999996</v>
      </c>
      <c r="F12" t="s">
        <v>21</v>
      </c>
      <c r="G12">
        <v>1.83E-2</v>
      </c>
      <c r="H12">
        <v>1.8700000000000001E-2</v>
      </c>
      <c r="I12">
        <v>0.90256999999999998</v>
      </c>
      <c r="J12" t="s">
        <v>21</v>
      </c>
      <c r="K12">
        <v>1.95E-2</v>
      </c>
      <c r="L12">
        <v>1.9900000000000001E-2</v>
      </c>
      <c r="M12">
        <v>0.90080899999999997</v>
      </c>
      <c r="N12" t="s">
        <v>21</v>
      </c>
      <c r="O12">
        <v>2.06E-2</v>
      </c>
      <c r="P12">
        <v>2.1100000000000001E-2</v>
      </c>
      <c r="Q12">
        <v>0.89492300000000002</v>
      </c>
      <c r="S12" s="17"/>
      <c r="T12" t="s">
        <v>21</v>
      </c>
      <c r="U12">
        <v>1.5699999999999999E-2</v>
      </c>
      <c r="V12">
        <v>1.7299999999999999E-2</v>
      </c>
      <c r="W12">
        <v>1.1637759999999999</v>
      </c>
      <c r="X12" t="s">
        <v>21</v>
      </c>
      <c r="Y12">
        <v>1.67E-2</v>
      </c>
      <c r="Z12">
        <v>1.84E-2</v>
      </c>
      <c r="AA12">
        <v>1.1813340000000001</v>
      </c>
      <c r="AB12" t="s">
        <v>21</v>
      </c>
      <c r="AC12">
        <v>1.77E-2</v>
      </c>
      <c r="AD12">
        <v>1.9599999999999999E-2</v>
      </c>
      <c r="AE12">
        <v>1.180051</v>
      </c>
      <c r="AF12" t="s">
        <v>21</v>
      </c>
      <c r="AG12">
        <v>1.8700000000000001E-2</v>
      </c>
      <c r="AH12">
        <v>2.07E-2</v>
      </c>
      <c r="AI12">
        <v>1.1618120000000001</v>
      </c>
    </row>
    <row r="13" spans="1:35" x14ac:dyDescent="0.25">
      <c r="A13" s="17"/>
      <c r="B13" t="s">
        <v>22</v>
      </c>
      <c r="C13">
        <v>1.72E-2</v>
      </c>
      <c r="D13">
        <v>1.72E-2</v>
      </c>
      <c r="E13">
        <v>0.97062300000000001</v>
      </c>
      <c r="F13" t="s">
        <v>22</v>
      </c>
      <c r="G13">
        <v>1.83E-2</v>
      </c>
      <c r="H13">
        <v>1.83E-2</v>
      </c>
      <c r="I13">
        <v>0.97137899999999999</v>
      </c>
      <c r="J13" t="s">
        <v>22</v>
      </c>
      <c r="K13">
        <v>1.95E-2</v>
      </c>
      <c r="L13">
        <v>1.95E-2</v>
      </c>
      <c r="M13">
        <v>0.975943</v>
      </c>
      <c r="N13" t="s">
        <v>22</v>
      </c>
      <c r="O13">
        <v>2.06E-2</v>
      </c>
      <c r="P13">
        <v>2.06E-2</v>
      </c>
      <c r="Q13">
        <v>0.97085999999999995</v>
      </c>
      <c r="S13" s="17"/>
      <c r="T13" t="s">
        <v>22</v>
      </c>
      <c r="U13">
        <v>1.5800000000000002E-2</v>
      </c>
      <c r="V13">
        <v>1.61E-2</v>
      </c>
      <c r="W13">
        <v>1.2821560000000001</v>
      </c>
      <c r="X13" t="s">
        <v>22</v>
      </c>
      <c r="Y13">
        <v>1.6799999999999999E-2</v>
      </c>
      <c r="Z13">
        <v>1.72E-2</v>
      </c>
      <c r="AA13">
        <v>1.279271</v>
      </c>
      <c r="AB13" t="s">
        <v>22</v>
      </c>
      <c r="AC13">
        <v>1.78E-2</v>
      </c>
      <c r="AD13">
        <v>1.8200000000000001E-2</v>
      </c>
      <c r="AE13">
        <v>1.2668980000000001</v>
      </c>
      <c r="AF13" t="s">
        <v>22</v>
      </c>
      <c r="AG13">
        <v>1.89E-2</v>
      </c>
      <c r="AH13">
        <v>1.9300000000000001E-2</v>
      </c>
      <c r="AI13">
        <v>1.2619119999999999</v>
      </c>
    </row>
    <row r="16" spans="1:35" x14ac:dyDescent="0.25">
      <c r="A16" s="13" t="s">
        <v>24</v>
      </c>
      <c r="B16" s="11" t="s">
        <v>104</v>
      </c>
      <c r="C16" s="11"/>
      <c r="D16" s="11"/>
      <c r="E16" s="11"/>
      <c r="F16" s="11" t="s">
        <v>105</v>
      </c>
      <c r="G16" s="11"/>
      <c r="H16" s="11"/>
      <c r="I16" s="11"/>
      <c r="J16" s="11" t="s">
        <v>106</v>
      </c>
      <c r="K16" s="11"/>
      <c r="L16" s="11"/>
      <c r="M16" s="11"/>
      <c r="N16" s="11" t="s">
        <v>107</v>
      </c>
      <c r="O16" s="11"/>
      <c r="P16" s="11"/>
      <c r="Q16" s="11"/>
      <c r="S16" s="13" t="s">
        <v>24</v>
      </c>
      <c r="T16" s="11" t="s">
        <v>104</v>
      </c>
      <c r="U16" s="11"/>
      <c r="V16" s="11"/>
      <c r="W16" s="11"/>
      <c r="X16" s="11" t="s">
        <v>105</v>
      </c>
      <c r="Y16" s="11"/>
      <c r="Z16" s="11"/>
      <c r="AA16" s="11"/>
      <c r="AB16" s="11" t="s">
        <v>106</v>
      </c>
      <c r="AC16" s="11"/>
      <c r="AD16" s="11"/>
      <c r="AE16" s="11"/>
      <c r="AF16" s="11" t="s">
        <v>107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1.7500000000000002E-2</v>
      </c>
      <c r="E18">
        <v>2.4487130000000001</v>
      </c>
      <c r="F18" t="s">
        <v>20</v>
      </c>
      <c r="G18">
        <v>2.5999999999999999E-3</v>
      </c>
      <c r="H18">
        <v>1.8800000000000001E-2</v>
      </c>
      <c r="I18">
        <v>2.4744359999999999</v>
      </c>
      <c r="J18" t="s">
        <v>20</v>
      </c>
      <c r="K18">
        <v>2.5999999999999999E-3</v>
      </c>
      <c r="L18">
        <v>0.02</v>
      </c>
      <c r="M18">
        <v>3.0884779999999998</v>
      </c>
      <c r="N18" t="s">
        <v>20</v>
      </c>
      <c r="O18">
        <v>2.5999999999999999E-3</v>
      </c>
      <c r="P18">
        <v>2.12E-2</v>
      </c>
      <c r="Q18">
        <v>3.0951520000000001</v>
      </c>
      <c r="S18" s="13"/>
      <c r="T18" t="s">
        <v>20</v>
      </c>
      <c r="U18">
        <v>1.2999999999999999E-3</v>
      </c>
      <c r="V18">
        <v>1.7500000000000002E-2</v>
      </c>
      <c r="W18">
        <v>2.3887010000000002</v>
      </c>
      <c r="X18" t="s">
        <v>20</v>
      </c>
      <c r="Y18">
        <v>2.5999999999999999E-3</v>
      </c>
      <c r="Z18">
        <v>1.8800000000000001E-2</v>
      </c>
      <c r="AA18">
        <v>2.4797500000000001</v>
      </c>
      <c r="AB18" t="s">
        <v>20</v>
      </c>
      <c r="AC18">
        <v>2.5999999999999999E-3</v>
      </c>
      <c r="AD18">
        <v>0.02</v>
      </c>
      <c r="AE18">
        <v>3.1098970000000001</v>
      </c>
      <c r="AF18" t="s">
        <v>20</v>
      </c>
      <c r="AG18">
        <v>2.5999999999999999E-3</v>
      </c>
      <c r="AH18">
        <v>2.12E-2</v>
      </c>
      <c r="AI18">
        <v>2.4094500000000001</v>
      </c>
    </row>
    <row r="19" spans="1:35" x14ac:dyDescent="0.25">
      <c r="A19" s="13"/>
      <c r="B19" t="s">
        <v>21</v>
      </c>
      <c r="C19">
        <v>1.72E-2</v>
      </c>
      <c r="D19">
        <v>1.7500000000000002E-2</v>
      </c>
      <c r="E19">
        <v>4.574427</v>
      </c>
      <c r="F19" t="s">
        <v>21</v>
      </c>
      <c r="G19">
        <v>1.83E-2</v>
      </c>
      <c r="H19">
        <v>1.8599999999999998E-2</v>
      </c>
      <c r="I19">
        <v>4.8981919999999999</v>
      </c>
      <c r="J19" t="s">
        <v>21</v>
      </c>
      <c r="K19">
        <v>1.95E-2</v>
      </c>
      <c r="L19">
        <v>1.9800000000000002E-2</v>
      </c>
      <c r="M19">
        <v>4.572489</v>
      </c>
      <c r="N19" t="s">
        <v>21</v>
      </c>
      <c r="O19">
        <v>2.06E-2</v>
      </c>
      <c r="P19">
        <v>2.1000000000000001E-2</v>
      </c>
      <c r="Q19">
        <v>4.5815729999999997</v>
      </c>
      <c r="S19" s="13"/>
      <c r="T19" t="s">
        <v>21</v>
      </c>
      <c r="U19">
        <v>1.5699999999999999E-2</v>
      </c>
      <c r="V19">
        <v>1.7299999999999999E-2</v>
      </c>
      <c r="W19">
        <v>4.7063079999999999</v>
      </c>
      <c r="X19" t="s">
        <v>21</v>
      </c>
      <c r="Y19">
        <v>1.67E-2</v>
      </c>
      <c r="Z19">
        <v>1.83E-2</v>
      </c>
      <c r="AA19">
        <v>4.732138</v>
      </c>
      <c r="AB19" t="s">
        <v>21</v>
      </c>
      <c r="AC19">
        <v>1.77E-2</v>
      </c>
      <c r="AD19">
        <v>1.95E-2</v>
      </c>
      <c r="AE19">
        <v>4.7512290000000004</v>
      </c>
      <c r="AF19" t="s">
        <v>21</v>
      </c>
      <c r="AG19">
        <v>1.8700000000000001E-2</v>
      </c>
      <c r="AH19">
        <v>2.06E-2</v>
      </c>
      <c r="AI19">
        <v>4.916309</v>
      </c>
    </row>
    <row r="20" spans="1:35" x14ac:dyDescent="0.25">
      <c r="A20" s="13"/>
      <c r="B20" t="s">
        <v>22</v>
      </c>
      <c r="C20">
        <v>1.72E-2</v>
      </c>
      <c r="D20">
        <v>1.72E-2</v>
      </c>
      <c r="E20">
        <v>23.357946999999999</v>
      </c>
      <c r="F20" t="s">
        <v>22</v>
      </c>
      <c r="G20">
        <v>1.83E-2</v>
      </c>
      <c r="H20">
        <v>1.83E-2</v>
      </c>
      <c r="I20">
        <v>26.793688</v>
      </c>
      <c r="J20" t="s">
        <v>22</v>
      </c>
      <c r="K20">
        <v>1.95E-2</v>
      </c>
      <c r="L20">
        <v>1.95E-2</v>
      </c>
      <c r="M20">
        <v>18.688958</v>
      </c>
      <c r="N20" t="s">
        <v>22</v>
      </c>
      <c r="O20">
        <v>2.06E-2</v>
      </c>
      <c r="P20">
        <v>2.06E-2</v>
      </c>
      <c r="Q20">
        <v>19.844245000000001</v>
      </c>
      <c r="S20" s="13"/>
      <c r="T20" t="s">
        <v>22</v>
      </c>
      <c r="U20">
        <v>1.5800000000000002E-2</v>
      </c>
      <c r="V20">
        <v>1.61E-2</v>
      </c>
      <c r="W20">
        <v>21.781714000000001</v>
      </c>
      <c r="X20" t="s">
        <v>22</v>
      </c>
      <c r="Y20">
        <v>1.6899999999999998E-2</v>
      </c>
      <c r="Z20">
        <v>1.72E-2</v>
      </c>
      <c r="AA20">
        <v>23.552446</v>
      </c>
      <c r="AB20" t="s">
        <v>22</v>
      </c>
      <c r="AC20">
        <v>1.7899999999999999E-2</v>
      </c>
      <c r="AD20">
        <v>1.8200000000000001E-2</v>
      </c>
      <c r="AE20">
        <v>25.011060000000001</v>
      </c>
      <c r="AF20" t="s">
        <v>22</v>
      </c>
      <c r="AG20">
        <v>1.89E-2</v>
      </c>
      <c r="AH20">
        <v>1.9300000000000001E-2</v>
      </c>
      <c r="AI20">
        <v>25.535288000000001</v>
      </c>
    </row>
    <row r="23" spans="1:35" x14ac:dyDescent="0.25">
      <c r="A23" s="18" t="s">
        <v>25</v>
      </c>
      <c r="B23" s="11" t="s">
        <v>104</v>
      </c>
      <c r="C23" s="11"/>
      <c r="D23" s="11"/>
      <c r="E23" s="11"/>
      <c r="F23" s="11" t="s">
        <v>105</v>
      </c>
      <c r="G23" s="11"/>
      <c r="H23" s="11"/>
      <c r="I23" s="11"/>
      <c r="J23" s="11" t="s">
        <v>106</v>
      </c>
      <c r="K23" s="11"/>
      <c r="L23" s="11"/>
      <c r="M23" s="11"/>
      <c r="N23" s="11" t="s">
        <v>107</v>
      </c>
      <c r="O23" s="11"/>
      <c r="P23" s="11"/>
      <c r="Q23" s="11"/>
      <c r="S23" s="18" t="s">
        <v>25</v>
      </c>
      <c r="T23" s="11" t="s">
        <v>104</v>
      </c>
      <c r="U23" s="11"/>
      <c r="V23" s="11"/>
      <c r="W23" s="11"/>
      <c r="X23" s="11" t="s">
        <v>105</v>
      </c>
      <c r="Y23" s="11"/>
      <c r="Z23" s="11"/>
      <c r="AA23" s="11"/>
      <c r="AB23" s="11" t="s">
        <v>106</v>
      </c>
      <c r="AC23" s="11"/>
      <c r="AD23" s="11"/>
      <c r="AE23" s="11"/>
      <c r="AF23" s="11" t="s">
        <v>107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3">
        <v>1.72E-2</v>
      </c>
      <c r="C25" s="3"/>
      <c r="D25" s="3"/>
      <c r="E25">
        <v>2.9318070000000001</v>
      </c>
      <c r="F25" s="3">
        <v>1.83E-2</v>
      </c>
      <c r="G25" s="3"/>
      <c r="H25" s="3"/>
      <c r="I25">
        <v>2.8680780000000001</v>
      </c>
      <c r="J25" s="3">
        <v>1.95E-2</v>
      </c>
      <c r="K25" s="3"/>
      <c r="L25" s="3"/>
      <c r="M25">
        <v>2.9012720000000001</v>
      </c>
      <c r="N25" s="3">
        <v>2.06E-2</v>
      </c>
      <c r="O25" s="3"/>
      <c r="P25" s="3"/>
      <c r="Q25">
        <v>2.8880080000000001</v>
      </c>
      <c r="S25" s="18"/>
      <c r="T25" s="3">
        <v>1.6E-2</v>
      </c>
      <c r="U25" s="3"/>
      <c r="V25" s="3"/>
      <c r="W25">
        <v>2.8669340000000001</v>
      </c>
      <c r="X25" s="3">
        <v>1.7100000000000001E-2</v>
      </c>
      <c r="Y25" s="3"/>
      <c r="Z25" s="3"/>
      <c r="AA25">
        <v>2.8792629999999999</v>
      </c>
      <c r="AB25" s="3">
        <v>1.8100000000000002E-2</v>
      </c>
      <c r="AC25" s="3"/>
      <c r="AD25" s="3"/>
      <c r="AE25">
        <v>2.8713470000000001</v>
      </c>
      <c r="AF25" s="3">
        <v>1.9199999999999998E-2</v>
      </c>
      <c r="AG25" s="3"/>
      <c r="AH25" s="3"/>
      <c r="AI25">
        <v>2.881313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104</v>
      </c>
      <c r="C30" s="11"/>
      <c r="D30" s="11"/>
      <c r="E30" s="11"/>
      <c r="F30" s="11" t="s">
        <v>105</v>
      </c>
      <c r="G30" s="11"/>
      <c r="H30" s="11"/>
      <c r="I30" s="11"/>
      <c r="J30" s="11" t="s">
        <v>106</v>
      </c>
      <c r="K30" s="11"/>
      <c r="L30" s="11"/>
      <c r="M30" s="11"/>
      <c r="N30" s="11" t="s">
        <v>107</v>
      </c>
      <c r="O30" s="11"/>
      <c r="P30" s="11"/>
      <c r="Q30" s="11"/>
      <c r="S30" s="17" t="s">
        <v>12</v>
      </c>
      <c r="T30" s="11" t="s">
        <v>104</v>
      </c>
      <c r="U30" s="11"/>
      <c r="V30" s="11"/>
      <c r="W30" s="11"/>
      <c r="X30" s="11" t="s">
        <v>105</v>
      </c>
      <c r="Y30" s="11"/>
      <c r="Z30" s="11"/>
      <c r="AA30" s="11"/>
      <c r="AB30" s="11" t="s">
        <v>106</v>
      </c>
      <c r="AC30" s="11"/>
      <c r="AD30" s="11"/>
      <c r="AE30" s="11"/>
      <c r="AF30" s="11" t="s">
        <v>107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1.7500000000000002E-2</v>
      </c>
      <c r="E32">
        <v>0.86100200000000005</v>
      </c>
      <c r="F32" t="s">
        <v>20</v>
      </c>
      <c r="G32">
        <v>2.5999999999999999E-3</v>
      </c>
      <c r="H32">
        <v>1.8800000000000001E-2</v>
      </c>
      <c r="I32">
        <v>0.85531599999999997</v>
      </c>
      <c r="J32" t="s">
        <v>20</v>
      </c>
      <c r="K32">
        <v>2.5999999999999999E-3</v>
      </c>
      <c r="L32">
        <v>0.02</v>
      </c>
      <c r="M32">
        <v>0.86399700000000001</v>
      </c>
      <c r="N32" t="s">
        <v>20</v>
      </c>
      <c r="O32">
        <v>2.5999999999999999E-3</v>
      </c>
      <c r="P32">
        <v>2.12E-2</v>
      </c>
      <c r="Q32">
        <v>0.86073100000000002</v>
      </c>
      <c r="S32" s="17"/>
      <c r="T32" t="s">
        <v>20</v>
      </c>
      <c r="U32">
        <v>1.2999999999999999E-3</v>
      </c>
      <c r="V32">
        <v>1.7500000000000002E-2</v>
      </c>
      <c r="W32">
        <v>0.87106099999999997</v>
      </c>
      <c r="X32" t="s">
        <v>20</v>
      </c>
      <c r="Y32">
        <v>2.5999999999999999E-3</v>
      </c>
      <c r="Z32">
        <v>1.8800000000000001E-2</v>
      </c>
      <c r="AA32">
        <v>0.86760700000000002</v>
      </c>
      <c r="AB32" t="s">
        <v>20</v>
      </c>
      <c r="AC32">
        <v>2.5999999999999999E-3</v>
      </c>
      <c r="AD32">
        <v>0.02</v>
      </c>
      <c r="AE32">
        <v>1.1425890000000001</v>
      </c>
      <c r="AF32" t="s">
        <v>20</v>
      </c>
      <c r="AG32">
        <v>2.5999999999999999E-3</v>
      </c>
      <c r="AH32">
        <v>2.12E-2</v>
      </c>
      <c r="AI32">
        <v>0.87526899999999996</v>
      </c>
    </row>
    <row r="33" spans="1:35" x14ac:dyDescent="0.25">
      <c r="A33" s="17"/>
      <c r="B33" t="s">
        <v>21</v>
      </c>
      <c r="C33">
        <v>1.12E-2</v>
      </c>
      <c r="D33">
        <v>1.66E-2</v>
      </c>
      <c r="E33">
        <v>0.89696900000000002</v>
      </c>
      <c r="F33" t="s">
        <v>21</v>
      </c>
      <c r="G33">
        <v>1.1900000000000001E-2</v>
      </c>
      <c r="H33">
        <v>1.7600000000000001E-2</v>
      </c>
      <c r="I33">
        <v>0.89663400000000004</v>
      </c>
      <c r="J33" t="s">
        <v>21</v>
      </c>
      <c r="K33">
        <v>1.2500000000000001E-2</v>
      </c>
      <c r="L33">
        <v>1.8700000000000001E-2</v>
      </c>
      <c r="M33">
        <v>0.89693900000000004</v>
      </c>
      <c r="N33" t="s">
        <v>21</v>
      </c>
      <c r="O33">
        <v>1.3100000000000001E-2</v>
      </c>
      <c r="P33">
        <v>1.9800000000000002E-2</v>
      </c>
      <c r="Q33">
        <v>0.89727100000000004</v>
      </c>
      <c r="S33" s="17"/>
      <c r="T33" t="s">
        <v>21</v>
      </c>
      <c r="U33">
        <v>5.7999999999999996E-3</v>
      </c>
      <c r="V33">
        <v>1.4800000000000001E-2</v>
      </c>
      <c r="W33">
        <v>0.90216099999999999</v>
      </c>
      <c r="X33" t="s">
        <v>21</v>
      </c>
      <c r="Y33">
        <v>6.1999999999999998E-3</v>
      </c>
      <c r="Z33">
        <v>1.5699999999999999E-2</v>
      </c>
      <c r="AA33">
        <v>1.171076</v>
      </c>
      <c r="AB33" t="s">
        <v>21</v>
      </c>
      <c r="AC33">
        <v>6.6E-3</v>
      </c>
      <c r="AD33">
        <v>1.6500000000000001E-2</v>
      </c>
      <c r="AE33">
        <v>1.0738160000000001</v>
      </c>
      <c r="AF33" t="s">
        <v>21</v>
      </c>
      <c r="AG33">
        <v>6.8999999999999999E-3</v>
      </c>
      <c r="AH33">
        <v>1.7500000000000002E-2</v>
      </c>
      <c r="AI33">
        <v>1.160865</v>
      </c>
    </row>
    <row r="34" spans="1:35" x14ac:dyDescent="0.25">
      <c r="A34" s="17"/>
      <c r="B34" t="s">
        <v>22</v>
      </c>
      <c r="C34">
        <v>1.2200000000000001E-2</v>
      </c>
      <c r="D34">
        <v>1.44E-2</v>
      </c>
      <c r="E34">
        <v>0.96845199999999998</v>
      </c>
      <c r="F34" t="s">
        <v>22</v>
      </c>
      <c r="G34">
        <v>1.29E-2</v>
      </c>
      <c r="H34">
        <v>1.5299999999999999E-2</v>
      </c>
      <c r="I34">
        <v>0.969217</v>
      </c>
      <c r="J34" t="s">
        <v>22</v>
      </c>
      <c r="K34" s="7">
        <v>1.37E-2</v>
      </c>
      <c r="L34" s="8">
        <v>1.6299999999999999E-2</v>
      </c>
      <c r="M34">
        <v>0.96543199999999996</v>
      </c>
      <c r="N34" t="s">
        <v>22</v>
      </c>
      <c r="O34">
        <v>1.4500000000000001E-2</v>
      </c>
      <c r="P34">
        <v>1.72E-2</v>
      </c>
      <c r="Q34">
        <v>0.96856699999999996</v>
      </c>
      <c r="S34" s="17"/>
      <c r="T34" t="s">
        <v>22</v>
      </c>
      <c r="U34">
        <v>7.1999999999999998E-3</v>
      </c>
      <c r="V34">
        <v>1.17E-2</v>
      </c>
      <c r="W34">
        <v>1.293264</v>
      </c>
      <c r="X34" t="s">
        <v>22</v>
      </c>
      <c r="Y34">
        <v>7.6E-3</v>
      </c>
      <c r="Z34">
        <v>1.2500000000000001E-2</v>
      </c>
      <c r="AA34">
        <v>1.2453700000000001</v>
      </c>
      <c r="AB34" t="s">
        <v>22</v>
      </c>
      <c r="AC34">
        <v>8.0999999999999996E-3</v>
      </c>
      <c r="AD34">
        <v>1.3299999999999999E-2</v>
      </c>
      <c r="AE34">
        <v>0.98026100000000005</v>
      </c>
      <c r="AF34" t="s">
        <v>22</v>
      </c>
      <c r="AG34">
        <v>8.6E-3</v>
      </c>
      <c r="AH34" s="8">
        <v>1.4E-2</v>
      </c>
      <c r="AI34">
        <v>0.96953199999999995</v>
      </c>
    </row>
    <row r="37" spans="1:35" x14ac:dyDescent="0.25">
      <c r="A37" s="13" t="s">
        <v>24</v>
      </c>
      <c r="B37" s="11" t="s">
        <v>104</v>
      </c>
      <c r="C37" s="11"/>
      <c r="D37" s="11"/>
      <c r="E37" s="11"/>
      <c r="F37" s="11" t="s">
        <v>105</v>
      </c>
      <c r="G37" s="11"/>
      <c r="H37" s="11"/>
      <c r="I37" s="11"/>
      <c r="J37" s="11" t="s">
        <v>106</v>
      </c>
      <c r="K37" s="11"/>
      <c r="L37" s="11"/>
      <c r="M37" s="11"/>
      <c r="N37" s="11" t="s">
        <v>107</v>
      </c>
      <c r="O37" s="11"/>
      <c r="P37" s="11"/>
      <c r="Q37" s="11"/>
      <c r="S37" s="13" t="s">
        <v>24</v>
      </c>
      <c r="T37" s="11" t="s">
        <v>104</v>
      </c>
      <c r="U37" s="11"/>
      <c r="V37" s="11"/>
      <c r="W37" s="11"/>
      <c r="X37" s="11" t="s">
        <v>105</v>
      </c>
      <c r="Y37" s="11"/>
      <c r="Z37" s="11"/>
      <c r="AA37" s="11"/>
      <c r="AB37" s="11" t="s">
        <v>106</v>
      </c>
      <c r="AC37" s="11"/>
      <c r="AD37" s="11"/>
      <c r="AE37" s="11"/>
      <c r="AF37" s="11" t="s">
        <v>107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1.7500000000000002E-2</v>
      </c>
      <c r="E39">
        <v>1.7500000000000002E-2</v>
      </c>
      <c r="F39" t="s">
        <v>20</v>
      </c>
      <c r="G39">
        <v>2.5999999999999999E-3</v>
      </c>
      <c r="H39">
        <v>1.8800000000000001E-2</v>
      </c>
      <c r="I39">
        <v>3.1253829999999998</v>
      </c>
      <c r="J39" t="s">
        <v>20</v>
      </c>
      <c r="K39">
        <v>2.5999999999999999E-3</v>
      </c>
      <c r="L39">
        <v>0.02</v>
      </c>
      <c r="M39">
        <v>2.461471</v>
      </c>
      <c r="N39" t="s">
        <v>20</v>
      </c>
      <c r="O39">
        <v>2.5999999999999999E-3</v>
      </c>
      <c r="P39">
        <v>2.12E-2</v>
      </c>
      <c r="Q39">
        <v>2.492969</v>
      </c>
      <c r="S39" s="13"/>
      <c r="T39" t="s">
        <v>20</v>
      </c>
      <c r="U39">
        <v>1.2999999999999999E-3</v>
      </c>
      <c r="V39">
        <v>1.7500000000000002E-2</v>
      </c>
      <c r="W39">
        <v>2.4635319999999998</v>
      </c>
      <c r="X39" t="s">
        <v>20</v>
      </c>
      <c r="Y39">
        <v>2.5999999999999999E-3</v>
      </c>
      <c r="Z39">
        <v>2.1499999999999998E-2</v>
      </c>
      <c r="AA39">
        <v>2.4590589999999999</v>
      </c>
      <c r="AB39" t="s">
        <v>20</v>
      </c>
      <c r="AC39">
        <v>2.5999999999999999E-3</v>
      </c>
      <c r="AD39">
        <v>0.02</v>
      </c>
      <c r="AE39">
        <v>3.0974970000000002</v>
      </c>
      <c r="AF39" t="s">
        <v>20</v>
      </c>
      <c r="AG39">
        <v>2.5999999999999999E-3</v>
      </c>
      <c r="AH39">
        <v>2.12E-2</v>
      </c>
      <c r="AI39">
        <v>2.39541</v>
      </c>
    </row>
    <row r="40" spans="1:35" x14ac:dyDescent="0.25">
      <c r="A40" s="13"/>
      <c r="B40" t="s">
        <v>21</v>
      </c>
      <c r="C40">
        <v>1.12E-2</v>
      </c>
      <c r="D40">
        <v>1.66E-2</v>
      </c>
      <c r="E40">
        <v>4.9652529999999997</v>
      </c>
      <c r="F40" t="s">
        <v>21</v>
      </c>
      <c r="G40">
        <v>1.1900000000000001E-2</v>
      </c>
      <c r="H40">
        <v>1.7299999999999999E-2</v>
      </c>
      <c r="I40">
        <v>4.8702329999999998</v>
      </c>
      <c r="J40" t="s">
        <v>21</v>
      </c>
      <c r="K40">
        <v>1.2500000000000001E-2</v>
      </c>
      <c r="L40">
        <v>1.84E-2</v>
      </c>
      <c r="M40">
        <v>4.7971680000000001</v>
      </c>
      <c r="N40" t="s">
        <v>21</v>
      </c>
      <c r="O40">
        <v>1.3100000000000001E-2</v>
      </c>
      <c r="P40">
        <v>1.95E-2</v>
      </c>
      <c r="Q40">
        <v>4.5199559999999996</v>
      </c>
      <c r="S40" s="13"/>
      <c r="T40" t="s">
        <v>21</v>
      </c>
      <c r="U40">
        <v>5.7999999999999996E-3</v>
      </c>
      <c r="V40">
        <v>1.4800000000000001E-2</v>
      </c>
      <c r="W40">
        <v>5.4811370000000004</v>
      </c>
      <c r="X40" t="s">
        <v>21</v>
      </c>
      <c r="Y40">
        <v>6.4000000000000003E-3</v>
      </c>
      <c r="Z40">
        <v>1.47E-2</v>
      </c>
      <c r="AA40">
        <v>4.803839</v>
      </c>
      <c r="AB40" t="s">
        <v>21</v>
      </c>
      <c r="AC40">
        <v>6.7999999999999996E-3</v>
      </c>
      <c r="AD40">
        <v>1.5800000000000002E-2</v>
      </c>
      <c r="AE40">
        <v>4.6960410000000001</v>
      </c>
      <c r="AF40" t="s">
        <v>21</v>
      </c>
      <c r="AG40">
        <v>7.1000000000000004E-3</v>
      </c>
      <c r="AH40">
        <v>1.6799999999999999E-2</v>
      </c>
      <c r="AI40">
        <v>4.5689599999999997</v>
      </c>
    </row>
    <row r="41" spans="1:35" x14ac:dyDescent="0.25">
      <c r="A41" s="13"/>
      <c r="B41" t="s">
        <v>22</v>
      </c>
      <c r="C41">
        <v>1.2200000000000001E-2</v>
      </c>
      <c r="D41">
        <v>1.44E-2</v>
      </c>
      <c r="E41">
        <v>31.797893999999999</v>
      </c>
      <c r="F41" t="s">
        <v>22</v>
      </c>
      <c r="G41">
        <v>1.32E-2</v>
      </c>
      <c r="H41">
        <v>1.5299999999999999E-2</v>
      </c>
      <c r="I41">
        <v>32.648954000000003</v>
      </c>
      <c r="J41" t="s">
        <v>22</v>
      </c>
      <c r="K41" s="7">
        <v>1.4E-2</v>
      </c>
      <c r="L41" s="8">
        <v>1.6199999999999999E-2</v>
      </c>
      <c r="M41">
        <v>26.725722999999999</v>
      </c>
      <c r="N41" t="s">
        <v>22</v>
      </c>
      <c r="O41">
        <v>1.47E-2</v>
      </c>
      <c r="P41">
        <v>1.72E-2</v>
      </c>
      <c r="Q41">
        <v>31.981065000000001</v>
      </c>
      <c r="S41" s="13"/>
      <c r="T41" t="s">
        <v>22</v>
      </c>
      <c r="U41">
        <v>7.1999999999999998E-3</v>
      </c>
      <c r="V41">
        <v>1.17E-2</v>
      </c>
      <c r="W41">
        <v>28.385921</v>
      </c>
      <c r="X41" t="s">
        <v>22</v>
      </c>
      <c r="Y41">
        <v>8.0999999999999996E-3</v>
      </c>
      <c r="Z41">
        <v>1.24E-2</v>
      </c>
      <c r="AA41">
        <v>34.848989000000003</v>
      </c>
      <c r="AB41" t="s">
        <v>22</v>
      </c>
      <c r="AC41">
        <v>8.6E-3</v>
      </c>
      <c r="AD41">
        <v>1.32E-2</v>
      </c>
      <c r="AE41">
        <v>24.803823999999999</v>
      </c>
      <c r="AF41" t="s">
        <v>22</v>
      </c>
      <c r="AG41">
        <v>8.9999999999999993E-3</v>
      </c>
      <c r="AH41" s="8">
        <v>1.3899999999999999E-2</v>
      </c>
      <c r="AI41">
        <v>55.404456000000003</v>
      </c>
    </row>
    <row r="44" spans="1:35" x14ac:dyDescent="0.25">
      <c r="A44" s="18" t="s">
        <v>25</v>
      </c>
      <c r="B44" s="11" t="s">
        <v>104</v>
      </c>
      <c r="C44" s="11"/>
      <c r="D44" s="11"/>
      <c r="E44" s="11"/>
      <c r="F44" s="11" t="s">
        <v>105</v>
      </c>
      <c r="G44" s="11"/>
      <c r="H44" s="11"/>
      <c r="I44" s="11"/>
      <c r="J44" s="11" t="s">
        <v>106</v>
      </c>
      <c r="K44" s="11"/>
      <c r="L44" s="11"/>
      <c r="M44" s="11"/>
      <c r="N44" s="11" t="s">
        <v>107</v>
      </c>
      <c r="O44" s="11"/>
      <c r="P44" s="11"/>
      <c r="Q44" s="11"/>
      <c r="S44" s="18" t="s">
        <v>25</v>
      </c>
      <c r="T44" s="11" t="s">
        <v>104</v>
      </c>
      <c r="U44" s="11"/>
      <c r="V44" s="11"/>
      <c r="W44" s="11"/>
      <c r="X44" s="11" t="s">
        <v>105</v>
      </c>
      <c r="Y44" s="11"/>
      <c r="Z44" s="11"/>
      <c r="AA44" s="11"/>
      <c r="AB44" s="11" t="s">
        <v>106</v>
      </c>
      <c r="AC44" s="11"/>
      <c r="AD44" s="11"/>
      <c r="AE44" s="11"/>
      <c r="AF44" s="11" t="s">
        <v>107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1.3599999999999999E-2</v>
      </c>
      <c r="C46" s="3"/>
      <c r="D46" s="3"/>
      <c r="E46">
        <v>2.8695810000000002</v>
      </c>
      <c r="F46" s="3">
        <v>1.4500000000000001E-2</v>
      </c>
      <c r="G46" s="3"/>
      <c r="H46" s="3"/>
      <c r="I46">
        <v>2.88429</v>
      </c>
      <c r="J46" s="3">
        <v>1.54E-2</v>
      </c>
      <c r="K46" s="3"/>
      <c r="L46" s="3"/>
      <c r="M46">
        <v>2.9061309999999998</v>
      </c>
      <c r="N46" s="3">
        <v>1.6299999999999999E-2</v>
      </c>
      <c r="O46" s="3"/>
      <c r="P46" s="3"/>
      <c r="Q46">
        <v>2.8773759999999999</v>
      </c>
      <c r="S46" s="18"/>
      <c r="T46" s="3">
        <v>0.01</v>
      </c>
      <c r="U46" s="3"/>
      <c r="V46" s="3"/>
      <c r="W46">
        <v>2.8689979999999999</v>
      </c>
      <c r="X46" s="3">
        <v>1.0699999999999999E-2</v>
      </c>
      <c r="Y46" s="3"/>
      <c r="Z46" s="3"/>
      <c r="AA46">
        <v>2.8957449999999998</v>
      </c>
      <c r="AB46" s="3">
        <v>1.1299999999999999E-2</v>
      </c>
      <c r="AC46" s="3"/>
      <c r="AD46" s="3"/>
      <c r="AE46">
        <v>2.8575849999999998</v>
      </c>
      <c r="AF46" s="3">
        <v>1.2E-2</v>
      </c>
      <c r="AG46" s="3"/>
      <c r="AH46" s="3"/>
      <c r="AI46">
        <v>2.8949609999999999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104</v>
      </c>
      <c r="C50" s="11"/>
      <c r="D50" s="11"/>
      <c r="E50" s="11"/>
      <c r="F50" s="11" t="s">
        <v>105</v>
      </c>
      <c r="G50" s="11"/>
      <c r="H50" s="11"/>
      <c r="I50" s="11"/>
      <c r="J50" s="11" t="s">
        <v>106</v>
      </c>
      <c r="K50" s="11"/>
      <c r="L50" s="11"/>
      <c r="M50" s="11"/>
      <c r="N50" s="11" t="s">
        <v>107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1.7500000000000002E-2</v>
      </c>
      <c r="E52">
        <v>0.86051299999999997</v>
      </c>
      <c r="F52" t="s">
        <v>20</v>
      </c>
      <c r="G52">
        <v>2.5999999999999999E-3</v>
      </c>
      <c r="H52">
        <v>1.8800000000000001E-2</v>
      </c>
      <c r="I52">
        <v>0.85584199999999999</v>
      </c>
      <c r="J52" t="s">
        <v>20</v>
      </c>
      <c r="K52">
        <v>2.5999999999999999E-3</v>
      </c>
      <c r="L52">
        <v>0.02</v>
      </c>
      <c r="M52">
        <v>0.86402199999999996</v>
      </c>
      <c r="N52" t="s">
        <v>20</v>
      </c>
      <c r="O52">
        <v>2.5999999999999999E-3</v>
      </c>
      <c r="P52">
        <v>2.12E-2</v>
      </c>
      <c r="Q52">
        <v>0.88079600000000002</v>
      </c>
    </row>
    <row r="53" spans="1:17" x14ac:dyDescent="0.25">
      <c r="A53" s="17"/>
      <c r="B53" t="s">
        <v>21</v>
      </c>
      <c r="C53">
        <v>2.7000000000000001E-3</v>
      </c>
      <c r="D53">
        <v>0.01</v>
      </c>
      <c r="E53">
        <v>0.89229899999999995</v>
      </c>
      <c r="F53" t="s">
        <v>21</v>
      </c>
      <c r="G53">
        <v>2.8999999999999998E-3</v>
      </c>
      <c r="H53">
        <v>1.06E-2</v>
      </c>
      <c r="I53">
        <v>0.88788800000000001</v>
      </c>
      <c r="J53" t="s">
        <v>21</v>
      </c>
      <c r="K53">
        <v>3.0999999999999999E-3</v>
      </c>
      <c r="L53">
        <v>1.0999999999999999E-2</v>
      </c>
      <c r="M53">
        <v>0.89401900000000001</v>
      </c>
      <c r="N53" t="s">
        <v>21</v>
      </c>
      <c r="O53">
        <v>3.3E-3</v>
      </c>
      <c r="P53">
        <v>1.1599999999999999E-2</v>
      </c>
      <c r="Q53">
        <v>0.88929400000000003</v>
      </c>
    </row>
    <row r="54" spans="1:17" x14ac:dyDescent="0.25">
      <c r="A54" s="17"/>
      <c r="B54" t="s">
        <v>22</v>
      </c>
      <c r="C54">
        <v>3.5000000000000001E-3</v>
      </c>
      <c r="D54">
        <v>7.3000000000000001E-3</v>
      </c>
      <c r="E54">
        <v>0.95515399999999995</v>
      </c>
      <c r="F54" t="s">
        <v>22</v>
      </c>
      <c r="G54">
        <v>3.8E-3</v>
      </c>
      <c r="H54">
        <v>7.7999999999999996E-3</v>
      </c>
      <c r="I54">
        <v>0.96168100000000001</v>
      </c>
      <c r="J54" t="s">
        <v>22</v>
      </c>
      <c r="K54">
        <v>4.1000000000000003E-3</v>
      </c>
      <c r="L54">
        <v>8.3999999999999995E-3</v>
      </c>
      <c r="M54">
        <v>0.96113000000000004</v>
      </c>
      <c r="N54" t="s">
        <v>22</v>
      </c>
      <c r="O54">
        <v>4.3E-3</v>
      </c>
      <c r="P54">
        <v>8.8999999999999999E-3</v>
      </c>
      <c r="Q54">
        <v>0.96482500000000004</v>
      </c>
    </row>
    <row r="57" spans="1:17" x14ac:dyDescent="0.25">
      <c r="A57" s="13" t="s">
        <v>24</v>
      </c>
      <c r="B57" s="11" t="s">
        <v>104</v>
      </c>
      <c r="C57" s="11"/>
      <c r="D57" s="11"/>
      <c r="E57" s="11"/>
      <c r="F57" s="11" t="s">
        <v>105</v>
      </c>
      <c r="G57" s="11"/>
      <c r="H57" s="11"/>
      <c r="I57" s="11"/>
      <c r="J57" s="11" t="s">
        <v>106</v>
      </c>
      <c r="K57" s="11"/>
      <c r="L57" s="11"/>
      <c r="M57" s="11"/>
      <c r="N57" s="11" t="s">
        <v>107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1.7500000000000002E-2</v>
      </c>
      <c r="E59">
        <v>3.0875810000000001</v>
      </c>
      <c r="F59" t="s">
        <v>20</v>
      </c>
      <c r="G59">
        <v>2.5999999999999999E-3</v>
      </c>
      <c r="H59">
        <v>1.8800000000000001E-2</v>
      </c>
      <c r="I59">
        <v>2.4671820000000002</v>
      </c>
      <c r="J59" t="s">
        <v>20</v>
      </c>
      <c r="K59">
        <v>2.5999999999999999E-3</v>
      </c>
      <c r="L59">
        <v>0.02</v>
      </c>
      <c r="M59">
        <v>3.0978330000000001</v>
      </c>
      <c r="N59" t="s">
        <v>20</v>
      </c>
      <c r="O59">
        <v>2.5999999999999999E-3</v>
      </c>
      <c r="P59">
        <v>2.12E-2</v>
      </c>
      <c r="Q59">
        <v>2.375686</v>
      </c>
    </row>
    <row r="60" spans="1:17" x14ac:dyDescent="0.25">
      <c r="A60" s="13"/>
      <c r="B60" t="s">
        <v>21</v>
      </c>
      <c r="C60">
        <v>2.7000000000000001E-3</v>
      </c>
      <c r="D60">
        <v>0.01</v>
      </c>
      <c r="E60">
        <v>4.5126049999999998</v>
      </c>
      <c r="F60" t="s">
        <v>21</v>
      </c>
      <c r="G60">
        <v>3.2000000000000002E-3</v>
      </c>
      <c r="H60">
        <v>8.3999999999999995E-3</v>
      </c>
      <c r="I60">
        <v>4.5776700000000003</v>
      </c>
      <c r="J60" t="s">
        <v>21</v>
      </c>
      <c r="K60">
        <v>3.8999999999999998E-3</v>
      </c>
      <c r="L60">
        <v>9.1999999999999998E-3</v>
      </c>
      <c r="M60">
        <v>4.3308559999999998</v>
      </c>
      <c r="N60" t="s">
        <v>21</v>
      </c>
      <c r="O60">
        <v>3.8999999999999998E-3</v>
      </c>
      <c r="P60">
        <v>1.01E-2</v>
      </c>
      <c r="Q60">
        <v>4.4314020000000003</v>
      </c>
    </row>
    <row r="61" spans="1:17" x14ac:dyDescent="0.25">
      <c r="A61" s="13"/>
      <c r="B61" t="s">
        <v>22</v>
      </c>
      <c r="C61">
        <v>3.5000000000000001E-3</v>
      </c>
      <c r="D61">
        <v>7.3000000000000001E-3</v>
      </c>
      <c r="E61">
        <v>28.631981</v>
      </c>
      <c r="F61" t="s">
        <v>22</v>
      </c>
      <c r="G61">
        <v>4.4000000000000003E-3</v>
      </c>
      <c r="H61">
        <v>7.3000000000000001E-3</v>
      </c>
      <c r="I61">
        <v>21.967165999999999</v>
      </c>
      <c r="J61" t="s">
        <v>22</v>
      </c>
      <c r="K61">
        <v>4.7000000000000002E-3</v>
      </c>
      <c r="L61">
        <v>7.1000000000000004E-3</v>
      </c>
      <c r="M61">
        <v>27.776906</v>
      </c>
      <c r="N61" t="s">
        <v>22</v>
      </c>
      <c r="O61">
        <v>5.0000000000000001E-3</v>
      </c>
      <c r="P61">
        <v>7.7000000000000002E-3</v>
      </c>
      <c r="Q61">
        <v>26.040987000000001</v>
      </c>
    </row>
    <row r="64" spans="1:17" x14ac:dyDescent="0.25">
      <c r="A64" s="18" t="s">
        <v>25</v>
      </c>
      <c r="B64" s="11" t="s">
        <v>104</v>
      </c>
      <c r="C64" s="11"/>
      <c r="D64" s="11"/>
      <c r="E64" s="11"/>
      <c r="F64" s="11" t="s">
        <v>105</v>
      </c>
      <c r="G64" s="11"/>
      <c r="H64" s="11"/>
      <c r="I64" s="11"/>
      <c r="J64" s="11" t="s">
        <v>106</v>
      </c>
      <c r="K64" s="11"/>
      <c r="L64" s="11"/>
      <c r="M64" s="11"/>
      <c r="N64" s="11" t="s">
        <v>107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5.3E-3</v>
      </c>
      <c r="C66" s="3"/>
      <c r="D66" s="3"/>
      <c r="E66">
        <v>2.9063970000000001</v>
      </c>
      <c r="F66" s="3"/>
      <c r="G66" s="3">
        <v>5.7000000000000002E-3</v>
      </c>
      <c r="H66" s="3"/>
      <c r="I66">
        <v>2.9090880000000001</v>
      </c>
      <c r="J66" s="3">
        <v>6.1000000000000004E-3</v>
      </c>
      <c r="K66" s="3"/>
      <c r="L66" s="3"/>
      <c r="M66">
        <v>2.9028299999999998</v>
      </c>
      <c r="N66" s="3">
        <v>6.4999999999999997E-3</v>
      </c>
      <c r="O66" s="3"/>
      <c r="P66" s="3"/>
      <c r="Q66">
        <v>2.9568370000000002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1.7565000000000001E-2</v>
      </c>
      <c r="H73">
        <f t="shared" ref="H73:H75" si="2">E11+I11</f>
        <v>1.754815</v>
      </c>
      <c r="I73">
        <f t="shared" ref="I73:I75" si="3">0.05*G18+(1-0.05)*C18</f>
        <v>1.3649999999999999E-3</v>
      </c>
      <c r="J73">
        <f t="shared" ref="J73:J75" si="4">0.05*H18+(1-0.05)*D18</f>
        <v>1.7565000000000001E-2</v>
      </c>
      <c r="K73">
        <f t="shared" ref="K73:K75" si="5">I18+E18</f>
        <v>4.9231490000000004</v>
      </c>
      <c r="L73">
        <f>0.05*F25+(1-0.05)*B25</f>
        <v>1.7255E-2</v>
      </c>
      <c r="M73">
        <f>I25+E25</f>
        <v>5.7998849999999997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1.7630000000000003E-2</v>
      </c>
      <c r="U73">
        <f t="shared" ref="U73:U75" si="8">0.1*G18+(1-0.1)*C18</f>
        <v>1.4300000000000001E-3</v>
      </c>
      <c r="V73">
        <f t="shared" ref="V73:V75" si="9">0.1*H18+(1-0.1)*D18</f>
        <v>1.7630000000000003E-2</v>
      </c>
      <c r="X73">
        <f>0.1*F25+(1-0.1)*B25</f>
        <v>1.7309999999999999E-2</v>
      </c>
    </row>
    <row r="74" spans="1:27" x14ac:dyDescent="0.25">
      <c r="C74" s="17"/>
      <c r="D74" s="16"/>
      <c r="E74" t="s">
        <v>36</v>
      </c>
      <c r="F74">
        <f t="shared" si="0"/>
        <v>1.7255E-2</v>
      </c>
      <c r="G74">
        <f t="shared" si="1"/>
        <v>1.7559999999999999E-2</v>
      </c>
      <c r="H74">
        <f t="shared" si="2"/>
        <v>1.7984789999999999</v>
      </c>
      <c r="I74">
        <f t="shared" si="3"/>
        <v>1.7255E-2</v>
      </c>
      <c r="J74">
        <f t="shared" si="4"/>
        <v>1.7555000000000001E-2</v>
      </c>
      <c r="K74">
        <f t="shared" si="5"/>
        <v>9.4726189999999999</v>
      </c>
      <c r="P74" s="16"/>
      <c r="Q74" t="s">
        <v>36</v>
      </c>
      <c r="R74">
        <f t="shared" si="6"/>
        <v>1.7309999999999999E-2</v>
      </c>
      <c r="S74">
        <f t="shared" si="7"/>
        <v>1.7620000000000004E-2</v>
      </c>
      <c r="U74">
        <f t="shared" si="8"/>
        <v>1.7309999999999999E-2</v>
      </c>
      <c r="V74">
        <f t="shared" si="9"/>
        <v>1.7610000000000004E-2</v>
      </c>
    </row>
    <row r="75" spans="1:27" x14ac:dyDescent="0.25">
      <c r="C75" s="17"/>
      <c r="D75" s="16"/>
      <c r="E75" t="s">
        <v>37</v>
      </c>
      <c r="F75">
        <f t="shared" si="0"/>
        <v>1.7255E-2</v>
      </c>
      <c r="G75">
        <f t="shared" si="1"/>
        <v>1.7255E-2</v>
      </c>
      <c r="H75">
        <f t="shared" si="2"/>
        <v>1.942002</v>
      </c>
      <c r="I75">
        <f t="shared" si="3"/>
        <v>1.7255E-2</v>
      </c>
      <c r="J75">
        <f t="shared" si="4"/>
        <v>1.7255E-2</v>
      </c>
      <c r="K75">
        <f t="shared" si="5"/>
        <v>50.151634999999999</v>
      </c>
      <c r="P75" s="16"/>
      <c r="Q75" t="s">
        <v>37</v>
      </c>
      <c r="R75">
        <f t="shared" si="6"/>
        <v>1.7309999999999999E-2</v>
      </c>
      <c r="S75">
        <f t="shared" si="7"/>
        <v>1.7309999999999999E-2</v>
      </c>
      <c r="U75">
        <f t="shared" si="8"/>
        <v>1.7309999999999999E-2</v>
      </c>
      <c r="V75">
        <f t="shared" si="9"/>
        <v>1.7309999999999999E-2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1.7760000000000001E-2</v>
      </c>
      <c r="I79">
        <f t="shared" ref="I79:I81" si="12">0.2*G18+(1-0.2)*C18</f>
        <v>1.5599999999999998E-3</v>
      </c>
      <c r="J79">
        <f t="shared" ref="J79:J81" si="13">0.2*H18+(1-0.2)*D18</f>
        <v>1.7760000000000001E-2</v>
      </c>
      <c r="L79">
        <f>0.2*F25+(1-0.2)*B25</f>
        <v>1.7420000000000001E-2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1.789E-2</v>
      </c>
      <c r="U79">
        <f t="shared" ref="U79:U81" si="16">0.3*G18+(1-0.3)*C18</f>
        <v>1.6899999999999999E-3</v>
      </c>
      <c r="V79">
        <f t="shared" ref="V79:V81" si="17">0.3*H18+(1-0.3)*D18</f>
        <v>1.789E-2</v>
      </c>
      <c r="X79">
        <f>0.3*F25+(1-0.3)*B25</f>
        <v>1.7529999999999997E-2</v>
      </c>
    </row>
    <row r="80" spans="1:27" x14ac:dyDescent="0.25">
      <c r="C80" s="17"/>
      <c r="D80" s="16"/>
      <c r="E80" t="s">
        <v>36</v>
      </c>
      <c r="F80">
        <f t="shared" si="10"/>
        <v>1.7420000000000001E-2</v>
      </c>
      <c r="G80">
        <f t="shared" si="11"/>
        <v>1.7740000000000002E-2</v>
      </c>
      <c r="I80">
        <f t="shared" si="12"/>
        <v>1.7420000000000001E-2</v>
      </c>
      <c r="J80">
        <f t="shared" si="13"/>
        <v>1.7720000000000003E-2</v>
      </c>
      <c r="P80" s="16"/>
      <c r="Q80" t="s">
        <v>36</v>
      </c>
      <c r="R80">
        <f t="shared" si="14"/>
        <v>1.7529999999999997E-2</v>
      </c>
      <c r="S80">
        <f t="shared" si="15"/>
        <v>1.7860000000000001E-2</v>
      </c>
      <c r="U80">
        <f t="shared" si="16"/>
        <v>1.7529999999999997E-2</v>
      </c>
      <c r="V80">
        <f t="shared" si="17"/>
        <v>1.7829999999999999E-2</v>
      </c>
    </row>
    <row r="81" spans="2:25" x14ac:dyDescent="0.25">
      <c r="C81" s="17"/>
      <c r="D81" s="16"/>
      <c r="E81" t="s">
        <v>37</v>
      </c>
      <c r="F81">
        <f t="shared" si="10"/>
        <v>1.7420000000000001E-2</v>
      </c>
      <c r="G81">
        <f t="shared" si="11"/>
        <v>1.7420000000000001E-2</v>
      </c>
      <c r="I81">
        <f t="shared" si="12"/>
        <v>1.7420000000000001E-2</v>
      </c>
      <c r="J81">
        <f t="shared" si="13"/>
        <v>1.7420000000000001E-2</v>
      </c>
      <c r="P81" s="16"/>
      <c r="Q81" t="s">
        <v>37</v>
      </c>
      <c r="R81">
        <f t="shared" si="14"/>
        <v>1.7529999999999997E-2</v>
      </c>
      <c r="S81">
        <f t="shared" si="15"/>
        <v>1.7529999999999997E-2</v>
      </c>
      <c r="U81">
        <f t="shared" si="16"/>
        <v>1.7529999999999997E-2</v>
      </c>
      <c r="V81">
        <f t="shared" si="17"/>
        <v>1.7529999999999997E-2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1.7629750000000003E-2</v>
      </c>
      <c r="H86">
        <f t="shared" ref="H86:H88" si="20">M11+I11+E11</f>
        <v>2.6155460000000001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1.7629750000000003E-2</v>
      </c>
      <c r="K86">
        <f t="shared" ref="K86:K88" si="23">M18+I18+E18</f>
        <v>8.0116269999999989</v>
      </c>
      <c r="L86">
        <f>(0.05*(1-0.05)+0.05*(1-0.05))*F25+0.05*0.05*J25+(1-0.05*(1-0.05)-0.05*(1-0.05)-0.05*0.05)*B25</f>
        <v>1.7310250000000003E-2</v>
      </c>
      <c r="M86">
        <f>M25+I25+E25</f>
        <v>8.7011570000000003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1.7759000000000004E-2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1.7759000000000004E-2</v>
      </c>
      <c r="X86">
        <f>(0.1*0.9+0.1*0.9)*F25+0.1*0.1*J25+(1-0.1*0.9-0.1*0.9-0.1*0.1)*B25</f>
        <v>1.7421000000000002E-2</v>
      </c>
    </row>
    <row r="87" spans="2:25" x14ac:dyDescent="0.25">
      <c r="B87" s="17"/>
      <c r="C87" s="15"/>
      <c r="D87" s="16"/>
      <c r="E87" t="s">
        <v>36</v>
      </c>
      <c r="F87">
        <f t="shared" si="18"/>
        <v>1.7310250000000003E-2</v>
      </c>
      <c r="G87">
        <f t="shared" si="19"/>
        <v>1.7620000000000004E-2</v>
      </c>
      <c r="H87">
        <f t="shared" si="20"/>
        <v>2.6992880000000001</v>
      </c>
      <c r="I87">
        <f t="shared" si="21"/>
        <v>1.7310250000000003E-2</v>
      </c>
      <c r="J87">
        <f t="shared" si="22"/>
        <v>1.7610250000000001E-2</v>
      </c>
      <c r="K87">
        <f t="shared" si="23"/>
        <v>14.045107999999999</v>
      </c>
      <c r="O87" s="15"/>
      <c r="P87" s="16"/>
      <c r="Q87" t="s">
        <v>36</v>
      </c>
      <c r="R87">
        <f t="shared" si="24"/>
        <v>1.7421000000000002E-2</v>
      </c>
      <c r="S87">
        <f t="shared" si="25"/>
        <v>1.7740000000000002E-2</v>
      </c>
      <c r="U87">
        <f t="shared" si="26"/>
        <v>1.7421000000000002E-2</v>
      </c>
      <c r="V87">
        <f t="shared" si="27"/>
        <v>1.7721000000000001E-2</v>
      </c>
    </row>
    <row r="88" spans="2:25" x14ac:dyDescent="0.25">
      <c r="B88" s="17"/>
      <c r="C88" s="15"/>
      <c r="D88" s="16"/>
      <c r="E88" t="s">
        <v>37</v>
      </c>
      <c r="F88">
        <f t="shared" si="18"/>
        <v>1.7310250000000003E-2</v>
      </c>
      <c r="G88">
        <f t="shared" si="19"/>
        <v>1.7310250000000003E-2</v>
      </c>
      <c r="H88">
        <f t="shared" si="20"/>
        <v>2.917945</v>
      </c>
      <c r="I88">
        <f t="shared" si="21"/>
        <v>1.7310250000000003E-2</v>
      </c>
      <c r="J88">
        <f t="shared" si="22"/>
        <v>1.7310250000000003E-2</v>
      </c>
      <c r="K88">
        <f t="shared" si="23"/>
        <v>68.840592999999998</v>
      </c>
      <c r="O88" s="15"/>
      <c r="P88" s="16"/>
      <c r="Q88" t="s">
        <v>37</v>
      </c>
      <c r="R88">
        <f t="shared" si="24"/>
        <v>1.7421000000000002E-2</v>
      </c>
      <c r="S88">
        <f t="shared" si="25"/>
        <v>1.7421000000000002E-2</v>
      </c>
      <c r="U88">
        <f t="shared" si="26"/>
        <v>1.7421000000000002E-2</v>
      </c>
      <c r="V88">
        <f t="shared" si="27"/>
        <v>1.7421000000000002E-2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1.8016000000000001E-2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1.8016000000000001E-2</v>
      </c>
      <c r="L92">
        <f>(0.2*0.8+0.2*0.8)*F25+0.2*0.2*J25+(1-0.2*0.8-0.2*0.8-0.2*0.2)*B25</f>
        <v>1.7644E-2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1.8271000000000003E-2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1.8271000000000003E-2</v>
      </c>
      <c r="X92">
        <f>(0.3*0.7+0.3*0.7)*F25+0.3*0.3*J25+(1-0.3*0.7-0.3*0.7-0.3*0.3)*B25</f>
        <v>1.7869000000000003E-2</v>
      </c>
    </row>
    <row r="93" spans="2:25" x14ac:dyDescent="0.25">
      <c r="B93" s="17"/>
      <c r="C93" s="15"/>
      <c r="D93" s="16"/>
      <c r="E93" t="s">
        <v>36</v>
      </c>
      <c r="F93">
        <f t="shared" si="28"/>
        <v>1.7644E-2</v>
      </c>
      <c r="G93">
        <f t="shared" si="29"/>
        <v>1.7980000000000003E-2</v>
      </c>
      <c r="I93">
        <f t="shared" si="30"/>
        <v>1.7644E-2</v>
      </c>
      <c r="J93">
        <f t="shared" si="31"/>
        <v>1.7944000000000002E-2</v>
      </c>
      <c r="O93" s="15"/>
      <c r="P93" s="16"/>
      <c r="Q93" t="s">
        <v>36</v>
      </c>
      <c r="R93">
        <f t="shared" si="32"/>
        <v>1.7869000000000003E-2</v>
      </c>
      <c r="S93">
        <f t="shared" si="33"/>
        <v>1.8220000000000004E-2</v>
      </c>
      <c r="U93">
        <f t="shared" si="34"/>
        <v>1.7869000000000003E-2</v>
      </c>
      <c r="V93">
        <f t="shared" si="35"/>
        <v>1.8169000000000005E-2</v>
      </c>
    </row>
    <row r="94" spans="2:25" x14ac:dyDescent="0.25">
      <c r="B94" s="17"/>
      <c r="C94" s="15"/>
      <c r="D94" s="16"/>
      <c r="E94" t="s">
        <v>37</v>
      </c>
      <c r="F94">
        <f t="shared" si="28"/>
        <v>1.7644E-2</v>
      </c>
      <c r="G94">
        <f t="shared" si="29"/>
        <v>1.7644E-2</v>
      </c>
      <c r="I94">
        <f t="shared" si="30"/>
        <v>1.7644E-2</v>
      </c>
      <c r="J94">
        <f t="shared" si="31"/>
        <v>1.7644E-2</v>
      </c>
      <c r="O94" s="15"/>
      <c r="P94" s="16"/>
      <c r="Q94" t="s">
        <v>37</v>
      </c>
      <c r="R94">
        <f t="shared" si="32"/>
        <v>1.7869000000000003E-2</v>
      </c>
      <c r="S94">
        <f t="shared" si="33"/>
        <v>1.7869000000000003E-2</v>
      </c>
      <c r="U94">
        <f t="shared" si="34"/>
        <v>1.7869000000000003E-2</v>
      </c>
      <c r="V94">
        <f t="shared" si="35"/>
        <v>1.7869000000000003E-2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1.7694262499999999E-2</v>
      </c>
      <c r="H99">
        <f t="shared" ref="H99:H101" si="38">Q11+M11+I11+E11</f>
        <v>3.5718930000000002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1.7694262499999999E-2</v>
      </c>
      <c r="K99">
        <f t="shared" ref="K99:K101" si="41">Q18+M18+E18+I18</f>
        <v>11.106779</v>
      </c>
      <c r="L99">
        <f>3*0.05*(1-0.05)*(1-0.05)*F25+3*0.05*0.05*(1-0.05)*J25+0.05*0.05*0.05*N25+(1-3*0.05*(1-0.05)*(1-0.05)-3*0.05*0.05*(1-0.05)-0.05*0.05*0.05)*B25</f>
        <v>1.7365724999999999E-2</v>
      </c>
      <c r="M99">
        <f>Q25+M25+I25+E25</f>
        <v>11.589165000000001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1.7887100000000003E-2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1.7887100000000003E-2</v>
      </c>
      <c r="X99">
        <f>3*0.1*(1-0.1)*(1-0.1)*F25+3*0.1*0.1*(1-0.1)*J25+0.1*0.1*0.1*N25+(1-3*0.1*(1-0.1)*(1-0.1)-3*0.1*0.1*(1-0.1)-0.1*0.1*0.1)*B25</f>
        <v>1.7532800000000001E-2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1.7365724999999999E-2</v>
      </c>
      <c r="G100">
        <f t="shared" si="37"/>
        <v>1.7680000000000001E-2</v>
      </c>
      <c r="H100">
        <f t="shared" si="38"/>
        <v>3.594211</v>
      </c>
      <c r="I100">
        <f t="shared" si="39"/>
        <v>1.7365724999999999E-2</v>
      </c>
      <c r="J100">
        <f t="shared" si="40"/>
        <v>1.7665737500000001E-2</v>
      </c>
      <c r="K100">
        <f t="shared" si="41"/>
        <v>18.626680999999998</v>
      </c>
      <c r="N100" s="19"/>
      <c r="O100" s="15"/>
      <c r="P100" s="16"/>
      <c r="Q100" t="s">
        <v>36</v>
      </c>
      <c r="R100">
        <f t="shared" si="42"/>
        <v>1.7532800000000001E-2</v>
      </c>
      <c r="S100">
        <f t="shared" si="43"/>
        <v>1.7860000000000001E-2</v>
      </c>
      <c r="U100">
        <f t="shared" si="44"/>
        <v>1.7532800000000001E-2</v>
      </c>
      <c r="V100">
        <f t="shared" si="45"/>
        <v>1.7832900000000002E-2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1.7365724999999999E-2</v>
      </c>
      <c r="G101">
        <f t="shared" si="37"/>
        <v>1.7365724999999999E-2</v>
      </c>
      <c r="H101">
        <f t="shared" si="38"/>
        <v>3.8888049999999996</v>
      </c>
      <c r="I101">
        <f t="shared" si="39"/>
        <v>1.7365724999999999E-2</v>
      </c>
      <c r="J101">
        <f t="shared" si="40"/>
        <v>1.7365724999999999E-2</v>
      </c>
      <c r="K101">
        <f t="shared" si="41"/>
        <v>88.684837999999999</v>
      </c>
      <c r="N101" s="19"/>
      <c r="O101" s="15"/>
      <c r="P101" s="16"/>
      <c r="Q101" t="s">
        <v>37</v>
      </c>
      <c r="R101">
        <f t="shared" si="42"/>
        <v>1.7532800000000001E-2</v>
      </c>
      <c r="S101">
        <f t="shared" si="43"/>
        <v>1.7532800000000001E-2</v>
      </c>
      <c r="U101">
        <f t="shared" si="44"/>
        <v>1.7532800000000001E-2</v>
      </c>
      <c r="V101">
        <f t="shared" si="45"/>
        <v>1.7532800000000001E-2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1.8268800000000002E-2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1.8268800000000002E-2</v>
      </c>
      <c r="L105">
        <f>3*0.2*(1-0.2)*(1-0.2)*F25+3*0.2*0.2*(1-0.2)*J25+0.2*0.2*0.2*N25+(1-3*0.2*(1-0.2)*(1-0.2)-3*0.2*0.2*(1-0.2)-0.2*0.2*0.2)*B25</f>
        <v>1.7870400000000002E-2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1.8645700000000001E-2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1.8645700000000001E-2</v>
      </c>
      <c r="X105">
        <f>3*0.3*(1-0.3)*(1-0.3)*F25+3*0.3*0.3*(1-0.3)*J25+0.3*0.3*0.3*N25+(1-3*0.3*(1-0.3)*(1-0.3)-3*0.3*0.3*(1-0.3)-0.3*0.3*0.3)*B25</f>
        <v>1.8211600000000001E-2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1.7870400000000002E-2</v>
      </c>
      <c r="G106">
        <f t="shared" si="47"/>
        <v>1.822E-2</v>
      </c>
      <c r="I106">
        <f t="shared" si="48"/>
        <v>1.7870400000000002E-2</v>
      </c>
      <c r="J106">
        <f t="shared" si="49"/>
        <v>1.8171199999999998E-2</v>
      </c>
      <c r="N106" s="19"/>
      <c r="O106" s="15"/>
      <c r="P106" s="16"/>
      <c r="Q106" t="s">
        <v>36</v>
      </c>
      <c r="R106">
        <f t="shared" si="50"/>
        <v>1.8211600000000001E-2</v>
      </c>
      <c r="S106">
        <f t="shared" si="51"/>
        <v>1.8580000000000003E-2</v>
      </c>
      <c r="U106">
        <f t="shared" si="52"/>
        <v>1.8211600000000001E-2</v>
      </c>
      <c r="V106">
        <f t="shared" si="53"/>
        <v>1.8514300000000001E-2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1.7870400000000002E-2</v>
      </c>
      <c r="G107">
        <f t="shared" si="47"/>
        <v>1.7870400000000002E-2</v>
      </c>
      <c r="I107">
        <f t="shared" si="48"/>
        <v>1.7870400000000002E-2</v>
      </c>
      <c r="J107">
        <f t="shared" si="49"/>
        <v>1.7870400000000002E-2</v>
      </c>
      <c r="N107" s="19"/>
      <c r="O107" s="15"/>
      <c r="P107" s="16"/>
      <c r="Q107" t="s">
        <v>37</v>
      </c>
      <c r="R107">
        <f t="shared" si="50"/>
        <v>1.8211600000000001E-2</v>
      </c>
      <c r="S107">
        <f t="shared" si="51"/>
        <v>1.8211600000000001E-2</v>
      </c>
      <c r="U107">
        <f t="shared" si="52"/>
        <v>1.8211600000000001E-2</v>
      </c>
      <c r="V107">
        <f t="shared" si="53"/>
        <v>1.8211600000000001E-2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1.7565000000000001E-2</v>
      </c>
      <c r="H112">
        <f t="shared" ref="H112:H114" si="56">AA11+W11</f>
        <v>1.7883749999999998</v>
      </c>
      <c r="I112">
        <f t="shared" ref="I112:I114" si="57">0.05*Y18+(1-0.05)*U18</f>
        <v>1.3649999999999999E-3</v>
      </c>
      <c r="J112">
        <f t="shared" ref="J112:J114" si="58">0.05*Z18+(1-0.05)*V18</f>
        <v>1.7565000000000001E-2</v>
      </c>
      <c r="K112">
        <f t="shared" ref="K112:K114" si="59">AA18+W18</f>
        <v>4.8684510000000003</v>
      </c>
      <c r="L112">
        <f>0.05*X25+(1-0.05)*T25</f>
        <v>1.6055E-2</v>
      </c>
      <c r="M112">
        <f>AA25+W25</f>
        <v>5.7461970000000004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1.7630000000000003E-2</v>
      </c>
      <c r="U112">
        <f t="shared" ref="U112:U114" si="62">0.1*Y18+(1-0.1)*U18</f>
        <v>1.4300000000000001E-3</v>
      </c>
      <c r="V112">
        <f t="shared" ref="V112:V114" si="63">0.1*Z18+(1-0.1)*V18</f>
        <v>1.7630000000000003E-2</v>
      </c>
      <c r="X112">
        <f>0.1*X25+(1-0.1)*T25</f>
        <v>1.6110000000000003E-2</v>
      </c>
    </row>
    <row r="113" spans="2:25" x14ac:dyDescent="0.25">
      <c r="C113" s="17"/>
      <c r="D113" s="16"/>
      <c r="E113" t="s">
        <v>36</v>
      </c>
      <c r="F113">
        <f t="shared" si="54"/>
        <v>1.5749999999999997E-2</v>
      </c>
      <c r="G113">
        <f t="shared" si="55"/>
        <v>1.7354999999999999E-2</v>
      </c>
      <c r="H113">
        <f t="shared" si="56"/>
        <v>2.34511</v>
      </c>
      <c r="I113">
        <f t="shared" si="57"/>
        <v>1.5749999999999997E-2</v>
      </c>
      <c r="J113">
        <f t="shared" si="58"/>
        <v>1.7349999999999997E-2</v>
      </c>
      <c r="K113">
        <f t="shared" si="59"/>
        <v>9.438445999999999</v>
      </c>
      <c r="P113" s="16"/>
      <c r="Q113" t="s">
        <v>36</v>
      </c>
      <c r="R113">
        <f t="shared" si="60"/>
        <v>1.5799999999999998E-2</v>
      </c>
      <c r="S113">
        <f t="shared" si="61"/>
        <v>1.7410000000000002E-2</v>
      </c>
      <c r="U113">
        <f t="shared" si="62"/>
        <v>1.5799999999999998E-2</v>
      </c>
      <c r="V113">
        <f t="shared" si="63"/>
        <v>1.7399999999999999E-2</v>
      </c>
    </row>
    <row r="114" spans="2:25" x14ac:dyDescent="0.25">
      <c r="C114" s="17"/>
      <c r="D114" s="16"/>
      <c r="E114" t="s">
        <v>37</v>
      </c>
      <c r="F114">
        <f t="shared" si="54"/>
        <v>1.585E-2</v>
      </c>
      <c r="G114">
        <f t="shared" si="55"/>
        <v>1.6154999999999999E-2</v>
      </c>
      <c r="H114">
        <f t="shared" si="56"/>
        <v>2.5614270000000001</v>
      </c>
      <c r="I114">
        <f t="shared" si="57"/>
        <v>1.5855000000000001E-2</v>
      </c>
      <c r="J114">
        <f t="shared" si="58"/>
        <v>1.6154999999999999E-2</v>
      </c>
      <c r="K114">
        <f t="shared" si="59"/>
        <v>45.334159999999997</v>
      </c>
      <c r="P114" s="16"/>
      <c r="Q114" t="s">
        <v>37</v>
      </c>
      <c r="R114">
        <f t="shared" si="60"/>
        <v>1.5900000000000001E-2</v>
      </c>
      <c r="S114">
        <f t="shared" si="61"/>
        <v>1.6209999999999999E-2</v>
      </c>
      <c r="U114">
        <f t="shared" si="62"/>
        <v>1.5910000000000001E-2</v>
      </c>
      <c r="V114">
        <f t="shared" si="63"/>
        <v>1.6209999999999999E-2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1.7760000000000001E-2</v>
      </c>
      <c r="I118">
        <f t="shared" ref="I118:I120" si="66">0.2*Y18+(1-0.2)*U18</f>
        <v>1.5599999999999998E-3</v>
      </c>
      <c r="J118">
        <f t="shared" ref="J118:J120" si="67">0.2*Z18+(1-0.2)*V18</f>
        <v>1.7760000000000001E-2</v>
      </c>
      <c r="L118">
        <f>0.2*X25+(1-0.2)*T25</f>
        <v>1.6220000000000002E-2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1.789E-2</v>
      </c>
      <c r="U118">
        <f t="shared" ref="U118:U120" si="70">0.3*Y18+(1-0.3)*U18</f>
        <v>1.6899999999999999E-3</v>
      </c>
      <c r="V118">
        <f t="shared" ref="V118:V120" si="71">0.3*Z18+(1-0.3)*V18</f>
        <v>1.789E-2</v>
      </c>
      <c r="X118">
        <f>0.3*X25+(1-0.3)*T25</f>
        <v>1.6330000000000001E-2</v>
      </c>
    </row>
    <row r="119" spans="2:25" x14ac:dyDescent="0.25">
      <c r="C119" s="17"/>
      <c r="D119" s="16"/>
      <c r="E119" t="s">
        <v>36</v>
      </c>
      <c r="F119">
        <f t="shared" si="64"/>
        <v>1.5900000000000001E-2</v>
      </c>
      <c r="G119">
        <f t="shared" si="65"/>
        <v>1.7520000000000001E-2</v>
      </c>
      <c r="I119">
        <f t="shared" si="66"/>
        <v>1.5900000000000001E-2</v>
      </c>
      <c r="J119">
        <f t="shared" si="67"/>
        <v>1.7500000000000002E-2</v>
      </c>
      <c r="P119" s="16"/>
      <c r="Q119" t="s">
        <v>36</v>
      </c>
      <c r="R119">
        <f t="shared" si="68"/>
        <v>1.5999999999999997E-2</v>
      </c>
      <c r="S119">
        <f t="shared" si="69"/>
        <v>1.763E-2</v>
      </c>
      <c r="U119">
        <f t="shared" si="70"/>
        <v>1.5999999999999997E-2</v>
      </c>
      <c r="V119">
        <f t="shared" si="71"/>
        <v>1.7599999999999998E-2</v>
      </c>
    </row>
    <row r="120" spans="2:25" x14ac:dyDescent="0.25">
      <c r="C120" s="17"/>
      <c r="D120" s="16"/>
      <c r="E120" t="s">
        <v>37</v>
      </c>
      <c r="F120">
        <f t="shared" si="64"/>
        <v>1.6E-2</v>
      </c>
      <c r="G120">
        <f t="shared" si="65"/>
        <v>1.6320000000000001E-2</v>
      </c>
      <c r="I120">
        <f t="shared" si="66"/>
        <v>1.6020000000000003E-2</v>
      </c>
      <c r="J120">
        <f t="shared" si="67"/>
        <v>1.6320000000000001E-2</v>
      </c>
      <c r="P120" s="16"/>
      <c r="Q120" t="s">
        <v>37</v>
      </c>
      <c r="R120">
        <f t="shared" si="68"/>
        <v>1.61E-2</v>
      </c>
      <c r="S120">
        <f t="shared" si="69"/>
        <v>1.643E-2</v>
      </c>
      <c r="U120">
        <f t="shared" si="70"/>
        <v>1.6129999999999999E-2</v>
      </c>
      <c r="V120">
        <f t="shared" si="71"/>
        <v>1.643E-2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1.7629750000000003E-2</v>
      </c>
      <c r="H125">
        <f t="shared" ref="H125:H127" si="74">AE11+AA11+W11</f>
        <v>2.9146320000000001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1.7629750000000003E-2</v>
      </c>
      <c r="K125">
        <f t="shared" ref="K125:K127" si="77">AE18+AA18+W18</f>
        <v>7.9783480000000004</v>
      </c>
      <c r="L125">
        <f>(0.05*(1-0.05)+0.05*(1-0.05))*X25+0.05*0.05*AB25+(1-0.05*(1-0.05)-0.05*(1-0.05)-0.05*0.05)*T25</f>
        <v>1.6109750000000003E-2</v>
      </c>
      <c r="M125">
        <f>AE25+AA25+W25</f>
        <v>8.6175440000000005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1.7759000000000004E-2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1.7759000000000004E-2</v>
      </c>
      <c r="X125">
        <f>(0.1*0.9+0.1*0.9)*X25+0.1*0.1*AB25+(1-0.1*0.9-0.1*0.9-0.1*0.1)*T25</f>
        <v>1.6219000000000001E-2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1.5799999999999998E-2</v>
      </c>
      <c r="G126">
        <f t="shared" si="73"/>
        <v>1.7410250000000002E-2</v>
      </c>
      <c r="H126">
        <f t="shared" si="74"/>
        <v>3.5251610000000002</v>
      </c>
      <c r="I126">
        <f t="shared" si="75"/>
        <v>1.5799999999999998E-2</v>
      </c>
      <c r="J126">
        <f t="shared" si="76"/>
        <v>1.7400499999999999E-2</v>
      </c>
      <c r="K126">
        <f t="shared" si="77"/>
        <v>14.189675000000001</v>
      </c>
      <c r="O126" s="15"/>
      <c r="P126" s="16"/>
      <c r="Q126" t="s">
        <v>36</v>
      </c>
      <c r="R126">
        <f t="shared" si="78"/>
        <v>1.5900000000000001E-2</v>
      </c>
      <c r="S126">
        <f t="shared" si="79"/>
        <v>1.7521000000000002E-2</v>
      </c>
      <c r="U126">
        <f t="shared" si="80"/>
        <v>1.5900000000000001E-2</v>
      </c>
      <c r="V126">
        <f t="shared" si="81"/>
        <v>1.7502E-2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1.5900000000000004E-2</v>
      </c>
      <c r="G127">
        <f t="shared" si="73"/>
        <v>1.6209750000000002E-2</v>
      </c>
      <c r="H127">
        <f t="shared" si="74"/>
        <v>3.828325</v>
      </c>
      <c r="I127">
        <f t="shared" si="75"/>
        <v>1.5909750000000004E-2</v>
      </c>
      <c r="J127">
        <f t="shared" si="76"/>
        <v>1.6209750000000002E-2</v>
      </c>
      <c r="K127">
        <f t="shared" si="77"/>
        <v>70.345220000000012</v>
      </c>
      <c r="O127" s="15"/>
      <c r="P127" s="16"/>
      <c r="Q127" t="s">
        <v>37</v>
      </c>
      <c r="R127">
        <f t="shared" si="78"/>
        <v>1.6000000000000004E-2</v>
      </c>
      <c r="S127">
        <f t="shared" si="79"/>
        <v>1.6319E-2</v>
      </c>
      <c r="U127">
        <f t="shared" si="80"/>
        <v>1.6019000000000002E-2</v>
      </c>
      <c r="V127">
        <f t="shared" si="81"/>
        <v>1.6319E-2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1.8016000000000001E-2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1.8016000000000001E-2</v>
      </c>
      <c r="L131">
        <f>(0.2*0.8+0.2*0.8)*X25+0.2*0.2*AB25+(1-0.2*0.8-0.2*0.8-0.2*0.2)*T25</f>
        <v>1.6435999999999999E-2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1.8271000000000003E-2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1.8271000000000003E-2</v>
      </c>
      <c r="X131">
        <f>(0.3*0.7+0.3*0.7)*X25+0.3*0.3*AB25+(1-0.3*0.7-0.3*0.7-0.3*0.3)*T25</f>
        <v>1.6650999999999999E-2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1.61E-2</v>
      </c>
      <c r="G132">
        <f t="shared" si="83"/>
        <v>1.7743999999999999E-2</v>
      </c>
      <c r="I132">
        <f t="shared" si="84"/>
        <v>1.61E-2</v>
      </c>
      <c r="J132">
        <f t="shared" si="85"/>
        <v>1.7708000000000002E-2</v>
      </c>
      <c r="O132" s="15"/>
      <c r="P132" s="16"/>
      <c r="Q132" t="s">
        <v>36</v>
      </c>
      <c r="R132">
        <f t="shared" si="86"/>
        <v>1.6300000000000002E-2</v>
      </c>
      <c r="S132">
        <f t="shared" si="87"/>
        <v>1.7969000000000002E-2</v>
      </c>
      <c r="U132">
        <f t="shared" si="88"/>
        <v>1.6300000000000002E-2</v>
      </c>
      <c r="V132">
        <f t="shared" si="89"/>
        <v>1.7918000000000003E-2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1.6199999999999999E-2</v>
      </c>
      <c r="G133">
        <f t="shared" si="83"/>
        <v>1.6536000000000002E-2</v>
      </c>
      <c r="I133">
        <f t="shared" si="84"/>
        <v>1.6236E-2</v>
      </c>
      <c r="J133">
        <f t="shared" si="85"/>
        <v>1.6536000000000002E-2</v>
      </c>
      <c r="O133" s="15"/>
      <c r="P133" s="16"/>
      <c r="Q133" t="s">
        <v>37</v>
      </c>
      <c r="R133">
        <f t="shared" si="86"/>
        <v>1.6400000000000001E-2</v>
      </c>
      <c r="S133">
        <f t="shared" si="87"/>
        <v>1.6751000000000002E-2</v>
      </c>
      <c r="U133">
        <f t="shared" si="88"/>
        <v>1.6451E-2</v>
      </c>
      <c r="V133">
        <f t="shared" si="89"/>
        <v>1.6751000000000002E-2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1.7694262499999999E-2</v>
      </c>
      <c r="H138">
        <f t="shared" ref="H138:H140" si="92">AI11+AE11+AA11+W11</f>
        <v>3.7875299999999998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1.7694262499999999E-2</v>
      </c>
      <c r="K138">
        <f t="shared" ref="K138:K140" si="95">AI18+AE18+AA18+W18</f>
        <v>10.387798</v>
      </c>
      <c r="L138">
        <f>3*0.05*(1-0.05)*(1-0.05)*X25+3*0.05*0.05*(1-0.05)*AB25+0.05*0.05*0.05*AF25+(1-3*0.05*(1-0.05)*(1-0.05)-3*0.05*0.05*(1-0.05)-0.05*0.05*0.05)*T25</f>
        <v>1.6164274999999999E-2</v>
      </c>
      <c r="M138">
        <f>AI25+AE25+AA25+W25</f>
        <v>11.498857000000001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1.7887100000000003E-2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1.7887100000000003E-2</v>
      </c>
      <c r="X138">
        <f>3*0.1*(1-0.1)*(1-0.1)*X25+3*0.1*0.1*(1-0.1)*AB25+0.1*0.1*0.1*AF25+(1-3*0.1*(1-0.1)*(1-0.1)-3*0.1*0.1*(1-0.1)-0.1*0.1*0.1)*T25</f>
        <v>1.63272E-2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1.5849999999999996E-2</v>
      </c>
      <c r="G139">
        <f t="shared" si="91"/>
        <v>1.7465724999999998E-2</v>
      </c>
      <c r="H139">
        <f t="shared" si="92"/>
        <v>4.6869730000000001</v>
      </c>
      <c r="I139">
        <f t="shared" si="93"/>
        <v>1.5849999999999996E-2</v>
      </c>
      <c r="J139">
        <f t="shared" si="94"/>
        <v>1.7451462499999997E-2</v>
      </c>
      <c r="K139">
        <f t="shared" si="95"/>
        <v>19.105983999999999</v>
      </c>
      <c r="N139" s="19"/>
      <c r="O139" s="15"/>
      <c r="P139" s="16"/>
      <c r="Q139" t="s">
        <v>36</v>
      </c>
      <c r="R139">
        <f t="shared" si="96"/>
        <v>1.5999999999999997E-2</v>
      </c>
      <c r="S139">
        <f t="shared" si="97"/>
        <v>1.7632799999999997E-2</v>
      </c>
      <c r="U139">
        <f t="shared" si="98"/>
        <v>1.5999999999999997E-2</v>
      </c>
      <c r="V139">
        <f t="shared" si="99"/>
        <v>1.7605699999999998E-2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1.5950012499999999E-2</v>
      </c>
      <c r="G140">
        <f t="shared" si="91"/>
        <v>1.6264274999999998E-2</v>
      </c>
      <c r="H140">
        <f t="shared" si="92"/>
        <v>5.0902370000000001</v>
      </c>
      <c r="I140">
        <f t="shared" si="93"/>
        <v>1.59642625E-2</v>
      </c>
      <c r="J140">
        <f t="shared" si="94"/>
        <v>1.6264274999999998E-2</v>
      </c>
      <c r="K140">
        <f t="shared" si="95"/>
        <v>95.880507999999992</v>
      </c>
      <c r="N140" s="19"/>
      <c r="O140" s="15"/>
      <c r="P140" s="16"/>
      <c r="Q140" t="s">
        <v>37</v>
      </c>
      <c r="R140">
        <f t="shared" si="96"/>
        <v>1.6100099999999999E-2</v>
      </c>
      <c r="S140">
        <f t="shared" si="97"/>
        <v>1.6427199999999999E-2</v>
      </c>
      <c r="U140">
        <f t="shared" si="98"/>
        <v>1.6127099999999998E-2</v>
      </c>
      <c r="V140">
        <f t="shared" si="99"/>
        <v>1.6427199999999999E-2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1.8268800000000002E-2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1.8268800000000002E-2</v>
      </c>
      <c r="L144">
        <f>3*0.2*(1-0.2)*(1-0.2)*X25+3*0.2*0.2*(1-0.2)*AB25+0.2*0.2*0.2*AF25+(1-3*0.2*(1-0.2)*(1-0.2)-3*0.2*0.2*(1-0.2)-0.2*0.2*0.2)*T25</f>
        <v>1.6649600000000001E-2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1.8645700000000001E-2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1.8645700000000001E-2</v>
      </c>
      <c r="X144">
        <f>3*0.3*(1-0.3)*(1-0.3)*X25+3*0.3*0.3*(1-0.3)*AB25+0.3*0.3*0.3*AF25+(1-3*0.3*(1-0.3)*(1-0.3)-3*0.3*0.3*(1-0.3)-0.3*0.3*0.3)*T25</f>
        <v>1.6968400000000002E-2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1.6299999999999995E-2</v>
      </c>
      <c r="G145">
        <f t="shared" si="101"/>
        <v>1.7970399999999997E-2</v>
      </c>
      <c r="I145">
        <f t="shared" si="102"/>
        <v>1.6299999999999995E-2</v>
      </c>
      <c r="J145">
        <f t="shared" si="103"/>
        <v>1.7921599999999999E-2</v>
      </c>
      <c r="N145" s="19"/>
      <c r="O145" s="15"/>
      <c r="P145" s="16"/>
      <c r="Q145" t="s">
        <v>36</v>
      </c>
      <c r="R145">
        <f t="shared" si="104"/>
        <v>1.66E-2</v>
      </c>
      <c r="S145">
        <f t="shared" si="105"/>
        <v>1.8311600000000001E-2</v>
      </c>
      <c r="U145">
        <f t="shared" si="106"/>
        <v>1.66E-2</v>
      </c>
      <c r="V145">
        <f t="shared" si="107"/>
        <v>1.8245900000000002E-2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1.64008E-2</v>
      </c>
      <c r="G146">
        <f t="shared" si="101"/>
        <v>1.6749599999999996E-2</v>
      </c>
      <c r="I146">
        <f t="shared" si="102"/>
        <v>1.64488E-2</v>
      </c>
      <c r="J146">
        <f t="shared" si="103"/>
        <v>1.6749599999999996E-2</v>
      </c>
      <c r="N146" s="19"/>
      <c r="O146" s="15"/>
      <c r="P146" s="16"/>
      <c r="Q146" t="s">
        <v>37</v>
      </c>
      <c r="R146">
        <f t="shared" si="104"/>
        <v>1.6702700000000001E-2</v>
      </c>
      <c r="S146">
        <f t="shared" si="105"/>
        <v>1.7068400000000001E-2</v>
      </c>
      <c r="U146">
        <f t="shared" si="106"/>
        <v>1.6765700000000001E-2</v>
      </c>
      <c r="V146">
        <f t="shared" si="107"/>
        <v>1.7068400000000001E-2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1.7565000000000001E-2</v>
      </c>
      <c r="H151">
        <f t="shared" ref="H151:H153" si="110">I32++E32</f>
        <v>1.716318</v>
      </c>
      <c r="I151">
        <f t="shared" ref="I151:I153" si="111">0.05*G39+(1-0.05)*C39</f>
        <v>1.3649999999999999E-3</v>
      </c>
      <c r="J151">
        <f t="shared" ref="J151:J153" si="112">0.05*H39+(1-0.05)*D39</f>
        <v>1.7565000000000001E-2</v>
      </c>
      <c r="K151">
        <f t="shared" ref="K151:K153" si="113">I39+E39</f>
        <v>3.1428829999999999</v>
      </c>
      <c r="L151">
        <f>0.05*F46+(1-0.05)*B46</f>
        <v>1.3644999999999999E-2</v>
      </c>
      <c r="M151">
        <f>I46+E46</f>
        <v>5.7538710000000002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1.7630000000000003E-2</v>
      </c>
      <c r="U151">
        <f t="shared" ref="U151:U153" si="116">0.1*G39+(1-0.1)*C39</f>
        <v>1.4300000000000001E-3</v>
      </c>
      <c r="V151">
        <f t="shared" ref="V151:V153" si="117">0.1*H39+(1-0.1)*D39</f>
        <v>1.7630000000000003E-2</v>
      </c>
      <c r="X151">
        <f>0.1*F46+(1-0.1)*B46</f>
        <v>1.3689999999999999E-2</v>
      </c>
    </row>
    <row r="152" spans="1:25" x14ac:dyDescent="0.25">
      <c r="C152" s="17"/>
      <c r="D152" s="16"/>
      <c r="E152" t="s">
        <v>36</v>
      </c>
      <c r="F152">
        <f t="shared" si="108"/>
        <v>1.1235E-2</v>
      </c>
      <c r="G152">
        <f t="shared" si="109"/>
        <v>1.6649999999999998E-2</v>
      </c>
      <c r="H152">
        <f t="shared" si="110"/>
        <v>1.7936030000000001</v>
      </c>
      <c r="I152">
        <f t="shared" si="111"/>
        <v>1.1235E-2</v>
      </c>
      <c r="J152">
        <f t="shared" si="112"/>
        <v>1.6635E-2</v>
      </c>
      <c r="K152">
        <f t="shared" si="113"/>
        <v>9.8354859999999995</v>
      </c>
      <c r="P152" s="16"/>
      <c r="Q152" t="s">
        <v>36</v>
      </c>
      <c r="R152">
        <f t="shared" si="114"/>
        <v>1.1270000000000001E-2</v>
      </c>
      <c r="S152">
        <f t="shared" si="115"/>
        <v>1.67E-2</v>
      </c>
      <c r="U152">
        <f t="shared" si="116"/>
        <v>1.1270000000000001E-2</v>
      </c>
      <c r="V152">
        <f t="shared" si="117"/>
        <v>1.6670000000000001E-2</v>
      </c>
    </row>
    <row r="153" spans="1:25" x14ac:dyDescent="0.25">
      <c r="C153" s="17"/>
      <c r="D153" s="16"/>
      <c r="E153" t="s">
        <v>37</v>
      </c>
      <c r="F153">
        <f t="shared" si="108"/>
        <v>1.2234999999999999E-2</v>
      </c>
      <c r="G153">
        <f t="shared" si="109"/>
        <v>1.4445E-2</v>
      </c>
      <c r="H153">
        <f t="shared" si="110"/>
        <v>1.9376690000000001</v>
      </c>
      <c r="I153">
        <f t="shared" si="111"/>
        <v>1.225E-2</v>
      </c>
      <c r="J153">
        <f t="shared" si="112"/>
        <v>1.4445E-2</v>
      </c>
      <c r="K153">
        <f t="shared" si="113"/>
        <v>64.446848000000003</v>
      </c>
      <c r="P153" s="16"/>
      <c r="Q153" t="s">
        <v>37</v>
      </c>
      <c r="R153">
        <f t="shared" si="114"/>
        <v>1.227E-2</v>
      </c>
      <c r="S153">
        <f t="shared" si="115"/>
        <v>1.4489999999999999E-2</v>
      </c>
      <c r="U153">
        <f t="shared" si="116"/>
        <v>1.23E-2</v>
      </c>
      <c r="V153">
        <f t="shared" si="117"/>
        <v>1.4489999999999999E-2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1.7760000000000001E-2</v>
      </c>
      <c r="I157">
        <f t="shared" ref="I157:I159" si="120">0.2*G39+(1-0.2)*C39</f>
        <v>1.5599999999999998E-3</v>
      </c>
      <c r="J157">
        <f t="shared" ref="J157:J159" si="121">0.2*H39+(1-0.2)*D39</f>
        <v>1.7760000000000001E-2</v>
      </c>
      <c r="L157">
        <f>0.2*F46+(1-0.2)*B46</f>
        <v>1.3780000000000001E-2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1.789E-2</v>
      </c>
      <c r="U157">
        <f t="shared" ref="U157:U159" si="124">0.3*G39+(1-0.3)*C39</f>
        <v>1.6899999999999999E-3</v>
      </c>
      <c r="V157">
        <f t="shared" ref="V157:V159" si="125">0.3*H39+(1-0.3)*D39</f>
        <v>1.789E-2</v>
      </c>
      <c r="X157">
        <f>0.3*F46+(1-0.3)*B46</f>
        <v>1.3869999999999999E-2</v>
      </c>
    </row>
    <row r="158" spans="1:25" x14ac:dyDescent="0.25">
      <c r="C158" s="17"/>
      <c r="D158" s="16"/>
      <c r="E158" t="s">
        <v>36</v>
      </c>
      <c r="F158">
        <f t="shared" si="118"/>
        <v>1.1340000000000001E-2</v>
      </c>
      <c r="G158">
        <f t="shared" si="119"/>
        <v>1.6800000000000002E-2</v>
      </c>
      <c r="I158">
        <f t="shared" si="120"/>
        <v>1.1340000000000001E-2</v>
      </c>
      <c r="J158">
        <f t="shared" si="121"/>
        <v>1.6740000000000001E-2</v>
      </c>
      <c r="P158" s="16"/>
      <c r="Q158" t="s">
        <v>36</v>
      </c>
      <c r="R158">
        <f t="shared" si="122"/>
        <v>1.141E-2</v>
      </c>
      <c r="S158">
        <f t="shared" si="123"/>
        <v>1.6899999999999998E-2</v>
      </c>
      <c r="U158">
        <f t="shared" si="124"/>
        <v>1.141E-2</v>
      </c>
      <c r="V158">
        <f t="shared" si="125"/>
        <v>1.6809999999999999E-2</v>
      </c>
    </row>
    <row r="159" spans="1:25" x14ac:dyDescent="0.25">
      <c r="C159" s="17"/>
      <c r="D159" s="16"/>
      <c r="E159" t="s">
        <v>37</v>
      </c>
      <c r="F159">
        <f t="shared" si="118"/>
        <v>1.2340000000000002E-2</v>
      </c>
      <c r="G159">
        <f t="shared" si="119"/>
        <v>1.4580000000000001E-2</v>
      </c>
      <c r="I159">
        <f t="shared" si="120"/>
        <v>1.2400000000000001E-2</v>
      </c>
      <c r="J159">
        <f t="shared" si="121"/>
        <v>1.4580000000000001E-2</v>
      </c>
      <c r="P159" s="16"/>
      <c r="Q159" t="s">
        <v>37</v>
      </c>
      <c r="R159">
        <f t="shared" si="122"/>
        <v>1.2410000000000001E-2</v>
      </c>
      <c r="S159">
        <f t="shared" si="123"/>
        <v>1.4669999999999999E-2</v>
      </c>
      <c r="U159">
        <f t="shared" si="124"/>
        <v>1.2500000000000001E-2</v>
      </c>
      <c r="V159">
        <f t="shared" si="125"/>
        <v>1.4669999999999999E-2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1.7629750000000003E-2</v>
      </c>
      <c r="H164">
        <f t="shared" ref="H164:H166" si="128">M32+I32+E32</f>
        <v>2.5803150000000001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1.7629750000000003E-2</v>
      </c>
      <c r="K164">
        <f t="shared" ref="K164:K166" si="131">M39+I39+E39</f>
        <v>5.6043539999999998</v>
      </c>
      <c r="L164">
        <f>(0.05*(1-0.05)+0.05*(1-0.05))*F46+0.05*0.05*J46+(1-0.05*(1-0.05)-0.05*(1-0.05)-0.05*0.05)*B46</f>
        <v>1.3690000000000001E-2</v>
      </c>
      <c r="M164">
        <f>M46+I46+E46</f>
        <v>8.6600020000000004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1.7759000000000004E-2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1.7759000000000004E-2</v>
      </c>
      <c r="X164">
        <f>(0.1*0.9+0.1*0.9)*F46+0.1*0.1*J46+(1-0.1*0.9-0.1*0.9-0.1*0.1)*B46</f>
        <v>1.3780000000000001E-2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1.126975E-2</v>
      </c>
      <c r="G165">
        <f t="shared" si="127"/>
        <v>1.6700250000000003E-2</v>
      </c>
      <c r="H165">
        <f t="shared" si="128"/>
        <v>2.6905420000000002</v>
      </c>
      <c r="I165">
        <f t="shared" si="129"/>
        <v>1.126975E-2</v>
      </c>
      <c r="J165">
        <f t="shared" si="130"/>
        <v>1.6671000000000002E-2</v>
      </c>
      <c r="K165">
        <f t="shared" si="131"/>
        <v>14.632653999999999</v>
      </c>
      <c r="O165" s="15"/>
      <c r="P165" s="16"/>
      <c r="Q165" t="s">
        <v>36</v>
      </c>
      <c r="R165">
        <f t="shared" si="132"/>
        <v>1.1339E-2</v>
      </c>
      <c r="S165">
        <f t="shared" si="133"/>
        <v>1.6801000000000003E-2</v>
      </c>
      <c r="U165">
        <f t="shared" si="134"/>
        <v>1.1339E-2</v>
      </c>
      <c r="V165">
        <f t="shared" si="135"/>
        <v>1.6744000000000002E-2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1.2270250000000002E-2</v>
      </c>
      <c r="G166">
        <f t="shared" si="127"/>
        <v>1.449025E-2</v>
      </c>
      <c r="H166">
        <f t="shared" si="128"/>
        <v>2.9031009999999999</v>
      </c>
      <c r="I166">
        <f t="shared" si="129"/>
        <v>1.2299500000000001E-2</v>
      </c>
      <c r="J166">
        <f t="shared" si="130"/>
        <v>1.4490000000000001E-2</v>
      </c>
      <c r="K166">
        <f t="shared" si="131"/>
        <v>91.172571000000005</v>
      </c>
      <c r="O166" s="15"/>
      <c r="P166" s="16"/>
      <c r="Q166" t="s">
        <v>37</v>
      </c>
      <c r="R166">
        <f t="shared" si="132"/>
        <v>1.2341000000000001E-2</v>
      </c>
      <c r="S166">
        <f t="shared" si="133"/>
        <v>1.4581E-2</v>
      </c>
      <c r="U166">
        <f t="shared" si="134"/>
        <v>1.2398000000000003E-2</v>
      </c>
      <c r="V166">
        <f t="shared" si="135"/>
        <v>1.4580000000000001E-2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1.8016000000000001E-2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1.8016000000000001E-2</v>
      </c>
      <c r="L170">
        <f>(0.2*0.8+0.2*0.8)*F46+0.2*0.2*J46+(1-0.2*0.8-0.2*0.8-0.2*0.2)*B46</f>
        <v>1.396E-2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1.8271000000000003E-2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1.8271000000000003E-2</v>
      </c>
      <c r="X170">
        <f>(0.3*0.7+0.3*0.7)*F46+0.3*0.3*J46+(1-0.3*0.7-0.3*0.7-0.3*0.3)*B46</f>
        <v>1.414E-2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1.1476E-2</v>
      </c>
      <c r="G171">
        <f t="shared" si="137"/>
        <v>1.7003999999999998E-2</v>
      </c>
      <c r="I171">
        <f t="shared" si="138"/>
        <v>1.1476E-2</v>
      </c>
      <c r="J171">
        <f t="shared" si="139"/>
        <v>1.6896000000000001E-2</v>
      </c>
      <c r="O171" s="15"/>
      <c r="P171" s="16"/>
      <c r="Q171" t="s">
        <v>36</v>
      </c>
      <c r="R171">
        <f t="shared" si="140"/>
        <v>1.1611E-2</v>
      </c>
      <c r="S171">
        <f t="shared" si="141"/>
        <v>1.7209000000000002E-2</v>
      </c>
      <c r="U171">
        <f t="shared" si="142"/>
        <v>1.1611E-2</v>
      </c>
      <c r="V171">
        <f t="shared" si="143"/>
        <v>1.7056000000000002E-2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1.2483999999999999E-2</v>
      </c>
      <c r="G172">
        <f t="shared" si="137"/>
        <v>1.4763999999999999E-2</v>
      </c>
      <c r="I172">
        <f t="shared" si="138"/>
        <v>1.2592000000000001E-2</v>
      </c>
      <c r="J172">
        <f t="shared" si="139"/>
        <v>1.4759999999999999E-2</v>
      </c>
      <c r="O172" s="15"/>
      <c r="P172" s="16"/>
      <c r="Q172" t="s">
        <v>37</v>
      </c>
      <c r="R172">
        <f t="shared" si="140"/>
        <v>1.2629000000000001E-2</v>
      </c>
      <c r="S172">
        <f t="shared" si="141"/>
        <v>1.4949E-2</v>
      </c>
      <c r="U172">
        <f t="shared" si="142"/>
        <v>1.2782000000000002E-2</v>
      </c>
      <c r="V172">
        <f t="shared" si="143"/>
        <v>1.494E-2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1.7694262499999999E-2</v>
      </c>
      <c r="H177">
        <f t="shared" ref="H177:H179" si="146">Q32+M32+I32+E32</f>
        <v>3.441046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1.7694262499999999E-2</v>
      </c>
      <c r="K177">
        <f t="shared" ref="K177:K179" si="149">Q39+M39+I39+E39</f>
        <v>8.0973229999999994</v>
      </c>
      <c r="L177">
        <f>3*0.05*(1-0.05)*(1-0.05)*F46+3*0.05*0.05*(1-0.05)*J46+0.05*0.05*0.05*N46+(1-3*0.05*(1-0.05)*(1-0.05)-3*0.05*0.05*(1-0.05)-0.05*0.05*0.05)*B46</f>
        <v>1.3734999999999999E-2</v>
      </c>
      <c r="M177">
        <f>Q46+M46+I46+E46</f>
        <v>11.537378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1.7887100000000003E-2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1.7887100000000003E-2</v>
      </c>
      <c r="X177">
        <f>3*0.1*(1-0.1)*(1-0.1)*F46+3*0.1*0.1*(1-0.1)*J46+0.1*0.1*0.1*N46+(1-3*0.1*(1-0.1)*(1-0.1)-3*0.1*0.1*(1-0.1)-0.1*0.1*0.1)*B46</f>
        <v>1.3869999999999999E-2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1.1304262499999999E-2</v>
      </c>
      <c r="G178">
        <f t="shared" si="145"/>
        <v>1.6750737499999998E-2</v>
      </c>
      <c r="H178">
        <f t="shared" si="146"/>
        <v>3.5878130000000001</v>
      </c>
      <c r="I178">
        <f t="shared" si="147"/>
        <v>1.1304262499999999E-2</v>
      </c>
      <c r="J178">
        <f t="shared" si="148"/>
        <v>1.6707949999999999E-2</v>
      </c>
      <c r="K178">
        <f t="shared" si="149"/>
        <v>19.152609999999999</v>
      </c>
      <c r="N178" s="19"/>
      <c r="O178" s="15"/>
      <c r="P178" s="16"/>
      <c r="Q178" t="s">
        <v>36</v>
      </c>
      <c r="R178">
        <f t="shared" si="150"/>
        <v>1.14071E-2</v>
      </c>
      <c r="S178">
        <f t="shared" si="151"/>
        <v>1.6902899999999998E-2</v>
      </c>
      <c r="U178">
        <f t="shared" si="152"/>
        <v>1.14071E-2</v>
      </c>
      <c r="V178">
        <f t="shared" si="153"/>
        <v>1.6821599999999999E-2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1.23057375E-2</v>
      </c>
      <c r="G179">
        <f t="shared" si="145"/>
        <v>1.4535724999999998E-2</v>
      </c>
      <c r="H179">
        <f t="shared" si="146"/>
        <v>3.8716680000000001</v>
      </c>
      <c r="I179">
        <f t="shared" si="147"/>
        <v>1.2348512499999999E-2</v>
      </c>
      <c r="J179">
        <f t="shared" si="148"/>
        <v>1.4535012499999998E-2</v>
      </c>
      <c r="K179">
        <f t="shared" si="149"/>
        <v>123.15363600000001</v>
      </c>
      <c r="N179" s="19"/>
      <c r="O179" s="15"/>
      <c r="P179" s="16"/>
      <c r="Q179" t="s">
        <v>37</v>
      </c>
      <c r="R179">
        <f t="shared" si="150"/>
        <v>1.2412900000000001E-2</v>
      </c>
      <c r="S179">
        <f t="shared" si="151"/>
        <v>1.46728E-2</v>
      </c>
      <c r="U179">
        <f t="shared" si="152"/>
        <v>1.2494099999999999E-2</v>
      </c>
      <c r="V179">
        <f t="shared" si="153"/>
        <v>1.4670099999999998E-2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1.8268800000000002E-2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1.8268800000000002E-2</v>
      </c>
      <c r="L183">
        <f>3*0.2*(1-0.2)*(1-0.2)*F46+3*0.2*0.2*(1-0.2)*J46+0.2*0.2*0.2*N46+(1-3*0.2*(1-0.2)*(1-0.2)-3*0.2*0.2*(1-0.2)-0.2*0.2*0.2)*B46</f>
        <v>1.414E-2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1.8645700000000001E-2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1.8645700000000001E-2</v>
      </c>
      <c r="X183">
        <f>3*0.3*(1-0.3)*(1-0.3)*F46+3*0.3*0.3*(1-0.3)*J46+0.3*0.3*0.3*N46+(1-3*0.3*(1-0.3)*(1-0.3)-3*0.3*0.3*(1-0.3)-0.3*0.3*0.3)*B46</f>
        <v>1.4410000000000003E-2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1.1608800000000001E-2</v>
      </c>
      <c r="G184">
        <f t="shared" si="155"/>
        <v>1.7211199999999999E-2</v>
      </c>
      <c r="I184">
        <f t="shared" si="156"/>
        <v>1.1608800000000001E-2</v>
      </c>
      <c r="J184">
        <f t="shared" si="157"/>
        <v>1.7064799999999998E-2</v>
      </c>
      <c r="N184" s="19"/>
      <c r="O184" s="15"/>
      <c r="P184" s="16"/>
      <c r="Q184" t="s">
        <v>36</v>
      </c>
      <c r="R184">
        <f t="shared" si="158"/>
        <v>1.1805700000000001E-2</v>
      </c>
      <c r="S184">
        <f t="shared" si="159"/>
        <v>1.75243E-2</v>
      </c>
      <c r="U184">
        <f t="shared" si="160"/>
        <v>1.1805700000000001E-2</v>
      </c>
      <c r="V184">
        <f t="shared" si="161"/>
        <v>1.7327200000000001E-2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1.2631199999999999E-2</v>
      </c>
      <c r="G185">
        <f t="shared" si="155"/>
        <v>1.4950399999999999E-2</v>
      </c>
      <c r="I185">
        <f t="shared" si="156"/>
        <v>1.27768E-2</v>
      </c>
      <c r="J185">
        <f t="shared" si="157"/>
        <v>1.4940799999999999E-2</v>
      </c>
      <c r="N185" s="19"/>
      <c r="O185" s="15"/>
      <c r="P185" s="16"/>
      <c r="Q185" t="s">
        <v>37</v>
      </c>
      <c r="R185">
        <f t="shared" si="158"/>
        <v>1.2854299999999999E-2</v>
      </c>
      <c r="S185">
        <f t="shared" si="159"/>
        <v>1.52316E-2</v>
      </c>
      <c r="U185">
        <f t="shared" si="160"/>
        <v>1.30487E-2</v>
      </c>
      <c r="V185">
        <f t="shared" si="161"/>
        <v>1.5212700000000001E-2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1.7565000000000001E-2</v>
      </c>
      <c r="H190">
        <f t="shared" ref="H190:H192" si="164">AA32+W32</f>
        <v>1.7386680000000001</v>
      </c>
      <c r="I190">
        <f t="shared" ref="I190:I192" si="165">0.05*Y39+(1-0.05)*U39</f>
        <v>1.3649999999999999E-3</v>
      </c>
      <c r="J190">
        <f t="shared" ref="J190:J192" si="166">0.05*Z39+(1-0.05)*V39</f>
        <v>1.77E-2</v>
      </c>
      <c r="K190">
        <f t="shared" ref="K190:K192" si="167">AA39+W39</f>
        <v>4.9225909999999997</v>
      </c>
      <c r="L190">
        <f>0.05*X46+(1-0.05)*T46</f>
        <v>1.0035000000000001E-2</v>
      </c>
      <c r="M190">
        <f>AA46+W46</f>
        <v>5.7647429999999993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1.7630000000000003E-2</v>
      </c>
      <c r="U190">
        <f t="shared" ref="U190:U192" si="170">0.1*Y39+(1-0.1)*U39</f>
        <v>1.4300000000000001E-3</v>
      </c>
      <c r="V190">
        <f t="shared" ref="V190:V192" si="171">0.1*Z39+(1-0.1)*V39</f>
        <v>1.7900000000000003E-2</v>
      </c>
      <c r="X190">
        <f>0.1*X46+(1-0.1)*T46</f>
        <v>1.0070000000000001E-2</v>
      </c>
    </row>
    <row r="191" spans="1:25" x14ac:dyDescent="0.25">
      <c r="C191" s="17"/>
      <c r="D191" s="16"/>
      <c r="E191" t="s">
        <v>36</v>
      </c>
      <c r="F191">
        <f t="shared" si="162"/>
        <v>5.8199999999999997E-3</v>
      </c>
      <c r="G191">
        <f t="shared" si="163"/>
        <v>1.4844999999999999E-2</v>
      </c>
      <c r="H191">
        <f t="shared" si="164"/>
        <v>2.0732369999999998</v>
      </c>
      <c r="I191">
        <f t="shared" si="165"/>
        <v>5.8299999999999992E-3</v>
      </c>
      <c r="J191">
        <f t="shared" si="166"/>
        <v>1.4794999999999999E-2</v>
      </c>
      <c r="K191">
        <f t="shared" si="167"/>
        <v>10.284976</v>
      </c>
      <c r="P191" s="16"/>
      <c r="Q191" t="s">
        <v>36</v>
      </c>
      <c r="R191">
        <f t="shared" si="168"/>
        <v>5.8399999999999997E-3</v>
      </c>
      <c r="S191">
        <f t="shared" si="169"/>
        <v>1.489E-2</v>
      </c>
      <c r="U191">
        <f t="shared" si="170"/>
        <v>5.8599999999999998E-3</v>
      </c>
      <c r="V191">
        <f t="shared" si="171"/>
        <v>1.4790000000000001E-2</v>
      </c>
    </row>
    <row r="192" spans="1:25" x14ac:dyDescent="0.25">
      <c r="C192" s="17"/>
      <c r="D192" s="16"/>
      <c r="E192" t="s">
        <v>37</v>
      </c>
      <c r="F192">
        <f t="shared" si="162"/>
        <v>7.2199999999999999E-3</v>
      </c>
      <c r="G192">
        <f t="shared" si="163"/>
        <v>1.174E-2</v>
      </c>
      <c r="H192">
        <f t="shared" si="164"/>
        <v>2.5386340000000001</v>
      </c>
      <c r="I192">
        <f t="shared" si="165"/>
        <v>7.2449999999999997E-3</v>
      </c>
      <c r="J192">
        <f t="shared" si="166"/>
        <v>1.1735000000000001E-2</v>
      </c>
      <c r="K192">
        <f t="shared" si="167"/>
        <v>63.234909999999999</v>
      </c>
      <c r="P192" s="16"/>
      <c r="Q192" t="s">
        <v>37</v>
      </c>
      <c r="R192">
        <f t="shared" si="168"/>
        <v>7.2399999999999999E-3</v>
      </c>
      <c r="S192">
        <f t="shared" si="169"/>
        <v>1.1780000000000002E-2</v>
      </c>
      <c r="U192">
        <f t="shared" si="170"/>
        <v>7.2899999999999996E-3</v>
      </c>
      <c r="V192">
        <f t="shared" si="171"/>
        <v>1.1770000000000001E-2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1.7760000000000001E-2</v>
      </c>
      <c r="I196">
        <f t="shared" ref="I196:I198" si="174">0.2*Y39+(1-0.2)*U39</f>
        <v>1.5599999999999998E-3</v>
      </c>
      <c r="J196">
        <f t="shared" ref="J196:J198" si="175">0.2*Z39+(1-0.2)*V39</f>
        <v>1.8300000000000004E-2</v>
      </c>
      <c r="L196">
        <f>0.2*X46+(1-0.2)*T46</f>
        <v>1.014E-2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1.789E-2</v>
      </c>
      <c r="U196">
        <f t="shared" ref="U196:U198" si="178">0.3*Y39+(1-0.3)*U39</f>
        <v>1.6899999999999999E-3</v>
      </c>
      <c r="V196">
        <f t="shared" ref="V196:V198" si="179">0.3*Z39+(1-0.3)*V39</f>
        <v>1.8700000000000001E-2</v>
      </c>
      <c r="X196">
        <f>0.3*X46+(1-0.3)*T46</f>
        <v>1.0209999999999999E-2</v>
      </c>
    </row>
    <row r="197" spans="2:25" x14ac:dyDescent="0.25">
      <c r="C197" s="17"/>
      <c r="D197" s="16"/>
      <c r="E197" t="s">
        <v>36</v>
      </c>
      <c r="F197">
        <f t="shared" si="172"/>
        <v>5.8799999999999998E-3</v>
      </c>
      <c r="G197">
        <f t="shared" si="173"/>
        <v>1.4980000000000002E-2</v>
      </c>
      <c r="I197">
        <f t="shared" si="174"/>
        <v>5.9199999999999999E-3</v>
      </c>
      <c r="J197">
        <f t="shared" si="175"/>
        <v>1.4780000000000001E-2</v>
      </c>
      <c r="P197" s="16"/>
      <c r="Q197" t="s">
        <v>36</v>
      </c>
      <c r="R197">
        <f t="shared" si="176"/>
        <v>5.919999999999999E-3</v>
      </c>
      <c r="S197">
        <f t="shared" si="177"/>
        <v>1.507E-2</v>
      </c>
      <c r="U197">
        <f t="shared" si="178"/>
        <v>5.9799999999999992E-3</v>
      </c>
      <c r="V197">
        <f t="shared" si="179"/>
        <v>1.4769999999999998E-2</v>
      </c>
    </row>
    <row r="198" spans="2:25" x14ac:dyDescent="0.25">
      <c r="C198" s="17"/>
      <c r="D198" s="16"/>
      <c r="E198" t="s">
        <v>37</v>
      </c>
      <c r="F198">
        <f t="shared" si="172"/>
        <v>7.28E-3</v>
      </c>
      <c r="G198">
        <f t="shared" si="173"/>
        <v>1.1860000000000001E-2</v>
      </c>
      <c r="I198">
        <f t="shared" si="174"/>
        <v>7.3800000000000003E-3</v>
      </c>
      <c r="J198">
        <f t="shared" si="175"/>
        <v>1.184E-2</v>
      </c>
      <c r="P198" s="16"/>
      <c r="Q198" t="s">
        <v>37</v>
      </c>
      <c r="R198">
        <f t="shared" si="176"/>
        <v>7.3199999999999993E-3</v>
      </c>
      <c r="S198">
        <f t="shared" si="177"/>
        <v>1.1939999999999999E-2</v>
      </c>
      <c r="U198">
        <f t="shared" si="178"/>
        <v>7.4699999999999992E-3</v>
      </c>
      <c r="V198">
        <f t="shared" si="179"/>
        <v>1.1909999999999999E-2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1.7629750000000003E-2</v>
      </c>
      <c r="H203">
        <f t="shared" ref="H203:H205" si="182">AE32+AA32+W32</f>
        <v>2.8812570000000002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1.7886250000000003E-2</v>
      </c>
      <c r="K203">
        <f>AE39+AA39+W39</f>
        <v>8.0200880000000012</v>
      </c>
      <c r="L203">
        <f>(0.05*(1-0.05)+0.05*(1-0.05))*X46+0.05*0.05*AB46+(1-0.05*(1-0.05)-0.05*(1-0.05)-0.05*0.05)*T46</f>
        <v>1.0069750000000002E-2</v>
      </c>
      <c r="M203">
        <f>AE46+AA46+W46</f>
        <v>8.6223279999999995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1.7759000000000004E-2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1.8245000000000001E-2</v>
      </c>
      <c r="X203">
        <f>(0.1*0.9+0.1*0.9)*X46+0.1*0.1*AB46+(1-0.1*0.9-0.1*0.9-0.1*0.1)*T46</f>
        <v>1.0139000000000002E-2</v>
      </c>
    </row>
    <row r="204" spans="2:25" x14ac:dyDescent="0.25">
      <c r="B204" s="17"/>
      <c r="C204" s="15"/>
      <c r="D204" s="16"/>
      <c r="E204" t="s">
        <v>36</v>
      </c>
      <c r="F204">
        <f t="shared" si="180"/>
        <v>5.8400000000000006E-3</v>
      </c>
      <c r="G204">
        <f t="shared" si="181"/>
        <v>1.4889750000000002E-2</v>
      </c>
      <c r="H204">
        <f t="shared" si="182"/>
        <v>3.1470530000000001</v>
      </c>
      <c r="I204">
        <f t="shared" si="183"/>
        <v>5.8595000000000001E-3</v>
      </c>
      <c r="J204">
        <f t="shared" si="184"/>
        <v>1.4793000000000002E-2</v>
      </c>
      <c r="K204">
        <f>AE117+AA117+W117</f>
        <v>0</v>
      </c>
      <c r="O204" s="15"/>
      <c r="P204" s="16"/>
      <c r="Q204" t="s">
        <v>36</v>
      </c>
      <c r="R204">
        <f t="shared" si="185"/>
        <v>5.8799999999999998E-3</v>
      </c>
      <c r="S204">
        <f t="shared" si="186"/>
        <v>1.4979000000000003E-2</v>
      </c>
      <c r="U204">
        <f t="shared" si="187"/>
        <v>5.9179999999999996E-3</v>
      </c>
      <c r="V204">
        <f t="shared" si="188"/>
        <v>1.4792000000000003E-2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7.2402500000000002E-3</v>
      </c>
      <c r="G205">
        <f t="shared" si="181"/>
        <v>1.1780000000000001E-2</v>
      </c>
      <c r="H205">
        <f t="shared" si="182"/>
        <v>3.5188949999999997</v>
      </c>
      <c r="I205">
        <f t="shared" si="183"/>
        <v>7.2890000000000003E-3</v>
      </c>
      <c r="J205">
        <f t="shared" si="184"/>
        <v>1.1770250000000001E-2</v>
      </c>
      <c r="K205">
        <f>AE118+AA118+W118</f>
        <v>0</v>
      </c>
      <c r="O205" s="15"/>
      <c r="P205" s="16"/>
      <c r="Q205" t="s">
        <v>37</v>
      </c>
      <c r="R205">
        <f t="shared" si="185"/>
        <v>7.281000000000001E-3</v>
      </c>
      <c r="S205">
        <f t="shared" si="186"/>
        <v>1.1860000000000001E-2</v>
      </c>
      <c r="U205">
        <f t="shared" si="187"/>
        <v>7.3760000000000006E-3</v>
      </c>
      <c r="V205">
        <f t="shared" si="188"/>
        <v>1.1841000000000001E-2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1.8016000000000001E-2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1.8880000000000001E-2</v>
      </c>
      <c r="L209">
        <f>(0.2*0.8+0.2*0.8)*X46+0.2*0.2*AB46+(1-0.2*0.8-0.2*0.8-0.2*0.2)*T46</f>
        <v>1.0276E-2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1.8271000000000003E-2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1.9404999999999999E-2</v>
      </c>
      <c r="X209">
        <f>(0.3*0.7+0.3*0.7)*X46+0.3*0.3*AB46+(1-0.3*0.7-0.3*0.7-0.3*0.3)*T46</f>
        <v>1.0411E-2</v>
      </c>
    </row>
    <row r="210" spans="1:25" x14ac:dyDescent="0.25">
      <c r="B210" s="17"/>
      <c r="C210" s="15"/>
      <c r="D210" s="16"/>
      <c r="E210" t="s">
        <v>36</v>
      </c>
      <c r="F210">
        <f t="shared" si="189"/>
        <v>5.96E-3</v>
      </c>
      <c r="G210">
        <f t="shared" si="190"/>
        <v>1.5155999999999999E-2</v>
      </c>
      <c r="I210">
        <f t="shared" si="191"/>
        <v>6.0319999999999992E-3</v>
      </c>
      <c r="J210">
        <f t="shared" si="192"/>
        <v>1.4808E-2</v>
      </c>
      <c r="O210" s="15"/>
      <c r="P210" s="16"/>
      <c r="Q210" t="s">
        <v>36</v>
      </c>
      <c r="R210">
        <f t="shared" si="193"/>
        <v>6.0400000000000002E-3</v>
      </c>
      <c r="S210">
        <f t="shared" si="194"/>
        <v>1.5331000000000001E-2</v>
      </c>
      <c r="U210">
        <f t="shared" si="195"/>
        <v>6.1419999999999999E-3</v>
      </c>
      <c r="V210">
        <f t="shared" si="196"/>
        <v>1.4848000000000002E-2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7.3639999999999999E-3</v>
      </c>
      <c r="G211">
        <f t="shared" si="190"/>
        <v>1.2019999999999999E-2</v>
      </c>
      <c r="I211">
        <f t="shared" si="191"/>
        <v>7.5440000000000004E-3</v>
      </c>
      <c r="J211">
        <f t="shared" si="192"/>
        <v>1.1984E-2</v>
      </c>
      <c r="O211" s="15"/>
      <c r="P211" s="16"/>
      <c r="Q211" t="s">
        <v>37</v>
      </c>
      <c r="R211">
        <f t="shared" si="193"/>
        <v>7.4490000000000008E-3</v>
      </c>
      <c r="S211">
        <f t="shared" si="194"/>
        <v>1.2180000000000002E-2</v>
      </c>
      <c r="U211">
        <f t="shared" si="195"/>
        <v>7.7039999999999999E-3</v>
      </c>
      <c r="V211">
        <f t="shared" si="196"/>
        <v>1.2129000000000001E-2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1.7694262499999999E-2</v>
      </c>
      <c r="H216">
        <f t="shared" ref="H216:H218" si="199">AI32+AE32+AA32+W32</f>
        <v>3.756526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1.8059775E-2</v>
      </c>
      <c r="K216">
        <f t="shared" ref="K216:K218" si="202">AI39+AE39+AA39+W39</f>
        <v>10.415497999999999</v>
      </c>
      <c r="L216">
        <f>3*0.05*(1-0.05)*(1-0.05)*X46+3*0.05*0.05*(1-0.05)*AB46+0.05*0.05*0.05*AF46+(1-3*0.05*(1-0.05)*(1-0.05)-3*0.05*0.05*(1-0.05)-0.05*0.05*0.05)*T46</f>
        <v>1.0104274999999999E-2</v>
      </c>
      <c r="M216">
        <f>AI46+AE46+AA46+W46</f>
        <v>11.517289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1.7887100000000003E-2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1.8543199999999999E-2</v>
      </c>
      <c r="X216">
        <f>3*0.1*(1-0.1)*(1-0.1)*X46+3*0.1*0.1*(1-0.1)*AB46+0.1*0.1*0.1*AF46+(1-3*0.1*(1-0.1)*(1-0.1)-3*0.1*0.1*(1-0.1)-0.1*0.1*0.1)*T46</f>
        <v>1.02072E-2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5.8599874999999985E-3</v>
      </c>
      <c r="G217">
        <f t="shared" si="198"/>
        <v>1.4934287499999999E-2</v>
      </c>
      <c r="H217">
        <f t="shared" si="199"/>
        <v>4.3079180000000008</v>
      </c>
      <c r="I217">
        <f t="shared" si="200"/>
        <v>5.8885124999999991E-3</v>
      </c>
      <c r="J217">
        <f t="shared" si="201"/>
        <v>1.47938375E-2</v>
      </c>
      <c r="K217">
        <f t="shared" si="202"/>
        <v>19.549976999999998</v>
      </c>
      <c r="N217" s="19"/>
      <c r="O217" s="15"/>
      <c r="P217" s="16"/>
      <c r="Q217" t="s">
        <v>36</v>
      </c>
      <c r="R217">
        <f t="shared" si="203"/>
        <v>5.9198999999999996E-3</v>
      </c>
      <c r="S217">
        <f t="shared" si="204"/>
        <v>1.50673E-2</v>
      </c>
      <c r="U217">
        <f t="shared" si="205"/>
        <v>5.9740999999999995E-3</v>
      </c>
      <c r="V217">
        <f t="shared" si="206"/>
        <v>1.48047E-2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7.2607374999999995E-3</v>
      </c>
      <c r="G218">
        <f t="shared" si="198"/>
        <v>1.18199875E-2</v>
      </c>
      <c r="H218">
        <f t="shared" si="199"/>
        <v>4.4884269999999997</v>
      </c>
      <c r="I218">
        <f t="shared" si="200"/>
        <v>7.3320374999999993E-3</v>
      </c>
      <c r="J218">
        <f t="shared" si="201"/>
        <v>1.1805725E-2</v>
      </c>
      <c r="K218">
        <f t="shared" si="202"/>
        <v>143.44319000000002</v>
      </c>
      <c r="N218" s="19"/>
      <c r="O218" s="15"/>
      <c r="P218" s="16"/>
      <c r="Q218" t="s">
        <v>37</v>
      </c>
      <c r="R218">
        <f t="shared" si="203"/>
        <v>7.3228999999999994E-3</v>
      </c>
      <c r="S218">
        <f t="shared" si="204"/>
        <v>1.19399E-2</v>
      </c>
      <c r="U218">
        <f t="shared" si="205"/>
        <v>7.4582999999999993E-3</v>
      </c>
      <c r="V218">
        <f t="shared" si="206"/>
        <v>1.1912799999999999E-2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1.8268800000000002E-2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1.9305599999999999E-2</v>
      </c>
      <c r="L222">
        <f>3*0.2*(1-0.2)*(1-0.2)*X46+3*0.2*0.2*(1-0.2)*AB46+0.2*0.2*0.2*AF46+(1-3*0.2*(1-0.2)*(1-0.2)-3*0.2*0.2*(1-0.2)-0.2*0.2*0.2)*T46</f>
        <v>1.0409599999999998E-2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1.8645700000000001E-2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1.9836400000000001E-2</v>
      </c>
      <c r="X222">
        <f>3*0.3*(1-0.3)*(1-0.3)*X46+3*0.3*0.3*(1-0.3)*AB46+0.3*0.3*0.3*AF46+(1-3*0.3*(1-0.3)*(1-0.3)-3*0.3*0.3*(1-0.3)-0.3*0.3*0.3)*T46</f>
        <v>1.06084E-2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6.0391999999999998E-3</v>
      </c>
      <c r="G223">
        <f t="shared" si="208"/>
        <v>1.5330399999999999E-2</v>
      </c>
      <c r="I223">
        <f t="shared" si="209"/>
        <v>6.1367999999999995E-3</v>
      </c>
      <c r="J223">
        <f t="shared" si="210"/>
        <v>1.4873599999999999E-2</v>
      </c>
      <c r="N223" s="19"/>
      <c r="O223" s="15"/>
      <c r="P223" s="16"/>
      <c r="Q223" t="s">
        <v>36</v>
      </c>
      <c r="R223">
        <f t="shared" si="211"/>
        <v>6.157300000000001E-3</v>
      </c>
      <c r="S223">
        <f t="shared" si="212"/>
        <v>1.5591100000000002E-2</v>
      </c>
      <c r="U223">
        <f t="shared" si="213"/>
        <v>6.2887000000000012E-3</v>
      </c>
      <c r="V223">
        <f t="shared" si="214"/>
        <v>1.4998900000000003E-2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7.4511999999999998E-3</v>
      </c>
      <c r="G224">
        <f t="shared" si="208"/>
        <v>1.2179199999999999E-2</v>
      </c>
      <c r="I224">
        <f t="shared" si="209"/>
        <v>7.6943999999999997E-3</v>
      </c>
      <c r="J224">
        <f t="shared" si="210"/>
        <v>1.21304E-2</v>
      </c>
      <c r="N224" s="19"/>
      <c r="O224" s="15"/>
      <c r="P224" s="16"/>
      <c r="Q224" t="s">
        <v>37</v>
      </c>
      <c r="R224">
        <f t="shared" si="211"/>
        <v>7.5843000000000004E-3</v>
      </c>
      <c r="S224">
        <f t="shared" si="212"/>
        <v>1.2417300000000001E-2</v>
      </c>
      <c r="U224">
        <f t="shared" si="213"/>
        <v>7.9100999999999998E-3</v>
      </c>
      <c r="V224">
        <f t="shared" si="214"/>
        <v>1.2351600000000001E-2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1.7565000000000001E-2</v>
      </c>
      <c r="H229">
        <f t="shared" ref="H229:H231" si="217">I52+E52</f>
        <v>1.7163550000000001</v>
      </c>
      <c r="I229">
        <f t="shared" ref="I229:I231" si="218">0.05*G59+(1-0.05)*C59</f>
        <v>1.3649999999999999E-3</v>
      </c>
      <c r="J229">
        <f t="shared" ref="J229:J230" si="219">0.05*H59+(1-0.05)*D59</f>
        <v>1.7565000000000001E-2</v>
      </c>
      <c r="K229">
        <f t="shared" ref="K229:K231" si="220">I59+E59</f>
        <v>5.5547630000000003</v>
      </c>
      <c r="L229">
        <f>0.05*G66+(1-0.05)*B66</f>
        <v>5.3199999999999992E-3</v>
      </c>
      <c r="M229">
        <f>I66+E66</f>
        <v>5.8154850000000007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1.7630000000000003E-2</v>
      </c>
      <c r="U229">
        <f t="shared" ref="U229:U231" si="223">0.1*G59+(1-0.1)*C59</f>
        <v>1.4300000000000001E-3</v>
      </c>
      <c r="V229">
        <f t="shared" ref="V229:V231" si="224">0.1*H59+(1-0.1)*D59</f>
        <v>1.7630000000000003E-2</v>
      </c>
      <c r="X229">
        <f>0.1*G66+(1-0.1)*B66</f>
        <v>5.3400000000000001E-3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1.0029999999999999E-2</v>
      </c>
      <c r="H230">
        <f t="shared" si="217"/>
        <v>1.780187</v>
      </c>
      <c r="I230">
        <f t="shared" si="218"/>
        <v>2.725E-3</v>
      </c>
      <c r="J230">
        <f t="shared" si="219"/>
        <v>9.92E-3</v>
      </c>
      <c r="K230">
        <f t="shared" si="220"/>
        <v>9.0902750000000001</v>
      </c>
      <c r="P230" s="16"/>
      <c r="Q230" t="s">
        <v>36</v>
      </c>
      <c r="R230">
        <f t="shared" si="221"/>
        <v>2.7200000000000002E-3</v>
      </c>
      <c r="S230">
        <f t="shared" si="222"/>
        <v>1.0060000000000001E-2</v>
      </c>
      <c r="U230">
        <f t="shared" si="223"/>
        <v>2.7500000000000003E-3</v>
      </c>
      <c r="V230">
        <f t="shared" si="224"/>
        <v>9.8400000000000015E-3</v>
      </c>
    </row>
    <row r="231" spans="1:25" x14ac:dyDescent="0.25">
      <c r="C231" s="17"/>
      <c r="D231" s="16"/>
      <c r="E231" t="s">
        <v>37</v>
      </c>
      <c r="F231">
        <f t="shared" si="215"/>
        <v>3.5149999999999999E-3</v>
      </c>
      <c r="G231">
        <f t="shared" si="216"/>
        <v>7.324999999999999E-3</v>
      </c>
      <c r="H231">
        <f t="shared" si="217"/>
        <v>1.9168349999999998</v>
      </c>
      <c r="I231">
        <f t="shared" si="218"/>
        <v>3.545E-3</v>
      </c>
      <c r="J231">
        <f>0.05*H61+(1-0.05)*D61</f>
        <v>7.2999999999999992E-3</v>
      </c>
      <c r="K231">
        <f t="shared" si="220"/>
        <v>50.599147000000002</v>
      </c>
      <c r="P231" s="16"/>
      <c r="Q231" t="s">
        <v>37</v>
      </c>
      <c r="R231">
        <f t="shared" si="221"/>
        <v>3.5300000000000002E-3</v>
      </c>
      <c r="S231">
        <f t="shared" si="222"/>
        <v>7.3500000000000006E-3</v>
      </c>
      <c r="U231">
        <f t="shared" si="223"/>
        <v>3.5900000000000003E-3</v>
      </c>
      <c r="V231">
        <f t="shared" si="224"/>
        <v>7.3000000000000001E-3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1.7760000000000001E-2</v>
      </c>
      <c r="I235">
        <f t="shared" ref="I235:I237" si="227">0.2*G59+(1-0.2)*C59</f>
        <v>1.5599999999999998E-3</v>
      </c>
      <c r="J235">
        <f t="shared" ref="J235:J237" si="228">0.2*H59+(1-0.2)*D59</f>
        <v>1.7760000000000001E-2</v>
      </c>
      <c r="L235">
        <f>0.2*G66+(1-0.2)*B66</f>
        <v>5.3800000000000002E-3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1.789E-2</v>
      </c>
      <c r="U235">
        <f t="shared" ref="U235:U237" si="231">0.3*G59+(1-0.3)*C59</f>
        <v>1.6899999999999999E-3</v>
      </c>
      <c r="V235">
        <f t="shared" ref="V235:V237" si="232">0.3*H59+(1-0.3)*D59</f>
        <v>1.789E-2</v>
      </c>
      <c r="X235">
        <f>0.3*G66+(1-0.3)*B66</f>
        <v>5.4199999999999995E-3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1.0120000000000001E-2</v>
      </c>
      <c r="I236">
        <f t="shared" si="227"/>
        <v>2.8E-3</v>
      </c>
      <c r="J236">
        <f t="shared" si="228"/>
        <v>9.6800000000000011E-3</v>
      </c>
      <c r="P236" s="16"/>
      <c r="Q236" t="s">
        <v>36</v>
      </c>
      <c r="R236">
        <f t="shared" si="229"/>
        <v>2.7599999999999999E-3</v>
      </c>
      <c r="S236">
        <f t="shared" si="230"/>
        <v>1.018E-2</v>
      </c>
      <c r="U236">
        <f t="shared" si="231"/>
        <v>2.8500000000000001E-3</v>
      </c>
      <c r="V236">
        <f t="shared" si="232"/>
        <v>9.5199999999999989E-3</v>
      </c>
    </row>
    <row r="237" spans="1:25" x14ac:dyDescent="0.25">
      <c r="C237" s="17"/>
      <c r="D237" s="16"/>
      <c r="E237" t="s">
        <v>37</v>
      </c>
      <c r="F237">
        <f t="shared" si="225"/>
        <v>3.5600000000000007E-3</v>
      </c>
      <c r="G237">
        <f t="shared" si="226"/>
        <v>7.4000000000000003E-3</v>
      </c>
      <c r="I237">
        <f t="shared" si="227"/>
        <v>3.6800000000000005E-3</v>
      </c>
      <c r="J237">
        <f t="shared" si="228"/>
        <v>7.3000000000000009E-3</v>
      </c>
      <c r="P237" s="16"/>
      <c r="Q237" t="s">
        <v>37</v>
      </c>
      <c r="R237">
        <f t="shared" si="229"/>
        <v>3.5899999999999999E-3</v>
      </c>
      <c r="S237">
        <f t="shared" si="230"/>
        <v>7.45E-3</v>
      </c>
      <c r="U237">
        <f t="shared" si="231"/>
        <v>3.7699999999999999E-3</v>
      </c>
      <c r="V237">
        <f t="shared" si="232"/>
        <v>7.3000000000000001E-3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1.7629750000000003E-2</v>
      </c>
      <c r="H242">
        <f t="shared" ref="H242:H244" si="235">M52+I52+E52</f>
        <v>2.5803769999999999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1.7629750000000003E-2</v>
      </c>
      <c r="K242">
        <f t="shared" ref="K242:K244" si="238">M59+I59+E59</f>
        <v>8.6525960000000008</v>
      </c>
      <c r="L242">
        <f>(0.05*(1-0.05)+0.05*(1-0.05))*G66+0.05*0.05*J66+(1-0.05*(1-0.05)-0.05*(1-0.05)-0.05*0.05)*B66</f>
        <v>5.3400000000000001E-3</v>
      </c>
      <c r="M242">
        <f>M66+I66+E66</f>
        <v>8.7183150000000005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1.7759000000000004E-2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1.7759000000000004E-2</v>
      </c>
      <c r="X242">
        <f>(0.1*0.9+0.1*0.9)*G66+0.1*0.1*J66+(1-0.1*0.9-0.1*0.9-0.1*0.1)*B66</f>
        <v>5.3800000000000002E-3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2.7200000000000006E-3</v>
      </c>
      <c r="G243">
        <f t="shared" si="234"/>
        <v>1.0059500000000002E-2</v>
      </c>
      <c r="H243">
        <f t="shared" si="235"/>
        <v>2.6742059999999999</v>
      </c>
      <c r="I243">
        <f t="shared" si="236"/>
        <v>2.7505000000000003E-3</v>
      </c>
      <c r="J243">
        <f t="shared" si="237"/>
        <v>9.8460000000000023E-3</v>
      </c>
      <c r="K243">
        <f t="shared" si="238"/>
        <v>13.421130999999999</v>
      </c>
      <c r="O243" s="15"/>
      <c r="P243" s="16"/>
      <c r="Q243" t="s">
        <v>36</v>
      </c>
      <c r="R243">
        <f t="shared" si="239"/>
        <v>2.7400000000000002E-3</v>
      </c>
      <c r="S243">
        <f t="shared" si="240"/>
        <v>1.0118000000000002E-2</v>
      </c>
      <c r="U243">
        <f t="shared" si="241"/>
        <v>2.8020000000000002E-3</v>
      </c>
      <c r="V243">
        <f t="shared" si="242"/>
        <v>9.7040000000000008E-3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3.5300000000000006E-3</v>
      </c>
      <c r="G244">
        <f t="shared" si="234"/>
        <v>7.35025E-3</v>
      </c>
      <c r="H244">
        <f t="shared" si="235"/>
        <v>2.8779650000000001</v>
      </c>
      <c r="I244">
        <f t="shared" si="236"/>
        <v>3.5885000000000005E-3</v>
      </c>
      <c r="J244">
        <f t="shared" si="237"/>
        <v>7.2995000000000004E-3</v>
      </c>
      <c r="K244">
        <f t="shared" si="238"/>
        <v>78.376052999999999</v>
      </c>
      <c r="O244" s="15"/>
      <c r="P244" s="16"/>
      <c r="Q244" t="s">
        <v>37</v>
      </c>
      <c r="R244">
        <f t="shared" si="239"/>
        <v>3.5600000000000002E-3</v>
      </c>
      <c r="S244">
        <f t="shared" si="240"/>
        <v>7.4010000000000013E-3</v>
      </c>
      <c r="U244">
        <f t="shared" si="241"/>
        <v>3.6740000000000006E-3</v>
      </c>
      <c r="V244">
        <f t="shared" si="242"/>
        <v>7.2980000000000007E-3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1.8016000000000001E-2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1.8016000000000001E-2</v>
      </c>
      <c r="L248">
        <f>(0.2*0.8+0.2*0.8)*G66+0.2*0.2*J66+(1-0.2*0.8-0.2*0.8-0.2*0.2)*B66</f>
        <v>5.4599999999999996E-3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1.8271000000000003E-2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1.8271000000000003E-2</v>
      </c>
      <c r="X248">
        <f>(0.3*0.7+0.3*0.7)*G66+0.3*0.3*J66+(1-0.3*0.7-0.3*0.7-0.3*0.3)*B66</f>
        <v>5.5399999999999998E-3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2.7800000000000004E-3</v>
      </c>
      <c r="G249">
        <f t="shared" si="244"/>
        <v>1.0232E-2</v>
      </c>
      <c r="I249">
        <f t="shared" si="245"/>
        <v>2.908E-3</v>
      </c>
      <c r="J249">
        <f t="shared" si="246"/>
        <v>9.4559999999999991E-3</v>
      </c>
      <c r="O249" s="15"/>
      <c r="P249" s="16"/>
      <c r="Q249" t="s">
        <v>36</v>
      </c>
      <c r="R249">
        <f t="shared" si="247"/>
        <v>2.8200000000000005E-3</v>
      </c>
      <c r="S249">
        <f t="shared" si="248"/>
        <v>1.0342E-2</v>
      </c>
      <c r="U249">
        <f t="shared" si="249"/>
        <v>3.0180000000000003E-3</v>
      </c>
      <c r="V249">
        <f t="shared" si="250"/>
        <v>9.2560000000000003E-3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3.62E-3</v>
      </c>
      <c r="G250">
        <f t="shared" si="244"/>
        <v>7.5039999999999994E-3</v>
      </c>
      <c r="I250">
        <f t="shared" si="245"/>
        <v>3.836E-3</v>
      </c>
      <c r="J250">
        <f t="shared" si="246"/>
        <v>7.2919999999999999E-3</v>
      </c>
      <c r="O250" s="15"/>
      <c r="P250" s="16"/>
      <c r="Q250" t="s">
        <v>37</v>
      </c>
      <c r="R250">
        <f t="shared" si="247"/>
        <v>3.6800000000000005E-3</v>
      </c>
      <c r="S250">
        <f t="shared" si="248"/>
        <v>7.6090000000000012E-3</v>
      </c>
      <c r="U250">
        <f t="shared" si="249"/>
        <v>3.986E-3</v>
      </c>
      <c r="V250">
        <f t="shared" si="250"/>
        <v>7.2820000000000003E-3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1.7694262499999999E-2</v>
      </c>
      <c r="H255">
        <f t="shared" ref="H255:H257" si="253">Q52+M52+I52+E52</f>
        <v>3.4611730000000001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1.7694262499999999E-2</v>
      </c>
      <c r="K255">
        <f t="shared" ref="K255:K257" si="256">Q59+M59+I59+E59</f>
        <v>11.028282000000001</v>
      </c>
      <c r="L255">
        <f>3*0.05*(1-0.05)*(1-0.05)*G66+3*0.05*0.05*(1-0.05)*J66+0.05*0.05*0.05*N66+(1-3*0.05*(1-0.05)*(1-0.05)-3*0.05*0.05*(1-0.05)-0.05*0.05*0.05)*B66</f>
        <v>5.3599999999999993E-3</v>
      </c>
      <c r="M255">
        <f>Q66+M66+I66+E66</f>
        <v>11.675152000000001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1.7887100000000003E-2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1.7887100000000003E-2</v>
      </c>
      <c r="X255">
        <f>3*0.1*(1-0.1)*(1-0.1)*G66+3*0.1*0.1*(1-0.1)*J66+0.1*0.1*0.1*N66+(1-3*0.1*(1-0.1)*(1-0.1)-3*0.1*0.1*(1-0.1)-0.1*0.1*0.1)*B66</f>
        <v>5.4199999999999995E-3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2.7299999999999998E-3</v>
      </c>
      <c r="G256">
        <f t="shared" si="252"/>
        <v>1.008855E-2</v>
      </c>
      <c r="H256">
        <f t="shared" si="253"/>
        <v>3.5634999999999999</v>
      </c>
      <c r="I256">
        <f t="shared" si="254"/>
        <v>2.7763874999999997E-3</v>
      </c>
      <c r="J256">
        <f t="shared" si="255"/>
        <v>9.7777125000000006E-3</v>
      </c>
      <c r="K256">
        <f t="shared" si="256"/>
        <v>17.852533000000001</v>
      </c>
      <c r="N256" s="19"/>
      <c r="O256" s="15"/>
      <c r="P256" s="16"/>
      <c r="Q256" t="s">
        <v>36</v>
      </c>
      <c r="R256">
        <f t="shared" si="257"/>
        <v>2.7599999999999999E-3</v>
      </c>
      <c r="S256">
        <f t="shared" si="258"/>
        <v>1.01744E-2</v>
      </c>
      <c r="U256">
        <f t="shared" si="259"/>
        <v>2.8551000000000002E-3</v>
      </c>
      <c r="V256">
        <f t="shared" si="260"/>
        <v>9.5896999999999996E-3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3.5449874999999996E-3</v>
      </c>
      <c r="G257">
        <f t="shared" si="252"/>
        <v>7.3757249999999996E-3</v>
      </c>
      <c r="H257">
        <f t="shared" si="253"/>
        <v>3.8427899999999999</v>
      </c>
      <c r="I257">
        <f t="shared" si="254"/>
        <v>3.6305749999999996E-3</v>
      </c>
      <c r="J257">
        <f t="shared" si="255"/>
        <v>7.2986249999999996E-3</v>
      </c>
      <c r="K257">
        <f t="shared" si="256"/>
        <v>104.41703999999999</v>
      </c>
      <c r="N257" s="19"/>
      <c r="O257" s="15"/>
      <c r="P257" s="16"/>
      <c r="Q257" t="s">
        <v>37</v>
      </c>
      <c r="R257">
        <f t="shared" si="257"/>
        <v>3.5899E-3</v>
      </c>
      <c r="S257">
        <f t="shared" si="258"/>
        <v>7.4527999999999999E-3</v>
      </c>
      <c r="U257">
        <f t="shared" si="259"/>
        <v>3.7526E-3</v>
      </c>
      <c r="V257">
        <f t="shared" si="260"/>
        <v>7.2949999999999994E-3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1.8268800000000002E-2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1.8268800000000002E-2</v>
      </c>
      <c r="L261">
        <f>3*0.2*(1-0.2)*(1-0.2)*G66+3*0.2*0.2*(1-0.2)*J66+0.2*0.2*0.2*N66+(1-3*0.2*(1-0.2)*(1-0.2)-3*0.2*0.2*(1-0.2)-0.2*0.2*0.2)*B66</f>
        <v>5.5399999999999998E-3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1.8645700000000001E-2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1.8645700000000001E-2</v>
      </c>
      <c r="X261">
        <f>3*0.3*(1-0.3)*(1-0.3)*G66+3*0.3*0.3*(1-0.3)*J66+0.3*0.3*0.3*N66+(1-3*0.3*(1-0.3)*(1-0.3)-3*0.3*0.3*(1-0.3)-0.3*0.3*0.3)*B66</f>
        <v>5.6600000000000001E-3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2.8199999999999996E-3</v>
      </c>
      <c r="G262">
        <f t="shared" si="262"/>
        <v>1.03392E-2</v>
      </c>
      <c r="I262">
        <f t="shared" si="263"/>
        <v>3.0168E-3</v>
      </c>
      <c r="J262">
        <f t="shared" si="264"/>
        <v>9.3095999999999977E-3</v>
      </c>
      <c r="N262" s="19"/>
      <c r="O262" s="15"/>
      <c r="P262" s="16"/>
      <c r="Q262" t="s">
        <v>36</v>
      </c>
      <c r="R262">
        <f t="shared" si="265"/>
        <v>2.8800000000000002E-3</v>
      </c>
      <c r="S262">
        <f t="shared" si="266"/>
        <v>1.0496800000000001E-2</v>
      </c>
      <c r="U262">
        <f t="shared" si="267"/>
        <v>3.1797000000000001E-3</v>
      </c>
      <c r="V262">
        <f t="shared" si="268"/>
        <v>9.1459000000000002E-3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3.6792000000000001E-3</v>
      </c>
      <c r="G263">
        <f t="shared" si="262"/>
        <v>7.6103999999999998E-3</v>
      </c>
      <c r="I263">
        <f t="shared" si="263"/>
        <v>3.9728000000000003E-3</v>
      </c>
      <c r="J263">
        <f t="shared" si="264"/>
        <v>7.2840000000000005E-3</v>
      </c>
      <c r="N263" s="19"/>
      <c r="O263" s="15"/>
      <c r="P263" s="16"/>
      <c r="Q263" t="s">
        <v>37</v>
      </c>
      <c r="R263">
        <f t="shared" si="265"/>
        <v>3.7673000000000003E-3</v>
      </c>
      <c r="S263">
        <f t="shared" si="266"/>
        <v>7.7716E-3</v>
      </c>
      <c r="U263">
        <f t="shared" si="267"/>
        <v>4.1641999999999998E-3</v>
      </c>
      <c r="V263">
        <f t="shared" si="268"/>
        <v>7.273E-3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12.33203125" customWidth="1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108</v>
      </c>
      <c r="C9" s="11"/>
      <c r="D9" s="11"/>
      <c r="E9" s="11"/>
      <c r="F9" s="11" t="s">
        <v>109</v>
      </c>
      <c r="G9" s="11"/>
      <c r="H9" s="11"/>
      <c r="I9" s="11"/>
      <c r="J9" s="11" t="s">
        <v>110</v>
      </c>
      <c r="K9" s="11"/>
      <c r="L9" s="11"/>
      <c r="M9" s="11"/>
      <c r="N9" s="11" t="s">
        <v>111</v>
      </c>
      <c r="O9" s="11"/>
      <c r="P9" s="11"/>
      <c r="Q9" s="11"/>
      <c r="S9" s="17" t="s">
        <v>12</v>
      </c>
      <c r="T9" s="11" t="s">
        <v>108</v>
      </c>
      <c r="U9" s="11"/>
      <c r="V9" s="11"/>
      <c r="W9" s="11"/>
      <c r="X9" s="11" t="s">
        <v>109</v>
      </c>
      <c r="Y9" s="11"/>
      <c r="Z9" s="11"/>
      <c r="AA9" s="11"/>
      <c r="AB9" s="11" t="s">
        <v>110</v>
      </c>
      <c r="AC9" s="11"/>
      <c r="AD9" s="11"/>
      <c r="AE9" s="11"/>
      <c r="AF9" s="11" t="s">
        <v>111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1.6199999999999999E-2</v>
      </c>
      <c r="E11">
        <v>0.91781599999999997</v>
      </c>
      <c r="F11" t="s">
        <v>20</v>
      </c>
      <c r="G11">
        <v>2.5999999999999999E-3</v>
      </c>
      <c r="H11">
        <v>1.7399999999999999E-2</v>
      </c>
      <c r="I11">
        <v>0.87168999999999996</v>
      </c>
      <c r="J11" t="s">
        <v>20</v>
      </c>
      <c r="K11">
        <v>2.5999999999999999E-3</v>
      </c>
      <c r="L11">
        <v>1.8599999999999998E-2</v>
      </c>
      <c r="M11">
        <v>0.86358800000000002</v>
      </c>
      <c r="N11" t="s">
        <v>20</v>
      </c>
      <c r="O11">
        <v>2.5999999999999999E-3</v>
      </c>
      <c r="P11">
        <v>1.9800000000000002E-2</v>
      </c>
      <c r="Q11">
        <v>0.86759799999999998</v>
      </c>
      <c r="S11" s="17"/>
      <c r="T11" t="s">
        <v>20</v>
      </c>
      <c r="U11">
        <v>1.2999999999999999E-3</v>
      </c>
      <c r="V11">
        <v>1.6199999999999999E-2</v>
      </c>
      <c r="W11">
        <v>0.86029699999999998</v>
      </c>
      <c r="X11" t="s">
        <v>20</v>
      </c>
      <c r="Y11">
        <v>2.5999999999999999E-3</v>
      </c>
      <c r="Z11">
        <v>1.7399999999999999E-2</v>
      </c>
      <c r="AA11">
        <v>0.86074600000000001</v>
      </c>
      <c r="AB11" t="s">
        <v>20</v>
      </c>
      <c r="AC11">
        <v>2.5999999999999999E-3</v>
      </c>
      <c r="AD11">
        <v>1.8599999999999998E-2</v>
      </c>
      <c r="AE11">
        <v>0.85947399999999996</v>
      </c>
      <c r="AF11" t="s">
        <v>20</v>
      </c>
      <c r="AG11">
        <v>2.5999999999999999E-3</v>
      </c>
      <c r="AH11">
        <v>1.9800000000000002E-2</v>
      </c>
      <c r="AI11">
        <v>0.86318899999999998</v>
      </c>
    </row>
    <row r="12" spans="1:35" x14ac:dyDescent="0.25">
      <c r="A12" s="17"/>
      <c r="B12" t="s">
        <v>21</v>
      </c>
      <c r="C12">
        <v>1.5900000000000001E-2</v>
      </c>
      <c r="D12">
        <v>1.61E-2</v>
      </c>
      <c r="E12">
        <v>0.90737299999999999</v>
      </c>
      <c r="F12" t="s">
        <v>21</v>
      </c>
      <c r="G12">
        <v>1.7000000000000001E-2</v>
      </c>
      <c r="H12">
        <v>1.7299999999999999E-2</v>
      </c>
      <c r="I12">
        <v>0.89716399999999996</v>
      </c>
      <c r="J12" t="s">
        <v>21</v>
      </c>
      <c r="K12">
        <v>1.8200000000000001E-2</v>
      </c>
      <c r="L12">
        <v>1.8499999999999999E-2</v>
      </c>
      <c r="M12">
        <v>0.88864399999999999</v>
      </c>
      <c r="N12" t="s">
        <v>21</v>
      </c>
      <c r="O12">
        <v>1.9400000000000001E-2</v>
      </c>
      <c r="P12">
        <v>1.9699999999999999E-2</v>
      </c>
      <c r="Q12">
        <v>0.89709000000000005</v>
      </c>
      <c r="S12" s="17"/>
      <c r="T12" t="s">
        <v>21</v>
      </c>
      <c r="U12">
        <v>1.46E-2</v>
      </c>
      <c r="V12">
        <v>1.5900000000000001E-2</v>
      </c>
      <c r="W12">
        <v>0.89194600000000002</v>
      </c>
      <c r="X12" t="s">
        <v>21</v>
      </c>
      <c r="Y12">
        <v>1.5699999999999999E-2</v>
      </c>
      <c r="Z12">
        <v>1.7100000000000001E-2</v>
      </c>
      <c r="AA12">
        <v>0.89017900000000005</v>
      </c>
      <c r="AB12" t="s">
        <v>21</v>
      </c>
      <c r="AC12">
        <v>1.67E-2</v>
      </c>
      <c r="AD12">
        <v>1.83E-2</v>
      </c>
      <c r="AE12">
        <v>0.88853099999999996</v>
      </c>
      <c r="AF12" t="s">
        <v>21</v>
      </c>
      <c r="AG12">
        <v>1.77E-2</v>
      </c>
      <c r="AH12">
        <v>1.9400000000000001E-2</v>
      </c>
      <c r="AI12">
        <v>0.898231</v>
      </c>
    </row>
    <row r="13" spans="1:35" x14ac:dyDescent="0.25">
      <c r="A13" s="17"/>
      <c r="B13" t="s">
        <v>22</v>
      </c>
      <c r="C13">
        <v>1.5900000000000001E-2</v>
      </c>
      <c r="D13">
        <v>1.5900000000000001E-2</v>
      </c>
      <c r="E13">
        <v>0.96358600000000005</v>
      </c>
      <c r="F13" t="s">
        <v>22</v>
      </c>
      <c r="G13">
        <v>1.7000000000000001E-2</v>
      </c>
      <c r="H13">
        <v>1.7000000000000001E-2</v>
      </c>
      <c r="I13">
        <v>0.95850500000000005</v>
      </c>
      <c r="J13" t="s">
        <v>22</v>
      </c>
      <c r="K13">
        <v>1.8200000000000001E-2</v>
      </c>
      <c r="L13">
        <v>1.8200000000000001E-2</v>
      </c>
      <c r="M13">
        <v>0.94676300000000002</v>
      </c>
      <c r="N13" t="s">
        <v>22</v>
      </c>
      <c r="O13">
        <v>1.9400000000000001E-2</v>
      </c>
      <c r="P13">
        <v>1.9400000000000001E-2</v>
      </c>
      <c r="Q13">
        <v>0.94729799999999997</v>
      </c>
      <c r="S13" s="17"/>
      <c r="T13" t="s">
        <v>22</v>
      </c>
      <c r="U13">
        <v>1.47E-2</v>
      </c>
      <c r="V13">
        <v>1.49E-2</v>
      </c>
      <c r="W13">
        <v>0.94267199999999995</v>
      </c>
      <c r="X13" t="s">
        <v>22</v>
      </c>
      <c r="Y13">
        <v>1.5800000000000002E-2</v>
      </c>
      <c r="Z13">
        <v>1.6E-2</v>
      </c>
      <c r="AA13">
        <v>0.94467599999999996</v>
      </c>
      <c r="AB13" t="s">
        <v>22</v>
      </c>
      <c r="AC13">
        <v>1.6799999999999999E-2</v>
      </c>
      <c r="AD13">
        <v>1.7100000000000001E-2</v>
      </c>
      <c r="AE13">
        <v>0.95717300000000005</v>
      </c>
      <c r="AF13" t="s">
        <v>22</v>
      </c>
      <c r="AG13">
        <v>1.78E-2</v>
      </c>
      <c r="AH13">
        <v>1.8100000000000002E-2</v>
      </c>
      <c r="AI13">
        <v>0.94273300000000004</v>
      </c>
    </row>
    <row r="16" spans="1:35" x14ac:dyDescent="0.25">
      <c r="A16" s="13" t="s">
        <v>24</v>
      </c>
      <c r="B16" s="11" t="s">
        <v>108</v>
      </c>
      <c r="C16" s="11"/>
      <c r="D16" s="11"/>
      <c r="E16" s="11"/>
      <c r="F16" s="11" t="s">
        <v>109</v>
      </c>
      <c r="G16" s="11"/>
      <c r="H16" s="11"/>
      <c r="I16" s="11"/>
      <c r="J16" s="11" t="s">
        <v>110</v>
      </c>
      <c r="K16" s="11"/>
      <c r="L16" s="11"/>
      <c r="M16" s="11"/>
      <c r="N16" s="11" t="s">
        <v>111</v>
      </c>
      <c r="O16" s="11"/>
      <c r="P16" s="11"/>
      <c r="Q16" s="11"/>
      <c r="S16" s="13" t="s">
        <v>24</v>
      </c>
      <c r="T16" s="11" t="s">
        <v>108</v>
      </c>
      <c r="U16" s="11"/>
      <c r="V16" s="11"/>
      <c r="W16" s="11"/>
      <c r="X16" s="11" t="s">
        <v>109</v>
      </c>
      <c r="Y16" s="11"/>
      <c r="Z16" s="11"/>
      <c r="AA16" s="11"/>
      <c r="AB16" s="11" t="s">
        <v>110</v>
      </c>
      <c r="AC16" s="11"/>
      <c r="AD16" s="11"/>
      <c r="AE16" s="11"/>
      <c r="AF16" s="11" t="s">
        <v>111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1.6199999999999999E-2</v>
      </c>
      <c r="E18">
        <v>1.2087969999999999</v>
      </c>
      <c r="F18" t="s">
        <v>20</v>
      </c>
      <c r="G18">
        <v>2.5999999999999999E-3</v>
      </c>
      <c r="H18">
        <v>1.7399999999999999E-2</v>
      </c>
      <c r="I18">
        <v>1.202591</v>
      </c>
      <c r="J18" t="s">
        <v>20</v>
      </c>
      <c r="K18">
        <v>2.5999999999999999E-3</v>
      </c>
      <c r="L18">
        <v>1.8599999999999998E-2</v>
      </c>
      <c r="M18">
        <v>1.2022539999999999</v>
      </c>
      <c r="N18" t="s">
        <v>20</v>
      </c>
      <c r="O18">
        <v>2.5999999999999999E-3</v>
      </c>
      <c r="P18">
        <v>1.9800000000000002E-2</v>
      </c>
      <c r="Q18">
        <v>1.199797</v>
      </c>
      <c r="S18" s="13"/>
      <c r="T18" t="s">
        <v>20</v>
      </c>
      <c r="U18">
        <v>1.2999999999999999E-3</v>
      </c>
      <c r="V18">
        <v>1.6199999999999999E-2</v>
      </c>
      <c r="W18">
        <v>1.2069160000000001</v>
      </c>
      <c r="X18" t="s">
        <v>20</v>
      </c>
      <c r="Y18">
        <v>2.5999999999999999E-3</v>
      </c>
      <c r="Z18">
        <v>1.7399999999999999E-2</v>
      </c>
      <c r="AA18">
        <v>1.203905</v>
      </c>
      <c r="AB18" t="s">
        <v>20</v>
      </c>
      <c r="AC18">
        <v>2.5999999999999999E-3</v>
      </c>
      <c r="AD18">
        <v>1.8599999999999998E-2</v>
      </c>
      <c r="AE18">
        <v>1.2025440000000001</v>
      </c>
      <c r="AF18" t="s">
        <v>20</v>
      </c>
      <c r="AG18">
        <v>2.5999999999999999E-3</v>
      </c>
      <c r="AH18">
        <v>1.9800000000000002E-2</v>
      </c>
      <c r="AI18">
        <v>1.1989369999999999</v>
      </c>
    </row>
    <row r="19" spans="1:35" x14ac:dyDescent="0.25">
      <c r="A19" s="13"/>
      <c r="B19" t="s">
        <v>21</v>
      </c>
      <c r="C19">
        <v>1.5900000000000001E-2</v>
      </c>
      <c r="D19">
        <v>1.61E-2</v>
      </c>
      <c r="E19">
        <v>1.7265489999999999</v>
      </c>
      <c r="F19" t="s">
        <v>21</v>
      </c>
      <c r="G19">
        <v>1.7000000000000001E-2</v>
      </c>
      <c r="H19">
        <v>1.7299999999999999E-2</v>
      </c>
      <c r="I19">
        <v>1.7561640000000001</v>
      </c>
      <c r="J19" t="s">
        <v>21</v>
      </c>
      <c r="K19">
        <v>1.8200000000000001E-2</v>
      </c>
      <c r="L19">
        <v>1.8499999999999999E-2</v>
      </c>
      <c r="M19">
        <v>1.750326</v>
      </c>
      <c r="N19" t="s">
        <v>21</v>
      </c>
      <c r="O19">
        <v>1.9400000000000001E-2</v>
      </c>
      <c r="P19">
        <v>1.9699999999999999E-2</v>
      </c>
      <c r="Q19">
        <v>1.7096739999999999</v>
      </c>
      <c r="S19" s="13"/>
      <c r="T19" t="s">
        <v>21</v>
      </c>
      <c r="U19">
        <v>1.46E-2</v>
      </c>
      <c r="V19">
        <v>1.5900000000000001E-2</v>
      </c>
      <c r="W19">
        <v>1.734029</v>
      </c>
      <c r="X19" t="s">
        <v>21</v>
      </c>
      <c r="Y19">
        <v>1.5699999999999999E-2</v>
      </c>
      <c r="Z19">
        <v>1.7000000000000001E-2</v>
      </c>
      <c r="AA19">
        <v>1.7814270000000001</v>
      </c>
      <c r="AB19" t="s">
        <v>21</v>
      </c>
      <c r="AC19">
        <v>1.67E-2</v>
      </c>
      <c r="AD19">
        <v>1.8200000000000001E-2</v>
      </c>
      <c r="AE19">
        <v>1.7339119999999999</v>
      </c>
      <c r="AF19" t="s">
        <v>21</v>
      </c>
      <c r="AG19">
        <v>1.77E-2</v>
      </c>
      <c r="AH19">
        <v>1.9300000000000001E-2</v>
      </c>
      <c r="AI19">
        <v>1.7088399999999999</v>
      </c>
    </row>
    <row r="20" spans="1:35" x14ac:dyDescent="0.25">
      <c r="A20" s="13"/>
      <c r="B20" t="s">
        <v>22</v>
      </c>
      <c r="C20">
        <v>1.5900000000000001E-2</v>
      </c>
      <c r="D20">
        <v>1.5900000000000001E-2</v>
      </c>
      <c r="E20">
        <v>6.8766319999999999</v>
      </c>
      <c r="F20" t="s">
        <v>22</v>
      </c>
      <c r="G20">
        <v>1.7000000000000001E-2</v>
      </c>
      <c r="H20">
        <v>1.7000000000000001E-2</v>
      </c>
      <c r="I20">
        <v>4.8688010000000004</v>
      </c>
      <c r="J20" t="s">
        <v>22</v>
      </c>
      <c r="K20">
        <v>1.8200000000000001E-2</v>
      </c>
      <c r="L20">
        <v>1.8200000000000001E-2</v>
      </c>
      <c r="M20">
        <v>5.4811899999999998</v>
      </c>
      <c r="N20" t="s">
        <v>22</v>
      </c>
      <c r="O20">
        <v>1.9400000000000001E-2</v>
      </c>
      <c r="P20">
        <v>1.9400000000000001E-2</v>
      </c>
      <c r="Q20">
        <v>5.3930889999999998</v>
      </c>
      <c r="S20" s="13"/>
      <c r="T20" t="s">
        <v>22</v>
      </c>
      <c r="U20">
        <v>1.47E-2</v>
      </c>
      <c r="V20">
        <v>1.49E-2</v>
      </c>
      <c r="W20">
        <v>6.2574290000000001</v>
      </c>
      <c r="X20" t="s">
        <v>22</v>
      </c>
      <c r="Y20" s="6">
        <v>1.5699999999999999E-2</v>
      </c>
      <c r="Z20">
        <v>1.6E-2</v>
      </c>
      <c r="AA20">
        <v>4.9377170000000001</v>
      </c>
      <c r="AB20" t="s">
        <v>22</v>
      </c>
      <c r="AC20">
        <v>1.6799999999999999E-2</v>
      </c>
      <c r="AD20">
        <v>1.7100000000000001E-2</v>
      </c>
      <c r="AE20">
        <v>6.1513600000000004</v>
      </c>
      <c r="AF20" t="s">
        <v>22</v>
      </c>
      <c r="AG20">
        <v>1.78E-2</v>
      </c>
      <c r="AH20">
        <v>1.8100000000000002E-2</v>
      </c>
      <c r="AI20">
        <v>6.2490389999999998</v>
      </c>
    </row>
    <row r="23" spans="1:35" x14ac:dyDescent="0.25">
      <c r="A23" s="18" t="s">
        <v>25</v>
      </c>
      <c r="B23" s="11" t="s">
        <v>108</v>
      </c>
      <c r="C23" s="11"/>
      <c r="D23" s="11"/>
      <c r="E23" s="11"/>
      <c r="F23" s="11" t="s">
        <v>109</v>
      </c>
      <c r="G23" s="11"/>
      <c r="H23" s="11"/>
      <c r="I23" s="11"/>
      <c r="J23" s="11" t="s">
        <v>110</v>
      </c>
      <c r="K23" s="11"/>
      <c r="L23" s="11"/>
      <c r="M23" s="11"/>
      <c r="N23" s="11" t="s">
        <v>111</v>
      </c>
      <c r="O23" s="11"/>
      <c r="P23" s="11"/>
      <c r="Q23" s="11"/>
      <c r="S23" s="18" t="s">
        <v>25</v>
      </c>
      <c r="T23" s="11" t="s">
        <v>108</v>
      </c>
      <c r="U23" s="11"/>
      <c r="V23" s="11"/>
      <c r="W23" s="11"/>
      <c r="X23" s="11" t="s">
        <v>109</v>
      </c>
      <c r="Y23" s="11"/>
      <c r="Z23" s="11"/>
      <c r="AA23" s="11"/>
      <c r="AB23" s="11" t="s">
        <v>110</v>
      </c>
      <c r="AC23" s="11"/>
      <c r="AD23" s="11"/>
      <c r="AE23" s="11"/>
      <c r="AF23" s="11" t="s">
        <v>111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ht="21" customHeight="1" x14ac:dyDescent="0.25">
      <c r="A25" s="18"/>
      <c r="B25" s="3">
        <v>1.5900000000000001E-2</v>
      </c>
      <c r="C25" s="3"/>
      <c r="D25" s="3"/>
      <c r="E25">
        <v>2.466107</v>
      </c>
      <c r="F25" s="3">
        <v>1.7000000000000001E-2</v>
      </c>
      <c r="G25" s="3"/>
      <c r="H25" s="3"/>
      <c r="I25">
        <v>2.4958809999999998</v>
      </c>
      <c r="J25" s="5">
        <v>1.8200000000000001E-2</v>
      </c>
      <c r="K25" s="5"/>
      <c r="L25" s="5"/>
      <c r="M25">
        <v>2.4545710000000001</v>
      </c>
      <c r="N25" s="3">
        <v>1.9400000000000001E-2</v>
      </c>
      <c r="O25" s="3"/>
      <c r="P25" s="3"/>
      <c r="Q25">
        <v>2.4552420000000001</v>
      </c>
      <c r="S25" s="18"/>
      <c r="T25" s="3">
        <v>1.49E-2</v>
      </c>
      <c r="U25" s="3"/>
      <c r="V25" s="3"/>
      <c r="W25">
        <v>2.473992</v>
      </c>
      <c r="X25" s="3">
        <v>1.5900000000000001E-2</v>
      </c>
      <c r="Y25" s="3"/>
      <c r="Z25" s="3"/>
      <c r="AA25">
        <v>2.4212479999999998</v>
      </c>
      <c r="AB25" s="3">
        <v>1.7000000000000001E-2</v>
      </c>
      <c r="AC25" s="3"/>
      <c r="AD25" s="3"/>
      <c r="AE25">
        <v>2.4085760000000001</v>
      </c>
      <c r="AF25" s="3">
        <v>1.8100000000000002E-2</v>
      </c>
      <c r="AG25" s="3"/>
      <c r="AH25" s="3"/>
      <c r="AI25">
        <v>2.4166340000000002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108</v>
      </c>
      <c r="C30" s="11"/>
      <c r="D30" s="11"/>
      <c r="E30" s="11"/>
      <c r="F30" s="11" t="s">
        <v>109</v>
      </c>
      <c r="G30" s="11"/>
      <c r="H30" s="11"/>
      <c r="I30" s="11"/>
      <c r="J30" s="11" t="s">
        <v>110</v>
      </c>
      <c r="K30" s="11"/>
      <c r="L30" s="11"/>
      <c r="M30" s="11"/>
      <c r="N30" s="11" t="s">
        <v>111</v>
      </c>
      <c r="O30" s="11"/>
      <c r="P30" s="11"/>
      <c r="Q30" s="11"/>
      <c r="S30" s="17" t="s">
        <v>12</v>
      </c>
      <c r="T30" s="11" t="s">
        <v>108</v>
      </c>
      <c r="U30" s="11"/>
      <c r="V30" s="11"/>
      <c r="W30" s="11"/>
      <c r="X30" s="11" t="s">
        <v>109</v>
      </c>
      <c r="Y30" s="11"/>
      <c r="Z30" s="11"/>
      <c r="AA30" s="11"/>
      <c r="AB30" s="11" t="s">
        <v>110</v>
      </c>
      <c r="AC30" s="11"/>
      <c r="AD30" s="11"/>
      <c r="AE30" s="11"/>
      <c r="AF30" s="11" t="s">
        <v>111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1.6199999999999999E-2</v>
      </c>
      <c r="E32">
        <v>0.855827</v>
      </c>
      <c r="F32" t="s">
        <v>20</v>
      </c>
      <c r="G32">
        <v>2.5999999999999999E-3</v>
      </c>
      <c r="H32">
        <v>1.7399999999999999E-2</v>
      </c>
      <c r="I32">
        <v>0.86244299999999996</v>
      </c>
      <c r="J32" t="s">
        <v>20</v>
      </c>
      <c r="K32">
        <v>2.5999999999999999E-3</v>
      </c>
      <c r="L32">
        <v>1.8599999999999998E-2</v>
      </c>
      <c r="M32">
        <v>0.855074</v>
      </c>
      <c r="N32" t="s">
        <v>20</v>
      </c>
      <c r="O32">
        <v>2.5999999999999999E-3</v>
      </c>
      <c r="P32">
        <v>1.9800000000000002E-2</v>
      </c>
      <c r="Q32">
        <v>0.86045300000000002</v>
      </c>
      <c r="S32" s="17"/>
      <c r="T32" t="s">
        <v>20</v>
      </c>
      <c r="U32">
        <v>1.2999999999999999E-3</v>
      </c>
      <c r="V32">
        <v>1.6199999999999999E-2</v>
      </c>
      <c r="W32">
        <v>0.88658700000000001</v>
      </c>
      <c r="X32" t="s">
        <v>20</v>
      </c>
      <c r="Y32">
        <v>2.5999999999999999E-3</v>
      </c>
      <c r="Z32">
        <v>1.7399999999999999E-2</v>
      </c>
      <c r="AA32">
        <v>0.87140700000000004</v>
      </c>
      <c r="AB32" t="s">
        <v>20</v>
      </c>
      <c r="AC32">
        <v>2.5999999999999999E-3</v>
      </c>
      <c r="AD32">
        <v>1.8599999999999998E-2</v>
      </c>
      <c r="AE32">
        <v>0.86888900000000002</v>
      </c>
      <c r="AF32" t="s">
        <v>20</v>
      </c>
      <c r="AG32">
        <v>2.5999999999999999E-3</v>
      </c>
      <c r="AH32">
        <v>1.9800000000000002E-2</v>
      </c>
      <c r="AI32">
        <v>0.87434900000000004</v>
      </c>
    </row>
    <row r="33" spans="1:35" x14ac:dyDescent="0.25">
      <c r="A33" s="17"/>
      <c r="B33" t="s">
        <v>21</v>
      </c>
      <c r="C33">
        <v>1.0800000000000001E-2</v>
      </c>
      <c r="D33">
        <v>1.5299999999999999E-2</v>
      </c>
      <c r="E33">
        <v>0.88503600000000004</v>
      </c>
      <c r="F33" t="s">
        <v>21</v>
      </c>
      <c r="G33">
        <v>1.15E-2</v>
      </c>
      <c r="H33">
        <v>1.6400000000000001E-2</v>
      </c>
      <c r="I33">
        <v>0.89006700000000005</v>
      </c>
      <c r="J33" t="s">
        <v>21</v>
      </c>
      <c r="K33">
        <v>1.2200000000000001E-2</v>
      </c>
      <c r="L33">
        <v>1.7399999999999999E-2</v>
      </c>
      <c r="M33">
        <v>0.88550300000000004</v>
      </c>
      <c r="N33" t="s">
        <v>21</v>
      </c>
      <c r="O33">
        <v>1.29E-2</v>
      </c>
      <c r="P33">
        <v>1.8499999999999999E-2</v>
      </c>
      <c r="Q33">
        <v>0.87988500000000003</v>
      </c>
      <c r="S33" s="17"/>
      <c r="T33" t="s">
        <v>21</v>
      </c>
      <c r="U33">
        <v>5.7000000000000002E-3</v>
      </c>
      <c r="V33">
        <v>1.37E-2</v>
      </c>
      <c r="W33">
        <v>0.93934700000000004</v>
      </c>
      <c r="X33" t="s">
        <v>21</v>
      </c>
      <c r="Y33">
        <v>6.1999999999999998E-3</v>
      </c>
      <c r="Z33">
        <v>1.46E-2</v>
      </c>
      <c r="AA33">
        <v>0.92896900000000004</v>
      </c>
      <c r="AB33" t="s">
        <v>21</v>
      </c>
      <c r="AC33">
        <v>6.6E-3</v>
      </c>
      <c r="AD33">
        <v>1.54E-2</v>
      </c>
      <c r="AE33">
        <v>0.89339599999999997</v>
      </c>
      <c r="AF33" t="s">
        <v>21</v>
      </c>
      <c r="AG33">
        <v>6.8999999999999999E-3</v>
      </c>
      <c r="AH33">
        <v>1.6400000000000001E-2</v>
      </c>
      <c r="AI33">
        <v>0.882081</v>
      </c>
    </row>
    <row r="34" spans="1:35" x14ac:dyDescent="0.25">
      <c r="A34" s="17"/>
      <c r="B34" t="s">
        <v>22</v>
      </c>
      <c r="C34">
        <v>1.1599999999999999E-2</v>
      </c>
      <c r="D34">
        <v>1.3299999999999999E-2</v>
      </c>
      <c r="E34">
        <v>0.94876199999999999</v>
      </c>
      <c r="F34" t="s">
        <v>22</v>
      </c>
      <c r="G34">
        <v>1.24E-2</v>
      </c>
      <c r="H34">
        <v>1.43E-2</v>
      </c>
      <c r="I34">
        <v>0.93432499999999996</v>
      </c>
      <c r="J34" t="s">
        <v>22</v>
      </c>
      <c r="K34">
        <v>1.32E-2</v>
      </c>
      <c r="L34">
        <v>1.52E-2</v>
      </c>
      <c r="M34">
        <v>0.943913</v>
      </c>
      <c r="N34" t="s">
        <v>22</v>
      </c>
      <c r="O34">
        <v>1.4E-2</v>
      </c>
      <c r="P34">
        <v>1.6199999999999999E-2</v>
      </c>
      <c r="Q34">
        <v>0.94221999999999995</v>
      </c>
      <c r="S34" s="17"/>
      <c r="T34" t="s">
        <v>22</v>
      </c>
      <c r="U34">
        <v>6.8999999999999999E-3</v>
      </c>
      <c r="V34">
        <v>1.09E-2</v>
      </c>
      <c r="W34">
        <v>0.95439399999999996</v>
      </c>
      <c r="X34" t="s">
        <v>22</v>
      </c>
      <c r="Y34">
        <v>7.4000000000000003E-3</v>
      </c>
      <c r="Z34">
        <v>1.17E-2</v>
      </c>
      <c r="AA34">
        <v>0.95059199999999999</v>
      </c>
      <c r="AB34" t="s">
        <v>22</v>
      </c>
      <c r="AC34">
        <v>7.9000000000000008E-3</v>
      </c>
      <c r="AD34">
        <v>1.2500000000000001E-2</v>
      </c>
      <c r="AE34">
        <v>0.94325700000000001</v>
      </c>
      <c r="AF34" t="s">
        <v>22</v>
      </c>
      <c r="AG34">
        <v>8.3999999999999995E-3</v>
      </c>
      <c r="AH34">
        <v>1.3299999999999999E-2</v>
      </c>
      <c r="AI34">
        <v>0.94441900000000001</v>
      </c>
    </row>
    <row r="37" spans="1:35" x14ac:dyDescent="0.25">
      <c r="A37" s="13" t="s">
        <v>24</v>
      </c>
      <c r="B37" s="11" t="s">
        <v>108</v>
      </c>
      <c r="C37" s="11"/>
      <c r="D37" s="11"/>
      <c r="E37" s="11"/>
      <c r="F37" s="11" t="s">
        <v>109</v>
      </c>
      <c r="G37" s="11"/>
      <c r="H37" s="11"/>
      <c r="I37" s="11"/>
      <c r="J37" s="11" t="s">
        <v>110</v>
      </c>
      <c r="K37" s="11"/>
      <c r="L37" s="11"/>
      <c r="M37" s="11"/>
      <c r="N37" s="11" t="s">
        <v>111</v>
      </c>
      <c r="O37" s="11"/>
      <c r="P37" s="11"/>
      <c r="Q37" s="11"/>
      <c r="S37" s="13" t="s">
        <v>24</v>
      </c>
      <c r="T37" s="11" t="s">
        <v>108</v>
      </c>
      <c r="U37" s="11"/>
      <c r="V37" s="11"/>
      <c r="W37" s="11"/>
      <c r="X37" s="11" t="s">
        <v>109</v>
      </c>
      <c r="Y37" s="11"/>
      <c r="Z37" s="11"/>
      <c r="AA37" s="11"/>
      <c r="AB37" s="11" t="s">
        <v>110</v>
      </c>
      <c r="AC37" s="11"/>
      <c r="AD37" s="11"/>
      <c r="AE37" s="11"/>
      <c r="AF37" s="11" t="s">
        <v>111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1.6199999999999999E-2</v>
      </c>
      <c r="E39">
        <v>1.212188</v>
      </c>
      <c r="F39" t="s">
        <v>20</v>
      </c>
      <c r="G39">
        <v>2.5999999999999999E-3</v>
      </c>
      <c r="H39">
        <v>1.7399999999999999E-2</v>
      </c>
      <c r="I39">
        <v>1.2115279999999999</v>
      </c>
      <c r="J39" t="s">
        <v>20</v>
      </c>
      <c r="K39">
        <v>2.5999999999999999E-3</v>
      </c>
      <c r="L39">
        <v>1.8599999999999998E-2</v>
      </c>
      <c r="M39">
        <v>1.2011229999999999</v>
      </c>
      <c r="N39" t="s">
        <v>20</v>
      </c>
      <c r="O39">
        <v>2.5999999999999999E-3</v>
      </c>
      <c r="P39">
        <v>1.9800000000000002E-2</v>
      </c>
      <c r="Q39">
        <v>1.2221919999999999</v>
      </c>
      <c r="S39" s="13"/>
      <c r="T39" t="s">
        <v>20</v>
      </c>
      <c r="U39">
        <v>1.2999999999999999E-3</v>
      </c>
      <c r="V39">
        <v>1.6199999999999999E-2</v>
      </c>
      <c r="W39">
        <v>1.200655</v>
      </c>
      <c r="X39" t="s">
        <v>20</v>
      </c>
      <c r="Y39">
        <v>2.5999999999999999E-3</v>
      </c>
      <c r="Z39">
        <v>1.7399999999999999E-2</v>
      </c>
      <c r="AA39">
        <v>1.2064239999999999</v>
      </c>
      <c r="AB39" t="s">
        <v>20</v>
      </c>
      <c r="AC39">
        <v>2.5999999999999999E-3</v>
      </c>
      <c r="AD39">
        <v>1.8599999999999998E-2</v>
      </c>
      <c r="AE39">
        <v>1.2059820000000001</v>
      </c>
      <c r="AF39" t="s">
        <v>20</v>
      </c>
      <c r="AG39">
        <v>2.5999999999999999E-3</v>
      </c>
      <c r="AH39">
        <v>1.9800000000000002E-2</v>
      </c>
      <c r="AI39">
        <v>1.210412</v>
      </c>
    </row>
    <row r="40" spans="1:35" x14ac:dyDescent="0.25">
      <c r="A40" s="13"/>
      <c r="B40" t="s">
        <v>21</v>
      </c>
      <c r="C40">
        <v>1.0800000000000001E-2</v>
      </c>
      <c r="D40">
        <v>1.5299999999999999E-2</v>
      </c>
      <c r="E40">
        <v>1.7306870000000001</v>
      </c>
      <c r="F40" t="s">
        <v>21</v>
      </c>
      <c r="G40">
        <v>1.15E-2</v>
      </c>
      <c r="H40">
        <v>1.6E-2</v>
      </c>
      <c r="I40">
        <v>1.777048</v>
      </c>
      <c r="J40" t="s">
        <v>21</v>
      </c>
      <c r="K40">
        <v>1.2200000000000001E-2</v>
      </c>
      <c r="L40">
        <v>1.72E-2</v>
      </c>
      <c r="M40">
        <v>1.749142</v>
      </c>
      <c r="N40" t="s">
        <v>21</v>
      </c>
      <c r="O40">
        <v>1.29E-2</v>
      </c>
      <c r="P40">
        <v>1.83E-2</v>
      </c>
      <c r="Q40">
        <v>1.7191399999999999</v>
      </c>
      <c r="S40" s="13"/>
      <c r="T40" t="s">
        <v>21</v>
      </c>
      <c r="U40">
        <v>5.7000000000000002E-3</v>
      </c>
      <c r="V40">
        <v>1.37E-2</v>
      </c>
      <c r="W40">
        <v>1.7883579999999999</v>
      </c>
      <c r="X40" t="s">
        <v>21</v>
      </c>
      <c r="Y40">
        <v>6.1999999999999998E-3</v>
      </c>
      <c r="Z40">
        <v>1.37E-2</v>
      </c>
      <c r="AA40">
        <v>1.788872</v>
      </c>
      <c r="AB40" t="s">
        <v>21</v>
      </c>
      <c r="AC40">
        <v>6.7000000000000002E-3</v>
      </c>
      <c r="AD40">
        <v>1.4800000000000001E-2</v>
      </c>
      <c r="AE40">
        <v>1.753431</v>
      </c>
      <c r="AF40" t="s">
        <v>21</v>
      </c>
      <c r="AG40">
        <v>7.1000000000000004E-3</v>
      </c>
      <c r="AH40">
        <v>1.5800000000000002E-2</v>
      </c>
      <c r="AI40">
        <v>1.7946299999999999</v>
      </c>
    </row>
    <row r="41" spans="1:35" x14ac:dyDescent="0.25">
      <c r="A41" s="13"/>
      <c r="B41" t="s">
        <v>22</v>
      </c>
      <c r="C41">
        <v>1.1599999999999999E-2</v>
      </c>
      <c r="D41">
        <v>1.3299999999999999E-2</v>
      </c>
      <c r="E41">
        <v>7.4616680000000004</v>
      </c>
      <c r="F41" t="s">
        <v>22</v>
      </c>
      <c r="G41">
        <v>1.2699999999999999E-2</v>
      </c>
      <c r="H41">
        <v>1.43E-2</v>
      </c>
      <c r="I41">
        <v>7.2097360000000004</v>
      </c>
      <c r="J41" t="s">
        <v>22</v>
      </c>
      <c r="K41">
        <v>1.34E-2</v>
      </c>
      <c r="L41">
        <v>1.52E-2</v>
      </c>
      <c r="M41">
        <v>8.8394759999999994</v>
      </c>
      <c r="N41" t="s">
        <v>22</v>
      </c>
      <c r="O41">
        <v>1.4200000000000001E-2</v>
      </c>
      <c r="P41">
        <v>1.6199999999999999E-2</v>
      </c>
      <c r="Q41">
        <v>9.5744310000000006</v>
      </c>
      <c r="S41" s="13"/>
      <c r="T41" t="s">
        <v>22</v>
      </c>
      <c r="U41">
        <v>6.8999999999999999E-3</v>
      </c>
      <c r="V41">
        <v>1.09E-2</v>
      </c>
      <c r="W41">
        <v>7.8217639999999999</v>
      </c>
      <c r="X41" t="s">
        <v>22</v>
      </c>
      <c r="Y41">
        <v>7.7999999999999996E-3</v>
      </c>
      <c r="Z41">
        <v>1.17E-2</v>
      </c>
      <c r="AA41">
        <v>6.226559</v>
      </c>
      <c r="AB41" t="s">
        <v>22</v>
      </c>
      <c r="AC41">
        <v>8.3999999999999995E-3</v>
      </c>
      <c r="AD41">
        <v>1.24E-2</v>
      </c>
      <c r="AE41">
        <v>7.7957159999999996</v>
      </c>
      <c r="AF41" t="s">
        <v>22</v>
      </c>
      <c r="AG41">
        <v>8.8999999999999999E-3</v>
      </c>
      <c r="AH41">
        <v>1.32E-2</v>
      </c>
      <c r="AI41">
        <v>7.889227</v>
      </c>
    </row>
    <row r="44" spans="1:35" x14ac:dyDescent="0.25">
      <c r="A44" s="18" t="s">
        <v>25</v>
      </c>
      <c r="B44" s="11" t="s">
        <v>108</v>
      </c>
      <c r="C44" s="11"/>
      <c r="D44" s="11"/>
      <c r="E44" s="11"/>
      <c r="F44" s="11" t="s">
        <v>109</v>
      </c>
      <c r="G44" s="11"/>
      <c r="H44" s="11"/>
      <c r="I44" s="11"/>
      <c r="J44" s="11" t="s">
        <v>110</v>
      </c>
      <c r="K44" s="11"/>
      <c r="L44" s="11"/>
      <c r="M44" s="11"/>
      <c r="N44" s="11" t="s">
        <v>111</v>
      </c>
      <c r="O44" s="11"/>
      <c r="P44" s="11"/>
      <c r="Q44" s="11"/>
      <c r="S44" s="18" t="s">
        <v>25</v>
      </c>
      <c r="T44" s="11" t="s">
        <v>108</v>
      </c>
      <c r="U44" s="11"/>
      <c r="V44" s="11"/>
      <c r="W44" s="11"/>
      <c r="X44" s="11" t="s">
        <v>109</v>
      </c>
      <c r="Y44" s="11"/>
      <c r="Z44" s="11"/>
      <c r="AA44" s="11"/>
      <c r="AB44" s="11" t="s">
        <v>110</v>
      </c>
      <c r="AC44" s="11"/>
      <c r="AD44" s="11"/>
      <c r="AE44" s="11"/>
      <c r="AF44" s="11" t="s">
        <v>111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1.2699999999999999E-2</v>
      </c>
      <c r="C46" s="3"/>
      <c r="D46" s="3"/>
      <c r="E46">
        <v>2.5935459999999999</v>
      </c>
      <c r="F46" s="3">
        <v>1.37E-2</v>
      </c>
      <c r="G46" s="3"/>
      <c r="H46" s="3"/>
      <c r="I46">
        <v>2.4318360000000001</v>
      </c>
      <c r="J46" s="3">
        <v>1.46E-2</v>
      </c>
      <c r="K46" s="3"/>
      <c r="L46" s="3"/>
      <c r="M46">
        <v>2.3864139999999998</v>
      </c>
      <c r="N46" s="3">
        <v>1.54E-2</v>
      </c>
      <c r="O46" s="3"/>
      <c r="P46" s="3"/>
      <c r="Q46">
        <v>2.4303620000000001</v>
      </c>
      <c r="S46" s="18"/>
      <c r="T46" s="3">
        <v>9.5999999999999992E-3</v>
      </c>
      <c r="U46" s="3"/>
      <c r="V46" s="3"/>
      <c r="W46">
        <v>2.6899609999999998</v>
      </c>
      <c r="X46" s="3">
        <v>1.0200000000000001E-2</v>
      </c>
      <c r="Y46" s="3"/>
      <c r="Z46" s="3"/>
      <c r="AA46">
        <v>2.6705399999999999</v>
      </c>
      <c r="AB46" s="3">
        <v>1.09E-2</v>
      </c>
      <c r="AC46" s="3"/>
      <c r="AD46" s="3"/>
      <c r="AE46">
        <v>2.6914020000000001</v>
      </c>
      <c r="AF46" s="3">
        <v>1.15E-2</v>
      </c>
      <c r="AG46" s="3"/>
      <c r="AH46" s="3"/>
      <c r="AI46">
        <v>2.7064509999999999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108</v>
      </c>
      <c r="C50" s="11"/>
      <c r="D50" s="11"/>
      <c r="E50" s="11"/>
      <c r="F50" s="11" t="s">
        <v>109</v>
      </c>
      <c r="G50" s="11"/>
      <c r="H50" s="11"/>
      <c r="I50" s="11"/>
      <c r="J50" s="11" t="s">
        <v>110</v>
      </c>
      <c r="K50" s="11"/>
      <c r="L50" s="11"/>
      <c r="M50" s="11"/>
      <c r="N50" s="11" t="s">
        <v>111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1.6199999999999999E-2</v>
      </c>
      <c r="E52">
        <v>0.86649799999999999</v>
      </c>
      <c r="F52" t="s">
        <v>20</v>
      </c>
      <c r="G52">
        <v>2.5999999999999999E-3</v>
      </c>
      <c r="H52">
        <v>1.7399999999999999E-2</v>
      </c>
      <c r="I52">
        <v>0.85779000000000005</v>
      </c>
      <c r="J52" t="s">
        <v>20</v>
      </c>
      <c r="K52">
        <v>2.5999999999999999E-3</v>
      </c>
      <c r="L52">
        <v>1.8599999999999998E-2</v>
      </c>
      <c r="M52">
        <v>0.86378500000000003</v>
      </c>
      <c r="N52" t="s">
        <v>20</v>
      </c>
      <c r="O52">
        <v>2.5999999999999999E-3</v>
      </c>
      <c r="P52">
        <v>1.9800000000000002E-2</v>
      </c>
      <c r="Q52">
        <v>0.86116300000000001</v>
      </c>
    </row>
    <row r="53" spans="1:17" x14ac:dyDescent="0.25">
      <c r="A53" s="17"/>
      <c r="B53" t="s">
        <v>21</v>
      </c>
      <c r="C53">
        <v>2.7000000000000001E-3</v>
      </c>
      <c r="D53">
        <v>9.2999999999999992E-3</v>
      </c>
      <c r="E53">
        <v>0.90892499999999998</v>
      </c>
      <c r="F53" t="s">
        <v>21</v>
      </c>
      <c r="G53">
        <v>2.8999999999999998E-3</v>
      </c>
      <c r="H53">
        <v>9.7999999999999997E-3</v>
      </c>
      <c r="I53">
        <v>0.88617199999999996</v>
      </c>
      <c r="J53" t="s">
        <v>21</v>
      </c>
      <c r="K53">
        <v>3.0999999999999999E-3</v>
      </c>
      <c r="L53">
        <v>1.0200000000000001E-2</v>
      </c>
      <c r="M53">
        <v>0.89190000000000003</v>
      </c>
      <c r="N53" t="s">
        <v>21</v>
      </c>
      <c r="O53">
        <v>3.3E-3</v>
      </c>
      <c r="P53">
        <v>1.09E-2</v>
      </c>
      <c r="Q53">
        <v>0.88679399999999997</v>
      </c>
    </row>
    <row r="54" spans="1:17" x14ac:dyDescent="0.25">
      <c r="A54" s="17"/>
      <c r="B54" t="s">
        <v>22</v>
      </c>
      <c r="C54">
        <v>3.5000000000000001E-3</v>
      </c>
      <c r="D54">
        <v>6.7999999999999996E-3</v>
      </c>
      <c r="E54">
        <v>0.93868300000000005</v>
      </c>
      <c r="F54" t="s">
        <v>22</v>
      </c>
      <c r="G54">
        <v>3.8E-3</v>
      </c>
      <c r="H54">
        <v>7.4000000000000003E-3</v>
      </c>
      <c r="I54">
        <v>0.94344700000000004</v>
      </c>
      <c r="J54" t="s">
        <v>22</v>
      </c>
      <c r="K54">
        <v>4.1000000000000003E-3</v>
      </c>
      <c r="L54">
        <v>7.9000000000000008E-3</v>
      </c>
      <c r="M54">
        <v>0.944106</v>
      </c>
      <c r="N54" t="s">
        <v>22</v>
      </c>
      <c r="O54">
        <v>4.4000000000000003E-3</v>
      </c>
      <c r="P54">
        <v>8.3999999999999995E-3</v>
      </c>
      <c r="Q54">
        <v>0.94190300000000005</v>
      </c>
    </row>
    <row r="57" spans="1:17" x14ac:dyDescent="0.25">
      <c r="A57" s="13" t="s">
        <v>24</v>
      </c>
      <c r="B57" s="11" t="s">
        <v>108</v>
      </c>
      <c r="C57" s="11"/>
      <c r="D57" s="11"/>
      <c r="E57" s="11"/>
      <c r="F57" s="11" t="s">
        <v>109</v>
      </c>
      <c r="G57" s="11"/>
      <c r="H57" s="11"/>
      <c r="I57" s="11"/>
      <c r="J57" s="11" t="s">
        <v>110</v>
      </c>
      <c r="K57" s="11"/>
      <c r="L57" s="11"/>
      <c r="M57" s="11"/>
      <c r="N57" s="11" t="s">
        <v>111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1.6199999999999999E-2</v>
      </c>
      <c r="E59">
        <v>1.2065710000000001</v>
      </c>
      <c r="F59" t="s">
        <v>20</v>
      </c>
      <c r="G59">
        <v>2.5999999999999999E-3</v>
      </c>
      <c r="H59">
        <v>1.7399999999999999E-2</v>
      </c>
      <c r="I59">
        <v>1.2052970000000001</v>
      </c>
      <c r="J59" t="s">
        <v>20</v>
      </c>
      <c r="K59">
        <v>2.5999999999999999E-3</v>
      </c>
      <c r="L59">
        <v>1.8599999999999998E-2</v>
      </c>
      <c r="M59">
        <v>1.2066570000000001</v>
      </c>
      <c r="N59" t="s">
        <v>20</v>
      </c>
      <c r="O59">
        <v>2.5999999999999999E-3</v>
      </c>
      <c r="P59">
        <v>1.9800000000000002E-2</v>
      </c>
      <c r="Q59">
        <v>1.221562</v>
      </c>
    </row>
    <row r="60" spans="1:17" x14ac:dyDescent="0.25">
      <c r="A60" s="13"/>
      <c r="B60" t="s">
        <v>21</v>
      </c>
      <c r="C60">
        <v>2.7000000000000001E-3</v>
      </c>
      <c r="D60">
        <v>9.2999999999999992E-3</v>
      </c>
      <c r="E60">
        <v>1.689071</v>
      </c>
      <c r="F60" t="s">
        <v>21</v>
      </c>
      <c r="G60">
        <v>3.2000000000000002E-3</v>
      </c>
      <c r="H60">
        <v>7.9000000000000008E-3</v>
      </c>
      <c r="I60">
        <v>1.7009069999999999</v>
      </c>
      <c r="J60" t="s">
        <v>21</v>
      </c>
      <c r="K60">
        <v>3.8999999999999998E-3</v>
      </c>
      <c r="L60">
        <v>8.8000000000000005E-3</v>
      </c>
      <c r="M60">
        <v>1.6621699999999999</v>
      </c>
      <c r="N60" t="s">
        <v>21</v>
      </c>
      <c r="O60">
        <v>3.8999999999999998E-3</v>
      </c>
      <c r="P60">
        <v>9.5999999999999992E-3</v>
      </c>
      <c r="Q60">
        <v>1.6693100000000001</v>
      </c>
    </row>
    <row r="61" spans="1:17" x14ac:dyDescent="0.25">
      <c r="A61" s="13"/>
      <c r="B61" t="s">
        <v>22</v>
      </c>
      <c r="C61">
        <v>3.5000000000000001E-3</v>
      </c>
      <c r="D61">
        <v>6.4000000000000003E-3</v>
      </c>
      <c r="E61">
        <v>5.6092389999999996</v>
      </c>
      <c r="F61" t="s">
        <v>22</v>
      </c>
      <c r="G61">
        <v>4.3E-3</v>
      </c>
      <c r="H61">
        <v>6.8999999999999999E-3</v>
      </c>
      <c r="I61">
        <v>5.4878720000000003</v>
      </c>
      <c r="J61" t="s">
        <v>22</v>
      </c>
      <c r="K61">
        <v>4.7000000000000002E-3</v>
      </c>
      <c r="L61">
        <v>6.7999999999999996E-3</v>
      </c>
      <c r="M61">
        <v>6.1926030000000001</v>
      </c>
      <c r="N61" t="s">
        <v>22</v>
      </c>
      <c r="O61">
        <v>5.0000000000000001E-3</v>
      </c>
      <c r="P61">
        <v>7.4999999999999997E-3</v>
      </c>
      <c r="Q61">
        <v>6.4980549999999999</v>
      </c>
    </row>
    <row r="64" spans="1:17" x14ac:dyDescent="0.25">
      <c r="A64" s="18" t="s">
        <v>25</v>
      </c>
      <c r="B64" s="11" t="s">
        <v>108</v>
      </c>
      <c r="C64" s="11"/>
      <c r="D64" s="11"/>
      <c r="E64" s="11"/>
      <c r="F64" s="11" t="s">
        <v>109</v>
      </c>
      <c r="G64" s="11"/>
      <c r="H64" s="11"/>
      <c r="I64" s="11"/>
      <c r="J64" s="11" t="s">
        <v>110</v>
      </c>
      <c r="K64" s="11"/>
      <c r="L64" s="11"/>
      <c r="M64" s="11"/>
      <c r="N64" s="11" t="s">
        <v>111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5.1000000000000004E-3</v>
      </c>
      <c r="C66" s="3"/>
      <c r="D66" s="3"/>
      <c r="E66">
        <v>2.6706129999999999</v>
      </c>
      <c r="F66" s="3"/>
      <c r="G66" s="3">
        <v>5.5999999999999999E-3</v>
      </c>
      <c r="H66" s="3"/>
      <c r="I66">
        <v>2.7078380000000002</v>
      </c>
      <c r="J66" s="3">
        <v>6.0000000000000001E-3</v>
      </c>
      <c r="K66" s="3"/>
      <c r="L66" s="3"/>
      <c r="M66">
        <v>2.683055</v>
      </c>
      <c r="N66" s="3">
        <v>6.4000000000000003E-3</v>
      </c>
      <c r="O66" s="3"/>
      <c r="P66" s="3"/>
      <c r="Q66">
        <v>2.692285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1.626E-2</v>
      </c>
      <c r="H73">
        <f t="shared" ref="H73:H75" si="2">E11+I11</f>
        <v>1.7895059999999998</v>
      </c>
      <c r="I73">
        <f t="shared" ref="I73:I75" si="3">0.05*G18+(1-0.05)*C18</f>
        <v>1.3649999999999999E-3</v>
      </c>
      <c r="J73">
        <f t="shared" ref="J73:J75" si="4">0.05*H18+(1-0.05)*D18</f>
        <v>1.626E-2</v>
      </c>
      <c r="K73">
        <f t="shared" ref="K73:K75" si="5">I18+E18</f>
        <v>2.4113879999999996</v>
      </c>
      <c r="L73">
        <f>0.05*F25+(1-0.05)*B25</f>
        <v>1.5955E-2</v>
      </c>
      <c r="M73">
        <f>I25+E25</f>
        <v>4.9619879999999998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1.6319999999999998E-2</v>
      </c>
      <c r="U73">
        <f t="shared" ref="U73:U75" si="8">0.1*G18+(1-0.1)*C18</f>
        <v>1.4300000000000001E-3</v>
      </c>
      <c r="V73">
        <f t="shared" ref="V73:V75" si="9">0.1*H18+(1-0.1)*D18</f>
        <v>1.6319999999999998E-2</v>
      </c>
      <c r="X73">
        <f>0.1*F25+(1-0.1)*B25</f>
        <v>1.6010000000000003E-2</v>
      </c>
    </row>
    <row r="74" spans="1:27" x14ac:dyDescent="0.25">
      <c r="C74" s="17"/>
      <c r="D74" s="16"/>
      <c r="E74" t="s">
        <v>36</v>
      </c>
      <c r="F74">
        <f t="shared" si="0"/>
        <v>1.5955E-2</v>
      </c>
      <c r="G74">
        <f t="shared" si="1"/>
        <v>1.6160000000000001E-2</v>
      </c>
      <c r="H74">
        <f t="shared" si="2"/>
        <v>1.8045369999999998</v>
      </c>
      <c r="I74">
        <f t="shared" si="3"/>
        <v>1.5955E-2</v>
      </c>
      <c r="J74">
        <f t="shared" si="4"/>
        <v>1.6160000000000001E-2</v>
      </c>
      <c r="K74">
        <f t="shared" si="5"/>
        <v>3.4827129999999999</v>
      </c>
      <c r="P74" s="16"/>
      <c r="Q74" t="s">
        <v>36</v>
      </c>
      <c r="R74">
        <f t="shared" si="6"/>
        <v>1.6010000000000003E-2</v>
      </c>
      <c r="S74">
        <f t="shared" si="7"/>
        <v>1.6219999999999998E-2</v>
      </c>
      <c r="U74">
        <f t="shared" si="8"/>
        <v>1.6010000000000003E-2</v>
      </c>
      <c r="V74">
        <f t="shared" si="9"/>
        <v>1.6219999999999998E-2</v>
      </c>
    </row>
    <row r="75" spans="1:27" x14ac:dyDescent="0.25">
      <c r="C75" s="17"/>
      <c r="D75" s="16"/>
      <c r="E75" t="s">
        <v>37</v>
      </c>
      <c r="F75">
        <f t="shared" si="0"/>
        <v>1.5955E-2</v>
      </c>
      <c r="G75">
        <f t="shared" si="1"/>
        <v>1.5955E-2</v>
      </c>
      <c r="H75">
        <f t="shared" si="2"/>
        <v>1.922091</v>
      </c>
      <c r="I75">
        <f t="shared" si="3"/>
        <v>1.5955E-2</v>
      </c>
      <c r="J75">
        <f t="shared" si="4"/>
        <v>1.5955E-2</v>
      </c>
      <c r="K75">
        <f t="shared" si="5"/>
        <v>11.745433</v>
      </c>
      <c r="P75" s="16"/>
      <c r="Q75" t="s">
        <v>37</v>
      </c>
      <c r="R75">
        <f t="shared" si="6"/>
        <v>1.6010000000000003E-2</v>
      </c>
      <c r="S75">
        <f t="shared" si="7"/>
        <v>1.6010000000000003E-2</v>
      </c>
      <c r="U75">
        <f t="shared" si="8"/>
        <v>1.6010000000000003E-2</v>
      </c>
      <c r="V75">
        <f t="shared" si="9"/>
        <v>1.6010000000000003E-2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1.644E-2</v>
      </c>
      <c r="I79">
        <f t="shared" ref="I79:I80" si="12">0.2*G18+(1-0.2)*C18</f>
        <v>1.5599999999999998E-3</v>
      </c>
      <c r="J79">
        <f t="shared" ref="J79:J81" si="13">0.2*H18+(1-0.2)*D18</f>
        <v>1.644E-2</v>
      </c>
      <c r="L79">
        <f>0.2*F25+(1-0.2)*B25</f>
        <v>1.6120000000000002E-2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1.6559999999999998E-2</v>
      </c>
      <c r="U79">
        <f t="shared" ref="U79:U81" si="16">0.3*G18+(1-0.3)*C18</f>
        <v>1.6899999999999999E-3</v>
      </c>
      <c r="V79">
        <f t="shared" ref="V79:V81" si="17">0.3*H18+(1-0.3)*D18</f>
        <v>1.6559999999999998E-2</v>
      </c>
      <c r="X79">
        <f>0.3*F25+(1-0.3)*B25</f>
        <v>1.6230000000000001E-2</v>
      </c>
    </row>
    <row r="80" spans="1:27" x14ac:dyDescent="0.25">
      <c r="C80" s="17"/>
      <c r="D80" s="16"/>
      <c r="E80" t="s">
        <v>36</v>
      </c>
      <c r="F80">
        <f t="shared" si="10"/>
        <v>1.6120000000000002E-2</v>
      </c>
      <c r="G80">
        <f t="shared" si="11"/>
        <v>1.634E-2</v>
      </c>
      <c r="I80">
        <f t="shared" si="12"/>
        <v>1.6120000000000002E-2</v>
      </c>
      <c r="J80">
        <f t="shared" si="13"/>
        <v>1.634E-2</v>
      </c>
      <c r="P80" s="16"/>
      <c r="Q80" t="s">
        <v>36</v>
      </c>
      <c r="R80">
        <f t="shared" si="14"/>
        <v>1.6230000000000001E-2</v>
      </c>
      <c r="S80">
        <f t="shared" si="15"/>
        <v>1.6459999999999999E-2</v>
      </c>
      <c r="U80">
        <f t="shared" si="16"/>
        <v>1.6230000000000001E-2</v>
      </c>
      <c r="V80">
        <f t="shared" si="17"/>
        <v>1.6459999999999999E-2</v>
      </c>
    </row>
    <row r="81" spans="2:25" x14ac:dyDescent="0.25">
      <c r="C81" s="17"/>
      <c r="D81" s="16"/>
      <c r="E81" t="s">
        <v>37</v>
      </c>
      <c r="F81">
        <f t="shared" si="10"/>
        <v>1.6120000000000002E-2</v>
      </c>
      <c r="G81">
        <f t="shared" si="11"/>
        <v>1.6120000000000002E-2</v>
      </c>
      <c r="I81">
        <f>0.2*G20+(1-0.2)*C20</f>
        <v>1.6120000000000002E-2</v>
      </c>
      <c r="J81">
        <f t="shared" si="13"/>
        <v>1.6120000000000002E-2</v>
      </c>
      <c r="P81" s="16"/>
      <c r="Q81" t="s">
        <v>37</v>
      </c>
      <c r="R81">
        <f t="shared" si="14"/>
        <v>1.6230000000000001E-2</v>
      </c>
      <c r="S81">
        <f t="shared" si="15"/>
        <v>1.6230000000000001E-2</v>
      </c>
      <c r="U81">
        <f t="shared" si="16"/>
        <v>1.6230000000000001E-2</v>
      </c>
      <c r="V81">
        <f t="shared" si="17"/>
        <v>1.6230000000000001E-2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1.6320000000000001E-2</v>
      </c>
      <c r="H86">
        <f t="shared" ref="H86:H88" si="20">M11+I11+E11</f>
        <v>2.6530940000000003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1.6320000000000001E-2</v>
      </c>
      <c r="K86">
        <f t="shared" ref="K86:K88" si="23">M18+I18+E18</f>
        <v>3.6136419999999996</v>
      </c>
      <c r="L86">
        <f>(0.05*(1-0.05)+0.05*(1-0.05))*F25+0.05*0.05*J25+(1-0.05*(1-0.05)-0.05*(1-0.05)-0.05*0.05)*B25</f>
        <v>1.601025E-2</v>
      </c>
      <c r="M86">
        <f>M25+I25+E25</f>
        <v>7.4165590000000003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1.644E-2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1.644E-2</v>
      </c>
      <c r="X86">
        <f>(0.1*0.9+0.1*0.9)*F25+0.1*0.1*J25+(1-0.1*0.9-0.1*0.9-0.1*0.1)*B25</f>
        <v>1.6121000000000003E-2</v>
      </c>
    </row>
    <row r="87" spans="2:25" x14ac:dyDescent="0.25">
      <c r="B87" s="17"/>
      <c r="C87" s="15"/>
      <c r="D87" s="16"/>
      <c r="E87" t="s">
        <v>36</v>
      </c>
      <c r="F87">
        <f t="shared" si="18"/>
        <v>1.601025E-2</v>
      </c>
      <c r="G87">
        <f t="shared" si="19"/>
        <v>1.6220000000000002E-2</v>
      </c>
      <c r="H87">
        <f t="shared" si="20"/>
        <v>2.693181</v>
      </c>
      <c r="I87">
        <f t="shared" si="21"/>
        <v>1.601025E-2</v>
      </c>
      <c r="J87">
        <f t="shared" si="22"/>
        <v>1.6220000000000002E-2</v>
      </c>
      <c r="K87">
        <f t="shared" si="23"/>
        <v>5.2330389999999998</v>
      </c>
      <c r="O87" s="15"/>
      <c r="P87" s="16"/>
      <c r="Q87" t="s">
        <v>36</v>
      </c>
      <c r="R87">
        <f t="shared" si="24"/>
        <v>1.6121000000000003E-2</v>
      </c>
      <c r="S87">
        <f t="shared" si="25"/>
        <v>1.634E-2</v>
      </c>
      <c r="U87">
        <f t="shared" si="26"/>
        <v>1.6121000000000003E-2</v>
      </c>
      <c r="V87">
        <f t="shared" si="27"/>
        <v>1.634E-2</v>
      </c>
    </row>
    <row r="88" spans="2:25" x14ac:dyDescent="0.25">
      <c r="B88" s="17"/>
      <c r="C88" s="15"/>
      <c r="D88" s="16"/>
      <c r="E88" t="s">
        <v>37</v>
      </c>
      <c r="F88">
        <f t="shared" si="18"/>
        <v>1.601025E-2</v>
      </c>
      <c r="G88">
        <f t="shared" si="19"/>
        <v>1.601025E-2</v>
      </c>
      <c r="H88">
        <f t="shared" si="20"/>
        <v>2.8688539999999998</v>
      </c>
      <c r="I88">
        <f t="shared" si="21"/>
        <v>1.601025E-2</v>
      </c>
      <c r="J88">
        <f t="shared" si="22"/>
        <v>1.601025E-2</v>
      </c>
      <c r="K88">
        <f t="shared" si="23"/>
        <v>17.226623</v>
      </c>
      <c r="O88" s="15"/>
      <c r="P88" s="16"/>
      <c r="Q88" t="s">
        <v>37</v>
      </c>
      <c r="R88">
        <f t="shared" si="24"/>
        <v>1.6121000000000003E-2</v>
      </c>
      <c r="S88">
        <f t="shared" si="25"/>
        <v>1.6121000000000003E-2</v>
      </c>
      <c r="U88">
        <f t="shared" si="26"/>
        <v>1.6121000000000003E-2</v>
      </c>
      <c r="V88">
        <f t="shared" si="27"/>
        <v>1.6121000000000003E-2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1.6679999999999997E-2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1.6679999999999997E-2</v>
      </c>
      <c r="L92">
        <f>(0.2*0.8+0.2*0.8)*F25+0.2*0.2*J25+(1-0.2*0.8-0.2*0.8-0.2*0.2)*B25</f>
        <v>1.6344000000000001E-2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1.6919999999999998E-2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1.6919999999999998E-2</v>
      </c>
      <c r="X92">
        <f>(0.3*0.7+0.3*0.7)*F25+0.3*0.3*J25+(1-0.3*0.7-0.3*0.7-0.3*0.3)*B25</f>
        <v>1.6569000000000004E-2</v>
      </c>
    </row>
    <row r="93" spans="2:25" x14ac:dyDescent="0.25">
      <c r="B93" s="17"/>
      <c r="C93" s="15"/>
      <c r="D93" s="16"/>
      <c r="E93" t="s">
        <v>36</v>
      </c>
      <c r="F93">
        <f t="shared" si="28"/>
        <v>1.6344000000000001E-2</v>
      </c>
      <c r="G93">
        <f>(0.2*0.8+0.2*0.8)*H12+0.2*0.2*L12+(1-0.2*0.8-0.2*0.8-0.2*0.2)*D12</f>
        <v>1.6580000000000001E-2</v>
      </c>
      <c r="I93">
        <f t="shared" si="30"/>
        <v>1.6344000000000001E-2</v>
      </c>
      <c r="J93">
        <f t="shared" si="31"/>
        <v>1.6580000000000001E-2</v>
      </c>
      <c r="O93" s="15"/>
      <c r="P93" s="16"/>
      <c r="Q93" t="s">
        <v>36</v>
      </c>
      <c r="R93">
        <f t="shared" si="32"/>
        <v>1.6569000000000004E-2</v>
      </c>
      <c r="S93">
        <f t="shared" si="33"/>
        <v>1.6820000000000002E-2</v>
      </c>
      <c r="U93">
        <f t="shared" si="34"/>
        <v>1.6569000000000004E-2</v>
      </c>
      <c r="V93">
        <f t="shared" si="35"/>
        <v>1.6820000000000002E-2</v>
      </c>
    </row>
    <row r="94" spans="2:25" x14ac:dyDescent="0.25">
      <c r="B94" s="17"/>
      <c r="C94" s="15"/>
      <c r="D94" s="16"/>
      <c r="E94" t="s">
        <v>37</v>
      </c>
      <c r="F94">
        <f t="shared" si="28"/>
        <v>1.6344000000000001E-2</v>
      </c>
      <c r="G94">
        <f t="shared" si="29"/>
        <v>1.6344000000000001E-2</v>
      </c>
      <c r="I94">
        <f t="shared" si="30"/>
        <v>1.6344000000000001E-2</v>
      </c>
      <c r="J94">
        <f t="shared" si="31"/>
        <v>1.6344000000000001E-2</v>
      </c>
      <c r="O94" s="15"/>
      <c r="P94" s="16"/>
      <c r="Q94" t="s">
        <v>37</v>
      </c>
      <c r="R94">
        <f t="shared" si="32"/>
        <v>1.6569000000000004E-2</v>
      </c>
      <c r="S94">
        <f t="shared" si="33"/>
        <v>1.6569000000000004E-2</v>
      </c>
      <c r="U94">
        <f t="shared" si="34"/>
        <v>1.6569000000000004E-2</v>
      </c>
      <c r="V94">
        <f t="shared" si="35"/>
        <v>1.6569000000000004E-2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1.6379999999999995E-2</v>
      </c>
      <c r="H99">
        <f t="shared" ref="H99:H101" si="38">Q11+M11+I11+E11</f>
        <v>3.5206920000000004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1.6379999999999995E-2</v>
      </c>
      <c r="K99">
        <f t="shared" ref="K99:K101" si="41">Q18+M18+E18+I18</f>
        <v>4.8134389999999998</v>
      </c>
      <c r="L99">
        <f>3*0.05*(1-0.05)*(1-0.05)*F25+3*0.05*0.05*(1-0.05)*J25+0.05*0.05*0.05*N25+(1-3*0.05*(1-0.05)*(1-0.05)-3*0.05*0.05*(1-0.05)-0.05*0.05*0.05)*B25</f>
        <v>1.60657375E-2</v>
      </c>
      <c r="M99">
        <f>Q25+M25+I25+E25</f>
        <v>9.8718009999999996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1.6559999999999998E-2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1.6559999999999998E-2</v>
      </c>
      <c r="X99">
        <f>3*0.1*(1-0.1)*(1-0.1)*F25+3*0.1*0.1*(1-0.1)*J25+0.1*0.1*0.1*N25+(1-3*0.1*(1-0.1)*(1-0.1)-3*0.1*0.1*(1-0.1)-0.1*0.1*0.1)*B25</f>
        <v>1.6232900000000001E-2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1.60657375E-2</v>
      </c>
      <c r="G100">
        <f t="shared" si="37"/>
        <v>1.6279999999999999E-2</v>
      </c>
      <c r="H100">
        <f t="shared" si="38"/>
        <v>3.5902710000000004</v>
      </c>
      <c r="I100">
        <f t="shared" si="39"/>
        <v>1.60657375E-2</v>
      </c>
      <c r="J100">
        <f t="shared" si="40"/>
        <v>1.6279999999999999E-2</v>
      </c>
      <c r="K100">
        <f t="shared" si="41"/>
        <v>6.9427129999999995</v>
      </c>
      <c r="N100" s="19"/>
      <c r="O100" s="15"/>
      <c r="P100" s="16"/>
      <c r="Q100" t="s">
        <v>36</v>
      </c>
      <c r="R100">
        <f t="shared" si="42"/>
        <v>1.6232900000000001E-2</v>
      </c>
      <c r="S100">
        <f t="shared" si="43"/>
        <v>1.6459999999999999E-2</v>
      </c>
      <c r="U100">
        <f t="shared" si="44"/>
        <v>1.6232900000000001E-2</v>
      </c>
      <c r="V100">
        <f t="shared" si="45"/>
        <v>1.6459999999999999E-2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1.60657375E-2</v>
      </c>
      <c r="G101">
        <f t="shared" si="37"/>
        <v>1.60657375E-2</v>
      </c>
      <c r="H101">
        <f t="shared" si="38"/>
        <v>3.8161519999999998</v>
      </c>
      <c r="I101">
        <f t="shared" si="39"/>
        <v>1.60657375E-2</v>
      </c>
      <c r="J101">
        <f t="shared" si="40"/>
        <v>1.60657375E-2</v>
      </c>
      <c r="K101">
        <f t="shared" si="41"/>
        <v>22.619712</v>
      </c>
      <c r="N101" s="19"/>
      <c r="O101" s="15"/>
      <c r="P101" s="16"/>
      <c r="Q101" t="s">
        <v>37</v>
      </c>
      <c r="R101">
        <f t="shared" si="42"/>
        <v>1.6232900000000001E-2</v>
      </c>
      <c r="S101">
        <f t="shared" si="43"/>
        <v>1.6232900000000001E-2</v>
      </c>
      <c r="U101">
        <f t="shared" si="44"/>
        <v>1.6232900000000001E-2</v>
      </c>
      <c r="V101">
        <f t="shared" si="45"/>
        <v>1.6232900000000001E-2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>3*0.2*(1-0.2)*(1-0.2)*G11+3*0.2*0.2*(1-0.2)*K11+0.2*0.2*0.2*O11+(1-3*0.2*(1-0.2)*(1-0.2)-3*0.2*0.2*(1-0.2)-0.2*0.2*0.2)*C11</f>
        <v>1.9344E-3</v>
      </c>
      <c r="G105">
        <f t="shared" ref="G105:G107" si="46">3*0.2*(1-0.2)*(1-0.2)*H11+3*0.2*0.2*(1-0.2)*L11+0.2*0.2*0.2*P11+(1-3*0.2*(1-0.2)*(1-0.2)-3*0.2*0.2*(1-0.2)-0.2*0.2*0.2)*D11</f>
        <v>1.6919999999999998E-2</v>
      </c>
      <c r="I105">
        <f t="shared" ref="I105:I107" si="47">3*0.2*(1-0.2)*(1-0.2)*G18+3*0.2*0.2*(1-0.2)*K18+0.2*0.2*0.2*O18+(1-3*0.2*(1-0.2)*(1-0.2)-3*0.2*0.2*(1-0.2)-0.2*0.2*0.2)*C18</f>
        <v>1.9344E-3</v>
      </c>
      <c r="J105">
        <f t="shared" ref="J105:J107" si="48">3*0.2*(1-0.2)*(1-0.2)*H18+3*0.2*0.2*(1-0.2)*L18+0.2*0.2*0.2*P18+(1-3*0.2*(1-0.2)*(1-0.2)-3*0.2*0.2*(1-0.2)-0.2*0.2*0.2)*D18</f>
        <v>1.6919999999999998E-2</v>
      </c>
      <c r="L105">
        <f>3*0.2*(1-0.2)*(1-0.2)*F25+3*0.2*0.2*(1-0.2)*J25+0.2*0.2*0.2*N25+(1-3*0.2*(1-0.2)*(1-0.2)-3*0.2*0.2*(1-0.2)-0.2*0.2*0.2)*B25</f>
        <v>1.6571200000000001E-2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49">3*0.3*(1-0.3)*(1-0.3)*G11+3*0.3*0.3*(1-0.3)*K11+0.3*0.3*0.3*O11+(1-3*0.3*(1-0.3)*(1-0.3)-3*0.3*0.3*(1-0.3)-0.3*0.3*0.3)*C11</f>
        <v>2.1540999999999999E-3</v>
      </c>
      <c r="S105">
        <f t="shared" ref="S105:S107" si="50">3*0.3*(1-0.3)*(1-0.3)*H11+3*0.3*0.3*(1-0.3)*L11+0.3*0.3*0.3*P11+(1-3*0.3*(1-0.3)*(1-0.3)-3*0.3*0.3*(1-0.3)-0.3*0.3*0.3)*D11</f>
        <v>1.728E-2</v>
      </c>
      <c r="U105">
        <f t="shared" ref="U105:U107" si="51">3*0.3*(1-0.3)*(1-0.3)*G18+3*0.3*0.3*(1-0.3)*K18+0.3*0.3*0.3*O18+(1-3*0.3*(1-0.3)*(1-0.3)-3*0.3*0.3*(1-0.3)-0.3*0.3*0.3)*C18</f>
        <v>2.1540999999999999E-3</v>
      </c>
      <c r="V105">
        <f t="shared" ref="V105:V107" si="52">3*0.3*(1-0.3)*(1-0.3)*H18+3*0.3*0.3*(1-0.3)*L18+0.3*0.3*0.3*P18+(1-3*0.3*(1-0.3)*(1-0.3)-3*0.3*0.3*(1-0.3)-0.3*0.3*0.3)*D18</f>
        <v>1.728E-2</v>
      </c>
      <c r="X105">
        <f>3*0.3*(1-0.3)*(1-0.3)*F25+3*0.3*0.3*(1-0.3)*J25+0.3*0.3*0.3*N25+(1-3*0.3*(1-0.3)*(1-0.3)-3*0.3*0.3*(1-0.3)-0.3*0.3*0.3)*B25</f>
        <v>1.69143E-2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ref="F106" si="53">3*0.2*(1-0.2)*(1-0.2)*G12+3*0.2*0.2*(1-0.2)*K12+0.2*0.2*0.2*O12+(1-3*0.2*(1-0.2)*(1-0.2)-3*0.2*0.2*(1-0.2)-0.2*0.2*0.2)*C12</f>
        <v>1.6571200000000001E-2</v>
      </c>
      <c r="G106">
        <f t="shared" si="46"/>
        <v>1.6819999999999998E-2</v>
      </c>
      <c r="I106">
        <f t="shared" si="47"/>
        <v>1.6571200000000001E-2</v>
      </c>
      <c r="J106">
        <f t="shared" si="48"/>
        <v>1.6819999999999998E-2</v>
      </c>
      <c r="N106" s="19"/>
      <c r="O106" s="15"/>
      <c r="P106" s="16"/>
      <c r="Q106" t="s">
        <v>36</v>
      </c>
      <c r="R106">
        <f t="shared" si="49"/>
        <v>1.69143E-2</v>
      </c>
      <c r="S106">
        <f t="shared" si="50"/>
        <v>1.7180000000000001E-2</v>
      </c>
      <c r="U106">
        <f t="shared" si="51"/>
        <v>1.69143E-2</v>
      </c>
      <c r="V106">
        <f t="shared" si="52"/>
        <v>1.7180000000000001E-2</v>
      </c>
    </row>
    <row r="107" spans="1:25" x14ac:dyDescent="0.25">
      <c r="A107" s="17"/>
      <c r="B107" s="19"/>
      <c r="C107" s="15"/>
      <c r="D107" s="16"/>
      <c r="E107" t="s">
        <v>37</v>
      </c>
      <c r="F107">
        <f>3*0.2*(1-0.2)*(1-0.2)*G13+3*0.2*0.2*(1-0.2)*K13+0.2*0.2*0.2*O13+(1-3*0.2*(1-0.2)*(1-0.2)-3*0.2*0.2*(1-0.2)-0.2*0.2*0.2)*C13</f>
        <v>1.6571200000000001E-2</v>
      </c>
      <c r="G107">
        <f t="shared" si="46"/>
        <v>1.6571200000000001E-2</v>
      </c>
      <c r="I107">
        <f t="shared" si="47"/>
        <v>1.6571200000000001E-2</v>
      </c>
      <c r="J107">
        <f t="shared" si="48"/>
        <v>1.6571200000000001E-2</v>
      </c>
      <c r="N107" s="19"/>
      <c r="O107" s="15"/>
      <c r="P107" s="16"/>
      <c r="Q107" t="s">
        <v>37</v>
      </c>
      <c r="R107">
        <f t="shared" si="49"/>
        <v>1.69143E-2</v>
      </c>
      <c r="S107">
        <f t="shared" si="50"/>
        <v>1.69143E-2</v>
      </c>
      <c r="U107">
        <f t="shared" si="51"/>
        <v>1.69143E-2</v>
      </c>
      <c r="V107">
        <f t="shared" si="52"/>
        <v>1.69143E-2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1.626E-2</v>
      </c>
      <c r="H112">
        <f t="shared" ref="H112:H114" si="56">AA11+W11</f>
        <v>1.7210429999999999</v>
      </c>
      <c r="I112">
        <f t="shared" ref="I112:I114" si="57">0.05*Y18+(1-0.05)*U18</f>
        <v>1.3649999999999999E-3</v>
      </c>
      <c r="J112">
        <f t="shared" ref="J112:J114" si="58">0.05*Z18+(1-0.05)*V18</f>
        <v>1.626E-2</v>
      </c>
      <c r="K112">
        <f t="shared" ref="K112:K114" si="59">AA18+W18</f>
        <v>2.4108210000000003</v>
      </c>
      <c r="L112">
        <f>0.05*X25+(1-0.05)*T25</f>
        <v>1.495E-2</v>
      </c>
      <c r="M112">
        <f>AA25+W25</f>
        <v>4.8952399999999994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1.6319999999999998E-2</v>
      </c>
      <c r="U112">
        <f t="shared" ref="U112:U114" si="62">0.1*Y18+(1-0.1)*U18</f>
        <v>1.4300000000000001E-3</v>
      </c>
      <c r="V112">
        <f t="shared" ref="V112:V114" si="63">0.1*Z18+(1-0.1)*V18</f>
        <v>1.6319999999999998E-2</v>
      </c>
      <c r="X112">
        <f>0.1*X25+(1-0.1)*T25</f>
        <v>1.4999999999999999E-2</v>
      </c>
    </row>
    <row r="113" spans="2:25" x14ac:dyDescent="0.25">
      <c r="C113" s="17"/>
      <c r="D113" s="16"/>
      <c r="E113" t="s">
        <v>36</v>
      </c>
      <c r="F113">
        <f t="shared" si="54"/>
        <v>1.4654999999999998E-2</v>
      </c>
      <c r="G113">
        <f t="shared" si="55"/>
        <v>1.5960000000000002E-2</v>
      </c>
      <c r="H113">
        <f t="shared" si="56"/>
        <v>1.7821250000000002</v>
      </c>
      <c r="I113">
        <f t="shared" si="57"/>
        <v>1.4654999999999998E-2</v>
      </c>
      <c r="J113">
        <f t="shared" si="58"/>
        <v>1.5955E-2</v>
      </c>
      <c r="K113">
        <f t="shared" si="59"/>
        <v>3.5154560000000004</v>
      </c>
      <c r="P113" s="16"/>
      <c r="Q113" t="s">
        <v>36</v>
      </c>
      <c r="R113">
        <f t="shared" si="60"/>
        <v>1.4710000000000001E-2</v>
      </c>
      <c r="S113">
        <f t="shared" si="61"/>
        <v>1.6020000000000003E-2</v>
      </c>
      <c r="U113">
        <f t="shared" si="62"/>
        <v>1.4710000000000001E-2</v>
      </c>
      <c r="V113">
        <f t="shared" si="63"/>
        <v>1.6010000000000003E-2</v>
      </c>
    </row>
    <row r="114" spans="2:25" x14ac:dyDescent="0.25">
      <c r="C114" s="17"/>
      <c r="D114" s="16"/>
      <c r="E114" t="s">
        <v>37</v>
      </c>
      <c r="F114">
        <f t="shared" si="54"/>
        <v>1.4754999999999999E-2</v>
      </c>
      <c r="G114">
        <f t="shared" si="55"/>
        <v>1.4955E-2</v>
      </c>
      <c r="H114">
        <f t="shared" si="56"/>
        <v>1.8873479999999998</v>
      </c>
      <c r="I114">
        <f t="shared" si="57"/>
        <v>1.4749999999999997E-2</v>
      </c>
      <c r="J114">
        <f t="shared" si="58"/>
        <v>1.4955E-2</v>
      </c>
      <c r="K114">
        <f t="shared" si="59"/>
        <v>11.195146000000001</v>
      </c>
      <c r="P114" s="16"/>
      <c r="Q114" t="s">
        <v>37</v>
      </c>
      <c r="R114">
        <f t="shared" si="60"/>
        <v>1.481E-2</v>
      </c>
      <c r="S114">
        <f t="shared" si="61"/>
        <v>1.5010000000000001E-2</v>
      </c>
      <c r="U114">
        <f t="shared" si="62"/>
        <v>1.4800000000000001E-2</v>
      </c>
      <c r="V114">
        <f t="shared" si="63"/>
        <v>1.5010000000000001E-2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1.644E-2</v>
      </c>
      <c r="I118">
        <f t="shared" ref="I118:I120" si="66">0.2*Y18+(1-0.2)*U18</f>
        <v>1.5599999999999998E-3</v>
      </c>
      <c r="J118">
        <f t="shared" ref="J118:J120" si="67">0.2*Z18+(1-0.2)*V18</f>
        <v>1.644E-2</v>
      </c>
      <c r="L118">
        <f>0.2*X25+(1-0.2)*T25</f>
        <v>1.5100000000000001E-2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1.6559999999999998E-2</v>
      </c>
      <c r="U118">
        <f t="shared" ref="U118:U120" si="70">0.3*Y18+(1-0.3)*U18</f>
        <v>1.6899999999999999E-3</v>
      </c>
      <c r="V118">
        <f t="shared" ref="V118:V120" si="71">0.3*Z18+(1-0.3)*V18</f>
        <v>1.6559999999999998E-2</v>
      </c>
      <c r="X118">
        <f>0.3*X25+(1-0.3)*T25</f>
        <v>1.52E-2</v>
      </c>
    </row>
    <row r="119" spans="2:25" x14ac:dyDescent="0.25">
      <c r="C119" s="17"/>
      <c r="D119" s="16"/>
      <c r="E119" t="s">
        <v>36</v>
      </c>
      <c r="F119">
        <f t="shared" si="64"/>
        <v>1.4820000000000002E-2</v>
      </c>
      <c r="G119">
        <f t="shared" si="65"/>
        <v>1.6140000000000002E-2</v>
      </c>
      <c r="I119">
        <f t="shared" si="66"/>
        <v>1.4820000000000002E-2</v>
      </c>
      <c r="J119">
        <f t="shared" si="67"/>
        <v>1.6120000000000002E-2</v>
      </c>
      <c r="P119" s="16"/>
      <c r="Q119" t="s">
        <v>36</v>
      </c>
      <c r="R119">
        <f t="shared" si="68"/>
        <v>1.4929999999999999E-2</v>
      </c>
      <c r="S119">
        <f t="shared" si="69"/>
        <v>1.626E-2</v>
      </c>
      <c r="U119">
        <f t="shared" si="70"/>
        <v>1.4929999999999999E-2</v>
      </c>
      <c r="V119">
        <f t="shared" si="71"/>
        <v>1.6230000000000001E-2</v>
      </c>
    </row>
    <row r="120" spans="2:25" x14ac:dyDescent="0.25">
      <c r="C120" s="17"/>
      <c r="D120" s="16"/>
      <c r="E120" t="s">
        <v>37</v>
      </c>
      <c r="F120">
        <f t="shared" si="64"/>
        <v>1.4919999999999999E-2</v>
      </c>
      <c r="G120">
        <f t="shared" si="65"/>
        <v>1.512E-2</v>
      </c>
      <c r="I120">
        <f t="shared" si="66"/>
        <v>1.49E-2</v>
      </c>
      <c r="J120">
        <f t="shared" si="67"/>
        <v>1.512E-2</v>
      </c>
      <c r="P120" s="16"/>
      <c r="Q120" t="s">
        <v>37</v>
      </c>
      <c r="R120">
        <f t="shared" si="68"/>
        <v>1.5029999999999998E-2</v>
      </c>
      <c r="S120">
        <f t="shared" si="69"/>
        <v>1.523E-2</v>
      </c>
      <c r="U120">
        <f t="shared" si="70"/>
        <v>1.4999999999999999E-2</v>
      </c>
      <c r="V120">
        <f t="shared" si="71"/>
        <v>1.523E-2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1.6320000000000001E-2</v>
      </c>
      <c r="H125">
        <f t="shared" ref="H125:H127" si="74">AE11+AA11+W11</f>
        <v>2.5805169999999999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1.6320000000000001E-2</v>
      </c>
      <c r="K125">
        <f t="shared" ref="K125:K127" si="77">AE18+AA18+W18</f>
        <v>3.6133650000000004</v>
      </c>
      <c r="L125">
        <f>(0.05*(1-0.05)+0.05*(1-0.05))*X25+0.05*0.05*AB25+(1-0.05*(1-0.05)-0.05*(1-0.05)-0.05*0.05)*T25</f>
        <v>1.5000250000000001E-2</v>
      </c>
      <c r="M125">
        <f>AE25+AA25+W25</f>
        <v>7.3038160000000003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1.644E-2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1.644E-2</v>
      </c>
      <c r="X125">
        <f>(0.1*0.9+0.1*0.9)*X25+0.1*0.1*AB25+(1-0.1*0.9-0.1*0.9-0.1*0.1)*T25</f>
        <v>1.5101000000000002E-2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1.4709750000000001E-2</v>
      </c>
      <c r="G126">
        <f t="shared" si="73"/>
        <v>1.6020000000000003E-2</v>
      </c>
      <c r="H126">
        <f t="shared" si="74"/>
        <v>2.6706560000000001</v>
      </c>
      <c r="I126">
        <f t="shared" si="75"/>
        <v>1.4709750000000001E-2</v>
      </c>
      <c r="J126">
        <f t="shared" si="76"/>
        <v>1.601025E-2</v>
      </c>
      <c r="K126">
        <f t="shared" si="77"/>
        <v>5.2493680000000005</v>
      </c>
      <c r="O126" s="15"/>
      <c r="P126" s="16"/>
      <c r="Q126" t="s">
        <v>36</v>
      </c>
      <c r="R126">
        <f t="shared" si="78"/>
        <v>1.4819000000000002E-2</v>
      </c>
      <c r="S126">
        <f t="shared" si="79"/>
        <v>1.6140000000000002E-2</v>
      </c>
      <c r="U126">
        <f t="shared" si="80"/>
        <v>1.4819000000000002E-2</v>
      </c>
      <c r="V126">
        <f t="shared" si="81"/>
        <v>1.6121000000000003E-2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1.480975E-2</v>
      </c>
      <c r="G127">
        <f t="shared" si="73"/>
        <v>1.5010000000000001E-2</v>
      </c>
      <c r="H127">
        <f t="shared" si="74"/>
        <v>2.8445209999999999</v>
      </c>
      <c r="I127">
        <f t="shared" si="75"/>
        <v>1.4800250000000001E-2</v>
      </c>
      <c r="J127">
        <f t="shared" si="76"/>
        <v>1.5010000000000001E-2</v>
      </c>
      <c r="K127">
        <f t="shared" si="77"/>
        <v>17.346505999999998</v>
      </c>
      <c r="O127" s="15"/>
      <c r="P127" s="16"/>
      <c r="Q127" t="s">
        <v>37</v>
      </c>
      <c r="R127">
        <f t="shared" si="78"/>
        <v>1.4919000000000002E-2</v>
      </c>
      <c r="S127">
        <f t="shared" si="79"/>
        <v>1.5120000000000001E-2</v>
      </c>
      <c r="U127">
        <f t="shared" si="80"/>
        <v>1.4901000000000001E-2</v>
      </c>
      <c r="V127">
        <f t="shared" si="81"/>
        <v>1.5120000000000001E-2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1.6679999999999997E-2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1.6679999999999997E-2</v>
      </c>
      <c r="L131">
        <f>(0.2*0.8+0.2*0.8)*X25+0.2*0.2*AB25+(1-0.2*0.8-0.2*0.8-0.2*0.2)*T25</f>
        <v>1.5304000000000002E-2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1.6919999999999998E-2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1.6919999999999998E-2</v>
      </c>
      <c r="X131">
        <f>(0.3*0.7+0.3*0.7)*X25+0.3*0.3*AB25+(1-0.3*0.7-0.3*0.7-0.3*0.3)*T25</f>
        <v>1.5509000000000002E-2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1.5035999999999999E-2</v>
      </c>
      <c r="G132">
        <f t="shared" si="83"/>
        <v>1.6379999999999999E-2</v>
      </c>
      <c r="I132">
        <f t="shared" si="84"/>
        <v>1.5035999999999999E-2</v>
      </c>
      <c r="J132">
        <f t="shared" si="85"/>
        <v>1.6344000000000001E-2</v>
      </c>
      <c r="O132" s="15"/>
      <c r="P132" s="16"/>
      <c r="Q132" t="s">
        <v>36</v>
      </c>
      <c r="R132">
        <f t="shared" si="86"/>
        <v>1.5251000000000001E-2</v>
      </c>
      <c r="S132">
        <f t="shared" si="87"/>
        <v>1.6620000000000003E-2</v>
      </c>
      <c r="U132">
        <f t="shared" si="88"/>
        <v>1.5251000000000001E-2</v>
      </c>
      <c r="V132">
        <f t="shared" si="89"/>
        <v>1.6569000000000004E-2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1.5136E-2</v>
      </c>
      <c r="G133">
        <f t="shared" si="83"/>
        <v>1.5340000000000001E-2</v>
      </c>
      <c r="I133">
        <f t="shared" si="84"/>
        <v>1.5103999999999999E-2</v>
      </c>
      <c r="J133">
        <f t="shared" si="85"/>
        <v>1.5340000000000001E-2</v>
      </c>
      <c r="O133" s="15"/>
      <c r="P133" s="16"/>
      <c r="Q133" t="s">
        <v>37</v>
      </c>
      <c r="R133">
        <f t="shared" si="86"/>
        <v>1.5351000000000002E-2</v>
      </c>
      <c r="S133">
        <f t="shared" si="87"/>
        <v>1.5560000000000003E-2</v>
      </c>
      <c r="U133">
        <f t="shared" si="88"/>
        <v>1.5309E-2</v>
      </c>
      <c r="V133">
        <f t="shared" si="89"/>
        <v>1.5560000000000003E-2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1.6379999999999995E-2</v>
      </c>
      <c r="H138">
        <f t="shared" ref="H138:H140" si="92">AI11+AE11+AA11+W11</f>
        <v>3.4437059999999997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1.6379999999999995E-2</v>
      </c>
      <c r="K138">
        <f t="shared" ref="K138:K140" si="95">AI18+AE18+AA18+W18</f>
        <v>4.8123020000000007</v>
      </c>
      <c r="L138">
        <f>3*0.05*(1-0.05)*(1-0.05)*X25+3*0.05*0.05*(1-0.05)*AB25+0.05*0.05*0.05*AF25+(1-3*0.05*(1-0.05)*(1-0.05)-3*0.05*0.05*(1-0.05)-0.05*0.05*0.05)*T25</f>
        <v>1.5050737499999998E-2</v>
      </c>
      <c r="M138">
        <f>AI25+AE25+AA25+W25</f>
        <v>9.7204499999999996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1.6559999999999998E-2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1.6559999999999998E-2</v>
      </c>
      <c r="X138">
        <f>3*0.1*(1-0.1)*(1-0.1)*X25+3*0.1*0.1*(1-0.1)*AB25+0.1*0.1*0.1*AF25+(1-3*0.1*(1-0.1)*(1-0.1)-3*0.1*0.1*(1-0.1)-0.1*0.1*0.1)*T25</f>
        <v>1.5202899999999998E-2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1.4764262499999998E-2</v>
      </c>
      <c r="G139">
        <f t="shared" si="91"/>
        <v>1.60799875E-2</v>
      </c>
      <c r="H139">
        <f t="shared" si="92"/>
        <v>3.5688870000000001</v>
      </c>
      <c r="I139">
        <f t="shared" si="93"/>
        <v>1.4764262499999998E-2</v>
      </c>
      <c r="J139">
        <f t="shared" si="94"/>
        <v>1.6065724999999999E-2</v>
      </c>
      <c r="K139">
        <f t="shared" si="95"/>
        <v>6.9582079999999991</v>
      </c>
      <c r="N139" s="19"/>
      <c r="O139" s="15"/>
      <c r="P139" s="16"/>
      <c r="Q139" t="s">
        <v>36</v>
      </c>
      <c r="R139">
        <f t="shared" si="96"/>
        <v>1.4927099999999999E-2</v>
      </c>
      <c r="S139">
        <f t="shared" si="97"/>
        <v>1.6259900000000001E-2</v>
      </c>
      <c r="U139">
        <f t="shared" si="98"/>
        <v>1.4927099999999999E-2</v>
      </c>
      <c r="V139">
        <f t="shared" si="99"/>
        <v>1.6232799999999999E-2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1.4864262499999998E-2</v>
      </c>
      <c r="G140">
        <f t="shared" si="91"/>
        <v>1.5064987499999998E-2</v>
      </c>
      <c r="H140">
        <f t="shared" si="92"/>
        <v>3.7872539999999999</v>
      </c>
      <c r="I140">
        <f t="shared" si="93"/>
        <v>1.4850724999999997E-2</v>
      </c>
      <c r="J140">
        <f t="shared" si="94"/>
        <v>1.5064987499999998E-2</v>
      </c>
      <c r="K140">
        <f t="shared" si="95"/>
        <v>23.595545000000001</v>
      </c>
      <c r="N140" s="19"/>
      <c r="O140" s="15"/>
      <c r="P140" s="16"/>
      <c r="Q140" t="s">
        <v>37</v>
      </c>
      <c r="R140">
        <f t="shared" si="96"/>
        <v>1.50271E-2</v>
      </c>
      <c r="S140">
        <f t="shared" si="97"/>
        <v>1.5229899999999999E-2</v>
      </c>
      <c r="U140">
        <f t="shared" si="98"/>
        <v>1.50028E-2</v>
      </c>
      <c r="V140">
        <f t="shared" si="99"/>
        <v>1.5229899999999999E-2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1.6919999999999998E-2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1.6919999999999998E-2</v>
      </c>
      <c r="L144">
        <f>3*0.2*(1-0.2)*(1-0.2)*X25+3*0.2*0.2*(1-0.2)*AB25+0.2*0.2*0.2*AF25+(1-3*0.2*(1-0.2)*(1-0.2)-3*0.2*0.2*(1-0.2)-0.2*0.2*0.2)*T25</f>
        <v>1.5511199999999999E-2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1.728E-2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1.728E-2</v>
      </c>
      <c r="X144">
        <f>3*0.3*(1-0.3)*(1-0.3)*X25+3*0.3*0.3*(1-0.3)*AB25+0.3*0.3*0.3*AF25+(1-3*0.3*(1-0.3)*(1-0.3)-3*0.3*0.3*(1-0.3)-0.3*0.3*0.3)*T25</f>
        <v>1.5824299999999999E-2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1.52488E-2</v>
      </c>
      <c r="G145">
        <f t="shared" si="101"/>
        <v>1.6619200000000001E-2</v>
      </c>
      <c r="I145">
        <f t="shared" si="102"/>
        <v>1.52488E-2</v>
      </c>
      <c r="J145">
        <f t="shared" si="103"/>
        <v>1.6570399999999999E-2</v>
      </c>
      <c r="N145" s="19"/>
      <c r="O145" s="15"/>
      <c r="P145" s="16"/>
      <c r="Q145" t="s">
        <v>36</v>
      </c>
      <c r="R145">
        <f t="shared" si="104"/>
        <v>1.55657E-2</v>
      </c>
      <c r="S145">
        <f t="shared" si="105"/>
        <v>1.6977300000000001E-2</v>
      </c>
      <c r="U145">
        <f t="shared" si="106"/>
        <v>1.55657E-2</v>
      </c>
      <c r="V145">
        <f t="shared" si="107"/>
        <v>1.6911600000000002E-2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1.5348799999999999E-2</v>
      </c>
      <c r="G146">
        <f t="shared" si="101"/>
        <v>1.5559199999999999E-2</v>
      </c>
      <c r="I146">
        <f t="shared" si="102"/>
        <v>1.5310399999999998E-2</v>
      </c>
      <c r="J146">
        <f t="shared" si="103"/>
        <v>1.5559199999999999E-2</v>
      </c>
      <c r="N146" s="19"/>
      <c r="O146" s="15"/>
      <c r="P146" s="16"/>
      <c r="Q146" t="s">
        <v>37</v>
      </c>
      <c r="R146">
        <f t="shared" si="104"/>
        <v>1.5665700000000001E-2</v>
      </c>
      <c r="S146">
        <f t="shared" si="105"/>
        <v>1.58873E-2</v>
      </c>
      <c r="U146">
        <f t="shared" si="106"/>
        <v>1.5621599999999999E-2</v>
      </c>
      <c r="V146">
        <f t="shared" si="107"/>
        <v>1.58873E-2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1.626E-2</v>
      </c>
      <c r="H151">
        <f t="shared" ref="H151:H153" si="110">I32++E32</f>
        <v>1.71827</v>
      </c>
      <c r="I151">
        <f t="shared" ref="I151:I153" si="111">0.05*G39+(1-0.05)*C39</f>
        <v>1.3649999999999999E-3</v>
      </c>
      <c r="J151">
        <f t="shared" ref="J151:J153" si="112">0.05*H39+(1-0.05)*D39</f>
        <v>1.626E-2</v>
      </c>
      <c r="K151">
        <f t="shared" ref="K151:K153" si="113">I39+E39</f>
        <v>2.4237159999999998</v>
      </c>
      <c r="L151">
        <f>0.05*F46+(1-0.05)*B46</f>
        <v>1.2749999999999999E-2</v>
      </c>
      <c r="M151">
        <f>I46+E46</f>
        <v>5.0253820000000005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1.6319999999999998E-2</v>
      </c>
      <c r="U151">
        <f t="shared" ref="U151:U153" si="116">0.1*G39+(1-0.1)*C39</f>
        <v>1.4300000000000001E-3</v>
      </c>
      <c r="V151">
        <f t="shared" ref="V151:V153" si="117">0.1*H39+(1-0.1)*D39</f>
        <v>1.6319999999999998E-2</v>
      </c>
      <c r="X151">
        <f>0.1*F46+(1-0.1)*B46</f>
        <v>1.2799999999999999E-2</v>
      </c>
    </row>
    <row r="152" spans="1:25" x14ac:dyDescent="0.25">
      <c r="C152" s="17"/>
      <c r="D152" s="16"/>
      <c r="E152" t="s">
        <v>36</v>
      </c>
      <c r="F152">
        <f t="shared" si="108"/>
        <v>1.0835000000000001E-2</v>
      </c>
      <c r="G152">
        <f t="shared" si="109"/>
        <v>1.5354999999999999E-2</v>
      </c>
      <c r="H152">
        <f t="shared" si="110"/>
        <v>1.7751030000000001</v>
      </c>
      <c r="I152">
        <f t="shared" si="111"/>
        <v>1.0835000000000001E-2</v>
      </c>
      <c r="J152">
        <f t="shared" si="112"/>
        <v>1.5335E-2</v>
      </c>
      <c r="K152">
        <f t="shared" si="113"/>
        <v>3.5077350000000003</v>
      </c>
      <c r="P152" s="16"/>
      <c r="Q152" t="s">
        <v>36</v>
      </c>
      <c r="R152">
        <f t="shared" si="114"/>
        <v>1.0870000000000001E-2</v>
      </c>
      <c r="S152">
        <f t="shared" si="115"/>
        <v>1.541E-2</v>
      </c>
      <c r="U152">
        <f t="shared" si="116"/>
        <v>1.0870000000000001E-2</v>
      </c>
      <c r="V152">
        <f t="shared" si="117"/>
        <v>1.537E-2</v>
      </c>
    </row>
    <row r="153" spans="1:25" x14ac:dyDescent="0.25">
      <c r="C153" s="17"/>
      <c r="D153" s="16"/>
      <c r="E153" t="s">
        <v>37</v>
      </c>
      <c r="F153">
        <f t="shared" si="108"/>
        <v>1.1639999999999999E-2</v>
      </c>
      <c r="G153">
        <f t="shared" si="109"/>
        <v>1.3349999999999999E-2</v>
      </c>
      <c r="H153">
        <f t="shared" si="110"/>
        <v>1.883087</v>
      </c>
      <c r="I153">
        <f t="shared" si="111"/>
        <v>1.1654999999999999E-2</v>
      </c>
      <c r="J153">
        <f t="shared" si="112"/>
        <v>1.3349999999999999E-2</v>
      </c>
      <c r="K153">
        <f t="shared" si="113"/>
        <v>14.671404000000001</v>
      </c>
      <c r="P153" s="16"/>
      <c r="Q153" t="s">
        <v>37</v>
      </c>
      <c r="R153">
        <f t="shared" si="114"/>
        <v>1.1679999999999999E-2</v>
      </c>
      <c r="S153">
        <f t="shared" si="115"/>
        <v>1.34E-2</v>
      </c>
      <c r="U153">
        <f t="shared" si="116"/>
        <v>1.171E-2</v>
      </c>
      <c r="V153">
        <f t="shared" si="117"/>
        <v>1.34E-2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1.644E-2</v>
      </c>
      <c r="I157">
        <f t="shared" ref="I157:I159" si="120">0.2*G39+(1-0.2)*C39</f>
        <v>1.5599999999999998E-3</v>
      </c>
      <c r="J157">
        <f t="shared" ref="J157:J159" si="121">0.2*H39+(1-0.2)*D39</f>
        <v>1.644E-2</v>
      </c>
      <c r="L157">
        <f>0.2*F46+(1-0.2)*B46</f>
        <v>1.2900000000000002E-2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1.6559999999999998E-2</v>
      </c>
      <c r="U157">
        <f t="shared" ref="U157:U159" si="124">0.3*G39+(1-0.3)*C39</f>
        <v>1.6899999999999999E-3</v>
      </c>
      <c r="V157">
        <f t="shared" ref="V157:V159" si="125">0.3*H39+(1-0.3)*D39</f>
        <v>1.6559999999999998E-2</v>
      </c>
      <c r="X157">
        <f>0.3*F46+(1-0.3)*B46</f>
        <v>1.2999999999999998E-2</v>
      </c>
    </row>
    <row r="158" spans="1:25" x14ac:dyDescent="0.25">
      <c r="C158" s="17"/>
      <c r="D158" s="16"/>
      <c r="E158" t="s">
        <v>36</v>
      </c>
      <c r="F158">
        <f t="shared" si="118"/>
        <v>1.094E-2</v>
      </c>
      <c r="G158">
        <f t="shared" si="119"/>
        <v>1.5520000000000001E-2</v>
      </c>
      <c r="I158">
        <f t="shared" si="120"/>
        <v>1.094E-2</v>
      </c>
      <c r="J158">
        <f t="shared" si="121"/>
        <v>1.5440000000000001E-2</v>
      </c>
      <c r="P158" s="16"/>
      <c r="Q158" t="s">
        <v>36</v>
      </c>
      <c r="R158">
        <f t="shared" si="122"/>
        <v>1.1009999999999999E-2</v>
      </c>
      <c r="S158">
        <f t="shared" si="123"/>
        <v>1.5629999999999998E-2</v>
      </c>
      <c r="U158">
        <f t="shared" si="124"/>
        <v>1.1009999999999999E-2</v>
      </c>
      <c r="V158">
        <f t="shared" si="125"/>
        <v>1.5509999999999999E-2</v>
      </c>
    </row>
    <row r="159" spans="1:25" x14ac:dyDescent="0.25">
      <c r="C159" s="17"/>
      <c r="D159" s="16"/>
      <c r="E159" t="s">
        <v>37</v>
      </c>
      <c r="F159">
        <f t="shared" si="118"/>
        <v>1.176E-2</v>
      </c>
      <c r="G159">
        <f t="shared" si="119"/>
        <v>1.35E-2</v>
      </c>
      <c r="I159">
        <f t="shared" si="120"/>
        <v>1.1820000000000001E-2</v>
      </c>
      <c r="J159">
        <f t="shared" si="121"/>
        <v>1.35E-2</v>
      </c>
      <c r="P159" s="16"/>
      <c r="Q159" t="s">
        <v>37</v>
      </c>
      <c r="R159">
        <f t="shared" si="122"/>
        <v>1.1839999999999998E-2</v>
      </c>
      <c r="S159">
        <f t="shared" si="123"/>
        <v>1.3599999999999998E-2</v>
      </c>
      <c r="U159">
        <f t="shared" si="124"/>
        <v>1.1929999999999998E-2</v>
      </c>
      <c r="V159">
        <f t="shared" si="125"/>
        <v>1.3599999999999998E-2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1.6320000000000001E-2</v>
      </c>
      <c r="H164">
        <f t="shared" ref="H164:H166" si="128">M32+I32+E32</f>
        <v>2.5733440000000001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1.6320000000000001E-2</v>
      </c>
      <c r="K164">
        <f t="shared" ref="K164:K166" si="131">M39+I39+E39</f>
        <v>3.6248389999999997</v>
      </c>
      <c r="L164">
        <f>(0.05*(1-0.05)+0.05*(1-0.05))*F46+0.05*0.05*J46+(1-0.05*(1-0.05)-0.05*(1-0.05)-0.05*0.05)*B46</f>
        <v>1.279975E-2</v>
      </c>
      <c r="M164">
        <f>M46+I46+E46</f>
        <v>7.4117959999999998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1.644E-2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1.644E-2</v>
      </c>
      <c r="X164">
        <f>(0.1*0.9+0.1*0.9)*F46+0.1*0.1*J46+(1-0.1*0.9-0.1*0.9-0.1*0.1)*B46</f>
        <v>1.2899000000000001E-2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1.0870000000000001E-2</v>
      </c>
      <c r="G165">
        <f t="shared" si="127"/>
        <v>1.5409750000000002E-2</v>
      </c>
      <c r="H165">
        <f t="shared" si="128"/>
        <v>2.660606</v>
      </c>
      <c r="I165">
        <f t="shared" si="129"/>
        <v>1.0870000000000001E-2</v>
      </c>
      <c r="J165">
        <f t="shared" si="130"/>
        <v>1.5371250000000001E-2</v>
      </c>
      <c r="K165">
        <f t="shared" si="131"/>
        <v>5.2568769999999994</v>
      </c>
      <c r="O165" s="15"/>
      <c r="P165" s="16"/>
      <c r="Q165" t="s">
        <v>36</v>
      </c>
      <c r="R165">
        <f t="shared" si="132"/>
        <v>1.0940000000000002E-2</v>
      </c>
      <c r="S165">
        <f t="shared" si="133"/>
        <v>1.5519E-2</v>
      </c>
      <c r="U165">
        <f t="shared" si="134"/>
        <v>1.0940000000000002E-2</v>
      </c>
      <c r="V165">
        <f t="shared" si="135"/>
        <v>1.5445E-2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1.1680000000000001E-2</v>
      </c>
      <c r="G166">
        <f t="shared" si="127"/>
        <v>1.339975E-2</v>
      </c>
      <c r="H166">
        <f t="shared" si="128"/>
        <v>2.827</v>
      </c>
      <c r="I166">
        <f t="shared" si="129"/>
        <v>1.1709000000000001E-2</v>
      </c>
      <c r="J166">
        <f t="shared" si="130"/>
        <v>1.339975E-2</v>
      </c>
      <c r="K166">
        <f t="shared" si="131"/>
        <v>23.51088</v>
      </c>
      <c r="O166" s="15"/>
      <c r="P166" s="16"/>
      <c r="Q166" t="s">
        <v>37</v>
      </c>
      <c r="R166">
        <f t="shared" si="132"/>
        <v>1.176E-2</v>
      </c>
      <c r="S166">
        <f t="shared" si="133"/>
        <v>1.3499000000000001E-2</v>
      </c>
      <c r="U166">
        <f t="shared" si="134"/>
        <v>1.1816E-2</v>
      </c>
      <c r="V166">
        <f t="shared" si="135"/>
        <v>1.3499000000000001E-2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1.6679999999999997E-2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1.6679999999999997E-2</v>
      </c>
      <c r="L170">
        <f>(0.2*0.8+0.2*0.8)*F46+0.2*0.2*J46+(1-0.2*0.8-0.2*0.8-0.2*0.2)*B46</f>
        <v>1.3096E-2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1.6919999999999998E-2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1.6919999999999998E-2</v>
      </c>
      <c r="X170">
        <f>(0.3*0.7+0.3*0.7)*F46+0.3*0.3*J46+(1-0.3*0.7-0.3*0.7-0.3*0.3)*B46</f>
        <v>1.3291000000000001E-2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1.108E-2</v>
      </c>
      <c r="G171">
        <f t="shared" si="137"/>
        <v>1.5736E-2</v>
      </c>
      <c r="I171">
        <f t="shared" si="138"/>
        <v>1.108E-2</v>
      </c>
      <c r="J171">
        <f t="shared" si="139"/>
        <v>1.5599999999999999E-2</v>
      </c>
      <c r="O171" s="15"/>
      <c r="P171" s="16"/>
      <c r="Q171" t="s">
        <v>36</v>
      </c>
      <c r="R171">
        <f t="shared" si="140"/>
        <v>1.1220000000000001E-2</v>
      </c>
      <c r="S171">
        <f t="shared" si="141"/>
        <v>1.5951E-2</v>
      </c>
      <c r="U171">
        <f t="shared" si="142"/>
        <v>1.1220000000000001E-2</v>
      </c>
      <c r="V171">
        <f t="shared" si="143"/>
        <v>1.5765000000000001E-2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1.192E-2</v>
      </c>
      <c r="G172">
        <f t="shared" si="137"/>
        <v>1.3696E-2</v>
      </c>
      <c r="I172">
        <f t="shared" si="138"/>
        <v>1.2024E-2</v>
      </c>
      <c r="J172">
        <f t="shared" si="139"/>
        <v>1.3696E-2</v>
      </c>
      <c r="O172" s="15"/>
      <c r="P172" s="16"/>
      <c r="Q172" t="s">
        <v>37</v>
      </c>
      <c r="R172">
        <f t="shared" si="140"/>
        <v>1.208E-2</v>
      </c>
      <c r="S172">
        <f t="shared" si="141"/>
        <v>1.3891000000000001E-2</v>
      </c>
      <c r="U172">
        <f t="shared" si="142"/>
        <v>1.2223999999999999E-2</v>
      </c>
      <c r="V172">
        <f t="shared" si="143"/>
        <v>1.3891000000000001E-2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1.6379999999999995E-2</v>
      </c>
      <c r="H177">
        <f t="shared" ref="H177:H179" si="146">Q32+M32+I32+E32</f>
        <v>3.4337970000000002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1.6379999999999995E-2</v>
      </c>
      <c r="K177">
        <f t="shared" ref="K177:K179" si="149">Q39+M39+I39+E39</f>
        <v>4.8470309999999994</v>
      </c>
      <c r="L177">
        <f>3*0.05*(1-0.05)*(1-0.05)*F46+3*0.05*0.05*(1-0.05)*J46+0.05*0.05*0.05*N46+(1-3*0.05*(1-0.05)*(1-0.05)-3*0.05*0.05*(1-0.05)-0.05*0.05*0.05)*B46</f>
        <v>1.2849249999999998E-2</v>
      </c>
      <c r="M177">
        <f>Q46+M46+I46+E46</f>
        <v>9.8421579999999995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1.6559999999999998E-2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1.6559999999999998E-2</v>
      </c>
      <c r="X177">
        <f>3*0.1*(1-0.1)*(1-0.1)*F46+3*0.1*0.1*(1-0.1)*J46+0.1*0.1*0.1*N46+(1-3*0.1*(1-0.1)*(1-0.1)-3*0.1*0.1*(1-0.1)-0.1*0.1*0.1)*B46</f>
        <v>1.2997E-2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1.0905E-2</v>
      </c>
      <c r="G178">
        <f t="shared" si="145"/>
        <v>1.5464275E-2</v>
      </c>
      <c r="H178">
        <f t="shared" si="146"/>
        <v>3.5404910000000003</v>
      </c>
      <c r="I178">
        <f t="shared" si="147"/>
        <v>1.0905E-2</v>
      </c>
      <c r="J178">
        <f t="shared" si="148"/>
        <v>1.5408674999999998E-2</v>
      </c>
      <c r="K178">
        <f t="shared" si="149"/>
        <v>6.9760170000000006</v>
      </c>
      <c r="N178" s="19"/>
      <c r="O178" s="15"/>
      <c r="P178" s="16"/>
      <c r="Q178" t="s">
        <v>36</v>
      </c>
      <c r="R178">
        <f t="shared" si="150"/>
        <v>1.1009999999999999E-2</v>
      </c>
      <c r="S178">
        <f t="shared" si="151"/>
        <v>1.5627200000000001E-2</v>
      </c>
      <c r="U178">
        <f t="shared" si="152"/>
        <v>1.1009999999999999E-2</v>
      </c>
      <c r="V178">
        <f t="shared" si="153"/>
        <v>1.5524399999999997E-2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1.1719999999999998E-2</v>
      </c>
      <c r="G179">
        <f t="shared" si="145"/>
        <v>1.3449274999999997E-2</v>
      </c>
      <c r="H179">
        <f t="shared" si="146"/>
        <v>3.7692199999999998</v>
      </c>
      <c r="I179">
        <f t="shared" si="147"/>
        <v>1.1762062499999996E-2</v>
      </c>
      <c r="J179">
        <f t="shared" si="148"/>
        <v>1.3449274999999997E-2</v>
      </c>
      <c r="K179">
        <f t="shared" si="149"/>
        <v>33.085311000000004</v>
      </c>
      <c r="N179" s="19"/>
      <c r="O179" s="15"/>
      <c r="P179" s="16"/>
      <c r="Q179" t="s">
        <v>37</v>
      </c>
      <c r="R179">
        <f t="shared" si="150"/>
        <v>1.184E-2</v>
      </c>
      <c r="S179">
        <f t="shared" si="151"/>
        <v>1.35972E-2</v>
      </c>
      <c r="U179">
        <f t="shared" si="152"/>
        <v>1.1918499999999999E-2</v>
      </c>
      <c r="V179">
        <f t="shared" si="153"/>
        <v>1.35972E-2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1.6919999999999998E-2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1.6919999999999998E-2</v>
      </c>
      <c r="L183">
        <f>3*0.2*(1-0.2)*(1-0.2)*F46+3*0.2*0.2*(1-0.2)*J46+0.2*0.2*0.2*N46+(1-3*0.2*(1-0.2)*(1-0.2)-3*0.2*0.2*(1-0.2)-0.2*0.2*0.2)*B46</f>
        <v>1.3287999999999999E-2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1.728E-2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1.728E-2</v>
      </c>
      <c r="X183">
        <f>3*0.3*(1-0.3)*(1-0.3)*F46+3*0.3*0.3*(1-0.3)*J46+0.3*0.3*0.3*N46+(1-3*0.3*(1-0.3)*(1-0.3)-3*0.3*0.3*(1-0.3)-0.3*0.3*0.3)*B46</f>
        <v>1.3573000000000002E-2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1.1220000000000001E-2</v>
      </c>
      <c r="G184">
        <f t="shared" si="155"/>
        <v>1.5949600000000001E-2</v>
      </c>
      <c r="I184">
        <f t="shared" si="156"/>
        <v>1.1220000000000001E-2</v>
      </c>
      <c r="J184">
        <f t="shared" si="157"/>
        <v>1.5775199999999996E-2</v>
      </c>
      <c r="N184" s="19"/>
      <c r="O184" s="15"/>
      <c r="P184" s="16"/>
      <c r="Q184" t="s">
        <v>36</v>
      </c>
      <c r="R184">
        <f t="shared" si="158"/>
        <v>1.1430000000000001E-2</v>
      </c>
      <c r="S184">
        <f t="shared" si="159"/>
        <v>1.6268400000000002E-2</v>
      </c>
      <c r="U184">
        <f t="shared" si="160"/>
        <v>1.1430000000000001E-2</v>
      </c>
      <c r="V184">
        <f t="shared" si="161"/>
        <v>1.6048800000000002E-2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1.2079999999999999E-2</v>
      </c>
      <c r="G185">
        <f t="shared" si="155"/>
        <v>1.3889599999999998E-2</v>
      </c>
      <c r="I185">
        <f t="shared" si="156"/>
        <v>1.2215999999999999E-2</v>
      </c>
      <c r="J185">
        <f t="shared" si="157"/>
        <v>1.3889599999999998E-2</v>
      </c>
      <c r="N185" s="19"/>
      <c r="O185" s="15"/>
      <c r="P185" s="16"/>
      <c r="Q185" t="s">
        <v>37</v>
      </c>
      <c r="R185">
        <f t="shared" si="158"/>
        <v>1.2320000000000001E-2</v>
      </c>
      <c r="S185">
        <f t="shared" si="159"/>
        <v>1.4178399999999999E-2</v>
      </c>
      <c r="U185">
        <f t="shared" si="160"/>
        <v>1.24955E-2</v>
      </c>
      <c r="V185">
        <f t="shared" si="161"/>
        <v>1.4178399999999999E-2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1.626E-2</v>
      </c>
      <c r="H190">
        <f t="shared" ref="H190:H192" si="164">AA32+W32</f>
        <v>1.7579940000000001</v>
      </c>
      <c r="I190">
        <f t="shared" ref="I190:I192" si="165">0.05*Y39+(1-0.05)*U39</f>
        <v>1.3649999999999999E-3</v>
      </c>
      <c r="J190">
        <f t="shared" ref="J190:J192" si="166">0.05*Z39+(1-0.05)*V39</f>
        <v>1.626E-2</v>
      </c>
      <c r="K190">
        <f t="shared" ref="K190:K192" si="167">AA39+W39</f>
        <v>2.407079</v>
      </c>
      <c r="L190">
        <f>0.05*X46+(1-0.05)*T46</f>
        <v>9.6299999999999997E-3</v>
      </c>
      <c r="M190">
        <f>AA46+W46</f>
        <v>5.3605009999999993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1.6319999999999998E-2</v>
      </c>
      <c r="U190">
        <f t="shared" ref="U190:U192" si="170">0.1*Y39+(1-0.1)*U39</f>
        <v>1.4300000000000001E-3</v>
      </c>
      <c r="V190">
        <f t="shared" ref="V190:V192" si="171">0.1*Z39+(1-0.1)*V39</f>
        <v>1.6319999999999998E-2</v>
      </c>
      <c r="X190">
        <f>0.1*X46+(1-0.1)*T46</f>
        <v>9.6600000000000002E-3</v>
      </c>
    </row>
    <row r="191" spans="1:25" x14ac:dyDescent="0.25">
      <c r="C191" s="17"/>
      <c r="D191" s="16"/>
      <c r="E191" t="s">
        <v>36</v>
      </c>
      <c r="F191">
        <f t="shared" si="162"/>
        <v>5.7250000000000001E-3</v>
      </c>
      <c r="G191">
        <f t="shared" si="163"/>
        <v>1.3745E-2</v>
      </c>
      <c r="H191">
        <f t="shared" si="164"/>
        <v>1.8683160000000001</v>
      </c>
      <c r="I191">
        <f t="shared" si="165"/>
        <v>5.7250000000000001E-3</v>
      </c>
      <c r="J191">
        <f t="shared" si="166"/>
        <v>1.37E-2</v>
      </c>
      <c r="K191">
        <f t="shared" si="167"/>
        <v>3.5772300000000001</v>
      </c>
      <c r="P191" s="16"/>
      <c r="Q191" t="s">
        <v>36</v>
      </c>
      <c r="R191">
        <f t="shared" si="168"/>
        <v>5.7499999999999999E-3</v>
      </c>
      <c r="S191">
        <f t="shared" si="169"/>
        <v>1.379E-2</v>
      </c>
      <c r="U191">
        <f t="shared" si="170"/>
        <v>5.7499999999999999E-3</v>
      </c>
      <c r="V191">
        <f t="shared" si="171"/>
        <v>1.37E-2</v>
      </c>
    </row>
    <row r="192" spans="1:25" x14ac:dyDescent="0.25">
      <c r="C192" s="17"/>
      <c r="D192" s="16"/>
      <c r="E192" t="s">
        <v>37</v>
      </c>
      <c r="F192">
        <f t="shared" si="162"/>
        <v>6.9249999999999989E-3</v>
      </c>
      <c r="G192">
        <f t="shared" si="163"/>
        <v>1.094E-2</v>
      </c>
      <c r="H192">
        <f t="shared" si="164"/>
        <v>1.9049860000000001</v>
      </c>
      <c r="I192">
        <f t="shared" si="165"/>
        <v>6.9449999999999989E-3</v>
      </c>
      <c r="J192">
        <f t="shared" si="166"/>
        <v>1.094E-2</v>
      </c>
      <c r="K192">
        <f t="shared" si="167"/>
        <v>14.048323</v>
      </c>
      <c r="P192" s="16"/>
      <c r="Q192" t="s">
        <v>37</v>
      </c>
      <c r="R192">
        <f t="shared" si="168"/>
        <v>6.9500000000000004E-3</v>
      </c>
      <c r="S192">
        <f t="shared" si="169"/>
        <v>1.098E-2</v>
      </c>
      <c r="U192">
        <f t="shared" si="170"/>
        <v>6.9900000000000006E-3</v>
      </c>
      <c r="V192">
        <f t="shared" si="171"/>
        <v>1.098E-2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1.644E-2</v>
      </c>
      <c r="I196">
        <f t="shared" ref="I196:I198" si="174">0.2*Y39+(1-0.2)*U39</f>
        <v>1.5599999999999998E-3</v>
      </c>
      <c r="J196">
        <f t="shared" ref="J196:J198" si="175">0.2*Z39+(1-0.2)*V39</f>
        <v>1.644E-2</v>
      </c>
      <c r="L196">
        <f>0.2*X46+(1-0.2)*T46</f>
        <v>9.7199999999999995E-3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1.6559999999999998E-2</v>
      </c>
      <c r="U196">
        <f t="shared" ref="U196:U198" si="178">0.3*Y39+(1-0.3)*U39</f>
        <v>1.6899999999999999E-3</v>
      </c>
      <c r="V196">
        <f t="shared" ref="V196:V198" si="179">0.3*Z39+(1-0.3)*V39</f>
        <v>1.6559999999999998E-2</v>
      </c>
      <c r="X196">
        <f>0.3*X46+(1-0.3)*T46</f>
        <v>9.7800000000000005E-3</v>
      </c>
    </row>
    <row r="197" spans="2:25" x14ac:dyDescent="0.25">
      <c r="C197" s="17"/>
      <c r="D197" s="16"/>
      <c r="E197" t="s">
        <v>36</v>
      </c>
      <c r="F197">
        <f t="shared" si="172"/>
        <v>5.8000000000000005E-3</v>
      </c>
      <c r="G197">
        <f t="shared" si="173"/>
        <v>1.3880000000000002E-2</v>
      </c>
      <c r="I197">
        <f t="shared" si="174"/>
        <v>5.8000000000000005E-3</v>
      </c>
      <c r="J197">
        <f t="shared" si="175"/>
        <v>1.37E-2</v>
      </c>
      <c r="P197" s="16"/>
      <c r="Q197" t="s">
        <v>36</v>
      </c>
      <c r="R197">
        <f t="shared" si="176"/>
        <v>5.8499999999999993E-3</v>
      </c>
      <c r="S197">
        <f t="shared" si="177"/>
        <v>1.397E-2</v>
      </c>
      <c r="U197">
        <f t="shared" si="178"/>
        <v>5.8499999999999993E-3</v>
      </c>
      <c r="V197">
        <f t="shared" si="179"/>
        <v>1.37E-2</v>
      </c>
    </row>
    <row r="198" spans="2:25" x14ac:dyDescent="0.25">
      <c r="C198" s="17"/>
      <c r="D198" s="16"/>
      <c r="E198" t="s">
        <v>37</v>
      </c>
      <c r="F198">
        <f t="shared" si="172"/>
        <v>7.000000000000001E-3</v>
      </c>
      <c r="G198">
        <f t="shared" si="173"/>
        <v>1.106E-2</v>
      </c>
      <c r="I198">
        <f t="shared" si="174"/>
        <v>7.0800000000000004E-3</v>
      </c>
      <c r="J198">
        <f t="shared" si="175"/>
        <v>1.106E-2</v>
      </c>
      <c r="P198" s="16"/>
      <c r="Q198" t="s">
        <v>37</v>
      </c>
      <c r="R198">
        <f t="shared" si="176"/>
        <v>7.049999999999999E-3</v>
      </c>
      <c r="S198">
        <f t="shared" si="177"/>
        <v>1.1140000000000001E-2</v>
      </c>
      <c r="U198">
        <f t="shared" si="178"/>
        <v>7.1699999999999993E-3</v>
      </c>
      <c r="V198">
        <f t="shared" si="179"/>
        <v>1.1140000000000001E-2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1.6320000000000001E-2</v>
      </c>
      <c r="H203">
        <f t="shared" ref="H203:H205" si="182">AE32+AA32+W32</f>
        <v>2.6268830000000003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1.6320000000000001E-2</v>
      </c>
      <c r="K203">
        <f t="shared" ref="K203:K205" si="185">AE39+AA39+W39</f>
        <v>3.6130610000000001</v>
      </c>
      <c r="L203">
        <f>(0.05*(1-0.05)+0.05*(1-0.05))*X46+0.05*0.05*AB46+(1-0.05*(1-0.05)-0.05*(1-0.05)-0.05*0.05)*T46</f>
        <v>9.6602500000000004E-3</v>
      </c>
      <c r="M203">
        <f>AE46+AA46+W46</f>
        <v>8.0519029999999994</v>
      </c>
      <c r="O203" s="15" t="s">
        <v>41</v>
      </c>
      <c r="P203" s="16" t="s">
        <v>35</v>
      </c>
      <c r="Q203" t="s">
        <v>34</v>
      </c>
      <c r="R203">
        <f t="shared" ref="R203:R205" si="186">(0.1*0.9+0.1*0.9)*Y32+0.1*0.1*AC32+(1-0.1*0.9-0.1*0.9-0.1*0.1)*U32</f>
        <v>1.5470000000000002E-3</v>
      </c>
      <c r="S203">
        <f t="shared" ref="S203:S205" si="187">(0.1*0.9+0.1*0.9)*Z32+0.1*0.1*AD32+(1-0.1*0.9-0.1*0.9-0.1*0.1)*V32</f>
        <v>1.644E-2</v>
      </c>
      <c r="U203">
        <f t="shared" ref="U203:U205" si="188">(0.1*0.9+0.1*0.9)*Y39+0.1*0.1*AC39+(1-0.1*0.9-0.1*0.9-0.1*0.1)*U39</f>
        <v>1.5470000000000002E-3</v>
      </c>
      <c r="V203">
        <f t="shared" ref="V203:V205" si="189">(0.1*0.9+0.1*0.9)*Z39+0.1*0.1*AD39+(1-0.1*0.9-0.1*0.9-0.1*0.1)*V39</f>
        <v>1.644E-2</v>
      </c>
      <c r="X203">
        <f>(0.1*0.9+0.1*0.9)*X46+0.1*0.1*AB46+(1-0.1*0.9-0.1*0.9-0.1*0.1)*T46</f>
        <v>9.7210000000000005E-3</v>
      </c>
    </row>
    <row r="204" spans="2:25" x14ac:dyDescent="0.25">
      <c r="B204" s="17"/>
      <c r="C204" s="15"/>
      <c r="D204" s="16"/>
      <c r="E204" t="s">
        <v>36</v>
      </c>
      <c r="F204">
        <f t="shared" si="180"/>
        <v>5.7497500000000005E-3</v>
      </c>
      <c r="G204">
        <f t="shared" si="181"/>
        <v>1.3789750000000002E-2</v>
      </c>
      <c r="H204">
        <f t="shared" si="182"/>
        <v>2.7617120000000002</v>
      </c>
      <c r="I204">
        <f t="shared" si="183"/>
        <v>5.7500000000000008E-3</v>
      </c>
      <c r="J204">
        <f t="shared" si="184"/>
        <v>1.3702750000000001E-2</v>
      </c>
      <c r="K204">
        <f t="shared" si="185"/>
        <v>5.3306610000000001</v>
      </c>
      <c r="O204" s="15"/>
      <c r="P204" s="16"/>
      <c r="Q204" t="s">
        <v>36</v>
      </c>
      <c r="R204">
        <f t="shared" si="186"/>
        <v>5.7990000000000003E-3</v>
      </c>
      <c r="S204">
        <f t="shared" si="187"/>
        <v>1.3879000000000001E-2</v>
      </c>
      <c r="U204">
        <f t="shared" si="188"/>
        <v>5.8000000000000005E-3</v>
      </c>
      <c r="V204">
        <f t="shared" si="189"/>
        <v>1.3711000000000001E-2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6.9500000000000004E-3</v>
      </c>
      <c r="G205">
        <f t="shared" si="181"/>
        <v>1.098E-2</v>
      </c>
      <c r="H205">
        <f t="shared" si="182"/>
        <v>2.8482430000000001</v>
      </c>
      <c r="I205">
        <f t="shared" si="183"/>
        <v>6.9892499999999998E-3</v>
      </c>
      <c r="J205">
        <f t="shared" si="184"/>
        <v>1.097975E-2</v>
      </c>
      <c r="K205">
        <f t="shared" si="185"/>
        <v>21.844039000000002</v>
      </c>
      <c r="O205" s="15"/>
      <c r="P205" s="16"/>
      <c r="Q205" t="s">
        <v>37</v>
      </c>
      <c r="R205">
        <f t="shared" si="186"/>
        <v>7.000000000000001E-3</v>
      </c>
      <c r="S205">
        <f t="shared" si="187"/>
        <v>1.106E-2</v>
      </c>
      <c r="U205">
        <f t="shared" si="188"/>
        <v>7.077E-3</v>
      </c>
      <c r="V205">
        <f t="shared" si="189"/>
        <v>1.1058999999999999E-2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90">(0.2*0.8+0.2*0.8)*Y32+0.2*0.2*AC32+(1-0.2*0.8-0.2*0.8-0.2*0.2)*U32</f>
        <v>1.768E-3</v>
      </c>
      <c r="G209">
        <f t="shared" ref="G209:G211" si="191">(0.2*0.8+0.2*0.8)*Z32+0.2*0.2*AD32+(1-0.2*0.8-0.2*0.8-0.2*0.2)*V32</f>
        <v>1.6679999999999997E-2</v>
      </c>
      <c r="I209">
        <f t="shared" ref="I209:I211" si="192">(0.2*0.8+0.2*0.8)*Y39+0.2*0.2*AC39+(1-0.2*0.8-0.2*0.8-0.2*0.2)*U39</f>
        <v>1.768E-3</v>
      </c>
      <c r="J209">
        <f t="shared" ref="J209:J211" si="193">(0.2*0.8+0.2*0.8)*Z39+0.2*0.2*AD39+(1-0.2*0.8-0.2*0.8-0.2*0.2)*V39</f>
        <v>1.6679999999999997E-2</v>
      </c>
      <c r="L209">
        <f>(0.2*0.8+0.2*0.8)*X46+0.2*0.2*AB46+(1-0.2*0.8-0.2*0.8-0.2*0.2)*T46</f>
        <v>9.8439999999999986E-3</v>
      </c>
      <c r="O209" s="15" t="s">
        <v>43</v>
      </c>
      <c r="P209" s="16" t="s">
        <v>39</v>
      </c>
      <c r="Q209" t="s">
        <v>34</v>
      </c>
      <c r="R209">
        <f t="shared" ref="R209:R211" si="194">(0.3*0.7+0.3*0.7)*Y32+0.3*0.3*AC32+(1-0.3*0.7-0.3*0.7-0.3*0.3)*U32</f>
        <v>1.9629999999999999E-3</v>
      </c>
      <c r="S209">
        <f t="shared" ref="S209:S211" si="195">(0.3*0.7+0.3*0.7)*Z32+0.3*0.3*AD32+(1-0.3*0.7-0.3*0.7-0.3*0.3)*V32</f>
        <v>1.6919999999999998E-2</v>
      </c>
      <c r="U209">
        <f t="shared" ref="U209:U211" si="196">(0.3*0.7+0.3*0.7)*Y39+0.3*0.3*AC39+(1-0.3*0.7-0.3*0.7-0.3*0.3)*U39</f>
        <v>1.9629999999999999E-3</v>
      </c>
      <c r="V209">
        <f t="shared" ref="V209:V211" si="197">(0.3*0.7+0.3*0.7)*Z39+0.3*0.3*AD39+(1-0.3*0.7-0.3*0.7-0.3*0.3)*V39</f>
        <v>1.6919999999999998E-2</v>
      </c>
      <c r="X209">
        <f>(0.3*0.7+0.3*0.7)*X46+0.3*0.3*AB46+(1-0.3*0.7-0.3*0.7-0.3*0.3)*T46</f>
        <v>9.9690000000000022E-3</v>
      </c>
    </row>
    <row r="210" spans="1:25" x14ac:dyDescent="0.25">
      <c r="B210" s="17"/>
      <c r="C210" s="15"/>
      <c r="D210" s="16"/>
      <c r="E210" t="s">
        <v>36</v>
      </c>
      <c r="F210">
        <f t="shared" si="190"/>
        <v>5.8960000000000002E-3</v>
      </c>
      <c r="G210">
        <f t="shared" si="191"/>
        <v>1.4056000000000001E-2</v>
      </c>
      <c r="I210">
        <f t="shared" si="192"/>
        <v>5.9000000000000007E-3</v>
      </c>
      <c r="J210">
        <f t="shared" si="193"/>
        <v>1.3744000000000001E-2</v>
      </c>
      <c r="O210" s="15"/>
      <c r="P210" s="16"/>
      <c r="Q210" t="s">
        <v>36</v>
      </c>
      <c r="R210">
        <f t="shared" si="194"/>
        <v>5.9910000000000007E-3</v>
      </c>
      <c r="S210">
        <f t="shared" si="195"/>
        <v>1.4231000000000001E-2</v>
      </c>
      <c r="U210">
        <f t="shared" si="196"/>
        <v>6.0000000000000001E-3</v>
      </c>
      <c r="V210">
        <f t="shared" si="197"/>
        <v>1.3799000000000002E-2</v>
      </c>
    </row>
    <row r="211" spans="1:25" x14ac:dyDescent="0.25">
      <c r="B211" s="17"/>
      <c r="C211" s="15"/>
      <c r="D211" s="16"/>
      <c r="E211" t="s">
        <v>37</v>
      </c>
      <c r="F211">
        <f t="shared" si="190"/>
        <v>7.0999999999999995E-3</v>
      </c>
      <c r="G211">
        <f t="shared" si="191"/>
        <v>1.1220000000000001E-2</v>
      </c>
      <c r="I211">
        <f t="shared" si="192"/>
        <v>7.2479999999999992E-3</v>
      </c>
      <c r="J211">
        <f t="shared" si="193"/>
        <v>1.1216E-2</v>
      </c>
      <c r="O211" s="15"/>
      <c r="P211" s="16"/>
      <c r="Q211" t="s">
        <v>37</v>
      </c>
      <c r="R211">
        <f t="shared" si="194"/>
        <v>7.2000000000000015E-3</v>
      </c>
      <c r="S211">
        <f t="shared" si="195"/>
        <v>1.1380000000000001E-2</v>
      </c>
      <c r="U211">
        <f t="shared" si="196"/>
        <v>7.4130000000000012E-3</v>
      </c>
      <c r="V211">
        <f t="shared" si="197"/>
        <v>1.1371000000000001E-2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8">3*0.05*(1-0.05)*(1-0.05)*Y32+3*0.05*0.05*(1-0.05)*AC32+0.05*0.05*0.05*AG32+(1-3*0.05*(1-0.05)*(1-0.05)-3*0.05*0.05*(1-0.05)-0.05*0.05*0.05)*U32</f>
        <v>1.4854124999999997E-3</v>
      </c>
      <c r="G216">
        <f t="shared" ref="G216:G218" si="199">3*0.05*(1-0.05)*(1-0.05)*Z32+3*0.05*0.05*(1-0.05)*AD32+0.05*0.05*0.05*AH32+(1-3*0.05*(1-0.05)*(1-0.05)-3*0.05*0.05*(1-0.05)-0.05*0.05*0.05)*V32</f>
        <v>1.6379999999999995E-2</v>
      </c>
      <c r="H216">
        <f t="shared" ref="H216:H218" si="200">AI32+AE32+AA32+W32</f>
        <v>3.5012320000000003</v>
      </c>
      <c r="I216">
        <f t="shared" ref="I216:I218" si="201">3*0.05*(1-0.05)*(1-0.05)*Y39+3*0.05*0.05*(1-0.05)*AC39+0.05*0.05*0.05*AG39+(1-3*0.05*(1-0.05)*(1-0.05)-3*0.05*0.05*(1-0.05)-0.05*0.05*0.05)*U39</f>
        <v>1.4854124999999997E-3</v>
      </c>
      <c r="J216">
        <f t="shared" ref="J216:J218" si="202">3*0.05*(1-0.05)*(1-0.05)*Z39+3*0.05*0.05*(1-0.05)*AD39+0.05*0.05*0.05*AH39+(1-3*0.05*(1-0.05)*(1-0.05)-3*0.05*0.05*(1-0.05)-0.05*0.05*0.05)*V39</f>
        <v>1.6379999999999995E-2</v>
      </c>
      <c r="K216">
        <f t="shared" ref="K216:K218" si="203">AI39+AE39+AA39+W39</f>
        <v>4.8234730000000008</v>
      </c>
      <c r="L216">
        <f>3*0.05*(1-0.05)*(1-0.05)*X46+3*0.05*0.05*(1-0.05)*AB46+0.05*0.05*0.05*AF46+(1-3*0.05*(1-0.05)*(1-0.05)-3*0.05*0.05*(1-0.05)-0.05*0.05*0.05)*T46</f>
        <v>9.6907249999999973E-3</v>
      </c>
      <c r="M216">
        <f>AI46+AE46+AA46+W46</f>
        <v>10.758354000000001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4">3*0.1*(1-0.1)*(1-0.1)*Y32+3*0.1*0.1*(1-0.1)*AC32+0.1*0.1*0.1*AG32+(1-3*0.1*(1-0.1)*(1-0.1)-3*0.1*0.1*(1-0.1)-0.1*0.1*0.1)*U32</f>
        <v>1.6522999999999998E-3</v>
      </c>
      <c r="S216">
        <f t="shared" ref="S216:S218" si="205">3*0.1*(1-0.1)*(1-0.1)*Z32+3*0.1*0.1*(1-0.1)*AD32+0.1*0.1*0.1*AH32+(1-3*0.1*(1-0.1)*(1-0.1)-3*0.1*0.1*(1-0.1)-0.1*0.1*0.1)*V32</f>
        <v>1.6559999999999998E-2</v>
      </c>
      <c r="U216">
        <f t="shared" ref="U216:U218" si="206">3*0.1*(1-0.1)*(1-0.1)*Y39+3*0.1*0.1*(1-0.1)*AC39+0.1*0.1*0.1*AG39+(1-3*0.1*(1-0.1)*(1-0.1)-3*0.1*0.1*(1-0.1)-0.1*0.1*0.1)*U39</f>
        <v>1.6522999999999998E-3</v>
      </c>
      <c r="V216">
        <f t="shared" ref="V216:V218" si="207">3*0.1*(1-0.1)*(1-0.1)*Z39+3*0.1*0.1*(1-0.1)*AD39+0.1*0.1*0.1*AH39+(1-3*0.1*(1-0.1)*(1-0.1)-3*0.1*0.1*(1-0.1)-0.1*0.1*0.1)*V39</f>
        <v>1.6559999999999998E-2</v>
      </c>
      <c r="X216">
        <f>3*0.1*(1-0.1)*(1-0.1)*X46+3*0.1*0.1*(1-0.1)*AB46+0.1*0.1*0.1*AF46+(1-3*0.1*(1-0.1)*(1-0.1)-3*0.1*0.1*(1-0.1)-0.1*0.1*0.1)*T46</f>
        <v>9.7827999999999995E-3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8"/>
        <v>5.774249999999999E-3</v>
      </c>
      <c r="G217">
        <f t="shared" si="199"/>
        <v>1.3834287499999999E-2</v>
      </c>
      <c r="H217">
        <f t="shared" si="200"/>
        <v>3.6437930000000001</v>
      </c>
      <c r="I217">
        <f t="shared" si="201"/>
        <v>5.7749874999999994E-3</v>
      </c>
      <c r="J217">
        <f t="shared" si="202"/>
        <v>1.3708099999999999E-2</v>
      </c>
      <c r="K217">
        <f t="shared" si="203"/>
        <v>7.1252909999999998</v>
      </c>
      <c r="N217" s="19"/>
      <c r="O217" s="15"/>
      <c r="P217" s="16"/>
      <c r="Q217" t="s">
        <v>36</v>
      </c>
      <c r="R217">
        <f t="shared" si="204"/>
        <v>5.8470000000000006E-3</v>
      </c>
      <c r="S217">
        <f t="shared" si="205"/>
        <v>1.39673E-2</v>
      </c>
      <c r="U217">
        <f t="shared" si="206"/>
        <v>5.8498999999999999E-3</v>
      </c>
      <c r="V217">
        <f t="shared" si="207"/>
        <v>1.3731800000000001E-2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8"/>
        <v>6.9749999999999986E-3</v>
      </c>
      <c r="G218">
        <f t="shared" si="199"/>
        <v>1.1019999999999999E-2</v>
      </c>
      <c r="H218">
        <f t="shared" si="200"/>
        <v>3.792662</v>
      </c>
      <c r="I218">
        <f t="shared" si="201"/>
        <v>7.0327749999999981E-3</v>
      </c>
      <c r="J218">
        <f t="shared" si="202"/>
        <v>1.1019274999999999E-2</v>
      </c>
      <c r="K218">
        <f t="shared" si="203"/>
        <v>29.733266</v>
      </c>
      <c r="N218" s="19"/>
      <c r="O218" s="15"/>
      <c r="P218" s="16"/>
      <c r="Q218" t="s">
        <v>37</v>
      </c>
      <c r="R218">
        <f t="shared" si="204"/>
        <v>7.0499999999999998E-3</v>
      </c>
      <c r="S218">
        <f t="shared" si="205"/>
        <v>1.1140000000000001E-2</v>
      </c>
      <c r="U218">
        <f t="shared" si="206"/>
        <v>7.1611999999999995E-3</v>
      </c>
      <c r="V218">
        <f t="shared" si="207"/>
        <v>1.11372E-2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8">3*0.2*(1-0.2)*(1-0.2)*Y32+3*0.2*0.2*(1-0.2)*AC32+0.2*0.2*0.2*AG32+(1-3*0.2*(1-0.2)*(1-0.2)-3*0.2*0.2*(1-0.2)-0.2*0.2*0.2)*U32</f>
        <v>1.9344E-3</v>
      </c>
      <c r="G222">
        <f t="shared" ref="G222:G224" si="209">3*0.2*(1-0.2)*(1-0.2)*Z32+3*0.2*0.2*(1-0.2)*AD32+0.2*0.2*0.2*AH32+(1-3*0.2*(1-0.2)*(1-0.2)-3*0.2*0.2*(1-0.2)-0.2*0.2*0.2)*V32</f>
        <v>1.6919999999999998E-2</v>
      </c>
      <c r="I222">
        <f t="shared" ref="I222:I224" si="210">3*0.2*(1-0.2)*(1-0.2)*Y39+3*0.2*0.2*(1-0.2)*AC39+0.2*0.2*0.2*AG39+(1-3*0.2*(1-0.2)*(1-0.2)-3*0.2*0.2*(1-0.2)-0.2*0.2*0.2)*U39</f>
        <v>1.9344E-3</v>
      </c>
      <c r="J222">
        <f t="shared" ref="J222:J224" si="211">3*0.2*(1-0.2)*(1-0.2)*Z39+3*0.2*0.2*(1-0.2)*AD39+0.2*0.2*0.2*AH39+(1-3*0.2*(1-0.2)*(1-0.2)-3*0.2*0.2*(1-0.2)-0.2*0.2*0.2)*V39</f>
        <v>1.6919999999999998E-2</v>
      </c>
      <c r="L222">
        <f>3*0.2*(1-0.2)*(1-0.2)*X46+3*0.2*0.2*(1-0.2)*AB46+0.2*0.2*0.2*AF46+(1-3*0.2*(1-0.2)*(1-0.2)-3*0.2*0.2*(1-0.2)-0.2*0.2*0.2)*T46</f>
        <v>9.9703999999999991E-3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2">3*0.3*(1-0.3)*(1-0.3)*Y32+3*0.3*0.3*(1-0.3)*AC32+0.3*0.3*0.3*AG32+(1-3*0.3*(1-0.3)*(1-0.3)-3*0.3*0.3*(1-0.3)-0.3*0.3*0.3)*U32</f>
        <v>2.1540999999999999E-3</v>
      </c>
      <c r="S222">
        <f t="shared" ref="S222:S224" si="213">3*0.3*(1-0.3)*(1-0.3)*Z32+3*0.3*0.3*(1-0.3)*AD32+0.3*0.3*0.3*AH32+(1-3*0.3*(1-0.3)*(1-0.3)-3*0.3*0.3*(1-0.3)-0.3*0.3*0.3)*V32</f>
        <v>1.728E-2</v>
      </c>
      <c r="U222">
        <f t="shared" ref="U222:U224" si="214">3*0.3*(1-0.3)*(1-0.3)*Y39+3*0.3*0.3*(1-0.3)*AC39+0.3*0.3*0.3*AG39+(1-3*0.3*(1-0.3)*(1-0.3)-3*0.3*0.3*(1-0.3)-0.3*0.3*0.3)*U39</f>
        <v>2.1540999999999999E-3</v>
      </c>
      <c r="V222">
        <f t="shared" ref="V222:V224" si="215">3*0.3*(1-0.3)*(1-0.3)*Z39+3*0.3*0.3*(1-0.3)*AD39+0.3*0.3*0.3*AH39+(1-3*0.3*(1-0.3)*(1-0.3)-3*0.3*0.3*(1-0.3)-0.3*0.3*0.3)*V39</f>
        <v>1.728E-2</v>
      </c>
      <c r="X222">
        <f>3*0.3*(1-0.3)*(1-0.3)*X46+3*0.3*0.3*(1-0.3)*AB46+0.3*0.3*0.3*AF46+(1-3*0.3*(1-0.3)*(1-0.3)-3*0.3*0.3*(1-0.3)-0.3*0.3*0.3)*T46</f>
        <v>1.01616E-2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8"/>
        <v>5.9880000000000003E-3</v>
      </c>
      <c r="G223">
        <f t="shared" si="209"/>
        <v>1.4230399999999999E-2</v>
      </c>
      <c r="I223">
        <f t="shared" si="210"/>
        <v>5.9991999999999997E-3</v>
      </c>
      <c r="J223">
        <f t="shared" si="211"/>
        <v>1.38224E-2</v>
      </c>
      <c r="N223" s="19"/>
      <c r="O223" s="15"/>
      <c r="P223" s="16"/>
      <c r="Q223" t="s">
        <v>36</v>
      </c>
      <c r="R223">
        <f t="shared" si="212"/>
        <v>6.1230000000000008E-3</v>
      </c>
      <c r="S223">
        <f t="shared" si="213"/>
        <v>1.4491100000000002E-2</v>
      </c>
      <c r="U223">
        <f t="shared" si="214"/>
        <v>6.1473000000000005E-3</v>
      </c>
      <c r="V223">
        <f t="shared" si="215"/>
        <v>1.3964600000000001E-2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8"/>
        <v>7.1999999999999998E-3</v>
      </c>
      <c r="G224">
        <f t="shared" si="209"/>
        <v>1.1380000000000001E-2</v>
      </c>
      <c r="I224">
        <f t="shared" si="210"/>
        <v>7.4055999999999992E-3</v>
      </c>
      <c r="J224">
        <f t="shared" si="211"/>
        <v>1.1369600000000001E-2</v>
      </c>
      <c r="N224" s="19"/>
      <c r="O224" s="15"/>
      <c r="P224" s="16"/>
      <c r="Q224" t="s">
        <v>37</v>
      </c>
      <c r="R224">
        <f t="shared" si="212"/>
        <v>7.3500000000000006E-3</v>
      </c>
      <c r="S224">
        <f t="shared" si="213"/>
        <v>1.1620000000000002E-2</v>
      </c>
      <c r="U224">
        <f t="shared" si="214"/>
        <v>7.6343999999999995E-3</v>
      </c>
      <c r="V224">
        <f t="shared" si="215"/>
        <v>1.1598400000000002E-2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6">0.05*G52+(1-0.05)*C52</f>
        <v>1.3649999999999999E-3</v>
      </c>
      <c r="G229">
        <f t="shared" ref="G229:G231" si="217">0.05*H52+(1-0.05)*D52</f>
        <v>1.626E-2</v>
      </c>
      <c r="H229">
        <f t="shared" ref="H229:H231" si="218">I52+E52</f>
        <v>1.724288</v>
      </c>
      <c r="I229">
        <f t="shared" ref="I229:I231" si="219">0.05*G59+(1-0.05)*C59</f>
        <v>1.3649999999999999E-3</v>
      </c>
      <c r="J229">
        <f t="shared" ref="J229:J230" si="220">0.05*H59+(1-0.05)*D59</f>
        <v>1.626E-2</v>
      </c>
      <c r="K229">
        <f t="shared" ref="K229:K231" si="221">I59+E59</f>
        <v>2.4118680000000001</v>
      </c>
      <c r="L229">
        <f>0.05*G66+(1-0.05)*B66</f>
        <v>5.1250000000000002E-3</v>
      </c>
      <c r="M229">
        <f>I66+E66</f>
        <v>5.3784510000000001</v>
      </c>
      <c r="P229" s="16" t="s">
        <v>35</v>
      </c>
      <c r="Q229" t="s">
        <v>34</v>
      </c>
      <c r="R229">
        <f t="shared" ref="R229:R231" si="222">0.1*G52+(1-0.1)*C52</f>
        <v>1.4300000000000001E-3</v>
      </c>
      <c r="S229">
        <f t="shared" ref="S229:S231" si="223">0.1*H52+(1-0.1)*D52</f>
        <v>1.6319999999999998E-2</v>
      </c>
      <c r="U229">
        <f t="shared" ref="U229:U231" si="224">0.1*G59+(1-0.1)*C59</f>
        <v>1.4300000000000001E-3</v>
      </c>
      <c r="V229">
        <f t="shared" ref="V229:V231" si="225">0.1*H59+(1-0.1)*D59</f>
        <v>1.6319999999999998E-2</v>
      </c>
      <c r="X229">
        <f>0.1*G66+(1-0.1)*B66</f>
        <v>5.1500000000000001E-3</v>
      </c>
    </row>
    <row r="230" spans="1:25" x14ac:dyDescent="0.25">
      <c r="C230" s="17"/>
      <c r="D230" s="16"/>
      <c r="E230" t="s">
        <v>36</v>
      </c>
      <c r="F230">
        <f t="shared" si="216"/>
        <v>2.7100000000000002E-3</v>
      </c>
      <c r="G230">
        <f t="shared" si="217"/>
        <v>9.325E-3</v>
      </c>
      <c r="H230">
        <f t="shared" si="218"/>
        <v>1.7950969999999999</v>
      </c>
      <c r="I230">
        <f t="shared" si="219"/>
        <v>2.725E-3</v>
      </c>
      <c r="J230">
        <f t="shared" si="220"/>
        <v>9.2299999999999986E-3</v>
      </c>
      <c r="K230">
        <f t="shared" si="221"/>
        <v>3.3899780000000002</v>
      </c>
      <c r="P230" s="16"/>
      <c r="Q230" t="s">
        <v>36</v>
      </c>
      <c r="R230">
        <f t="shared" si="222"/>
        <v>2.7200000000000002E-3</v>
      </c>
      <c r="S230">
        <f t="shared" si="223"/>
        <v>9.3499999999999989E-3</v>
      </c>
      <c r="U230">
        <f t="shared" si="224"/>
        <v>2.7500000000000003E-3</v>
      </c>
      <c r="V230">
        <f t="shared" si="225"/>
        <v>9.1599999999999997E-3</v>
      </c>
    </row>
    <row r="231" spans="1:25" x14ac:dyDescent="0.25">
      <c r="C231" s="17"/>
      <c r="D231" s="16"/>
      <c r="E231" t="s">
        <v>37</v>
      </c>
      <c r="F231">
        <f t="shared" si="216"/>
        <v>3.5149999999999999E-3</v>
      </c>
      <c r="G231">
        <f t="shared" si="217"/>
        <v>6.8299999999999993E-3</v>
      </c>
      <c r="H231">
        <f t="shared" si="218"/>
        <v>1.8821300000000001</v>
      </c>
      <c r="I231">
        <f t="shared" si="219"/>
        <v>3.5399999999999997E-3</v>
      </c>
      <c r="J231">
        <f>0.05*H61+(1-0.05)*D61</f>
        <v>6.4250000000000002E-3</v>
      </c>
      <c r="K231">
        <f t="shared" si="221"/>
        <v>11.097111</v>
      </c>
      <c r="P231" s="16"/>
      <c r="Q231" t="s">
        <v>37</v>
      </c>
      <c r="R231">
        <f t="shared" si="222"/>
        <v>3.5300000000000002E-3</v>
      </c>
      <c r="S231">
        <f t="shared" si="223"/>
        <v>6.8599999999999998E-3</v>
      </c>
      <c r="U231">
        <f t="shared" si="224"/>
        <v>3.5799999999999998E-3</v>
      </c>
      <c r="V231">
        <f t="shared" si="225"/>
        <v>6.4500000000000009E-3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6">0.2*G52+(1-0.2)*C52</f>
        <v>1.5599999999999998E-3</v>
      </c>
      <c r="G235">
        <f t="shared" ref="G235:G237" si="227">0.2*H52+(1-0.2)*D52</f>
        <v>1.644E-2</v>
      </c>
      <c r="I235">
        <f t="shared" ref="I235:I237" si="228">0.2*G59+(1-0.2)*C59</f>
        <v>1.5599999999999998E-3</v>
      </c>
      <c r="J235">
        <f t="shared" ref="J235:J237" si="229">0.2*H59+(1-0.2)*D59</f>
        <v>1.644E-2</v>
      </c>
      <c r="L235">
        <f>0.2*G66+(1-0.2)*B66</f>
        <v>5.2000000000000006E-3</v>
      </c>
      <c r="P235" s="16" t="s">
        <v>39</v>
      </c>
      <c r="Q235" t="s">
        <v>34</v>
      </c>
      <c r="R235">
        <f t="shared" ref="R235:R237" si="230">0.3*G52+(1-0.3)*C52</f>
        <v>1.6899999999999999E-3</v>
      </c>
      <c r="S235">
        <f t="shared" ref="S235:S237" si="231">0.3*H52+(1-0.3)*D52</f>
        <v>1.6559999999999998E-2</v>
      </c>
      <c r="U235">
        <f t="shared" ref="U235:U237" si="232">0.3*G59+(1-0.3)*C59</f>
        <v>1.6899999999999999E-3</v>
      </c>
      <c r="V235">
        <f t="shared" ref="V235:V237" si="233">0.3*H59+(1-0.3)*D59</f>
        <v>1.6559999999999998E-2</v>
      </c>
      <c r="X235">
        <f>0.3*G66+(1-0.3)*B66</f>
        <v>5.2499999999999995E-3</v>
      </c>
    </row>
    <row r="236" spans="1:25" x14ac:dyDescent="0.25">
      <c r="C236" s="17"/>
      <c r="D236" s="16"/>
      <c r="E236" t="s">
        <v>36</v>
      </c>
      <c r="F236">
        <f t="shared" si="226"/>
        <v>2.7400000000000002E-3</v>
      </c>
      <c r="G236">
        <f t="shared" si="227"/>
        <v>9.3999999999999986E-3</v>
      </c>
      <c r="I236">
        <f t="shared" si="228"/>
        <v>2.8E-3</v>
      </c>
      <c r="J236">
        <f t="shared" si="229"/>
        <v>9.0200000000000002E-3</v>
      </c>
      <c r="P236" s="16"/>
      <c r="Q236" t="s">
        <v>36</v>
      </c>
      <c r="R236">
        <f t="shared" si="230"/>
        <v>2.7599999999999999E-3</v>
      </c>
      <c r="S236">
        <f t="shared" si="231"/>
        <v>9.4500000000000001E-3</v>
      </c>
      <c r="U236">
        <f t="shared" si="232"/>
        <v>2.8500000000000001E-3</v>
      </c>
      <c r="V236">
        <f t="shared" si="233"/>
        <v>8.879999999999999E-3</v>
      </c>
    </row>
    <row r="237" spans="1:25" x14ac:dyDescent="0.25">
      <c r="C237" s="17"/>
      <c r="D237" s="16"/>
      <c r="E237" t="s">
        <v>37</v>
      </c>
      <c r="F237">
        <f t="shared" si="226"/>
        <v>3.5600000000000007E-3</v>
      </c>
      <c r="G237">
        <f t="shared" si="227"/>
        <v>6.9200000000000008E-3</v>
      </c>
      <c r="I237">
        <f t="shared" si="228"/>
        <v>3.6600000000000005E-3</v>
      </c>
      <c r="J237">
        <f t="shared" si="229"/>
        <v>6.5000000000000006E-3</v>
      </c>
      <c r="P237" s="16"/>
      <c r="Q237" t="s">
        <v>37</v>
      </c>
      <c r="R237">
        <f t="shared" si="230"/>
        <v>3.5899999999999999E-3</v>
      </c>
      <c r="S237">
        <f t="shared" si="231"/>
        <v>6.9800000000000001E-3</v>
      </c>
      <c r="U237">
        <f t="shared" si="232"/>
        <v>3.7399999999999998E-3</v>
      </c>
      <c r="V237">
        <f t="shared" si="233"/>
        <v>6.5499999999999994E-3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4">(0.05*(1-0.05)+0.05*(1-0.05))*G52+0.05*0.05*K52+(1-0.05*(1-0.05)-0.05*(1-0.05)-0.05*0.05)*C52</f>
        <v>1.4267500000000001E-3</v>
      </c>
      <c r="G242">
        <f t="shared" ref="G242:G244" si="235">(0.05*(1-0.05)+0.05*(1-0.05))*H52+0.05*0.05*L52+(1-0.05*(1-0.05)-0.05*(1-0.05)-0.05*0.05)*D52</f>
        <v>1.6320000000000001E-2</v>
      </c>
      <c r="H242">
        <f t="shared" ref="H242:H244" si="236">M52+I52+E52</f>
        <v>2.5880730000000001</v>
      </c>
      <c r="I242">
        <f t="shared" ref="I242:I244" si="237">(0.05*(1-0.05)+0.05*(1-0.05))*G59+0.05*0.05*K59+(1-0.05*(1-0.05)-0.05*(1-0.05)-0.05*0.05)*C59</f>
        <v>1.4267500000000001E-3</v>
      </c>
      <c r="J242">
        <f t="shared" ref="J242:J244" si="238">(0.05*(1-0.05)+0.05*(1-0.05))*H59+0.05*0.05*L59+(1-0.05*(1-0.05)-0.05*(1-0.05)-0.05*0.05)*D59</f>
        <v>1.6320000000000001E-2</v>
      </c>
      <c r="K242">
        <f t="shared" ref="K242:K244" si="239">M59+I59+E59</f>
        <v>3.618525</v>
      </c>
      <c r="L242">
        <f>(0.05*(1-0.05)+0.05*(1-0.05))*G66+0.05*0.05*J66+(1-0.05*(1-0.05)-0.05*(1-0.05)-0.05*0.05)*B66</f>
        <v>5.1497500000000007E-3</v>
      </c>
      <c r="M242">
        <f>M66+I66+E66</f>
        <v>8.0615059999999996</v>
      </c>
      <c r="O242" s="15" t="s">
        <v>41</v>
      </c>
      <c r="P242" s="16" t="s">
        <v>35</v>
      </c>
      <c r="Q242" t="s">
        <v>34</v>
      </c>
      <c r="R242">
        <f t="shared" ref="R242:R244" si="240">(0.1*0.9+0.1*0.9)*G52+0.1*0.1*K52+(1-0.1*0.9-0.1*0.9-0.1*0.1)*C52</f>
        <v>1.5470000000000002E-3</v>
      </c>
      <c r="S242">
        <f t="shared" ref="S242:S244" si="241">(0.1*0.9+0.1*0.9)*H52+0.1*0.1*L52+(1-0.1*0.9-0.1*0.9-0.1*0.1)*D52</f>
        <v>1.644E-2</v>
      </c>
      <c r="U242">
        <f t="shared" ref="U242:U244" si="242">(0.1*0.9+0.1*0.9)*G59+0.1*0.1*K59+(1-0.1*0.9-0.1*0.9-0.1*0.1)*C59</f>
        <v>1.5470000000000002E-3</v>
      </c>
      <c r="V242">
        <f t="shared" ref="V242:V244" si="243">(0.1*0.9+0.1*0.9)*H59+0.1*0.1*L59+(1-0.1*0.9-0.1*0.9-0.1*0.1)*D59</f>
        <v>1.644E-2</v>
      </c>
      <c r="X242">
        <f>(0.1*0.9+0.1*0.9)*G66+0.1*0.1*J66+(1-0.1*0.9-0.1*0.9-0.1*0.1)*B66</f>
        <v>5.1990000000000014E-3</v>
      </c>
    </row>
    <row r="243" spans="1:25" x14ac:dyDescent="0.25">
      <c r="B243" s="17"/>
      <c r="C243" s="15"/>
      <c r="D243" s="16"/>
      <c r="E243" t="s">
        <v>36</v>
      </c>
      <c r="F243">
        <f t="shared" si="234"/>
        <v>2.7200000000000006E-3</v>
      </c>
      <c r="G243">
        <f t="shared" si="235"/>
        <v>9.3497500000000004E-3</v>
      </c>
      <c r="H243">
        <f t="shared" si="236"/>
        <v>2.6869969999999999</v>
      </c>
      <c r="I243">
        <f t="shared" si="237"/>
        <v>2.7505000000000003E-3</v>
      </c>
      <c r="J243">
        <f t="shared" si="238"/>
        <v>9.1657500000000003E-3</v>
      </c>
      <c r="K243">
        <f t="shared" si="239"/>
        <v>5.0521479999999999</v>
      </c>
      <c r="O243" s="15"/>
      <c r="P243" s="16"/>
      <c r="Q243" t="s">
        <v>36</v>
      </c>
      <c r="R243">
        <f t="shared" si="240"/>
        <v>2.7400000000000002E-3</v>
      </c>
      <c r="S243">
        <f t="shared" si="241"/>
        <v>9.3989999999999994E-3</v>
      </c>
      <c r="U243">
        <f t="shared" si="242"/>
        <v>2.8020000000000002E-3</v>
      </c>
      <c r="V243">
        <f t="shared" si="243"/>
        <v>9.0430000000000007E-3</v>
      </c>
    </row>
    <row r="244" spans="1:25" x14ac:dyDescent="0.25">
      <c r="B244" s="17"/>
      <c r="C244" s="15"/>
      <c r="D244" s="16"/>
      <c r="E244" t="s">
        <v>37</v>
      </c>
      <c r="F244">
        <f t="shared" si="234"/>
        <v>3.5300000000000006E-3</v>
      </c>
      <c r="G244">
        <f t="shared" si="235"/>
        <v>6.8597500000000004E-3</v>
      </c>
      <c r="H244">
        <f t="shared" si="236"/>
        <v>2.8262360000000002</v>
      </c>
      <c r="I244">
        <f t="shared" si="237"/>
        <v>3.5790000000000006E-3</v>
      </c>
      <c r="J244">
        <f t="shared" si="238"/>
        <v>6.4485000000000011E-3</v>
      </c>
      <c r="K244">
        <f t="shared" si="239"/>
        <v>17.289714</v>
      </c>
      <c r="O244" s="15"/>
      <c r="P244" s="16"/>
      <c r="Q244" t="s">
        <v>37</v>
      </c>
      <c r="R244">
        <f t="shared" si="240"/>
        <v>3.5600000000000002E-3</v>
      </c>
      <c r="S244">
        <f t="shared" si="241"/>
        <v>6.9189999999999998E-3</v>
      </c>
      <c r="U244">
        <f t="shared" si="242"/>
        <v>3.6560000000000004E-3</v>
      </c>
      <c r="V244">
        <f t="shared" si="243"/>
        <v>6.4939999999999998E-3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4">(0.2*0.8+0.2*0.8)*G52+0.2*0.2*K52+(1-0.2*0.8-0.2*0.8-0.2*0.2)*C52</f>
        <v>1.768E-3</v>
      </c>
      <c r="G248">
        <f t="shared" ref="G248:G250" si="245">(0.2*0.8+0.2*0.8)*H52+0.2*0.2*L52+(1-0.2*0.8-0.2*0.8-0.2*0.2)*D52</f>
        <v>1.6679999999999997E-2</v>
      </c>
      <c r="I248">
        <f t="shared" ref="I248:I250" si="246">(0.2*0.8+0.2*0.8)*G59+0.2*0.2*K59+(1-0.2*0.8-0.2*0.8-0.2*0.2)*C59</f>
        <v>1.768E-3</v>
      </c>
      <c r="J248">
        <f t="shared" ref="J248:J250" si="247">(0.2*0.8+0.2*0.8)*H59+0.2*0.2*L59+(1-0.2*0.8-0.2*0.8-0.2*0.2)*D59</f>
        <v>1.6679999999999997E-2</v>
      </c>
      <c r="L248">
        <f>(0.2*0.8+0.2*0.8)*G66+0.2*0.2*J66+(1-0.2*0.8-0.2*0.8-0.2*0.2)*B66</f>
        <v>5.2960000000000004E-3</v>
      </c>
      <c r="O248" s="15" t="s">
        <v>43</v>
      </c>
      <c r="P248" s="16" t="s">
        <v>39</v>
      </c>
      <c r="Q248" t="s">
        <v>34</v>
      </c>
      <c r="R248">
        <f t="shared" ref="R248:R250" si="248">(0.3*0.7+0.3*0.7)*G52+0.3*0.3*K52+(1-0.3*0.7-0.3*0.7-0.3*0.3)*C52</f>
        <v>1.9629999999999999E-3</v>
      </c>
      <c r="S248">
        <f t="shared" ref="S248:S250" si="249">(0.3*0.7+0.3*0.7)*H52+0.3*0.3*L52+(1-0.3*0.7-0.3*0.7-0.3*0.3)*D52</f>
        <v>1.6919999999999998E-2</v>
      </c>
      <c r="U248">
        <f t="shared" ref="U248:U250" si="250">(0.3*0.7+0.3*0.7)*G59+0.3*0.3*K59+(1-0.3*0.7-0.3*0.7-0.3*0.3)*C59</f>
        <v>1.9629999999999999E-3</v>
      </c>
      <c r="V248">
        <f t="shared" ref="V248:V250" si="251">(0.3*0.7+0.3*0.7)*H59+0.3*0.3*L59+(1-0.3*0.7-0.3*0.7-0.3*0.3)*D59</f>
        <v>1.6919999999999998E-2</v>
      </c>
      <c r="X248">
        <f>(0.3*0.7+0.3*0.7)*G66+0.3*0.3*J66+(1-0.3*0.7-0.3*0.7-0.3*0.3)*B66</f>
        <v>5.3910000000000008E-3</v>
      </c>
    </row>
    <row r="249" spans="1:25" x14ac:dyDescent="0.25">
      <c r="B249" s="17"/>
      <c r="C249" s="15"/>
      <c r="D249" s="16"/>
      <c r="E249" t="s">
        <v>36</v>
      </c>
      <c r="F249">
        <f t="shared" si="244"/>
        <v>2.7800000000000004E-3</v>
      </c>
      <c r="G249">
        <f t="shared" si="245"/>
        <v>9.4959999999999992E-3</v>
      </c>
      <c r="I249">
        <f t="shared" si="246"/>
        <v>2.908E-3</v>
      </c>
      <c r="J249">
        <f t="shared" si="247"/>
        <v>8.8319999999999996E-3</v>
      </c>
      <c r="O249" s="15"/>
      <c r="P249" s="16"/>
      <c r="Q249" t="s">
        <v>36</v>
      </c>
      <c r="R249">
        <f t="shared" si="248"/>
        <v>2.8200000000000005E-3</v>
      </c>
      <c r="S249">
        <f t="shared" si="249"/>
        <v>9.5910000000000006E-3</v>
      </c>
      <c r="U249">
        <f t="shared" si="250"/>
        <v>3.0180000000000003E-3</v>
      </c>
      <c r="V249">
        <f t="shared" si="251"/>
        <v>8.6670000000000011E-3</v>
      </c>
    </row>
    <row r="250" spans="1:25" x14ac:dyDescent="0.25">
      <c r="B250" s="17"/>
      <c r="C250" s="15"/>
      <c r="D250" s="16"/>
      <c r="E250" t="s">
        <v>37</v>
      </c>
      <c r="F250">
        <f t="shared" si="244"/>
        <v>3.62E-3</v>
      </c>
      <c r="G250">
        <f t="shared" si="245"/>
        <v>7.0359999999999997E-3</v>
      </c>
      <c r="I250">
        <f t="shared" si="246"/>
        <v>3.8040000000000001E-3</v>
      </c>
      <c r="J250">
        <f t="shared" si="247"/>
        <v>6.5760000000000002E-3</v>
      </c>
      <c r="O250" s="15"/>
      <c r="P250" s="16"/>
      <c r="Q250" t="s">
        <v>37</v>
      </c>
      <c r="R250">
        <f t="shared" si="248"/>
        <v>3.6800000000000005E-3</v>
      </c>
      <c r="S250">
        <f t="shared" si="249"/>
        <v>7.1510000000000011E-3</v>
      </c>
      <c r="U250">
        <f t="shared" si="250"/>
        <v>3.9440000000000005E-3</v>
      </c>
      <c r="V250">
        <f t="shared" si="251"/>
        <v>6.6460000000000009E-3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2">3*0.05*(1-0.05)*(1-0.05)*G52+3*0.05*0.05*(1-0.05)*K52+0.05*0.05*0.05*O52+(1-3*0.05*(1-0.05)*(1-0.05)-3*0.05*0.05*(1-0.05)-0.05*0.05*0.05)*C52</f>
        <v>1.4854124999999997E-3</v>
      </c>
      <c r="G255">
        <f t="shared" ref="G255:G257" si="253">3*0.05*(1-0.05)*(1-0.05)*H52+3*0.05*0.05*(1-0.05)*L52+0.05*0.05*0.05*P52+(1-3*0.05*(1-0.05)*(1-0.05)-3*0.05*0.05*(1-0.05)-0.05*0.05*0.05)*D52</f>
        <v>1.6379999999999995E-2</v>
      </c>
      <c r="H255">
        <f t="shared" ref="H255:H257" si="254">Q52+M52+I52+E52</f>
        <v>3.449236</v>
      </c>
      <c r="I255">
        <f t="shared" ref="I255:I257" si="255">3*0.05*(1-0.05)*(1-0.05)*G59+3*0.05*0.05*(1-0.05)*K59+0.05*0.05*0.05*O59+(1-3*0.05*(1-0.05)*(1-0.05)-3*0.05*0.05*(1-0.05)-0.05*0.05*0.05)*C59</f>
        <v>1.4854124999999997E-3</v>
      </c>
      <c r="J255">
        <f t="shared" ref="J255:J257" si="256">3*0.05*(1-0.05)*(1-0.05)*H59+3*0.05*0.05*(1-0.05)*L59+0.05*0.05*0.05*P59+(1-3*0.05*(1-0.05)*(1-0.05)-3*0.05*0.05*(1-0.05)-0.05*0.05*0.05)*D59</f>
        <v>1.6379999999999995E-2</v>
      </c>
      <c r="K255">
        <f t="shared" ref="K255:K257" si="257">Q59+M59+I59+E59</f>
        <v>4.8400870000000005</v>
      </c>
      <c r="L255">
        <f>3*0.05*(1-0.05)*(1-0.05)*G66+3*0.05*0.05*(1-0.05)*J66+0.05*0.05*0.05*N66+(1-3*0.05*(1-0.05)*(1-0.05)-3*0.05*0.05*(1-0.05)-0.05*0.05*0.05)*B66</f>
        <v>5.1742624999999995E-3</v>
      </c>
      <c r="M255">
        <f>Q66+M66+I66+E66</f>
        <v>10.753791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8">3*0.1*(1-0.1)*(1-0.1)*G52+3*0.1*0.1*(1-0.1)*K52+0.1*0.1*0.1*O52+(1-3*0.1*(1-0.1)*(1-0.1)-3*0.1*0.1*(1-0.1)-0.1*0.1*0.1)*C52</f>
        <v>1.6522999999999998E-3</v>
      </c>
      <c r="S255">
        <f t="shared" ref="S255:S257" si="259">3*0.1*(1-0.1)*(1-0.1)*H52+3*0.1*0.1*(1-0.1)*L52+0.1*0.1*0.1*P52+(1-3*0.1*(1-0.1)*(1-0.1)-3*0.1*0.1*(1-0.1)-0.1*0.1*0.1)*D52</f>
        <v>1.6559999999999998E-2</v>
      </c>
      <c r="U255">
        <f t="shared" ref="U255:U257" si="260">3*0.1*(1-0.1)*(1-0.1)*G59+3*0.1*0.1*(1-0.1)*K59+0.1*0.1*0.1*O59+(1-3*0.1*(1-0.1)*(1-0.1)-3*0.1*0.1*(1-0.1)-0.1*0.1*0.1)*C59</f>
        <v>1.6522999999999998E-3</v>
      </c>
      <c r="V255">
        <f t="shared" ref="V255:V257" si="261">3*0.1*(1-0.1)*(1-0.1)*H59+3*0.1*0.1*(1-0.1)*L59+0.1*0.1*0.1*P59+(1-3*0.1*(1-0.1)*(1-0.1)-3*0.1*0.1*(1-0.1)-0.1*0.1*0.1)*D59</f>
        <v>1.6559999999999998E-2</v>
      </c>
      <c r="X255">
        <f>3*0.1*(1-0.1)*(1-0.1)*G66+3*0.1*0.1*(1-0.1)*J66+0.1*0.1*0.1*N66+(1-3*0.1*(1-0.1)*(1-0.1)-3*0.1*0.1*(1-0.1)-0.1*0.1*0.1)*B66</f>
        <v>5.2471000000000002E-3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2"/>
        <v>2.7299999999999998E-3</v>
      </c>
      <c r="G256">
        <f t="shared" si="253"/>
        <v>9.3742999999999986E-3</v>
      </c>
      <c r="H256">
        <f t="shared" si="254"/>
        <v>3.5737909999999999</v>
      </c>
      <c r="I256">
        <f t="shared" si="255"/>
        <v>2.7763874999999997E-3</v>
      </c>
      <c r="J256">
        <f t="shared" si="256"/>
        <v>9.1069499999999991E-3</v>
      </c>
      <c r="K256">
        <f t="shared" si="257"/>
        <v>6.7214580000000002</v>
      </c>
      <c r="N256" s="19"/>
      <c r="O256" s="15"/>
      <c r="P256" s="16"/>
      <c r="Q256" t="s">
        <v>36</v>
      </c>
      <c r="R256">
        <f t="shared" si="258"/>
        <v>2.7599999999999999E-3</v>
      </c>
      <c r="S256">
        <f t="shared" si="259"/>
        <v>9.4473999999999982E-3</v>
      </c>
      <c r="U256">
        <f t="shared" si="260"/>
        <v>2.8551000000000002E-3</v>
      </c>
      <c r="V256">
        <f t="shared" si="261"/>
        <v>8.946599999999999E-3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2"/>
        <v>3.5449999999999995E-3</v>
      </c>
      <c r="G257">
        <f t="shared" si="253"/>
        <v>6.8892624999999999E-3</v>
      </c>
      <c r="H257">
        <f t="shared" si="254"/>
        <v>3.7681390000000001</v>
      </c>
      <c r="I257">
        <f t="shared" si="255"/>
        <v>3.6170374999999998E-3</v>
      </c>
      <c r="J257">
        <f t="shared" si="256"/>
        <v>6.4706749999999995E-3</v>
      </c>
      <c r="K257">
        <f t="shared" si="257"/>
        <v>23.787768999999997</v>
      </c>
      <c r="N257" s="19"/>
      <c r="O257" s="15"/>
      <c r="P257" s="16"/>
      <c r="Q257" t="s">
        <v>37</v>
      </c>
      <c r="R257">
        <f t="shared" si="258"/>
        <v>3.5900000000000003E-3</v>
      </c>
      <c r="S257">
        <f t="shared" si="259"/>
        <v>6.9770999999999991E-3</v>
      </c>
      <c r="U257">
        <f t="shared" si="260"/>
        <v>3.7282999999999999E-3</v>
      </c>
      <c r="V257">
        <f t="shared" si="261"/>
        <v>6.5334E-3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2">3*0.2*(1-0.2)*(1-0.2)*G52+3*0.2*0.2*(1-0.2)*K52+0.2*0.2*0.2*O52+(1-3*0.2*(1-0.2)*(1-0.2)-3*0.2*0.2*(1-0.2)-0.2*0.2*0.2)*C52</f>
        <v>1.9344E-3</v>
      </c>
      <c r="G261">
        <f t="shared" ref="G261:G263" si="263">3*0.2*(1-0.2)*(1-0.2)*H52+3*0.2*0.2*(1-0.2)*L52+0.2*0.2*0.2*P52+(1-3*0.2*(1-0.2)*(1-0.2)-3*0.2*0.2*(1-0.2)-0.2*0.2*0.2)*D52</f>
        <v>1.6919999999999998E-2</v>
      </c>
      <c r="I261">
        <f t="shared" ref="I261:I263" si="264">3*0.2*(1-0.2)*(1-0.2)*G59+3*0.2*0.2*(1-0.2)*K59+0.2*0.2*0.2*O59+(1-3*0.2*(1-0.2)*(1-0.2)-3*0.2*0.2*(1-0.2)-0.2*0.2*0.2)*C59</f>
        <v>1.9344E-3</v>
      </c>
      <c r="J261">
        <f t="shared" ref="J261:J263" si="265">3*0.2*(1-0.2)*(1-0.2)*H59+3*0.2*0.2*(1-0.2)*L59+0.2*0.2*0.2*P59+(1-3*0.2*(1-0.2)*(1-0.2)-3*0.2*0.2*(1-0.2)-0.2*0.2*0.2)*D59</f>
        <v>1.6919999999999998E-2</v>
      </c>
      <c r="L261">
        <f>3*0.2*(1-0.2)*(1-0.2)*G66+3*0.2*0.2*(1-0.2)*J66+0.2*0.2*0.2*N66+(1-3*0.2*(1-0.2)*(1-0.2)-3*0.2*0.2*(1-0.2)-0.2*0.2*0.2)*B66</f>
        <v>5.3888E-3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6">3*0.3*(1-0.3)*(1-0.3)*G52+3*0.3*0.3*(1-0.3)*K52+0.3*0.3*0.3*O52+(1-3*0.3*(1-0.3)*(1-0.3)-3*0.3*0.3*(1-0.3)-0.3*0.3*0.3)*C52</f>
        <v>2.1540999999999999E-3</v>
      </c>
      <c r="S261">
        <f t="shared" ref="S261:S263" si="267">3*0.3*(1-0.3)*(1-0.3)*H52+3*0.3*0.3*(1-0.3)*L52+0.3*0.3*0.3*P52+(1-3*0.3*(1-0.3)*(1-0.3)-3*0.3*0.3*(1-0.3)-0.3*0.3*0.3)*D52</f>
        <v>1.728E-2</v>
      </c>
      <c r="U261">
        <f t="shared" ref="U261:U263" si="268">3*0.3*(1-0.3)*(1-0.3)*G59+3*0.3*0.3*(1-0.3)*K59+0.3*0.3*0.3*O59+(1-3*0.3*(1-0.3)*(1-0.3)-3*0.3*0.3*(1-0.3)-0.3*0.3*0.3)*C59</f>
        <v>2.1540999999999999E-3</v>
      </c>
      <c r="V261">
        <f t="shared" ref="V261:V263" si="269">3*0.3*(1-0.3)*(1-0.3)*H59+3*0.3*0.3*(1-0.3)*L59+0.3*0.3*0.3*P59+(1-3*0.3*(1-0.3)*(1-0.3)-3*0.3*0.3*(1-0.3)-0.3*0.3*0.3)*D59</f>
        <v>1.728E-2</v>
      </c>
      <c r="X261">
        <f>3*0.3*(1-0.3)*(1-0.3)*G66+3*0.3*0.3*(1-0.3)*J66+0.3*0.3*0.3*N66+(1-3*0.3*(1-0.3)*(1-0.3)-3*0.3*0.3*(1-0.3)-0.3*0.3*0.3)*B66</f>
        <v>5.5257000000000006E-3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2"/>
        <v>2.8199999999999996E-3</v>
      </c>
      <c r="G262">
        <f t="shared" si="263"/>
        <v>9.5911999999999976E-3</v>
      </c>
      <c r="I262">
        <f t="shared" si="264"/>
        <v>3.0168E-3</v>
      </c>
      <c r="J262">
        <f t="shared" si="265"/>
        <v>8.7168000000000002E-3</v>
      </c>
      <c r="N262" s="19"/>
      <c r="O262" s="15"/>
      <c r="P262" s="16"/>
      <c r="Q262" t="s">
        <v>36</v>
      </c>
      <c r="R262">
        <f t="shared" si="266"/>
        <v>2.8800000000000002E-3</v>
      </c>
      <c r="S262">
        <f t="shared" si="267"/>
        <v>9.7338000000000008E-3</v>
      </c>
      <c r="U262">
        <f t="shared" si="268"/>
        <v>3.1797000000000001E-3</v>
      </c>
      <c r="V262">
        <f t="shared" si="269"/>
        <v>8.5962000000000018E-3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2"/>
        <v>3.6800000000000001E-3</v>
      </c>
      <c r="G263">
        <f t="shared" si="263"/>
        <v>7.1487999999999994E-3</v>
      </c>
      <c r="I263">
        <f t="shared" si="264"/>
        <v>3.9344000000000002E-3</v>
      </c>
      <c r="J263">
        <f t="shared" si="265"/>
        <v>6.6391999999999996E-3</v>
      </c>
      <c r="N263" s="19"/>
      <c r="O263" s="15"/>
      <c r="P263" s="16"/>
      <c r="Q263" t="s">
        <v>37</v>
      </c>
      <c r="R263">
        <f t="shared" si="266"/>
        <v>3.7700000000000003E-3</v>
      </c>
      <c r="S263">
        <f t="shared" si="267"/>
        <v>7.3157000000000014E-3</v>
      </c>
      <c r="U263">
        <f t="shared" si="268"/>
        <v>4.1200999999999998E-3</v>
      </c>
      <c r="V263">
        <f t="shared" si="269"/>
        <v>6.7258000000000005E-3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I263"/>
  <sheetViews>
    <sheetView zoomScale="40" zoomScaleNormal="40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12.33203125" customWidth="1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112</v>
      </c>
      <c r="C9" s="11"/>
      <c r="D9" s="11"/>
      <c r="E9" s="11"/>
      <c r="F9" s="11" t="s">
        <v>113</v>
      </c>
      <c r="G9" s="11"/>
      <c r="H9" s="11"/>
      <c r="I9" s="11"/>
      <c r="J9" s="11" t="s">
        <v>114</v>
      </c>
      <c r="K9" s="11"/>
      <c r="L9" s="11"/>
      <c r="M9" s="11"/>
      <c r="N9" s="11" t="s">
        <v>115</v>
      </c>
      <c r="O9" s="11"/>
      <c r="P9" s="11"/>
      <c r="Q9" s="11"/>
      <c r="S9" s="17" t="s">
        <v>12</v>
      </c>
      <c r="T9" s="11" t="s">
        <v>112</v>
      </c>
      <c r="U9" s="11"/>
      <c r="V9" s="11"/>
      <c r="W9" s="11"/>
      <c r="X9" s="11" t="s">
        <v>113</v>
      </c>
      <c r="Y9" s="11"/>
      <c r="Z9" s="11"/>
      <c r="AA9" s="11"/>
      <c r="AB9" s="11" t="s">
        <v>114</v>
      </c>
      <c r="AC9" s="11"/>
      <c r="AD9" s="11"/>
      <c r="AE9" s="11"/>
      <c r="AF9" s="11" t="s">
        <v>115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1.4800000000000001E-2</v>
      </c>
      <c r="E11">
        <v>0.90291699999999997</v>
      </c>
      <c r="F11" t="s">
        <v>20</v>
      </c>
      <c r="G11">
        <v>2.5999999999999999E-3</v>
      </c>
      <c r="H11">
        <v>1.61E-2</v>
      </c>
      <c r="I11">
        <v>0.92489699999999997</v>
      </c>
      <c r="J11" t="s">
        <v>20</v>
      </c>
      <c r="K11">
        <v>2.5999999999999999E-3</v>
      </c>
      <c r="L11">
        <v>1.7299999999999999E-2</v>
      </c>
      <c r="M11">
        <v>0.93127199999999999</v>
      </c>
      <c r="N11" t="s">
        <v>20</v>
      </c>
      <c r="O11">
        <v>2.5999999999999999E-3</v>
      </c>
      <c r="P11">
        <v>1.8499999999999999E-2</v>
      </c>
      <c r="Q11">
        <v>0.915543</v>
      </c>
      <c r="S11" s="17"/>
      <c r="T11" t="s">
        <v>20</v>
      </c>
      <c r="U11">
        <v>1.2999999999999999E-3</v>
      </c>
      <c r="V11">
        <v>1.4800000000000001E-2</v>
      </c>
      <c r="W11">
        <v>0.92576800000000004</v>
      </c>
      <c r="X11" t="s">
        <v>20</v>
      </c>
      <c r="Y11">
        <v>2.5999999999999999E-3</v>
      </c>
      <c r="Z11">
        <v>1.61E-2</v>
      </c>
      <c r="AA11">
        <v>0.93859499999999996</v>
      </c>
      <c r="AB11" t="s">
        <v>20</v>
      </c>
      <c r="AC11">
        <v>2.5999999999999999E-3</v>
      </c>
      <c r="AD11">
        <v>1.7299999999999999E-2</v>
      </c>
      <c r="AE11">
        <v>0.92735199999999995</v>
      </c>
      <c r="AF11" t="s">
        <v>20</v>
      </c>
      <c r="AG11">
        <v>2.5999999999999999E-3</v>
      </c>
      <c r="AH11">
        <v>1.8499999999999999E-2</v>
      </c>
      <c r="AI11">
        <v>0.93601000000000001</v>
      </c>
    </row>
    <row r="12" spans="1:35" x14ac:dyDescent="0.25">
      <c r="A12" s="17"/>
      <c r="B12" t="s">
        <v>21</v>
      </c>
      <c r="C12">
        <v>1.46E-2</v>
      </c>
      <c r="D12">
        <v>1.4800000000000001E-2</v>
      </c>
      <c r="E12">
        <v>0.94810899999999998</v>
      </c>
      <c r="F12" t="s">
        <v>21</v>
      </c>
      <c r="G12">
        <v>1.5699999999999999E-2</v>
      </c>
      <c r="H12">
        <v>1.6E-2</v>
      </c>
      <c r="I12">
        <v>0.95382900000000004</v>
      </c>
      <c r="J12" t="s">
        <v>21</v>
      </c>
      <c r="K12">
        <v>1.6899999999999998E-2</v>
      </c>
      <c r="L12">
        <v>1.72E-2</v>
      </c>
      <c r="M12">
        <v>0.94240299999999999</v>
      </c>
      <c r="N12" t="s">
        <v>21</v>
      </c>
      <c r="O12">
        <v>1.8100000000000002E-2</v>
      </c>
      <c r="P12">
        <v>1.84E-2</v>
      </c>
      <c r="Q12">
        <v>0.95114600000000005</v>
      </c>
      <c r="S12" s="17"/>
      <c r="T12" t="s">
        <v>21</v>
      </c>
      <c r="U12">
        <v>1.35E-2</v>
      </c>
      <c r="V12">
        <v>1.46E-2</v>
      </c>
      <c r="W12">
        <v>0.95616900000000005</v>
      </c>
      <c r="X12" t="s">
        <v>21</v>
      </c>
      <c r="Y12">
        <v>1.46E-2</v>
      </c>
      <c r="Z12">
        <v>1.5800000000000002E-2</v>
      </c>
      <c r="AA12">
        <v>0.95751299999999995</v>
      </c>
      <c r="AB12" t="s">
        <v>21</v>
      </c>
      <c r="AC12">
        <v>1.5599999999999999E-2</v>
      </c>
      <c r="AD12">
        <v>1.6899999999999998E-2</v>
      </c>
      <c r="AE12">
        <v>0.97241100000000003</v>
      </c>
      <c r="AF12" t="s">
        <v>21</v>
      </c>
      <c r="AG12">
        <v>1.67E-2</v>
      </c>
      <c r="AH12">
        <v>1.8100000000000002E-2</v>
      </c>
      <c r="AI12">
        <v>0.97567499999999996</v>
      </c>
    </row>
    <row r="13" spans="1:35" x14ac:dyDescent="0.25">
      <c r="A13" s="17"/>
      <c r="B13" t="s">
        <v>22</v>
      </c>
      <c r="C13">
        <v>1.46E-2</v>
      </c>
      <c r="D13">
        <v>1.46E-2</v>
      </c>
      <c r="E13">
        <v>0.98770800000000003</v>
      </c>
      <c r="F13" t="s">
        <v>22</v>
      </c>
      <c r="G13">
        <v>1.5699999999999999E-2</v>
      </c>
      <c r="H13">
        <v>1.5800000000000002E-2</v>
      </c>
      <c r="I13">
        <v>0.99522299999999997</v>
      </c>
      <c r="J13" t="s">
        <v>22</v>
      </c>
      <c r="K13">
        <v>1.6899999999999998E-2</v>
      </c>
      <c r="L13">
        <v>1.6899999999999998E-2</v>
      </c>
      <c r="M13">
        <v>0.99606499999999998</v>
      </c>
      <c r="N13" t="s">
        <v>22</v>
      </c>
      <c r="O13">
        <v>1.8100000000000002E-2</v>
      </c>
      <c r="P13">
        <v>1.8100000000000002E-2</v>
      </c>
      <c r="Q13">
        <v>0.99067799999999995</v>
      </c>
      <c r="S13" s="17"/>
      <c r="T13" t="s">
        <v>22</v>
      </c>
      <c r="U13">
        <v>1.3599999999999999E-2</v>
      </c>
      <c r="V13">
        <v>1.38E-2</v>
      </c>
      <c r="W13">
        <v>0.99198200000000003</v>
      </c>
      <c r="X13" t="s">
        <v>22</v>
      </c>
      <c r="Y13">
        <v>1.47E-2</v>
      </c>
      <c r="Z13">
        <v>1.49E-2</v>
      </c>
      <c r="AA13">
        <v>0.99733000000000005</v>
      </c>
      <c r="AB13" t="s">
        <v>22</v>
      </c>
      <c r="AC13">
        <v>1.5699999999999999E-2</v>
      </c>
      <c r="AD13">
        <v>1.5900000000000001E-2</v>
      </c>
      <c r="AE13">
        <v>1.005531</v>
      </c>
      <c r="AF13" t="s">
        <v>22</v>
      </c>
      <c r="AG13">
        <v>1.6799999999999999E-2</v>
      </c>
      <c r="AH13">
        <v>1.7000000000000001E-2</v>
      </c>
      <c r="AI13">
        <v>0.99049799999999999</v>
      </c>
    </row>
    <row r="16" spans="1:35" x14ac:dyDescent="0.25">
      <c r="A16" s="13" t="s">
        <v>24</v>
      </c>
      <c r="B16" s="11" t="s">
        <v>112</v>
      </c>
      <c r="C16" s="11"/>
      <c r="D16" s="11"/>
      <c r="E16" s="11"/>
      <c r="F16" s="11" t="s">
        <v>113</v>
      </c>
      <c r="G16" s="11"/>
      <c r="H16" s="11"/>
      <c r="I16" s="11"/>
      <c r="J16" s="11" t="s">
        <v>114</v>
      </c>
      <c r="K16" s="11"/>
      <c r="L16" s="11"/>
      <c r="M16" s="11"/>
      <c r="N16" s="11" t="s">
        <v>115</v>
      </c>
      <c r="O16" s="11"/>
      <c r="P16" s="11"/>
      <c r="Q16" s="11"/>
      <c r="S16" s="13" t="s">
        <v>24</v>
      </c>
      <c r="T16" s="11" t="s">
        <v>112</v>
      </c>
      <c r="U16" s="11"/>
      <c r="V16" s="11"/>
      <c r="W16" s="11"/>
      <c r="X16" s="11" t="s">
        <v>113</v>
      </c>
      <c r="Y16" s="11"/>
      <c r="Z16" s="11"/>
      <c r="AA16" s="11"/>
      <c r="AB16" s="11" t="s">
        <v>114</v>
      </c>
      <c r="AC16" s="11"/>
      <c r="AD16" s="11"/>
      <c r="AE16" s="11"/>
      <c r="AF16" s="11" t="s">
        <v>115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1.4800000000000001E-2</v>
      </c>
      <c r="E18">
        <v>1.0375920000000001</v>
      </c>
      <c r="F18" t="s">
        <v>20</v>
      </c>
      <c r="G18">
        <v>2.5999999999999999E-3</v>
      </c>
      <c r="H18">
        <v>1.61E-2</v>
      </c>
      <c r="I18">
        <v>1.0026630000000001</v>
      </c>
      <c r="J18" t="s">
        <v>20</v>
      </c>
      <c r="K18">
        <v>2.5999999999999999E-3</v>
      </c>
      <c r="L18">
        <v>1.7299999999999999E-2</v>
      </c>
      <c r="M18">
        <v>0.99918099999999999</v>
      </c>
      <c r="N18" t="s">
        <v>20</v>
      </c>
      <c r="O18">
        <v>2.5999999999999999E-3</v>
      </c>
      <c r="P18">
        <v>1.8499999999999999E-2</v>
      </c>
      <c r="Q18">
        <v>1.01678</v>
      </c>
      <c r="S18" s="13"/>
      <c r="T18" t="s">
        <v>20</v>
      </c>
      <c r="U18">
        <v>1.2999999999999999E-3</v>
      </c>
      <c r="V18">
        <v>1.4800000000000001E-2</v>
      </c>
      <c r="W18">
        <v>1.0165550000000001</v>
      </c>
      <c r="X18" t="s">
        <v>20</v>
      </c>
      <c r="Y18">
        <v>2.5999999999999999E-3</v>
      </c>
      <c r="Z18">
        <v>1.61E-2</v>
      </c>
      <c r="AA18">
        <v>0.93654199999999999</v>
      </c>
      <c r="AB18" t="s">
        <v>20</v>
      </c>
      <c r="AC18">
        <v>2.5999999999999999E-3</v>
      </c>
      <c r="AD18">
        <v>1.7299999999999999E-2</v>
      </c>
      <c r="AE18">
        <v>0.94223400000000002</v>
      </c>
      <c r="AF18" t="s">
        <v>20</v>
      </c>
      <c r="AG18">
        <v>2.5999999999999999E-3</v>
      </c>
      <c r="AH18">
        <v>1.8499999999999999E-2</v>
      </c>
      <c r="AI18">
        <v>0.93186599999999997</v>
      </c>
    </row>
    <row r="19" spans="1:35" x14ac:dyDescent="0.25">
      <c r="A19" s="13"/>
      <c r="B19" t="s">
        <v>21</v>
      </c>
      <c r="C19">
        <v>1.46E-2</v>
      </c>
      <c r="D19">
        <v>1.4800000000000001E-2</v>
      </c>
      <c r="E19">
        <v>1.153518</v>
      </c>
      <c r="F19" t="s">
        <v>21</v>
      </c>
      <c r="G19">
        <v>1.5699999999999999E-2</v>
      </c>
      <c r="H19">
        <v>1.5699999999999999E-2</v>
      </c>
      <c r="I19">
        <v>1.2026559999999999</v>
      </c>
      <c r="J19" t="s">
        <v>21</v>
      </c>
      <c r="K19">
        <v>1.6899999999999998E-2</v>
      </c>
      <c r="L19">
        <v>1.72E-2</v>
      </c>
      <c r="M19">
        <v>1.1969700000000001</v>
      </c>
      <c r="N19" t="s">
        <v>21</v>
      </c>
      <c r="O19">
        <v>1.8100000000000002E-2</v>
      </c>
      <c r="P19">
        <v>1.84E-2</v>
      </c>
      <c r="Q19">
        <v>1.1726270000000001</v>
      </c>
      <c r="S19" s="13"/>
      <c r="T19" t="s">
        <v>21</v>
      </c>
      <c r="U19">
        <v>1.35E-2</v>
      </c>
      <c r="V19">
        <v>1.46E-2</v>
      </c>
      <c r="W19">
        <v>1.4537389999999999</v>
      </c>
      <c r="X19" t="s">
        <v>21</v>
      </c>
      <c r="Y19">
        <v>1.46E-2</v>
      </c>
      <c r="Z19">
        <v>1.5699999999999999E-2</v>
      </c>
      <c r="AA19">
        <v>1.2064950000000001</v>
      </c>
      <c r="AB19" t="s">
        <v>21</v>
      </c>
      <c r="AC19">
        <v>1.5599999999999999E-2</v>
      </c>
      <c r="AD19">
        <v>1.6799999999999999E-2</v>
      </c>
      <c r="AE19">
        <v>1.2148410000000001</v>
      </c>
      <c r="AF19" t="s">
        <v>21</v>
      </c>
      <c r="AG19">
        <v>1.67E-2</v>
      </c>
      <c r="AH19">
        <v>1.7999999999999999E-2</v>
      </c>
      <c r="AI19">
        <v>1.4536480000000001</v>
      </c>
    </row>
    <row r="20" spans="1:35" x14ac:dyDescent="0.25">
      <c r="A20" s="13"/>
      <c r="B20" t="s">
        <v>22</v>
      </c>
      <c r="C20">
        <v>1.46E-2</v>
      </c>
      <c r="D20">
        <v>1.46E-2</v>
      </c>
      <c r="E20">
        <v>2.0154109999999998</v>
      </c>
      <c r="F20" t="s">
        <v>22</v>
      </c>
      <c r="G20">
        <v>1.5699999999999999E-2</v>
      </c>
      <c r="H20">
        <v>1.5800000000000002E-2</v>
      </c>
      <c r="I20">
        <v>2.2585069999999998</v>
      </c>
      <c r="J20" t="s">
        <v>22</v>
      </c>
      <c r="K20">
        <v>1.6899999999999998E-2</v>
      </c>
      <c r="L20">
        <v>1.6899999999999998E-2</v>
      </c>
      <c r="M20">
        <v>1.914906</v>
      </c>
      <c r="N20" t="s">
        <v>22</v>
      </c>
      <c r="O20">
        <v>1.8100000000000002E-2</v>
      </c>
      <c r="P20">
        <v>1.8100000000000002E-2</v>
      </c>
      <c r="Q20">
        <v>2.2137289999999998</v>
      </c>
      <c r="S20" s="13"/>
      <c r="T20" t="s">
        <v>22</v>
      </c>
      <c r="U20">
        <v>1.3599999999999999E-2</v>
      </c>
      <c r="V20">
        <v>1.38E-2</v>
      </c>
      <c r="W20">
        <v>2.4567420000000002</v>
      </c>
      <c r="X20" t="s">
        <v>22</v>
      </c>
      <c r="Y20">
        <v>1.47E-2</v>
      </c>
      <c r="Z20">
        <v>1.49E-2</v>
      </c>
      <c r="AA20">
        <v>2.4017740000000001</v>
      </c>
      <c r="AB20" t="s">
        <v>22</v>
      </c>
      <c r="AC20">
        <v>1.5699999999999999E-2</v>
      </c>
      <c r="AD20">
        <v>1.5900000000000001E-2</v>
      </c>
      <c r="AE20">
        <v>2.4354809999999998</v>
      </c>
      <c r="AF20" t="s">
        <v>22</v>
      </c>
      <c r="AG20">
        <v>1.6799999999999999E-2</v>
      </c>
      <c r="AH20">
        <v>1.7000000000000001E-2</v>
      </c>
      <c r="AI20">
        <v>2.1172550000000001</v>
      </c>
    </row>
    <row r="23" spans="1:35" x14ac:dyDescent="0.25">
      <c r="A23" s="18" t="s">
        <v>25</v>
      </c>
      <c r="B23" s="11" t="s">
        <v>112</v>
      </c>
      <c r="C23" s="11"/>
      <c r="D23" s="11"/>
      <c r="E23" s="11"/>
      <c r="F23" s="11" t="s">
        <v>113</v>
      </c>
      <c r="G23" s="11"/>
      <c r="H23" s="11"/>
      <c r="I23" s="11"/>
      <c r="J23" s="11" t="s">
        <v>114</v>
      </c>
      <c r="K23" s="11"/>
      <c r="L23" s="11"/>
      <c r="M23" s="11"/>
      <c r="N23" s="11" t="s">
        <v>115</v>
      </c>
      <c r="O23" s="11"/>
      <c r="P23" s="11"/>
      <c r="Q23" s="11"/>
      <c r="S23" s="18" t="s">
        <v>25</v>
      </c>
      <c r="T23" s="11" t="s">
        <v>112</v>
      </c>
      <c r="U23" s="11"/>
      <c r="V23" s="11"/>
      <c r="W23" s="11"/>
      <c r="X23" s="11" t="s">
        <v>113</v>
      </c>
      <c r="Y23" s="11"/>
      <c r="Z23" s="11"/>
      <c r="AA23" s="11"/>
      <c r="AB23" s="11" t="s">
        <v>114</v>
      </c>
      <c r="AC23" s="11"/>
      <c r="AD23" s="11"/>
      <c r="AE23" s="11"/>
      <c r="AF23" s="11" t="s">
        <v>115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ht="21" customHeight="1" x14ac:dyDescent="0.25">
      <c r="A25" s="18"/>
      <c r="B25" s="3">
        <v>1.46E-2</v>
      </c>
      <c r="C25" s="3"/>
      <c r="D25" s="3"/>
      <c r="E25">
        <v>2.4042370000000002</v>
      </c>
      <c r="F25" s="3">
        <v>1.5800000000000002E-2</v>
      </c>
      <c r="G25" s="3"/>
      <c r="H25" s="3"/>
      <c r="I25">
        <v>2.801183</v>
      </c>
      <c r="J25" s="5">
        <v>1.6899999999999998E-2</v>
      </c>
      <c r="K25" s="5"/>
      <c r="L25" s="5"/>
      <c r="M25">
        <v>2.4034</v>
      </c>
      <c r="N25" s="3">
        <v>1.8100000000000002E-2</v>
      </c>
      <c r="O25" s="3"/>
      <c r="P25" s="3"/>
      <c r="Q25">
        <v>2.7992979999999998</v>
      </c>
      <c r="S25" s="18"/>
      <c r="T25" s="3">
        <v>1.37E-2</v>
      </c>
      <c r="U25" s="3"/>
      <c r="V25" s="3"/>
      <c r="W25">
        <v>2.427969</v>
      </c>
      <c r="X25" s="3">
        <v>1.4800000000000001E-2</v>
      </c>
      <c r="Y25" s="3"/>
      <c r="Z25" s="3"/>
      <c r="AA25">
        <v>2.4338709999999999</v>
      </c>
      <c r="AB25" s="3">
        <v>1.5900000000000001E-2</v>
      </c>
      <c r="AC25" s="3"/>
      <c r="AD25" s="3"/>
      <c r="AE25">
        <v>2.5268130000000002</v>
      </c>
      <c r="AF25" s="3">
        <v>1.7000000000000001E-2</v>
      </c>
      <c r="AG25" s="3"/>
      <c r="AH25" s="3"/>
      <c r="AI25">
        <v>2.5041370000000001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112</v>
      </c>
      <c r="C30" s="11"/>
      <c r="D30" s="11"/>
      <c r="E30" s="11"/>
      <c r="F30" s="11" t="s">
        <v>113</v>
      </c>
      <c r="G30" s="11"/>
      <c r="H30" s="11"/>
      <c r="I30" s="11"/>
      <c r="J30" s="11" t="s">
        <v>114</v>
      </c>
      <c r="K30" s="11"/>
      <c r="L30" s="11"/>
      <c r="M30" s="11"/>
      <c r="N30" s="11" t="s">
        <v>115</v>
      </c>
      <c r="O30" s="11"/>
      <c r="P30" s="11"/>
      <c r="Q30" s="11"/>
      <c r="S30" s="17" t="s">
        <v>12</v>
      </c>
      <c r="T30" s="11" t="s">
        <v>112</v>
      </c>
      <c r="U30" s="11"/>
      <c r="V30" s="11"/>
      <c r="W30" s="11"/>
      <c r="X30" s="11" t="s">
        <v>113</v>
      </c>
      <c r="Y30" s="11"/>
      <c r="Z30" s="11"/>
      <c r="AA30" s="11"/>
      <c r="AB30" s="11" t="s">
        <v>114</v>
      </c>
      <c r="AC30" s="11"/>
      <c r="AD30" s="11"/>
      <c r="AE30" s="11"/>
      <c r="AF30" s="11" t="s">
        <v>115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1.4800000000000001E-2</v>
      </c>
      <c r="E32">
        <v>0.92488400000000004</v>
      </c>
      <c r="F32" t="s">
        <v>20</v>
      </c>
      <c r="G32">
        <v>2.5999999999999999E-3</v>
      </c>
      <c r="H32">
        <v>1.61E-2</v>
      </c>
      <c r="I32">
        <v>0.89897000000000005</v>
      </c>
      <c r="J32" t="s">
        <v>20</v>
      </c>
      <c r="K32">
        <v>2.5999999999999999E-3</v>
      </c>
      <c r="L32">
        <v>1.7299999999999999E-2</v>
      </c>
      <c r="M32">
        <v>0.89076999999999995</v>
      </c>
      <c r="N32" t="s">
        <v>20</v>
      </c>
      <c r="O32">
        <v>2.5999999999999999E-3</v>
      </c>
      <c r="P32">
        <v>1.8499999999999999E-2</v>
      </c>
      <c r="Q32">
        <v>0.93465799999999999</v>
      </c>
      <c r="S32" s="17"/>
      <c r="T32" t="s">
        <v>20</v>
      </c>
      <c r="U32">
        <v>1.2999999999999999E-3</v>
      </c>
      <c r="V32">
        <v>1.4800000000000001E-2</v>
      </c>
      <c r="W32">
        <v>0.89165099999999997</v>
      </c>
      <c r="X32" t="s">
        <v>20</v>
      </c>
      <c r="Y32">
        <v>2.5999999999999999E-3</v>
      </c>
      <c r="Z32">
        <v>1.61E-2</v>
      </c>
      <c r="AA32">
        <v>0.964507</v>
      </c>
      <c r="AB32" t="s">
        <v>20</v>
      </c>
      <c r="AC32">
        <v>2.5999999999999999E-3</v>
      </c>
      <c r="AD32">
        <v>1.7299999999999999E-2</v>
      </c>
      <c r="AE32">
        <v>0.93559800000000004</v>
      </c>
      <c r="AF32" t="s">
        <v>20</v>
      </c>
      <c r="AG32">
        <v>2.5999999999999999E-3</v>
      </c>
      <c r="AH32">
        <v>1.8499999999999999E-2</v>
      </c>
      <c r="AI32">
        <v>0.943859</v>
      </c>
    </row>
    <row r="33" spans="1:35" x14ac:dyDescent="0.25">
      <c r="A33" s="17"/>
      <c r="B33" t="s">
        <v>21</v>
      </c>
      <c r="C33">
        <v>1.04E-2</v>
      </c>
      <c r="D33">
        <v>1.4E-2</v>
      </c>
      <c r="E33">
        <v>0.928782</v>
      </c>
      <c r="F33" t="s">
        <v>21</v>
      </c>
      <c r="G33">
        <v>1.11E-2</v>
      </c>
      <c r="H33">
        <v>1.5100000000000001E-2</v>
      </c>
      <c r="I33">
        <v>0.92427700000000002</v>
      </c>
      <c r="J33" t="s">
        <v>21</v>
      </c>
      <c r="K33">
        <v>1.1900000000000001E-2</v>
      </c>
      <c r="L33">
        <v>1.6199999999999999E-2</v>
      </c>
      <c r="M33">
        <v>0.93199299999999996</v>
      </c>
      <c r="N33" t="s">
        <v>21</v>
      </c>
      <c r="O33">
        <v>1.26E-2</v>
      </c>
      <c r="P33">
        <v>1.7299999999999999E-2</v>
      </c>
      <c r="Q33">
        <v>1.157262</v>
      </c>
      <c r="S33" s="17"/>
      <c r="T33" t="s">
        <v>21</v>
      </c>
      <c r="U33">
        <v>5.7000000000000002E-3</v>
      </c>
      <c r="V33">
        <v>1.2500000000000001E-2</v>
      </c>
      <c r="W33">
        <v>0.96222399999999997</v>
      </c>
      <c r="X33" t="s">
        <v>21</v>
      </c>
      <c r="Y33">
        <v>6.1000000000000004E-3</v>
      </c>
      <c r="Z33">
        <v>1.35E-2</v>
      </c>
      <c r="AA33">
        <v>0.96130099999999996</v>
      </c>
      <c r="AB33" t="s">
        <v>21</v>
      </c>
      <c r="AC33">
        <v>6.6E-3</v>
      </c>
      <c r="AD33">
        <v>1.43E-2</v>
      </c>
      <c r="AE33">
        <v>0.96588399999999996</v>
      </c>
      <c r="AF33" t="s">
        <v>21</v>
      </c>
      <c r="AG33">
        <v>7.0000000000000001E-3</v>
      </c>
      <c r="AH33">
        <v>1.5299999999999999E-2</v>
      </c>
      <c r="AI33">
        <v>0.95774000000000004</v>
      </c>
    </row>
    <row r="34" spans="1:35" x14ac:dyDescent="0.25">
      <c r="A34" s="17"/>
      <c r="B34" t="s">
        <v>22</v>
      </c>
      <c r="C34">
        <v>1.0999999999999999E-2</v>
      </c>
      <c r="D34">
        <v>1.23E-2</v>
      </c>
      <c r="E34">
        <v>0.96440700000000001</v>
      </c>
      <c r="F34" t="s">
        <v>22</v>
      </c>
      <c r="G34">
        <v>1.1900000000000001E-2</v>
      </c>
      <c r="H34">
        <v>1.3299999999999999E-2</v>
      </c>
      <c r="I34">
        <v>0.95223899999999995</v>
      </c>
      <c r="J34" t="s">
        <v>22</v>
      </c>
      <c r="K34">
        <v>1.2699999999999999E-2</v>
      </c>
      <c r="L34">
        <v>1.43E-2</v>
      </c>
      <c r="M34">
        <v>0.954739</v>
      </c>
      <c r="N34" t="s">
        <v>22</v>
      </c>
      <c r="O34">
        <v>1.35E-2</v>
      </c>
      <c r="P34">
        <v>1.52E-2</v>
      </c>
      <c r="Q34">
        <v>0.99775499999999995</v>
      </c>
      <c r="S34" s="17"/>
      <c r="T34" t="s">
        <v>22</v>
      </c>
      <c r="U34">
        <v>6.7000000000000002E-3</v>
      </c>
      <c r="V34">
        <v>1.01E-2</v>
      </c>
      <c r="W34">
        <v>0.99566100000000002</v>
      </c>
      <c r="X34" t="s">
        <v>22</v>
      </c>
      <c r="Y34">
        <v>7.1999999999999998E-3</v>
      </c>
      <c r="Z34">
        <v>1.09E-2</v>
      </c>
      <c r="AA34">
        <v>0.99450799999999995</v>
      </c>
      <c r="AB34" t="s">
        <v>22</v>
      </c>
      <c r="AC34">
        <v>7.7000000000000002E-3</v>
      </c>
      <c r="AD34">
        <v>1.17E-2</v>
      </c>
      <c r="AE34">
        <v>0.98897900000000005</v>
      </c>
      <c r="AF34" t="s">
        <v>22</v>
      </c>
      <c r="AG34">
        <v>8.3000000000000001E-3</v>
      </c>
      <c r="AH34">
        <v>1.2500000000000001E-2</v>
      </c>
      <c r="AI34">
        <v>0.99189799999999995</v>
      </c>
    </row>
    <row r="37" spans="1:35" x14ac:dyDescent="0.25">
      <c r="A37" s="13" t="s">
        <v>24</v>
      </c>
      <c r="B37" s="11" t="s">
        <v>112</v>
      </c>
      <c r="C37" s="11"/>
      <c r="D37" s="11"/>
      <c r="E37" s="11"/>
      <c r="F37" s="11" t="s">
        <v>113</v>
      </c>
      <c r="G37" s="11"/>
      <c r="H37" s="11"/>
      <c r="I37" s="11"/>
      <c r="J37" s="11" t="s">
        <v>114</v>
      </c>
      <c r="K37" s="11"/>
      <c r="L37" s="11"/>
      <c r="M37" s="11"/>
      <c r="N37" s="11" t="s">
        <v>115</v>
      </c>
      <c r="O37" s="11"/>
      <c r="P37" s="11"/>
      <c r="Q37" s="11"/>
      <c r="S37" s="13" t="s">
        <v>24</v>
      </c>
      <c r="T37" s="11" t="s">
        <v>112</v>
      </c>
      <c r="U37" s="11"/>
      <c r="V37" s="11"/>
      <c r="W37" s="11"/>
      <c r="X37" s="11" t="s">
        <v>113</v>
      </c>
      <c r="Y37" s="11"/>
      <c r="Z37" s="11"/>
      <c r="AA37" s="11"/>
      <c r="AB37" s="11" t="s">
        <v>114</v>
      </c>
      <c r="AC37" s="11"/>
      <c r="AD37" s="11"/>
      <c r="AE37" s="11"/>
      <c r="AF37" s="11" t="s">
        <v>115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1.4800000000000001E-2</v>
      </c>
      <c r="E39">
        <v>1.0339240000000001</v>
      </c>
      <c r="F39" t="s">
        <v>20</v>
      </c>
      <c r="G39">
        <v>2.5999999999999999E-3</v>
      </c>
      <c r="H39">
        <v>1.61E-2</v>
      </c>
      <c r="I39">
        <v>1.0336669999999999</v>
      </c>
      <c r="J39" t="s">
        <v>20</v>
      </c>
      <c r="K39">
        <v>2.5999999999999999E-3</v>
      </c>
      <c r="L39">
        <v>1.7299999999999999E-2</v>
      </c>
      <c r="M39">
        <v>1.0235000000000001</v>
      </c>
      <c r="N39" t="s">
        <v>20</v>
      </c>
      <c r="O39">
        <v>2.5999999999999999E-3</v>
      </c>
      <c r="P39">
        <v>1.8499999999999999E-2</v>
      </c>
      <c r="Q39">
        <v>0.97214</v>
      </c>
      <c r="S39" s="13"/>
      <c r="T39" t="s">
        <v>20</v>
      </c>
      <c r="U39">
        <v>1.2999999999999999E-3</v>
      </c>
      <c r="V39">
        <v>1.4800000000000001E-2</v>
      </c>
      <c r="W39">
        <v>1.00661</v>
      </c>
      <c r="X39" t="s">
        <v>20</v>
      </c>
      <c r="Y39">
        <v>2.5999999999999999E-3</v>
      </c>
      <c r="Z39">
        <v>1.61E-2</v>
      </c>
      <c r="AA39">
        <v>0.915157</v>
      </c>
      <c r="AB39" t="s">
        <v>20</v>
      </c>
      <c r="AC39">
        <v>2.5999999999999999E-3</v>
      </c>
      <c r="AD39">
        <v>1.7299999999999999E-2</v>
      </c>
      <c r="AE39">
        <v>1.008677</v>
      </c>
      <c r="AF39" t="s">
        <v>20</v>
      </c>
      <c r="AG39">
        <v>2.5999999999999999E-3</v>
      </c>
      <c r="AH39">
        <v>1.8499999999999999E-2</v>
      </c>
      <c r="AI39">
        <v>0.96149499999999999</v>
      </c>
    </row>
    <row r="40" spans="1:35" x14ac:dyDescent="0.25">
      <c r="A40" s="13"/>
      <c r="B40" t="s">
        <v>21</v>
      </c>
      <c r="C40">
        <v>1.04E-2</v>
      </c>
      <c r="D40">
        <v>1.4E-2</v>
      </c>
      <c r="E40">
        <v>1.4114230000000001</v>
      </c>
      <c r="F40" t="s">
        <v>21</v>
      </c>
      <c r="G40">
        <v>1.11E-2</v>
      </c>
      <c r="H40">
        <v>1.4800000000000001E-2</v>
      </c>
      <c r="I40">
        <v>1.449201</v>
      </c>
      <c r="J40" t="s">
        <v>21</v>
      </c>
      <c r="K40">
        <v>1.1900000000000001E-2</v>
      </c>
      <c r="L40">
        <v>1.5900000000000001E-2</v>
      </c>
      <c r="M40">
        <v>1.4273089999999999</v>
      </c>
      <c r="N40" t="s">
        <v>21</v>
      </c>
      <c r="O40">
        <v>1.26E-2</v>
      </c>
      <c r="P40">
        <v>1.7100000000000001E-2</v>
      </c>
      <c r="Q40">
        <v>1.395915</v>
      </c>
      <c r="S40" s="13"/>
      <c r="T40" t="s">
        <v>21</v>
      </c>
      <c r="U40">
        <v>5.7000000000000002E-3</v>
      </c>
      <c r="V40">
        <v>1.2500000000000001E-2</v>
      </c>
      <c r="W40">
        <v>1.1821809999999999</v>
      </c>
      <c r="X40" t="s">
        <v>21</v>
      </c>
      <c r="Y40">
        <v>6.1000000000000004E-3</v>
      </c>
      <c r="Z40">
        <v>1.2699999999999999E-2</v>
      </c>
      <c r="AA40">
        <v>1.444701</v>
      </c>
      <c r="AB40" t="s">
        <v>21</v>
      </c>
      <c r="AC40">
        <v>6.6E-3</v>
      </c>
      <c r="AD40">
        <v>1.38E-2</v>
      </c>
      <c r="AE40">
        <v>1.1933119999999999</v>
      </c>
      <c r="AF40" t="s">
        <v>21</v>
      </c>
      <c r="AG40">
        <v>7.0000000000000001E-3</v>
      </c>
      <c r="AH40">
        <v>1.4800000000000001E-2</v>
      </c>
      <c r="AI40">
        <v>1.172061</v>
      </c>
    </row>
    <row r="41" spans="1:35" x14ac:dyDescent="0.25">
      <c r="A41" s="13"/>
      <c r="B41" t="s">
        <v>22</v>
      </c>
      <c r="C41">
        <v>1.0999999999999999E-2</v>
      </c>
      <c r="D41">
        <v>1.23E-2</v>
      </c>
      <c r="E41">
        <v>2.4449670000000001</v>
      </c>
      <c r="F41" t="s">
        <v>22</v>
      </c>
      <c r="G41">
        <v>1.2E-2</v>
      </c>
      <c r="H41">
        <v>1.3299999999999999E-2</v>
      </c>
      <c r="I41">
        <v>2.5136620000000001</v>
      </c>
      <c r="J41" t="s">
        <v>22</v>
      </c>
      <c r="K41">
        <v>1.29E-2</v>
      </c>
      <c r="L41">
        <v>1.43E-2</v>
      </c>
      <c r="M41">
        <v>2.7087349999999999</v>
      </c>
      <c r="N41" t="s">
        <v>22</v>
      </c>
      <c r="O41">
        <v>1.37E-2</v>
      </c>
      <c r="P41">
        <v>1.52E-2</v>
      </c>
      <c r="Q41">
        <v>2.6237249999999999</v>
      </c>
      <c r="S41" s="13"/>
      <c r="T41" t="s">
        <v>22</v>
      </c>
      <c r="U41">
        <v>6.7000000000000002E-3</v>
      </c>
      <c r="V41">
        <v>1.01E-2</v>
      </c>
      <c r="W41">
        <v>2.729244</v>
      </c>
      <c r="X41" t="s">
        <v>22</v>
      </c>
      <c r="Y41">
        <v>7.4999999999999997E-3</v>
      </c>
      <c r="Z41">
        <v>1.09E-2</v>
      </c>
      <c r="AA41">
        <v>2.9348079999999999</v>
      </c>
      <c r="AB41" t="s">
        <v>22</v>
      </c>
      <c r="AC41">
        <v>8.2000000000000007E-3</v>
      </c>
      <c r="AD41">
        <v>1.17E-2</v>
      </c>
      <c r="AE41">
        <v>2.4964599999999999</v>
      </c>
      <c r="AF41" t="s">
        <v>22</v>
      </c>
      <c r="AG41">
        <v>8.6999999999999994E-3</v>
      </c>
      <c r="AH41">
        <v>1.24E-2</v>
      </c>
      <c r="AI41">
        <v>2.4836990000000001</v>
      </c>
    </row>
    <row r="44" spans="1:35" x14ac:dyDescent="0.25">
      <c r="A44" s="18" t="s">
        <v>25</v>
      </c>
      <c r="B44" s="11" t="s">
        <v>112</v>
      </c>
      <c r="C44" s="11"/>
      <c r="D44" s="11"/>
      <c r="E44" s="11"/>
      <c r="F44" s="11" t="s">
        <v>113</v>
      </c>
      <c r="G44" s="11"/>
      <c r="H44" s="11"/>
      <c r="I44" s="11"/>
      <c r="J44" s="11" t="s">
        <v>114</v>
      </c>
      <c r="K44" s="11"/>
      <c r="L44" s="11"/>
      <c r="M44" s="11"/>
      <c r="N44" s="11" t="s">
        <v>115</v>
      </c>
      <c r="O44" s="11"/>
      <c r="P44" s="11"/>
      <c r="Q44" s="11"/>
      <c r="S44" s="18" t="s">
        <v>25</v>
      </c>
      <c r="T44" s="11" t="s">
        <v>112</v>
      </c>
      <c r="U44" s="11"/>
      <c r="V44" s="11"/>
      <c r="W44" s="11"/>
      <c r="X44" s="11" t="s">
        <v>113</v>
      </c>
      <c r="Y44" s="11"/>
      <c r="Z44" s="11"/>
      <c r="AA44" s="11"/>
      <c r="AB44" s="11" t="s">
        <v>114</v>
      </c>
      <c r="AC44" s="11"/>
      <c r="AD44" s="11"/>
      <c r="AE44" s="11"/>
      <c r="AF44" s="11" t="s">
        <v>115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1.1900000000000001E-2</v>
      </c>
      <c r="C46" s="3"/>
      <c r="D46" s="3"/>
      <c r="E46">
        <v>2.392042</v>
      </c>
      <c r="F46" s="3">
        <v>1.29E-2</v>
      </c>
      <c r="G46" s="3"/>
      <c r="H46" s="3"/>
      <c r="I46">
        <v>2.3867159999999998</v>
      </c>
      <c r="J46" s="3">
        <v>1.37E-2</v>
      </c>
      <c r="K46" s="3"/>
      <c r="L46" s="3"/>
      <c r="M46">
        <v>2.80253</v>
      </c>
      <c r="N46" s="3">
        <v>1.46E-2</v>
      </c>
      <c r="O46" s="3"/>
      <c r="P46" s="3"/>
      <c r="Q46">
        <v>2.8217340000000002</v>
      </c>
      <c r="S46" s="18"/>
      <c r="T46" s="3">
        <v>8.9999999999999993E-3</v>
      </c>
      <c r="U46" s="3"/>
      <c r="V46" s="3"/>
      <c r="W46">
        <v>2.421948</v>
      </c>
      <c r="X46" s="3">
        <v>9.7000000000000003E-3</v>
      </c>
      <c r="Y46" s="3"/>
      <c r="Z46" s="3"/>
      <c r="AA46">
        <v>2.3760309999999998</v>
      </c>
      <c r="AB46" s="3">
        <v>1.04E-2</v>
      </c>
      <c r="AC46" s="3"/>
      <c r="AD46" s="3"/>
      <c r="AE46">
        <v>2.4066010000000002</v>
      </c>
      <c r="AF46" s="3">
        <v>1.11E-2</v>
      </c>
      <c r="AG46" s="3"/>
      <c r="AH46" s="3"/>
      <c r="AI46">
        <v>2.3763779999999999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112</v>
      </c>
      <c r="C50" s="11"/>
      <c r="D50" s="11"/>
      <c r="E50" s="11"/>
      <c r="F50" s="11" t="s">
        <v>113</v>
      </c>
      <c r="G50" s="11"/>
      <c r="H50" s="11"/>
      <c r="I50" s="11"/>
      <c r="J50" s="11" t="s">
        <v>114</v>
      </c>
      <c r="K50" s="11"/>
      <c r="L50" s="11"/>
      <c r="M50" s="11"/>
      <c r="N50" s="11" t="s">
        <v>115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1.4800000000000001E-2</v>
      </c>
      <c r="E52">
        <v>0.88791900000000001</v>
      </c>
      <c r="F52" t="s">
        <v>20</v>
      </c>
      <c r="G52">
        <v>2.5999999999999999E-3</v>
      </c>
      <c r="H52">
        <v>1.61E-2</v>
      </c>
      <c r="I52">
        <v>0.92950200000000005</v>
      </c>
      <c r="J52" t="s">
        <v>20</v>
      </c>
      <c r="K52">
        <v>2.5999999999999999E-3</v>
      </c>
      <c r="L52">
        <v>1.7299999999999999E-2</v>
      </c>
      <c r="M52">
        <v>0.93056499999999998</v>
      </c>
      <c r="N52" t="s">
        <v>20</v>
      </c>
      <c r="O52">
        <v>2.5999999999999999E-3</v>
      </c>
      <c r="P52">
        <v>1.8499999999999999E-2</v>
      </c>
      <c r="Q52">
        <v>0.94135100000000005</v>
      </c>
    </row>
    <row r="53" spans="1:17" x14ac:dyDescent="0.25">
      <c r="A53" s="17"/>
      <c r="B53" t="s">
        <v>21</v>
      </c>
      <c r="C53">
        <v>2.7000000000000001E-3</v>
      </c>
      <c r="D53">
        <v>8.6E-3</v>
      </c>
      <c r="E53">
        <v>0.95092500000000002</v>
      </c>
      <c r="F53" t="s">
        <v>21</v>
      </c>
      <c r="G53">
        <v>2.8999999999999998E-3</v>
      </c>
      <c r="H53">
        <v>9.1000000000000004E-3</v>
      </c>
      <c r="I53">
        <v>0.97157700000000002</v>
      </c>
      <c r="J53" t="s">
        <v>21</v>
      </c>
      <c r="K53">
        <v>3.0999999999999999E-3</v>
      </c>
      <c r="L53">
        <v>9.4999999999999998E-3</v>
      </c>
      <c r="M53">
        <v>1.1578310000000001</v>
      </c>
      <c r="N53" t="s">
        <v>21</v>
      </c>
      <c r="O53">
        <v>3.3999999999999998E-3</v>
      </c>
      <c r="P53">
        <v>1.0200000000000001E-2</v>
      </c>
      <c r="Q53">
        <v>1.1567609999999999</v>
      </c>
    </row>
    <row r="54" spans="1:17" x14ac:dyDescent="0.25">
      <c r="A54" s="17"/>
      <c r="B54" t="s">
        <v>22</v>
      </c>
      <c r="C54">
        <v>3.5000000000000001E-3</v>
      </c>
      <c r="D54">
        <v>6.4000000000000003E-3</v>
      </c>
      <c r="E54">
        <v>1.201055</v>
      </c>
      <c r="F54" t="s">
        <v>22</v>
      </c>
      <c r="G54">
        <v>3.8E-3</v>
      </c>
      <c r="H54">
        <v>7.0000000000000001E-3</v>
      </c>
      <c r="I54">
        <v>1.0704450000000001</v>
      </c>
      <c r="J54" t="s">
        <v>22</v>
      </c>
      <c r="K54">
        <v>4.1000000000000003E-3</v>
      </c>
      <c r="L54">
        <v>7.4999999999999997E-3</v>
      </c>
      <c r="M54">
        <v>1.2002349999999999</v>
      </c>
      <c r="N54" t="s">
        <v>22</v>
      </c>
      <c r="O54">
        <v>4.4000000000000003E-3</v>
      </c>
      <c r="P54">
        <v>8.0999999999999996E-3</v>
      </c>
      <c r="Q54">
        <v>1.201355</v>
      </c>
    </row>
    <row r="57" spans="1:17" x14ac:dyDescent="0.25">
      <c r="A57" s="13" t="s">
        <v>24</v>
      </c>
      <c r="B57" s="11" t="s">
        <v>112</v>
      </c>
      <c r="C57" s="11"/>
      <c r="D57" s="11"/>
      <c r="E57" s="11"/>
      <c r="F57" s="11" t="s">
        <v>113</v>
      </c>
      <c r="G57" s="11"/>
      <c r="H57" s="11"/>
      <c r="I57" s="11"/>
      <c r="J57" s="11" t="s">
        <v>114</v>
      </c>
      <c r="K57" s="11"/>
      <c r="L57" s="11"/>
      <c r="M57" s="11"/>
      <c r="N57" s="11" t="s">
        <v>115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1.4800000000000001E-2</v>
      </c>
      <c r="E59">
        <v>1.0092350000000001</v>
      </c>
      <c r="F59" t="s">
        <v>20</v>
      </c>
      <c r="G59">
        <v>2.5999999999999999E-3</v>
      </c>
      <c r="H59">
        <v>1.61E-2</v>
      </c>
      <c r="I59">
        <v>1.006532</v>
      </c>
      <c r="J59" t="s">
        <v>20</v>
      </c>
      <c r="K59">
        <v>2.5999999999999999E-3</v>
      </c>
      <c r="L59">
        <v>1.7299999999999999E-2</v>
      </c>
      <c r="M59">
        <v>1.2180329999999999</v>
      </c>
      <c r="N59" t="s">
        <v>20</v>
      </c>
      <c r="O59">
        <v>2.5999999999999999E-3</v>
      </c>
      <c r="P59">
        <v>1.8499999999999999E-2</v>
      </c>
      <c r="Q59">
        <v>1.0100789999999999</v>
      </c>
    </row>
    <row r="60" spans="1:17" x14ac:dyDescent="0.25">
      <c r="A60" s="13"/>
      <c r="B60" t="s">
        <v>21</v>
      </c>
      <c r="C60">
        <v>2.7000000000000001E-3</v>
      </c>
      <c r="D60">
        <v>8.6E-3</v>
      </c>
      <c r="E60">
        <v>1.394396</v>
      </c>
      <c r="F60" t="s">
        <v>21</v>
      </c>
      <c r="G60">
        <v>3.2000000000000002E-3</v>
      </c>
      <c r="H60">
        <v>7.4999999999999997E-3</v>
      </c>
      <c r="I60">
        <v>1.163362</v>
      </c>
      <c r="J60" t="s">
        <v>21</v>
      </c>
      <c r="K60">
        <v>3.8999999999999998E-3</v>
      </c>
      <c r="L60">
        <v>8.3000000000000001E-3</v>
      </c>
      <c r="M60">
        <v>1.391335</v>
      </c>
      <c r="N60" t="s">
        <v>21</v>
      </c>
      <c r="O60">
        <v>3.8999999999999998E-3</v>
      </c>
      <c r="P60">
        <v>9.1000000000000004E-3</v>
      </c>
      <c r="Q60">
        <v>1.375432</v>
      </c>
    </row>
    <row r="61" spans="1:17" x14ac:dyDescent="0.25">
      <c r="A61" s="13"/>
      <c r="B61" t="s">
        <v>22</v>
      </c>
      <c r="C61">
        <v>3.5000000000000001E-3</v>
      </c>
      <c r="D61">
        <v>6.4000000000000003E-3</v>
      </c>
      <c r="E61">
        <v>2.585893</v>
      </c>
      <c r="F61" t="s">
        <v>22</v>
      </c>
      <c r="G61">
        <v>4.3E-3</v>
      </c>
      <c r="H61">
        <v>6.4999999999999997E-3</v>
      </c>
      <c r="I61">
        <v>2.0409920000000001</v>
      </c>
      <c r="J61" t="s">
        <v>22</v>
      </c>
      <c r="K61">
        <v>4.5999999999999999E-3</v>
      </c>
      <c r="L61">
        <v>6.4999999999999997E-3</v>
      </c>
      <c r="M61">
        <v>2.1177480000000002</v>
      </c>
      <c r="N61" t="s">
        <v>22</v>
      </c>
      <c r="O61">
        <v>5.0000000000000001E-3</v>
      </c>
      <c r="P61">
        <v>7.1999999999999998E-3</v>
      </c>
      <c r="Q61">
        <v>1.9215660000000001</v>
      </c>
    </row>
    <row r="64" spans="1:17" x14ac:dyDescent="0.25">
      <c r="A64" s="18" t="s">
        <v>25</v>
      </c>
      <c r="B64" s="11" t="s">
        <v>112</v>
      </c>
      <c r="C64" s="11"/>
      <c r="D64" s="11"/>
      <c r="E64" s="11"/>
      <c r="F64" s="11" t="s">
        <v>113</v>
      </c>
      <c r="G64" s="11"/>
      <c r="H64" s="11"/>
      <c r="I64" s="11"/>
      <c r="J64" s="11" t="s">
        <v>114</v>
      </c>
      <c r="K64" s="11"/>
      <c r="L64" s="11"/>
      <c r="M64" s="11"/>
      <c r="N64" s="11" t="s">
        <v>115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4.8999999999999998E-3</v>
      </c>
      <c r="C66" s="3"/>
      <c r="D66" s="3"/>
      <c r="E66">
        <v>2.4038360000000001</v>
      </c>
      <c r="F66" s="3"/>
      <c r="G66" s="3">
        <v>5.4000000000000003E-3</v>
      </c>
      <c r="H66" s="3"/>
      <c r="I66">
        <v>2.4363760000000001</v>
      </c>
      <c r="J66" s="3">
        <v>5.7999999999999996E-3</v>
      </c>
      <c r="K66" s="3"/>
      <c r="L66" s="3"/>
      <c r="M66">
        <v>2.3729369999999999</v>
      </c>
      <c r="N66" s="3">
        <v>6.3E-3</v>
      </c>
      <c r="O66" s="3"/>
      <c r="P66" s="3"/>
      <c r="Q66">
        <v>2.4026969999999999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1.4865E-2</v>
      </c>
      <c r="H73">
        <f t="shared" ref="H73:H75" si="2">E11+I11</f>
        <v>1.827814</v>
      </c>
      <c r="I73">
        <f t="shared" ref="I73:I75" si="3">0.05*G18+(1-0.05)*C18</f>
        <v>1.3649999999999999E-3</v>
      </c>
      <c r="J73">
        <f t="shared" ref="J73:J75" si="4">0.05*H18+(1-0.05)*D18</f>
        <v>1.4865E-2</v>
      </c>
      <c r="K73">
        <f t="shared" ref="K73:K75" si="5">I18+E18</f>
        <v>2.0402550000000002</v>
      </c>
      <c r="L73">
        <f>0.05*F25+(1-0.05)*B25</f>
        <v>1.4659999999999999E-2</v>
      </c>
      <c r="M73">
        <f>I25+E25</f>
        <v>5.2054200000000002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1.4930000000000001E-2</v>
      </c>
      <c r="U73">
        <f t="shared" ref="U73:U75" si="8">0.1*G18+(1-0.1)*C18</f>
        <v>1.4300000000000001E-3</v>
      </c>
      <c r="V73">
        <f t="shared" ref="V73:V75" si="9">0.1*H18+(1-0.1)*D18</f>
        <v>1.4930000000000001E-2</v>
      </c>
      <c r="X73">
        <f>0.1*F25+(1-0.1)*B25</f>
        <v>1.472E-2</v>
      </c>
    </row>
    <row r="74" spans="1:27" x14ac:dyDescent="0.25">
      <c r="C74" s="17"/>
      <c r="D74" s="16"/>
      <c r="E74" t="s">
        <v>36</v>
      </c>
      <c r="F74">
        <f t="shared" si="0"/>
        <v>1.4654999999999998E-2</v>
      </c>
      <c r="G74">
        <f t="shared" si="1"/>
        <v>1.486E-2</v>
      </c>
      <c r="H74">
        <f t="shared" si="2"/>
        <v>1.9019379999999999</v>
      </c>
      <c r="I74">
        <f t="shared" si="3"/>
        <v>1.4654999999999998E-2</v>
      </c>
      <c r="J74">
        <f t="shared" si="4"/>
        <v>1.4844999999999999E-2</v>
      </c>
      <c r="K74">
        <f t="shared" si="5"/>
        <v>2.3561740000000002</v>
      </c>
      <c r="P74" s="16"/>
      <c r="Q74" t="s">
        <v>36</v>
      </c>
      <c r="R74">
        <f t="shared" si="6"/>
        <v>1.4710000000000001E-2</v>
      </c>
      <c r="S74">
        <f t="shared" si="7"/>
        <v>1.4920000000000001E-2</v>
      </c>
      <c r="U74">
        <f t="shared" si="8"/>
        <v>1.4710000000000001E-2</v>
      </c>
      <c r="V74">
        <f t="shared" si="9"/>
        <v>1.489E-2</v>
      </c>
    </row>
    <row r="75" spans="1:27" x14ac:dyDescent="0.25">
      <c r="C75" s="17"/>
      <c r="D75" s="16"/>
      <c r="E75" t="s">
        <v>37</v>
      </c>
      <c r="F75">
        <f t="shared" si="0"/>
        <v>1.4654999999999998E-2</v>
      </c>
      <c r="G75">
        <f t="shared" si="1"/>
        <v>1.4659999999999999E-2</v>
      </c>
      <c r="H75">
        <f t="shared" si="2"/>
        <v>1.982931</v>
      </c>
      <c r="I75">
        <f t="shared" si="3"/>
        <v>1.4654999999999998E-2</v>
      </c>
      <c r="J75">
        <f t="shared" si="4"/>
        <v>1.4659999999999999E-2</v>
      </c>
      <c r="K75">
        <f t="shared" si="5"/>
        <v>4.2739180000000001</v>
      </c>
      <c r="P75" s="16"/>
      <c r="Q75" t="s">
        <v>37</v>
      </c>
      <c r="R75">
        <f t="shared" si="6"/>
        <v>1.4710000000000001E-2</v>
      </c>
      <c r="S75">
        <f t="shared" si="7"/>
        <v>1.472E-2</v>
      </c>
      <c r="U75">
        <f t="shared" si="8"/>
        <v>1.4710000000000001E-2</v>
      </c>
      <c r="V75">
        <f t="shared" si="9"/>
        <v>1.472E-2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1.5060000000000002E-2</v>
      </c>
      <c r="I79">
        <f t="shared" ref="I79:I81" si="12">0.2*G18+(1-0.2)*C18</f>
        <v>1.5599999999999998E-3</v>
      </c>
      <c r="J79">
        <f t="shared" ref="J79:J81" si="13">0.2*H18+(1-0.2)*D18</f>
        <v>1.5060000000000002E-2</v>
      </c>
      <c r="L79">
        <f>0.2*F25+(1-0.2)*B25</f>
        <v>1.4840000000000002E-2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1.5189999999999999E-2</v>
      </c>
      <c r="U79">
        <f t="shared" ref="U79:U81" si="16">0.3*G18+(1-0.3)*C18</f>
        <v>1.6899999999999999E-3</v>
      </c>
      <c r="V79">
        <f t="shared" ref="V79:V81" si="17">0.3*H18+(1-0.3)*D18</f>
        <v>1.5189999999999999E-2</v>
      </c>
      <c r="X79">
        <f>0.3*F25+(1-0.3)*B25</f>
        <v>1.4960000000000001E-2</v>
      </c>
    </row>
    <row r="80" spans="1:27" x14ac:dyDescent="0.25">
      <c r="C80" s="17"/>
      <c r="D80" s="16"/>
      <c r="E80" t="s">
        <v>36</v>
      </c>
      <c r="F80">
        <f t="shared" si="10"/>
        <v>1.4820000000000002E-2</v>
      </c>
      <c r="G80">
        <f t="shared" si="11"/>
        <v>1.5040000000000001E-2</v>
      </c>
      <c r="I80">
        <f t="shared" si="12"/>
        <v>1.4820000000000002E-2</v>
      </c>
      <c r="J80">
        <f t="shared" si="13"/>
        <v>1.4980000000000002E-2</v>
      </c>
      <c r="P80" s="16"/>
      <c r="Q80" t="s">
        <v>36</v>
      </c>
      <c r="R80">
        <f t="shared" si="14"/>
        <v>1.4929999999999999E-2</v>
      </c>
      <c r="S80">
        <f t="shared" si="15"/>
        <v>1.516E-2</v>
      </c>
      <c r="U80">
        <f t="shared" si="16"/>
        <v>1.4929999999999999E-2</v>
      </c>
      <c r="V80">
        <f t="shared" si="17"/>
        <v>1.507E-2</v>
      </c>
    </row>
    <row r="81" spans="2:25" x14ac:dyDescent="0.25">
      <c r="C81" s="17"/>
      <c r="D81" s="16"/>
      <c r="E81" t="s">
        <v>37</v>
      </c>
      <c r="F81">
        <f t="shared" si="10"/>
        <v>1.4820000000000002E-2</v>
      </c>
      <c r="G81">
        <f t="shared" si="11"/>
        <v>1.4840000000000002E-2</v>
      </c>
      <c r="I81">
        <f t="shared" si="12"/>
        <v>1.4820000000000002E-2</v>
      </c>
      <c r="J81">
        <f t="shared" si="13"/>
        <v>1.4840000000000002E-2</v>
      </c>
      <c r="P81" s="16"/>
      <c r="Q81" t="s">
        <v>37</v>
      </c>
      <c r="R81">
        <f t="shared" si="14"/>
        <v>1.4929999999999999E-2</v>
      </c>
      <c r="S81">
        <f t="shared" si="15"/>
        <v>1.4960000000000001E-2</v>
      </c>
      <c r="U81">
        <f t="shared" si="16"/>
        <v>1.4929999999999999E-2</v>
      </c>
      <c r="V81">
        <f t="shared" si="17"/>
        <v>1.4960000000000001E-2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1.4929750000000002E-2</v>
      </c>
      <c r="H86">
        <f t="shared" ref="H86:H88" si="20">M11+I11+E11</f>
        <v>2.7590859999999999</v>
      </c>
      <c r="I86">
        <f>(0.05*(1-0.05)+0.05*(1-0.05))*G18+0.05*0.05*K18+(1-0.05*(1-0.05)-0.05*(1-0.05)-0.05*0.05)*C18</f>
        <v>1.4267500000000001E-3</v>
      </c>
      <c r="J86">
        <f>(0.05*(1-0.05)+0.05*(1-0.05))*H18+0.05*0.05*L18+(1-0.05*(1-0.05)-0.05*(1-0.05)-0.05*0.05)*D18</f>
        <v>1.4929750000000002E-2</v>
      </c>
      <c r="K86">
        <f t="shared" ref="K86:K88" si="21">M18+I18+E18</f>
        <v>3.0394360000000002</v>
      </c>
      <c r="L86">
        <f>(0.05*(1-0.05)+0.05*(1-0.05))*F25+0.05*0.05*J25+(1-0.05*(1-0.05)-0.05*(1-0.05)-0.05*0.05)*B25</f>
        <v>1.471975E-2</v>
      </c>
      <c r="M86">
        <f>M25+I25+E25</f>
        <v>7.6088199999999997</v>
      </c>
      <c r="O86" s="15" t="s">
        <v>41</v>
      </c>
      <c r="P86" s="16" t="s">
        <v>35</v>
      </c>
      <c r="Q86" t="s">
        <v>34</v>
      </c>
      <c r="R86">
        <f t="shared" ref="R86:R88" si="22">(0.1*0.9+0.1*0.9)*G11+0.1*0.1*K11+(1-0.1*0.9-0.1*0.9-0.1*0.1)*C11</f>
        <v>1.5470000000000002E-3</v>
      </c>
      <c r="S86">
        <f t="shared" ref="S86:S88" si="23">(0.1*0.9+0.1*0.9)*H11+0.1*0.1*L11+(1-0.1*0.9-0.1*0.9-0.1*0.1)*D11</f>
        <v>1.5059000000000003E-2</v>
      </c>
      <c r="U86">
        <f t="shared" ref="U86:U88" si="24">(0.1*0.9+0.1*0.9)*G18+0.1*0.1*K18+(1-0.1*0.9-0.1*0.9-0.1*0.1)*C18</f>
        <v>1.5470000000000002E-3</v>
      </c>
      <c r="V86">
        <f t="shared" ref="V86:V88" si="25">(0.1*0.9+0.1*0.9)*H18+0.1*0.1*L18+(1-0.1*0.9-0.1*0.9-0.1*0.1)*D18</f>
        <v>1.5059000000000003E-2</v>
      </c>
      <c r="X86">
        <f>(0.1*0.9+0.1*0.9)*F25+0.1*0.1*J25+(1-0.1*0.9-0.1*0.9-0.1*0.1)*B25</f>
        <v>1.4839000000000001E-2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1.4710250000000001E-2</v>
      </c>
      <c r="G87">
        <f t="shared" si="19"/>
        <v>1.4920000000000003E-2</v>
      </c>
      <c r="H87">
        <f t="shared" si="20"/>
        <v>2.844341</v>
      </c>
      <c r="I87">
        <f t="shared" ref="I87:I88" si="26">(0.05*(1-0.05)+0.05*(1-0.05))*G19+0.05*0.05*K19+(1-0.05*(1-0.05)-0.05*(1-0.05)-0.05*0.05)*C19</f>
        <v>1.4710250000000001E-2</v>
      </c>
      <c r="J87">
        <f t="shared" ref="J87:J88" si="27">(0.05*(1-0.05)+0.05*(1-0.05))*H19+0.05*0.05*L19+(1-0.05*(1-0.05)-0.05*(1-0.05)-0.05*0.05)*D19</f>
        <v>1.4891500000000002E-2</v>
      </c>
      <c r="K87">
        <f t="shared" si="21"/>
        <v>3.5531440000000001</v>
      </c>
      <c r="O87" s="15"/>
      <c r="P87" s="16"/>
      <c r="Q87" t="s">
        <v>36</v>
      </c>
      <c r="R87">
        <f t="shared" si="22"/>
        <v>1.4821000000000001E-2</v>
      </c>
      <c r="S87">
        <f t="shared" si="23"/>
        <v>1.5040000000000001E-2</v>
      </c>
      <c r="U87">
        <f t="shared" si="24"/>
        <v>1.4821000000000001E-2</v>
      </c>
      <c r="V87">
        <f t="shared" si="25"/>
        <v>1.4986000000000003E-2</v>
      </c>
    </row>
    <row r="88" spans="2:25" x14ac:dyDescent="0.25">
      <c r="B88" s="17"/>
      <c r="C88" s="15"/>
      <c r="D88" s="16"/>
      <c r="E88" t="s">
        <v>37</v>
      </c>
      <c r="F88">
        <f t="shared" si="18"/>
        <v>1.4710250000000001E-2</v>
      </c>
      <c r="G88">
        <f t="shared" si="19"/>
        <v>1.471975E-2</v>
      </c>
      <c r="H88">
        <f t="shared" si="20"/>
        <v>2.978996</v>
      </c>
      <c r="I88">
        <f t="shared" si="26"/>
        <v>1.4710250000000001E-2</v>
      </c>
      <c r="J88">
        <f t="shared" si="27"/>
        <v>1.471975E-2</v>
      </c>
      <c r="K88">
        <f t="shared" si="21"/>
        <v>6.1888240000000003</v>
      </c>
      <c r="O88" s="15"/>
      <c r="P88" s="16"/>
      <c r="Q88" t="s">
        <v>37</v>
      </c>
      <c r="R88">
        <f t="shared" si="22"/>
        <v>1.4821000000000001E-2</v>
      </c>
      <c r="S88">
        <f t="shared" si="23"/>
        <v>1.4839000000000001E-2</v>
      </c>
      <c r="U88">
        <f t="shared" si="24"/>
        <v>1.4821000000000001E-2</v>
      </c>
      <c r="V88">
        <f t="shared" si="25"/>
        <v>1.4839000000000001E-2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1.5316E-2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1.5316E-2</v>
      </c>
      <c r="L92">
        <f>(0.2*0.8+0.2*0.8)*F25+0.2*0.2*J25+(1-0.2*0.8-0.2*0.8-0.2*0.2)*B25</f>
        <v>1.5075999999999999E-2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1.5571000000000002E-2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1.5571000000000002E-2</v>
      </c>
      <c r="X92">
        <f>(0.3*0.7+0.3*0.7)*F25+0.3*0.3*J25+(1-0.3*0.7-0.3*0.7-0.3*0.3)*B25</f>
        <v>1.5311000000000002E-2</v>
      </c>
    </row>
    <row r="93" spans="2:25" x14ac:dyDescent="0.25">
      <c r="B93" s="17"/>
      <c r="C93" s="15"/>
      <c r="D93" s="16"/>
      <c r="E93" t="s">
        <v>36</v>
      </c>
      <c r="F93">
        <f t="shared" si="28"/>
        <v>1.5043999999999998E-2</v>
      </c>
      <c r="G93">
        <f t="shared" si="29"/>
        <v>1.5280000000000002E-2</v>
      </c>
      <c r="I93">
        <f t="shared" si="30"/>
        <v>1.5043999999999998E-2</v>
      </c>
      <c r="J93">
        <f t="shared" si="31"/>
        <v>1.5184E-2</v>
      </c>
      <c r="O93" s="15"/>
      <c r="P93" s="16"/>
      <c r="Q93" t="s">
        <v>36</v>
      </c>
      <c r="R93">
        <f t="shared" si="32"/>
        <v>1.5269000000000001E-2</v>
      </c>
      <c r="S93">
        <f t="shared" si="33"/>
        <v>1.5520000000000003E-2</v>
      </c>
      <c r="U93">
        <f t="shared" si="34"/>
        <v>1.5269000000000001E-2</v>
      </c>
      <c r="V93">
        <f t="shared" si="35"/>
        <v>1.5394000000000001E-2</v>
      </c>
    </row>
    <row r="94" spans="2:25" x14ac:dyDescent="0.25">
      <c r="B94" s="17"/>
      <c r="C94" s="15"/>
      <c r="D94" s="16"/>
      <c r="E94" t="s">
        <v>37</v>
      </c>
      <c r="F94">
        <f t="shared" si="28"/>
        <v>1.5043999999999998E-2</v>
      </c>
      <c r="G94">
        <f t="shared" si="29"/>
        <v>1.5075999999999999E-2</v>
      </c>
      <c r="I94">
        <f t="shared" si="30"/>
        <v>1.5043999999999998E-2</v>
      </c>
      <c r="J94">
        <f t="shared" si="31"/>
        <v>1.5075999999999999E-2</v>
      </c>
      <c r="O94" s="15"/>
      <c r="P94" s="16"/>
      <c r="Q94" t="s">
        <v>37</v>
      </c>
      <c r="R94">
        <f t="shared" si="32"/>
        <v>1.5269000000000001E-2</v>
      </c>
      <c r="S94">
        <f t="shared" si="33"/>
        <v>1.5311000000000002E-2</v>
      </c>
      <c r="U94">
        <f t="shared" si="34"/>
        <v>1.5269000000000001E-2</v>
      </c>
      <c r="V94">
        <f t="shared" si="35"/>
        <v>1.5311000000000002E-2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1.4994262499999999E-2</v>
      </c>
      <c r="H99">
        <f t="shared" ref="H99:H101" si="38">Q11+M11+I11+E11</f>
        <v>3.6746289999999999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1.4994262499999999E-2</v>
      </c>
      <c r="K99">
        <f t="shared" ref="K99:K101" si="41">Q18+M18+E18+I18</f>
        <v>4.056216</v>
      </c>
      <c r="L99">
        <f>3*0.05*(1-0.05)*(1-0.05)*F25+3*0.05*0.05*(1-0.05)*J25+0.05*0.05*0.05*N25+(1-3*0.05*(1-0.05)*(1-0.05)-3*0.05*0.05*(1-0.05)-0.05*0.05*0.05)*B25</f>
        <v>1.4779275E-2</v>
      </c>
      <c r="M99">
        <f>Q25+M25+I25+E25</f>
        <v>10.408118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1.51871E-2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1.51871E-2</v>
      </c>
      <c r="X99">
        <f>3*0.1*(1-0.1)*(1-0.1)*F25+3*0.1*0.1*(1-0.1)*J25+0.1*0.1*0.1*N25+(1-3*0.1*(1-0.1)*(1-0.1)-3*0.1*0.1*(1-0.1)-0.1*0.1*0.1)*B25</f>
        <v>1.49572E-2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1.4765737499999999E-2</v>
      </c>
      <c r="G100">
        <f t="shared" si="37"/>
        <v>1.498E-2</v>
      </c>
      <c r="H100">
        <f t="shared" si="38"/>
        <v>3.7954870000000001</v>
      </c>
      <c r="I100">
        <f t="shared" si="39"/>
        <v>1.4765737499999999E-2</v>
      </c>
      <c r="J100">
        <f t="shared" si="40"/>
        <v>1.4939387499999998E-2</v>
      </c>
      <c r="K100">
        <f t="shared" si="41"/>
        <v>4.7257709999999999</v>
      </c>
      <c r="N100" s="19"/>
      <c r="O100" s="15"/>
      <c r="P100" s="16"/>
      <c r="Q100" t="s">
        <v>36</v>
      </c>
      <c r="R100">
        <f t="shared" si="42"/>
        <v>1.4932899999999999E-2</v>
      </c>
      <c r="S100">
        <f t="shared" si="43"/>
        <v>1.516E-2</v>
      </c>
      <c r="U100">
        <f t="shared" si="44"/>
        <v>1.4932899999999999E-2</v>
      </c>
      <c r="V100">
        <f t="shared" si="45"/>
        <v>1.5087099999999999E-2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1.4765737499999999E-2</v>
      </c>
      <c r="G101">
        <f t="shared" si="37"/>
        <v>1.4779275E-2</v>
      </c>
      <c r="H101">
        <f t="shared" si="38"/>
        <v>3.9696739999999999</v>
      </c>
      <c r="I101">
        <f t="shared" si="39"/>
        <v>1.4765737499999999E-2</v>
      </c>
      <c r="J101">
        <f t="shared" si="40"/>
        <v>1.4779275E-2</v>
      </c>
      <c r="K101">
        <f t="shared" si="41"/>
        <v>8.4025529999999993</v>
      </c>
      <c r="N101" s="19"/>
      <c r="O101" s="15"/>
      <c r="P101" s="16"/>
      <c r="Q101" t="s">
        <v>37</v>
      </c>
      <c r="R101">
        <f t="shared" si="42"/>
        <v>1.4932899999999999E-2</v>
      </c>
      <c r="S101">
        <f t="shared" si="43"/>
        <v>1.49572E-2</v>
      </c>
      <c r="U101">
        <f t="shared" si="44"/>
        <v>1.4932899999999999E-2</v>
      </c>
      <c r="V101">
        <f t="shared" si="45"/>
        <v>1.49572E-2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1.5568799999999999E-2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1.5568799999999999E-2</v>
      </c>
      <c r="L105">
        <f>3*0.2*(1-0.2)*(1-0.2)*F25+3*0.2*0.2*(1-0.2)*J25+0.2*0.2*0.2*N25+(1-3*0.2*(1-0.2)*(1-0.2)-3*0.2*0.2*(1-0.2)-0.2*0.2*0.2)*B25</f>
        <v>1.53096E-2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1.59457E-2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1.59457E-2</v>
      </c>
      <c r="X105">
        <f>3*0.3*(1-0.3)*(1-0.3)*F25+3*0.3*0.3*(1-0.3)*J25+0.3*0.3*0.3*N25+(1-3*0.3*(1-0.3)*(1-0.3)-3*0.3*0.3*(1-0.3)-0.3*0.3*0.3)*B25</f>
        <v>1.5658400000000003E-2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1.5271199999999999E-2</v>
      </c>
      <c r="G106">
        <f t="shared" si="47"/>
        <v>1.5519999999999999E-2</v>
      </c>
      <c r="I106">
        <f t="shared" si="48"/>
        <v>1.5271199999999999E-2</v>
      </c>
      <c r="J106">
        <f t="shared" si="49"/>
        <v>1.5404799999999998E-2</v>
      </c>
      <c r="N106" s="19"/>
      <c r="O106" s="15"/>
      <c r="P106" s="16"/>
      <c r="Q106" t="s">
        <v>36</v>
      </c>
      <c r="R106">
        <f t="shared" si="50"/>
        <v>1.5614299999999999E-2</v>
      </c>
      <c r="S106">
        <f t="shared" si="51"/>
        <v>1.5880000000000002E-2</v>
      </c>
      <c r="U106">
        <f t="shared" si="52"/>
        <v>1.5614299999999999E-2</v>
      </c>
      <c r="V106">
        <f t="shared" si="53"/>
        <v>1.5747700000000003E-2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1.5271199999999999E-2</v>
      </c>
      <c r="G107">
        <f t="shared" si="47"/>
        <v>1.53096E-2</v>
      </c>
      <c r="I107">
        <f t="shared" si="48"/>
        <v>1.5271199999999999E-2</v>
      </c>
      <c r="J107">
        <f t="shared" si="49"/>
        <v>1.53096E-2</v>
      </c>
      <c r="N107" s="19"/>
      <c r="O107" s="15"/>
      <c r="P107" s="16"/>
      <c r="Q107" t="s">
        <v>37</v>
      </c>
      <c r="R107">
        <f t="shared" si="50"/>
        <v>1.5614299999999999E-2</v>
      </c>
      <c r="S107">
        <f t="shared" si="51"/>
        <v>1.5658400000000003E-2</v>
      </c>
      <c r="U107">
        <f t="shared" si="52"/>
        <v>1.5614299999999999E-2</v>
      </c>
      <c r="V107">
        <f t="shared" si="53"/>
        <v>1.5658400000000003E-2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1.4865E-2</v>
      </c>
      <c r="H112">
        <f t="shared" ref="H112:H114" si="56">AA11+W11</f>
        <v>1.864363</v>
      </c>
      <c r="I112">
        <f t="shared" ref="I112:I114" si="57">0.05*Y18+(1-0.05)*U18</f>
        <v>1.3649999999999999E-3</v>
      </c>
      <c r="J112">
        <f t="shared" ref="J112:J114" si="58">0.05*Z18+(1-0.05)*V18</f>
        <v>1.4865E-2</v>
      </c>
      <c r="K112">
        <f t="shared" ref="K112:K114" si="59">AA18+W18</f>
        <v>1.9530970000000001</v>
      </c>
      <c r="L112">
        <f>0.05*X25+(1-0.05)*T25</f>
        <v>1.3755E-2</v>
      </c>
      <c r="M112">
        <f>AA25+W25</f>
        <v>4.8618399999999999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1.4930000000000001E-2</v>
      </c>
      <c r="U112">
        <f t="shared" ref="U112:U114" si="62">0.1*Y18+(1-0.1)*U18</f>
        <v>1.4300000000000001E-3</v>
      </c>
      <c r="V112">
        <f t="shared" ref="V112:V114" si="63">0.1*Z18+(1-0.1)*V18</f>
        <v>1.4930000000000001E-2</v>
      </c>
      <c r="X112">
        <f>0.1*X25+(1-0.1)*T25</f>
        <v>1.3810000000000001E-2</v>
      </c>
    </row>
    <row r="113" spans="2:25" x14ac:dyDescent="0.25">
      <c r="C113" s="17"/>
      <c r="D113" s="16"/>
      <c r="E113" t="s">
        <v>36</v>
      </c>
      <c r="F113">
        <f t="shared" si="54"/>
        <v>1.3554999999999999E-2</v>
      </c>
      <c r="G113">
        <f t="shared" si="55"/>
        <v>1.4659999999999999E-2</v>
      </c>
      <c r="H113">
        <f t="shared" si="56"/>
        <v>1.9136820000000001</v>
      </c>
      <c r="I113">
        <f t="shared" si="57"/>
        <v>1.3554999999999999E-2</v>
      </c>
      <c r="J113">
        <f t="shared" si="58"/>
        <v>1.4654999999999998E-2</v>
      </c>
      <c r="K113">
        <f t="shared" si="59"/>
        <v>2.660234</v>
      </c>
      <c r="P113" s="16"/>
      <c r="Q113" t="s">
        <v>36</v>
      </c>
      <c r="R113">
        <f t="shared" si="60"/>
        <v>1.3609999999999999E-2</v>
      </c>
      <c r="S113">
        <f t="shared" si="61"/>
        <v>1.472E-2</v>
      </c>
      <c r="U113">
        <f t="shared" si="62"/>
        <v>1.3609999999999999E-2</v>
      </c>
      <c r="V113">
        <f t="shared" si="63"/>
        <v>1.4710000000000001E-2</v>
      </c>
    </row>
    <row r="114" spans="2:25" x14ac:dyDescent="0.25">
      <c r="C114" s="17"/>
      <c r="D114" s="16"/>
      <c r="E114" t="s">
        <v>37</v>
      </c>
      <c r="F114">
        <f t="shared" si="54"/>
        <v>1.3654999999999999E-2</v>
      </c>
      <c r="G114">
        <f t="shared" si="55"/>
        <v>1.3854999999999999E-2</v>
      </c>
      <c r="H114">
        <f t="shared" si="56"/>
        <v>1.989312</v>
      </c>
      <c r="I114">
        <f t="shared" si="57"/>
        <v>1.3654999999999999E-2</v>
      </c>
      <c r="J114">
        <f t="shared" si="58"/>
        <v>1.3854999999999999E-2</v>
      </c>
      <c r="K114">
        <f t="shared" si="59"/>
        <v>4.8585159999999998</v>
      </c>
      <c r="P114" s="16"/>
      <c r="Q114" t="s">
        <v>37</v>
      </c>
      <c r="R114">
        <f t="shared" si="60"/>
        <v>1.371E-2</v>
      </c>
      <c r="S114">
        <f t="shared" si="61"/>
        <v>1.391E-2</v>
      </c>
      <c r="U114">
        <f t="shared" si="62"/>
        <v>1.371E-2</v>
      </c>
      <c r="V114">
        <f t="shared" si="63"/>
        <v>1.391E-2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1.5060000000000002E-2</v>
      </c>
      <c r="I118">
        <f t="shared" ref="I118:I120" si="66">0.2*Y18+(1-0.2)*U18</f>
        <v>1.5599999999999998E-3</v>
      </c>
      <c r="J118">
        <f t="shared" ref="J118:J120" si="67">0.2*Z18+(1-0.2)*V18</f>
        <v>1.5060000000000002E-2</v>
      </c>
      <c r="L118">
        <f>0.2*X25+(1-0.2)*T25</f>
        <v>1.3920000000000002E-2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1.5189999999999999E-2</v>
      </c>
      <c r="U118">
        <f t="shared" ref="U118:U120" si="70">0.3*Y18+(1-0.3)*U18</f>
        <v>1.6899999999999999E-3</v>
      </c>
      <c r="V118">
        <f t="shared" ref="V118:V120" si="71">0.3*Z18+(1-0.3)*V18</f>
        <v>1.5189999999999999E-2</v>
      </c>
      <c r="X118">
        <f>0.3*X25+(1-0.3)*T25</f>
        <v>1.4030000000000001E-2</v>
      </c>
    </row>
    <row r="119" spans="2:25" x14ac:dyDescent="0.25">
      <c r="C119" s="17"/>
      <c r="D119" s="16"/>
      <c r="E119" t="s">
        <v>36</v>
      </c>
      <c r="F119">
        <f t="shared" si="64"/>
        <v>1.3720000000000001E-2</v>
      </c>
      <c r="G119">
        <f t="shared" si="65"/>
        <v>1.4840000000000002E-2</v>
      </c>
      <c r="I119">
        <f t="shared" si="66"/>
        <v>1.3720000000000001E-2</v>
      </c>
      <c r="J119">
        <f t="shared" si="67"/>
        <v>1.4820000000000002E-2</v>
      </c>
      <c r="P119" s="16"/>
      <c r="Q119" t="s">
        <v>36</v>
      </c>
      <c r="R119">
        <f t="shared" si="68"/>
        <v>1.383E-2</v>
      </c>
      <c r="S119">
        <f t="shared" si="69"/>
        <v>1.4960000000000001E-2</v>
      </c>
      <c r="U119">
        <f t="shared" si="70"/>
        <v>1.383E-2</v>
      </c>
      <c r="V119">
        <f t="shared" si="71"/>
        <v>1.4929999999999999E-2</v>
      </c>
    </row>
    <row r="120" spans="2:25" x14ac:dyDescent="0.25">
      <c r="C120" s="17"/>
      <c r="D120" s="16"/>
      <c r="E120" t="s">
        <v>37</v>
      </c>
      <c r="F120">
        <f t="shared" si="64"/>
        <v>1.3820000000000001E-2</v>
      </c>
      <c r="G120">
        <f t="shared" si="65"/>
        <v>1.4020000000000001E-2</v>
      </c>
      <c r="I120">
        <f t="shared" si="66"/>
        <v>1.3820000000000001E-2</v>
      </c>
      <c r="J120">
        <f t="shared" si="67"/>
        <v>1.4020000000000001E-2</v>
      </c>
      <c r="P120" s="16"/>
      <c r="Q120" t="s">
        <v>37</v>
      </c>
      <c r="R120">
        <f t="shared" si="68"/>
        <v>1.3929999999999998E-2</v>
      </c>
      <c r="S120">
        <f t="shared" si="69"/>
        <v>1.4129999999999998E-2</v>
      </c>
      <c r="U120">
        <f t="shared" si="70"/>
        <v>1.3929999999999998E-2</v>
      </c>
      <c r="V120">
        <f t="shared" si="71"/>
        <v>1.4129999999999998E-2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1.4929750000000002E-2</v>
      </c>
      <c r="H125">
        <f t="shared" ref="H125:H127" si="74">AE11+AA11+W11</f>
        <v>2.7917149999999999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1.4929750000000002E-2</v>
      </c>
      <c r="K125">
        <f t="shared" ref="K125:K127" si="77">AE18+AA18+W18</f>
        <v>2.8953310000000001</v>
      </c>
      <c r="L125">
        <f>(0.05*(1-0.05)+0.05*(1-0.05))*X25+0.05*0.05*AB25+(1-0.05*(1-0.05)-0.05*(1-0.05)-0.05*0.05)*T25</f>
        <v>1.3810000000000003E-2</v>
      </c>
      <c r="M125">
        <f>AE25+AA25+W25</f>
        <v>7.3886530000000006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1.5059000000000003E-2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1.5059000000000003E-2</v>
      </c>
      <c r="X125">
        <f>(0.1*0.9+0.1*0.9)*X25+0.1*0.1*AB25+(1-0.1*0.9-0.1*0.9-0.1*0.1)*T25</f>
        <v>1.3920000000000002E-2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1.360975E-2</v>
      </c>
      <c r="G126">
        <f t="shared" si="73"/>
        <v>1.471975E-2</v>
      </c>
      <c r="H126">
        <f t="shared" si="74"/>
        <v>2.8860929999999998</v>
      </c>
      <c r="I126">
        <f t="shared" si="75"/>
        <v>1.360975E-2</v>
      </c>
      <c r="J126">
        <f t="shared" si="76"/>
        <v>1.4710000000000001E-2</v>
      </c>
      <c r="K126">
        <f t="shared" si="77"/>
        <v>3.8750749999999998</v>
      </c>
      <c r="O126" s="15"/>
      <c r="P126" s="16"/>
      <c r="Q126" t="s">
        <v>36</v>
      </c>
      <c r="R126">
        <f t="shared" si="78"/>
        <v>1.3719E-2</v>
      </c>
      <c r="S126">
        <f t="shared" si="79"/>
        <v>1.4839000000000001E-2</v>
      </c>
      <c r="U126">
        <f t="shared" si="80"/>
        <v>1.3719E-2</v>
      </c>
      <c r="V126">
        <f t="shared" si="81"/>
        <v>1.4820000000000002E-2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1.370975E-2</v>
      </c>
      <c r="G127">
        <f t="shared" si="73"/>
        <v>1.390975E-2</v>
      </c>
      <c r="H127">
        <f t="shared" si="74"/>
        <v>2.9948430000000004</v>
      </c>
      <c r="I127">
        <f t="shared" si="75"/>
        <v>1.370975E-2</v>
      </c>
      <c r="J127">
        <f t="shared" si="76"/>
        <v>1.390975E-2</v>
      </c>
      <c r="K127">
        <f t="shared" si="77"/>
        <v>7.2939970000000001</v>
      </c>
      <c r="O127" s="15"/>
      <c r="P127" s="16"/>
      <c r="Q127" t="s">
        <v>37</v>
      </c>
      <c r="R127">
        <f t="shared" si="78"/>
        <v>1.3819E-2</v>
      </c>
      <c r="S127">
        <f t="shared" si="79"/>
        <v>1.4019E-2</v>
      </c>
      <c r="U127">
        <f t="shared" si="80"/>
        <v>1.3819E-2</v>
      </c>
      <c r="V127">
        <f t="shared" si="81"/>
        <v>1.4019E-2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1.5316E-2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1.5316E-2</v>
      </c>
      <c r="L131">
        <f>(0.2*0.8+0.2*0.8)*X25+0.2*0.2*AB25+(1-0.2*0.8-0.2*0.8-0.2*0.2)*T25</f>
        <v>1.4140000000000002E-2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1.5571000000000002E-2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1.5571000000000002E-2</v>
      </c>
      <c r="X131">
        <f>(0.3*0.7+0.3*0.7)*X25+0.3*0.3*AB25+(1-0.3*0.7-0.3*0.7-0.3*0.3)*T25</f>
        <v>1.4360000000000001E-2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1.3936E-2</v>
      </c>
      <c r="G132">
        <f t="shared" si="83"/>
        <v>1.5075999999999999E-2</v>
      </c>
      <c r="I132">
        <f t="shared" si="84"/>
        <v>1.3936E-2</v>
      </c>
      <c r="J132">
        <f t="shared" si="85"/>
        <v>1.5039999999999998E-2</v>
      </c>
      <c r="O132" s="15"/>
      <c r="P132" s="16"/>
      <c r="Q132" t="s">
        <v>36</v>
      </c>
      <c r="R132">
        <f t="shared" si="86"/>
        <v>1.4151E-2</v>
      </c>
      <c r="S132">
        <f t="shared" si="87"/>
        <v>1.5311000000000002E-2</v>
      </c>
      <c r="U132">
        <f t="shared" si="88"/>
        <v>1.4151E-2</v>
      </c>
      <c r="V132">
        <f t="shared" si="89"/>
        <v>1.5259999999999999E-2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1.4036E-2</v>
      </c>
      <c r="G133">
        <f t="shared" si="83"/>
        <v>1.4235999999999999E-2</v>
      </c>
      <c r="I133">
        <f t="shared" si="84"/>
        <v>1.4036E-2</v>
      </c>
      <c r="J133">
        <f t="shared" si="85"/>
        <v>1.4235999999999999E-2</v>
      </c>
      <c r="O133" s="15"/>
      <c r="P133" s="16"/>
      <c r="Q133" t="s">
        <v>37</v>
      </c>
      <c r="R133">
        <f t="shared" si="86"/>
        <v>1.4251E-2</v>
      </c>
      <c r="S133">
        <f t="shared" si="87"/>
        <v>1.4451000000000002E-2</v>
      </c>
      <c r="U133">
        <f t="shared" si="88"/>
        <v>1.4251E-2</v>
      </c>
      <c r="V133">
        <f t="shared" si="89"/>
        <v>1.4451000000000002E-2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1.4994262499999999E-2</v>
      </c>
      <c r="H138">
        <f t="shared" ref="H138:H140" si="92">AI11+AE11+AA11+W11</f>
        <v>3.727725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1.4994262499999999E-2</v>
      </c>
      <c r="K138">
        <f t="shared" ref="K138:K140" si="95">AI18+AE18+AA18+W18</f>
        <v>3.827197</v>
      </c>
      <c r="L138">
        <f>3*0.05*(1-0.05)*(1-0.05)*X25+3*0.05*0.05*(1-0.05)*AB25+0.05*0.05*0.05*AF25+(1-3*0.05*(1-0.05)*(1-0.05)-3*0.05*0.05*(1-0.05)-0.05*0.05*0.05)*T25</f>
        <v>1.3864999999999999E-2</v>
      </c>
      <c r="M138">
        <f>AI25+AE25+AA25+W25</f>
        <v>9.8927900000000015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1.51871E-2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1.51871E-2</v>
      </c>
      <c r="X138">
        <f>3*0.1*(1-0.1)*(1-0.1)*X25+3*0.1*0.1*(1-0.1)*AB25+0.1*0.1*0.1*AF25+(1-3*0.1*(1-0.1)*(1-0.1)-3*0.1*0.1*(1-0.1)-0.1*0.1*0.1)*T25</f>
        <v>1.4030000000000001E-2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1.3664274999999998E-2</v>
      </c>
      <c r="G139">
        <f t="shared" si="91"/>
        <v>1.4779275E-2</v>
      </c>
      <c r="H139">
        <f t="shared" si="92"/>
        <v>3.8617680000000001</v>
      </c>
      <c r="I139">
        <f t="shared" si="93"/>
        <v>1.3664274999999998E-2</v>
      </c>
      <c r="J139">
        <f t="shared" si="94"/>
        <v>1.4765012499999999E-2</v>
      </c>
      <c r="K139">
        <f t="shared" si="95"/>
        <v>5.3287230000000001</v>
      </c>
      <c r="N139" s="19"/>
      <c r="O139" s="15"/>
      <c r="P139" s="16"/>
      <c r="Q139" t="s">
        <v>36</v>
      </c>
      <c r="R139">
        <f t="shared" si="96"/>
        <v>1.3827199999999998E-2</v>
      </c>
      <c r="S139">
        <f t="shared" si="97"/>
        <v>1.49572E-2</v>
      </c>
      <c r="U139">
        <f t="shared" si="98"/>
        <v>1.3827199999999998E-2</v>
      </c>
      <c r="V139">
        <f t="shared" si="99"/>
        <v>1.49301E-2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1.3764274999999999E-2</v>
      </c>
      <c r="G140">
        <f t="shared" si="91"/>
        <v>1.3964274999999998E-2</v>
      </c>
      <c r="H140">
        <f t="shared" si="92"/>
        <v>3.985341</v>
      </c>
      <c r="I140">
        <f t="shared" si="93"/>
        <v>1.3764274999999999E-2</v>
      </c>
      <c r="J140">
        <f t="shared" si="94"/>
        <v>1.3964274999999998E-2</v>
      </c>
      <c r="K140">
        <f t="shared" si="95"/>
        <v>9.4112519999999993</v>
      </c>
      <c r="N140" s="19"/>
      <c r="O140" s="15"/>
      <c r="P140" s="16"/>
      <c r="Q140" t="s">
        <v>37</v>
      </c>
      <c r="R140">
        <f t="shared" si="96"/>
        <v>1.3927199999999997E-2</v>
      </c>
      <c r="S140">
        <f t="shared" si="97"/>
        <v>1.4127199999999999E-2</v>
      </c>
      <c r="U140">
        <f t="shared" si="98"/>
        <v>1.3927199999999997E-2</v>
      </c>
      <c r="V140">
        <f t="shared" si="99"/>
        <v>1.4127199999999999E-2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1.5568799999999999E-2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1.5568799999999999E-2</v>
      </c>
      <c r="L144">
        <f>3*0.2*(1-0.2)*(1-0.2)*X25+3*0.2*0.2*(1-0.2)*AB25+0.2*0.2*0.2*AF25+(1-3*0.2*(1-0.2)*(1-0.2)-3*0.2*0.2*(1-0.2)-0.2*0.2*0.2)*T25</f>
        <v>1.436E-2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1.59457E-2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1.59457E-2</v>
      </c>
      <c r="X144">
        <f>3*0.3*(1-0.3)*(1-0.3)*X25+3*0.3*0.3*(1-0.3)*AB25+0.3*0.3*0.3*AF25+(1-3*0.3*(1-0.3)*(1-0.3)-3*0.3*0.3*(1-0.3)-0.3*0.3*0.3)*T25</f>
        <v>1.469E-2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1.41496E-2</v>
      </c>
      <c r="G145">
        <f t="shared" si="101"/>
        <v>1.53096E-2</v>
      </c>
      <c r="I145">
        <f t="shared" si="102"/>
        <v>1.41496E-2</v>
      </c>
      <c r="J145">
        <f t="shared" si="103"/>
        <v>1.5260799999999998E-2</v>
      </c>
      <c r="N145" s="19"/>
      <c r="O145" s="15"/>
      <c r="P145" s="16"/>
      <c r="Q145" t="s">
        <v>36</v>
      </c>
      <c r="R145">
        <f t="shared" si="104"/>
        <v>1.4468400000000001E-2</v>
      </c>
      <c r="S145">
        <f t="shared" si="105"/>
        <v>1.5658400000000003E-2</v>
      </c>
      <c r="U145">
        <f t="shared" si="106"/>
        <v>1.4468400000000001E-2</v>
      </c>
      <c r="V145">
        <f t="shared" si="107"/>
        <v>1.5592700000000001E-2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1.4249599999999998E-2</v>
      </c>
      <c r="G146">
        <f t="shared" si="101"/>
        <v>1.44496E-2</v>
      </c>
      <c r="I146">
        <f t="shared" si="102"/>
        <v>1.4249599999999998E-2</v>
      </c>
      <c r="J146">
        <f t="shared" si="103"/>
        <v>1.44496E-2</v>
      </c>
      <c r="N146" s="19"/>
      <c r="O146" s="15"/>
      <c r="P146" s="16"/>
      <c r="Q146" t="s">
        <v>37</v>
      </c>
      <c r="R146">
        <f t="shared" si="104"/>
        <v>1.4568400000000002E-2</v>
      </c>
      <c r="S146">
        <f t="shared" si="105"/>
        <v>1.4768399999999999E-2</v>
      </c>
      <c r="U146">
        <f t="shared" si="106"/>
        <v>1.4568400000000002E-2</v>
      </c>
      <c r="V146">
        <f t="shared" si="107"/>
        <v>1.4768399999999999E-2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1.4865E-2</v>
      </c>
      <c r="H151">
        <f t="shared" ref="H151:H153" si="110">I32++E32</f>
        <v>1.8238540000000001</v>
      </c>
      <c r="I151">
        <f t="shared" ref="I151:I153" si="111">0.05*G39+(1-0.05)*C39</f>
        <v>1.3649999999999999E-3</v>
      </c>
      <c r="J151">
        <f t="shared" ref="J151:J153" si="112">0.05*H39+(1-0.05)*D39</f>
        <v>1.4865E-2</v>
      </c>
      <c r="K151">
        <f t="shared" ref="K151:K153" si="113">I39+E39</f>
        <v>2.0675910000000002</v>
      </c>
      <c r="L151">
        <f>0.05*F46+(1-0.05)*B46</f>
        <v>1.1950000000000001E-2</v>
      </c>
      <c r="M151">
        <f>I46+E46</f>
        <v>4.7787579999999998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1.4930000000000001E-2</v>
      </c>
      <c r="U151">
        <f t="shared" ref="U151:U153" si="116">0.1*G39+(1-0.1)*C39</f>
        <v>1.4300000000000001E-3</v>
      </c>
      <c r="V151">
        <f t="shared" ref="V151:V153" si="117">0.1*H39+(1-0.1)*D39</f>
        <v>1.4930000000000001E-2</v>
      </c>
      <c r="X151">
        <f>0.1*F46+(1-0.1)*B46</f>
        <v>1.2E-2</v>
      </c>
    </row>
    <row r="152" spans="1:25" x14ac:dyDescent="0.25">
      <c r="C152" s="17"/>
      <c r="D152" s="16"/>
      <c r="E152" t="s">
        <v>36</v>
      </c>
      <c r="F152">
        <f t="shared" si="108"/>
        <v>1.0435E-2</v>
      </c>
      <c r="G152">
        <f t="shared" si="109"/>
        <v>1.4055E-2</v>
      </c>
      <c r="H152">
        <f t="shared" si="110"/>
        <v>1.853059</v>
      </c>
      <c r="I152">
        <f t="shared" si="111"/>
        <v>1.0435E-2</v>
      </c>
      <c r="J152">
        <f t="shared" si="112"/>
        <v>1.4039999999999999E-2</v>
      </c>
      <c r="K152">
        <f t="shared" si="113"/>
        <v>2.8606240000000001</v>
      </c>
      <c r="P152" s="16"/>
      <c r="Q152" t="s">
        <v>36</v>
      </c>
      <c r="R152">
        <f t="shared" si="114"/>
        <v>1.047E-2</v>
      </c>
      <c r="S152">
        <f t="shared" si="115"/>
        <v>1.4110000000000001E-2</v>
      </c>
      <c r="U152">
        <f t="shared" si="116"/>
        <v>1.047E-2</v>
      </c>
      <c r="V152">
        <f t="shared" si="117"/>
        <v>1.4080000000000001E-2</v>
      </c>
    </row>
    <row r="153" spans="1:25" x14ac:dyDescent="0.25">
      <c r="C153" s="17"/>
      <c r="D153" s="16"/>
      <c r="E153" t="s">
        <v>37</v>
      </c>
      <c r="F153">
        <f t="shared" si="108"/>
        <v>1.1044999999999999E-2</v>
      </c>
      <c r="G153">
        <f t="shared" si="109"/>
        <v>1.235E-2</v>
      </c>
      <c r="H153">
        <f t="shared" si="110"/>
        <v>1.9166460000000001</v>
      </c>
      <c r="I153">
        <f t="shared" si="111"/>
        <v>1.1049999999999999E-2</v>
      </c>
      <c r="J153">
        <f t="shared" si="112"/>
        <v>1.235E-2</v>
      </c>
      <c r="K153">
        <f t="shared" si="113"/>
        <v>4.9586290000000002</v>
      </c>
      <c r="P153" s="16"/>
      <c r="Q153" t="s">
        <v>37</v>
      </c>
      <c r="R153">
        <f t="shared" si="114"/>
        <v>1.1089999999999999E-2</v>
      </c>
      <c r="S153">
        <f t="shared" si="115"/>
        <v>1.24E-2</v>
      </c>
      <c r="U153">
        <f t="shared" si="116"/>
        <v>1.1099999999999999E-2</v>
      </c>
      <c r="V153">
        <f t="shared" si="117"/>
        <v>1.24E-2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1.5060000000000002E-2</v>
      </c>
      <c r="I157">
        <f t="shared" ref="I157:I159" si="120">0.2*G39+(1-0.2)*C39</f>
        <v>1.5599999999999998E-3</v>
      </c>
      <c r="J157">
        <f t="shared" ref="J157:J159" si="121">0.2*H39+(1-0.2)*D39</f>
        <v>1.5060000000000002E-2</v>
      </c>
      <c r="L157">
        <f>0.2*F46+(1-0.2)*B46</f>
        <v>1.2100000000000001E-2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1.5189999999999999E-2</v>
      </c>
      <c r="U157">
        <f t="shared" ref="U157:U159" si="124">0.3*G39+(1-0.3)*C39</f>
        <v>1.6899999999999999E-3</v>
      </c>
      <c r="V157">
        <f t="shared" ref="V157:V159" si="125">0.3*H39+(1-0.3)*D39</f>
        <v>1.5189999999999999E-2</v>
      </c>
      <c r="X157">
        <f>0.3*F46+(1-0.3)*B46</f>
        <v>1.2200000000000001E-2</v>
      </c>
    </row>
    <row r="158" spans="1:25" x14ac:dyDescent="0.25">
      <c r="C158" s="17"/>
      <c r="D158" s="16"/>
      <c r="E158" t="s">
        <v>36</v>
      </c>
      <c r="F158">
        <f t="shared" si="118"/>
        <v>1.0539999999999999E-2</v>
      </c>
      <c r="G158">
        <f t="shared" si="119"/>
        <v>1.4220000000000002E-2</v>
      </c>
      <c r="I158">
        <f t="shared" si="120"/>
        <v>1.0539999999999999E-2</v>
      </c>
      <c r="J158">
        <f t="shared" si="121"/>
        <v>1.4160000000000002E-2</v>
      </c>
      <c r="P158" s="16"/>
      <c r="Q158" t="s">
        <v>36</v>
      </c>
      <c r="R158">
        <f t="shared" si="122"/>
        <v>1.061E-2</v>
      </c>
      <c r="S158">
        <f t="shared" si="123"/>
        <v>1.4329999999999999E-2</v>
      </c>
      <c r="U158">
        <f t="shared" si="124"/>
        <v>1.061E-2</v>
      </c>
      <c r="V158">
        <f t="shared" si="125"/>
        <v>1.4239999999999999E-2</v>
      </c>
    </row>
    <row r="159" spans="1:25" x14ac:dyDescent="0.25">
      <c r="C159" s="17"/>
      <c r="D159" s="16"/>
      <c r="E159" t="s">
        <v>37</v>
      </c>
      <c r="F159">
        <f t="shared" si="118"/>
        <v>1.1180000000000001E-2</v>
      </c>
      <c r="G159">
        <f t="shared" si="119"/>
        <v>1.2500000000000001E-2</v>
      </c>
      <c r="I159">
        <f t="shared" si="120"/>
        <v>1.1200000000000002E-2</v>
      </c>
      <c r="J159">
        <f t="shared" si="121"/>
        <v>1.2500000000000001E-2</v>
      </c>
      <c r="P159" s="16"/>
      <c r="Q159" t="s">
        <v>37</v>
      </c>
      <c r="R159">
        <f t="shared" si="122"/>
        <v>1.1269999999999999E-2</v>
      </c>
      <c r="S159">
        <f t="shared" si="123"/>
        <v>1.26E-2</v>
      </c>
      <c r="U159">
        <f t="shared" si="124"/>
        <v>1.1299999999999999E-2</v>
      </c>
      <c r="V159">
        <f t="shared" si="125"/>
        <v>1.26E-2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1.4929750000000002E-2</v>
      </c>
      <c r="H164">
        <f t="shared" ref="H164:H166" si="128">M32+I32+E32</f>
        <v>2.7146240000000001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1.4929750000000002E-2</v>
      </c>
      <c r="K164">
        <f t="shared" ref="K164:K166" si="131">M39+I39+E39</f>
        <v>3.0910909999999996</v>
      </c>
      <c r="L164">
        <f>(0.05*(1-0.05)+0.05*(1-0.05))*F46+0.05*0.05*J46+(1-0.05*(1-0.05)-0.05*(1-0.05)-0.05*0.05)*B46</f>
        <v>1.1999500000000001E-2</v>
      </c>
      <c r="M164">
        <f>M46+I46+E46</f>
        <v>7.5812879999999998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1.5059000000000003E-2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1.5059000000000003E-2</v>
      </c>
      <c r="X164">
        <f>(0.1*0.9+0.1*0.9)*F46+0.1*0.1*J46+(1-0.1*0.9-0.1*0.9-0.1*0.1)*B46</f>
        <v>1.2098000000000001E-2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1.047025E-2</v>
      </c>
      <c r="G165">
        <f t="shared" si="127"/>
        <v>1.4110000000000003E-2</v>
      </c>
      <c r="H165">
        <f t="shared" si="128"/>
        <v>2.7850519999999999</v>
      </c>
      <c r="I165">
        <f t="shared" si="129"/>
        <v>1.047025E-2</v>
      </c>
      <c r="J165">
        <f t="shared" si="130"/>
        <v>1.4080750000000003E-2</v>
      </c>
      <c r="K165">
        <f t="shared" si="131"/>
        <v>4.2879329999999998</v>
      </c>
      <c r="O165" s="15"/>
      <c r="P165" s="16"/>
      <c r="Q165" t="s">
        <v>36</v>
      </c>
      <c r="R165">
        <f t="shared" si="132"/>
        <v>1.0541000000000002E-2</v>
      </c>
      <c r="S165">
        <f t="shared" si="133"/>
        <v>1.4220000000000002E-2</v>
      </c>
      <c r="U165">
        <f t="shared" si="134"/>
        <v>1.0541000000000002E-2</v>
      </c>
      <c r="V165">
        <f t="shared" si="135"/>
        <v>1.4163000000000002E-2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1.1089750000000001E-2</v>
      </c>
      <c r="G166">
        <f t="shared" si="127"/>
        <v>1.2400000000000001E-2</v>
      </c>
      <c r="H166">
        <f t="shared" si="128"/>
        <v>2.8713850000000001</v>
      </c>
      <c r="I166">
        <f t="shared" si="129"/>
        <v>1.109975E-2</v>
      </c>
      <c r="J166">
        <f t="shared" si="130"/>
        <v>1.2400000000000001E-2</v>
      </c>
      <c r="K166">
        <f t="shared" si="131"/>
        <v>7.6673640000000001</v>
      </c>
      <c r="O166" s="15"/>
      <c r="P166" s="16"/>
      <c r="Q166" t="s">
        <v>37</v>
      </c>
      <c r="R166">
        <f t="shared" si="132"/>
        <v>1.1179E-2</v>
      </c>
      <c r="S166">
        <f t="shared" si="133"/>
        <v>1.2500000000000001E-2</v>
      </c>
      <c r="U166">
        <f t="shared" si="134"/>
        <v>1.1199000000000001E-2</v>
      </c>
      <c r="V166">
        <f t="shared" si="135"/>
        <v>1.2500000000000001E-2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1.5316E-2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1.5316E-2</v>
      </c>
      <c r="L170">
        <f>(0.2*0.8+0.2*0.8)*F46+0.2*0.2*J46+(1-0.2*0.8-0.2*0.8-0.2*0.2)*B46</f>
        <v>1.2292000000000001E-2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1.5571000000000002E-2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1.5571000000000002E-2</v>
      </c>
      <c r="X170">
        <f>(0.3*0.7+0.3*0.7)*F46+0.3*0.3*J46+(1-0.3*0.7-0.3*0.7-0.3*0.3)*B46</f>
        <v>1.2482000000000002E-2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1.0683999999999999E-2</v>
      </c>
      <c r="G171">
        <f t="shared" si="137"/>
        <v>1.4440000000000001E-2</v>
      </c>
      <c r="I171">
        <f t="shared" si="138"/>
        <v>1.0683999999999999E-2</v>
      </c>
      <c r="J171">
        <f t="shared" si="139"/>
        <v>1.4332000000000001E-2</v>
      </c>
      <c r="O171" s="15"/>
      <c r="P171" s="16"/>
      <c r="Q171" t="s">
        <v>36</v>
      </c>
      <c r="R171">
        <f t="shared" si="140"/>
        <v>1.0829000000000002E-2</v>
      </c>
      <c r="S171">
        <f t="shared" si="141"/>
        <v>1.4660000000000003E-2</v>
      </c>
      <c r="U171">
        <f t="shared" si="142"/>
        <v>1.0829000000000002E-2</v>
      </c>
      <c r="V171">
        <f t="shared" si="143"/>
        <v>1.4507000000000003E-2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1.1356E-2</v>
      </c>
      <c r="G172">
        <f t="shared" si="137"/>
        <v>1.2699999999999999E-2</v>
      </c>
      <c r="I172">
        <f t="shared" si="138"/>
        <v>1.1396E-2</v>
      </c>
      <c r="J172">
        <f t="shared" si="139"/>
        <v>1.2699999999999999E-2</v>
      </c>
      <c r="O172" s="15"/>
      <c r="P172" s="16"/>
      <c r="Q172" t="s">
        <v>37</v>
      </c>
      <c r="R172">
        <f t="shared" si="140"/>
        <v>1.1531E-2</v>
      </c>
      <c r="S172">
        <f t="shared" si="141"/>
        <v>1.2900000000000002E-2</v>
      </c>
      <c r="U172">
        <f t="shared" si="142"/>
        <v>1.1591000000000001E-2</v>
      </c>
      <c r="V172">
        <f t="shared" si="143"/>
        <v>1.2900000000000002E-2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1.4994262499999999E-2</v>
      </c>
      <c r="H177">
        <f t="shared" ref="H177:H179" si="146">Q32+M32+I32+E32</f>
        <v>3.6492819999999999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1.4994262499999999E-2</v>
      </c>
      <c r="K177">
        <f t="shared" ref="K177:K179" si="149">Q39+M39+I39+E39</f>
        <v>4.063231</v>
      </c>
      <c r="L177">
        <f>3*0.05*(1-0.05)*(1-0.05)*F46+3*0.05*0.05*(1-0.05)*J46+0.05*0.05*0.05*N46+(1-3*0.05*(1-0.05)*(1-0.05)-3*0.05*0.05*(1-0.05)-0.05*0.05*0.05)*B46</f>
        <v>1.2048537499999998E-2</v>
      </c>
      <c r="M177">
        <f>Q46+M46+I46+E46</f>
        <v>10.403022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1.51871E-2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1.51871E-2</v>
      </c>
      <c r="X177">
        <f>3*0.1*(1-0.1)*(1-0.1)*F46+3*0.1*0.1*(1-0.1)*J46+0.1*0.1*0.1*N46+(1-3*0.1*(1-0.1)*(1-0.1)-3*0.1*0.1*(1-0.1)-0.1*0.1*0.1)*B46</f>
        <v>1.2194300000000002E-2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1.0505724999999997E-2</v>
      </c>
      <c r="G178">
        <f t="shared" si="145"/>
        <v>1.4164999999999999E-2</v>
      </c>
      <c r="H178">
        <f t="shared" si="146"/>
        <v>3.9423140000000001</v>
      </c>
      <c r="I178">
        <f t="shared" si="147"/>
        <v>1.0505724999999997E-2</v>
      </c>
      <c r="J178">
        <f t="shared" si="148"/>
        <v>1.4122224999999999E-2</v>
      </c>
      <c r="K178">
        <f t="shared" si="149"/>
        <v>5.6838480000000002</v>
      </c>
      <c r="N178" s="19"/>
      <c r="O178" s="15"/>
      <c r="P178" s="16"/>
      <c r="Q178" t="s">
        <v>36</v>
      </c>
      <c r="R178">
        <f t="shared" si="150"/>
        <v>1.0612799999999999E-2</v>
      </c>
      <c r="S178">
        <f t="shared" si="151"/>
        <v>1.4329999999999999E-2</v>
      </c>
      <c r="U178">
        <f t="shared" si="152"/>
        <v>1.0612799999999999E-2</v>
      </c>
      <c r="V178">
        <f t="shared" si="153"/>
        <v>1.4248799999999999E-2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1.1134262499999999E-2</v>
      </c>
      <c r="G179">
        <f t="shared" si="145"/>
        <v>1.2449987499999999E-2</v>
      </c>
      <c r="H179">
        <f t="shared" si="146"/>
        <v>3.8691399999999998</v>
      </c>
      <c r="I179">
        <f t="shared" si="147"/>
        <v>1.1149249999999999E-2</v>
      </c>
      <c r="J179">
        <f t="shared" si="148"/>
        <v>1.2449987499999999E-2</v>
      </c>
      <c r="K179">
        <f t="shared" si="149"/>
        <v>10.291088999999999</v>
      </c>
      <c r="N179" s="19"/>
      <c r="O179" s="15"/>
      <c r="P179" s="16"/>
      <c r="Q179" t="s">
        <v>37</v>
      </c>
      <c r="R179">
        <f t="shared" si="150"/>
        <v>1.1267099999999999E-2</v>
      </c>
      <c r="S179">
        <f t="shared" si="151"/>
        <v>1.2599900000000001E-2</v>
      </c>
      <c r="U179">
        <f t="shared" si="152"/>
        <v>1.1297E-2</v>
      </c>
      <c r="V179">
        <f t="shared" si="153"/>
        <v>1.2599900000000001E-2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1.5568799999999999E-2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1.5568799999999999E-2</v>
      </c>
      <c r="L183">
        <f>3*0.2*(1-0.2)*(1-0.2)*F46+3*0.2*0.2*(1-0.2)*J46+0.2*0.2*0.2*N46+(1-3*0.2*(1-0.2)*(1-0.2)-3*0.2*0.2*(1-0.2)-0.2*0.2*0.2)*B46</f>
        <v>1.2478400000000001E-2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1.59457E-2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1.59457E-2</v>
      </c>
      <c r="X183">
        <f>3*0.3*(1-0.3)*(1-0.3)*F46+3*0.3*0.3*(1-0.3)*J46+0.3*0.3*0.3*N46+(1-3*0.3*(1-0.3)*(1-0.3)-3*0.3*0.3*(1-0.3)-0.3*0.3*0.3)*B46</f>
        <v>1.2754100000000001E-2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1.0830399999999999E-2</v>
      </c>
      <c r="G184">
        <f t="shared" si="155"/>
        <v>1.4659999999999999E-2</v>
      </c>
      <c r="I184">
        <f t="shared" si="156"/>
        <v>1.0830399999999999E-2</v>
      </c>
      <c r="J184">
        <f t="shared" si="157"/>
        <v>1.45144E-2</v>
      </c>
      <c r="N184" s="19"/>
      <c r="O184" s="15"/>
      <c r="P184" s="16"/>
      <c r="Q184" t="s">
        <v>36</v>
      </c>
      <c r="R184">
        <f t="shared" si="158"/>
        <v>1.1051600000000002E-2</v>
      </c>
      <c r="S184">
        <f t="shared" si="159"/>
        <v>1.499E-2</v>
      </c>
      <c r="U184">
        <f t="shared" si="160"/>
        <v>1.1051600000000002E-2</v>
      </c>
      <c r="V184">
        <f t="shared" si="161"/>
        <v>1.4795600000000001E-2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1.1528799999999999E-2</v>
      </c>
      <c r="G185">
        <f t="shared" si="155"/>
        <v>1.28992E-2</v>
      </c>
      <c r="I185">
        <f t="shared" si="156"/>
        <v>1.1587999999999999E-2</v>
      </c>
      <c r="J185">
        <f t="shared" si="157"/>
        <v>1.28992E-2</v>
      </c>
      <c r="N185" s="19"/>
      <c r="O185" s="15"/>
      <c r="P185" s="16"/>
      <c r="Q185" t="s">
        <v>37</v>
      </c>
      <c r="R185">
        <f t="shared" si="158"/>
        <v>1.1785700000000001E-2</v>
      </c>
      <c r="S185">
        <f t="shared" si="159"/>
        <v>1.3197300000000002E-2</v>
      </c>
      <c r="U185">
        <f t="shared" si="160"/>
        <v>1.1873E-2</v>
      </c>
      <c r="V185">
        <f t="shared" si="161"/>
        <v>1.3197300000000002E-2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1.4865E-2</v>
      </c>
      <c r="H190">
        <f t="shared" ref="H190:H192" si="164">AA32+W32</f>
        <v>1.856158</v>
      </c>
      <c r="I190">
        <f t="shared" ref="I190:I192" si="165">0.05*Y39+(1-0.05)*U39</f>
        <v>1.3649999999999999E-3</v>
      </c>
      <c r="J190">
        <f t="shared" ref="J190:J192" si="166">0.05*Z39+(1-0.05)*V39</f>
        <v>1.4865E-2</v>
      </c>
      <c r="K190">
        <f t="shared" ref="K190:K192" si="167">AA39+W39</f>
        <v>1.921767</v>
      </c>
      <c r="L190">
        <f>0.05*X46+(1-0.05)*T46</f>
        <v>9.0349999999999979E-3</v>
      </c>
      <c r="M190">
        <f>AA46+W46</f>
        <v>4.7979789999999998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1.4930000000000001E-2</v>
      </c>
      <c r="U190">
        <f t="shared" ref="U190:U192" si="170">0.1*Y39+(1-0.1)*U39</f>
        <v>1.4300000000000001E-3</v>
      </c>
      <c r="V190">
        <f t="shared" ref="V190:V192" si="171">0.1*Z39+(1-0.1)*V39</f>
        <v>1.4930000000000001E-2</v>
      </c>
      <c r="X190">
        <f>0.1*X46+(1-0.1)*T46</f>
        <v>9.0699999999999999E-3</v>
      </c>
    </row>
    <row r="191" spans="1:25" x14ac:dyDescent="0.25">
      <c r="C191" s="17"/>
      <c r="D191" s="16"/>
      <c r="E191" t="s">
        <v>36</v>
      </c>
      <c r="F191">
        <f t="shared" si="162"/>
        <v>5.7199999999999994E-3</v>
      </c>
      <c r="G191">
        <f t="shared" si="163"/>
        <v>1.255E-2</v>
      </c>
      <c r="H191">
        <f t="shared" si="164"/>
        <v>1.9235249999999999</v>
      </c>
      <c r="I191">
        <f t="shared" si="165"/>
        <v>5.7199999999999994E-3</v>
      </c>
      <c r="J191">
        <f t="shared" si="166"/>
        <v>1.251E-2</v>
      </c>
      <c r="K191">
        <f t="shared" si="167"/>
        <v>2.6268820000000002</v>
      </c>
      <c r="P191" s="16"/>
      <c r="Q191" t="s">
        <v>36</v>
      </c>
      <c r="R191">
        <f t="shared" si="168"/>
        <v>5.7400000000000003E-3</v>
      </c>
      <c r="S191">
        <f t="shared" si="169"/>
        <v>1.2600000000000002E-2</v>
      </c>
      <c r="U191">
        <f t="shared" si="170"/>
        <v>5.7400000000000003E-3</v>
      </c>
      <c r="V191">
        <f t="shared" si="171"/>
        <v>1.2520000000000002E-2</v>
      </c>
    </row>
    <row r="192" spans="1:25" x14ac:dyDescent="0.25">
      <c r="C192" s="17"/>
      <c r="D192" s="16"/>
      <c r="E192" t="s">
        <v>37</v>
      </c>
      <c r="F192">
        <f t="shared" si="162"/>
        <v>6.7250000000000001E-3</v>
      </c>
      <c r="G192">
        <f t="shared" si="163"/>
        <v>1.014E-2</v>
      </c>
      <c r="H192">
        <f t="shared" si="164"/>
        <v>1.9901689999999999</v>
      </c>
      <c r="I192">
        <f t="shared" si="165"/>
        <v>6.7400000000000003E-3</v>
      </c>
      <c r="J192">
        <f t="shared" si="166"/>
        <v>1.014E-2</v>
      </c>
      <c r="K192">
        <f t="shared" si="167"/>
        <v>5.6640519999999999</v>
      </c>
      <c r="P192" s="16"/>
      <c r="Q192" t="s">
        <v>37</v>
      </c>
      <c r="R192">
        <f t="shared" si="168"/>
        <v>6.7500000000000008E-3</v>
      </c>
      <c r="S192">
        <f t="shared" si="169"/>
        <v>1.018E-2</v>
      </c>
      <c r="U192">
        <f t="shared" si="170"/>
        <v>6.7800000000000004E-3</v>
      </c>
      <c r="V192">
        <f t="shared" si="171"/>
        <v>1.018E-2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1.5060000000000002E-2</v>
      </c>
      <c r="I196">
        <f t="shared" ref="I196:I198" si="174">0.2*Y39+(1-0.2)*U39</f>
        <v>1.5599999999999998E-3</v>
      </c>
      <c r="J196">
        <f t="shared" ref="J196:J198" si="175">0.2*Z39+(1-0.2)*V39</f>
        <v>1.5060000000000002E-2</v>
      </c>
      <c r="L196">
        <f>0.2*X46+(1-0.2)*T46</f>
        <v>9.1400000000000006E-3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1.5189999999999999E-2</v>
      </c>
      <c r="U196">
        <f t="shared" ref="U196:U198" si="178">0.3*Y39+(1-0.3)*U39</f>
        <v>1.6899999999999999E-3</v>
      </c>
      <c r="V196">
        <f t="shared" ref="V196:V198" si="179">0.3*Z39+(1-0.3)*V39</f>
        <v>1.5189999999999999E-2</v>
      </c>
      <c r="X196">
        <f>0.3*X46+(1-0.3)*T46</f>
        <v>9.2099999999999994E-3</v>
      </c>
    </row>
    <row r="197" spans="2:25" x14ac:dyDescent="0.25">
      <c r="C197" s="17"/>
      <c r="D197" s="16"/>
      <c r="E197" t="s">
        <v>36</v>
      </c>
      <c r="F197">
        <f t="shared" si="172"/>
        <v>5.7800000000000004E-3</v>
      </c>
      <c r="G197">
        <f t="shared" si="173"/>
        <v>1.2700000000000003E-2</v>
      </c>
      <c r="I197">
        <f t="shared" si="174"/>
        <v>5.7800000000000004E-3</v>
      </c>
      <c r="J197">
        <f t="shared" si="175"/>
        <v>1.2540000000000003E-2</v>
      </c>
      <c r="P197" s="16"/>
      <c r="Q197" t="s">
        <v>36</v>
      </c>
      <c r="R197">
        <f t="shared" si="176"/>
        <v>5.8199999999999997E-3</v>
      </c>
      <c r="S197">
        <f t="shared" si="177"/>
        <v>1.2799999999999999E-2</v>
      </c>
      <c r="U197">
        <f t="shared" si="178"/>
        <v>5.8199999999999997E-3</v>
      </c>
      <c r="V197">
        <f t="shared" si="179"/>
        <v>1.2559999999999998E-2</v>
      </c>
    </row>
    <row r="198" spans="2:25" x14ac:dyDescent="0.25">
      <c r="C198" s="17"/>
      <c r="D198" s="16"/>
      <c r="E198" t="s">
        <v>37</v>
      </c>
      <c r="F198">
        <f t="shared" si="172"/>
        <v>6.8000000000000005E-3</v>
      </c>
      <c r="G198">
        <f t="shared" si="173"/>
        <v>1.026E-2</v>
      </c>
      <c r="I198">
        <f t="shared" si="174"/>
        <v>6.8599999999999998E-3</v>
      </c>
      <c r="J198">
        <f t="shared" si="175"/>
        <v>1.026E-2</v>
      </c>
      <c r="P198" s="16"/>
      <c r="Q198" t="s">
        <v>37</v>
      </c>
      <c r="R198">
        <f t="shared" si="176"/>
        <v>6.8500000000000002E-3</v>
      </c>
      <c r="S198">
        <f t="shared" si="177"/>
        <v>1.0339999999999998E-2</v>
      </c>
      <c r="U198">
        <f t="shared" si="178"/>
        <v>6.94E-3</v>
      </c>
      <c r="V198">
        <f t="shared" si="179"/>
        <v>1.0339999999999998E-2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1.4929750000000002E-2</v>
      </c>
      <c r="H203">
        <f t="shared" ref="H203:H205" si="182">AE32+AA32+W32</f>
        <v>2.7917559999999999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1.4929750000000002E-2</v>
      </c>
      <c r="K203">
        <f>AE39+AA39+W39</f>
        <v>2.930444</v>
      </c>
      <c r="L203">
        <f>(0.05*(1-0.05)+0.05*(1-0.05))*X46+0.05*0.05*AB46+(1-0.05*(1-0.05)-0.05*(1-0.05)-0.05*0.05)*T46</f>
        <v>9.0699999999999999E-3</v>
      </c>
      <c r="M203">
        <f>AE46+AA46+W46</f>
        <v>7.20458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1.5059000000000003E-2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1.5059000000000003E-2</v>
      </c>
      <c r="X203">
        <f>(0.1*0.9+0.1*0.9)*X46+0.1*0.1*AB46+(1-0.1*0.9-0.1*0.9-0.1*0.1)*T46</f>
        <v>9.1399999999999988E-3</v>
      </c>
    </row>
    <row r="204" spans="2:25" x14ac:dyDescent="0.25">
      <c r="B204" s="17"/>
      <c r="C204" s="15"/>
      <c r="D204" s="16"/>
      <c r="E204" t="s">
        <v>36</v>
      </c>
      <c r="F204">
        <f t="shared" si="180"/>
        <v>5.7402500000000006E-3</v>
      </c>
      <c r="G204">
        <f t="shared" si="181"/>
        <v>1.2599500000000001E-2</v>
      </c>
      <c r="H204">
        <f t="shared" si="182"/>
        <v>2.8894089999999997</v>
      </c>
      <c r="I204">
        <f t="shared" si="183"/>
        <v>5.7402500000000006E-3</v>
      </c>
      <c r="J204">
        <f t="shared" si="184"/>
        <v>1.2522250000000002E-2</v>
      </c>
      <c r="K204">
        <f>AE40+AA40+W40</f>
        <v>3.8201939999999999</v>
      </c>
      <c r="O204" s="15"/>
      <c r="P204" s="16"/>
      <c r="Q204" t="s">
        <v>36</v>
      </c>
      <c r="R204">
        <f t="shared" si="185"/>
        <v>5.7810000000000005E-3</v>
      </c>
      <c r="S204">
        <f t="shared" si="186"/>
        <v>1.2698000000000003E-2</v>
      </c>
      <c r="U204">
        <f t="shared" si="187"/>
        <v>5.7810000000000005E-3</v>
      </c>
      <c r="V204">
        <f t="shared" si="188"/>
        <v>1.2549000000000003E-2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6.7500000000000008E-3</v>
      </c>
      <c r="G205">
        <f t="shared" si="181"/>
        <v>1.018E-2</v>
      </c>
      <c r="H205">
        <f t="shared" si="182"/>
        <v>2.9791479999999999</v>
      </c>
      <c r="I205">
        <f t="shared" si="183"/>
        <v>6.7797500000000011E-3</v>
      </c>
      <c r="J205">
        <f t="shared" si="184"/>
        <v>1.018E-2</v>
      </c>
      <c r="K205">
        <f>AE41+AA41+W41</f>
        <v>8.1605119999999989</v>
      </c>
      <c r="O205" s="15"/>
      <c r="P205" s="16"/>
      <c r="Q205" t="s">
        <v>37</v>
      </c>
      <c r="R205">
        <f t="shared" si="185"/>
        <v>6.8000000000000005E-3</v>
      </c>
      <c r="S205">
        <f t="shared" si="186"/>
        <v>1.0260000000000002E-2</v>
      </c>
      <c r="U205">
        <f t="shared" si="187"/>
        <v>6.8590000000000005E-3</v>
      </c>
      <c r="V205">
        <f t="shared" si="188"/>
        <v>1.0260000000000002E-2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1.5316E-2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1.5316E-2</v>
      </c>
      <c r="L209">
        <f>(0.2*0.8+0.2*0.8)*X46+0.2*0.2*AB46+(1-0.2*0.8-0.2*0.8-0.2*0.2)*T46</f>
        <v>9.2800000000000001E-3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1.5571000000000002E-2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1.5571000000000002E-2</v>
      </c>
      <c r="X209">
        <f>(0.3*0.7+0.3*0.7)*X46+0.3*0.3*AB46+(1-0.3*0.7-0.3*0.7-0.3*0.3)*T46</f>
        <v>9.4200000000000013E-3</v>
      </c>
    </row>
    <row r="210" spans="1:25" x14ac:dyDescent="0.25">
      <c r="B210" s="17"/>
      <c r="C210" s="15"/>
      <c r="D210" s="16"/>
      <c r="E210" t="s">
        <v>36</v>
      </c>
      <c r="F210">
        <f t="shared" si="189"/>
        <v>5.8640000000000003E-3</v>
      </c>
      <c r="G210">
        <f t="shared" si="190"/>
        <v>1.2892000000000001E-2</v>
      </c>
      <c r="I210">
        <f t="shared" si="191"/>
        <v>5.8640000000000003E-3</v>
      </c>
      <c r="J210">
        <f t="shared" si="192"/>
        <v>1.2615999999999999E-2</v>
      </c>
      <c r="O210" s="15"/>
      <c r="P210" s="16"/>
      <c r="Q210" t="s">
        <v>36</v>
      </c>
      <c r="R210">
        <f t="shared" si="193"/>
        <v>5.9490000000000012E-3</v>
      </c>
      <c r="S210">
        <f t="shared" si="194"/>
        <v>1.3082000000000002E-2</v>
      </c>
      <c r="U210">
        <f t="shared" si="195"/>
        <v>5.9490000000000012E-3</v>
      </c>
      <c r="V210">
        <f t="shared" si="196"/>
        <v>1.2701E-2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6.8999999999999999E-3</v>
      </c>
      <c r="G211">
        <f t="shared" si="190"/>
        <v>1.0419999999999999E-2</v>
      </c>
      <c r="I211">
        <f t="shared" si="191"/>
        <v>7.0159999999999997E-3</v>
      </c>
      <c r="J211">
        <f t="shared" si="192"/>
        <v>1.0419999999999999E-2</v>
      </c>
      <c r="O211" s="15"/>
      <c r="P211" s="16"/>
      <c r="Q211" t="s">
        <v>37</v>
      </c>
      <c r="R211">
        <f t="shared" si="193"/>
        <v>7.000000000000001E-3</v>
      </c>
      <c r="S211">
        <f t="shared" si="194"/>
        <v>1.0580000000000001E-2</v>
      </c>
      <c r="U211">
        <f t="shared" si="195"/>
        <v>7.1710000000000003E-3</v>
      </c>
      <c r="V211">
        <f t="shared" si="196"/>
        <v>1.0580000000000001E-2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1.4994262499999999E-2</v>
      </c>
      <c r="H216">
        <f t="shared" ref="H216:H218" si="199">AI32+AE32+AA32+W32</f>
        <v>3.7356149999999997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1.4994262499999999E-2</v>
      </c>
      <c r="K216">
        <f t="shared" ref="K216:K218" si="202">AI39+AE39+AA39+W39</f>
        <v>3.8919389999999998</v>
      </c>
      <c r="L216">
        <f>3*0.05*(1-0.05)*(1-0.05)*X46+3*0.05*0.05*(1-0.05)*AB46+0.05*0.05*0.05*AF46+(1-3*0.05*(1-0.05)*(1-0.05)-3*0.05*0.05*(1-0.05)-0.05*0.05*0.05)*T46</f>
        <v>9.1049999999999985E-3</v>
      </c>
      <c r="M216">
        <f>AI46+AE46+AA46+W46</f>
        <v>9.5809580000000008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1.51871E-2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1.51871E-2</v>
      </c>
      <c r="X216">
        <f>3*0.1*(1-0.1)*(1-0.1)*X46+3*0.1*0.1*(1-0.1)*AB46+0.1*0.1*0.1*AF46+(1-3*0.1*(1-0.1)*(1-0.1)-3*0.1*0.1*(1-0.1)-0.1*0.1*0.1)*T46</f>
        <v>9.2099999999999994E-3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5.7607249999999995E-3</v>
      </c>
      <c r="G217">
        <f t="shared" si="198"/>
        <v>1.264855E-2</v>
      </c>
      <c r="H217">
        <f t="shared" si="199"/>
        <v>3.8471489999999999</v>
      </c>
      <c r="I217">
        <f t="shared" si="200"/>
        <v>5.7607249999999995E-3</v>
      </c>
      <c r="J217">
        <f t="shared" si="201"/>
        <v>1.2536624999999999E-2</v>
      </c>
      <c r="K217">
        <f t="shared" si="202"/>
        <v>4.9922550000000001</v>
      </c>
      <c r="N217" s="19"/>
      <c r="O217" s="15"/>
      <c r="P217" s="16"/>
      <c r="Q217" t="s">
        <v>36</v>
      </c>
      <c r="R217">
        <f t="shared" si="203"/>
        <v>5.8228000000000004E-3</v>
      </c>
      <c r="S217">
        <f t="shared" si="204"/>
        <v>1.2794400000000001E-2</v>
      </c>
      <c r="U217">
        <f t="shared" si="205"/>
        <v>5.8228000000000004E-3</v>
      </c>
      <c r="V217">
        <f t="shared" si="206"/>
        <v>1.2586E-2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6.7750124999999993E-3</v>
      </c>
      <c r="G218">
        <f t="shared" si="198"/>
        <v>1.0219999999999998E-2</v>
      </c>
      <c r="H218">
        <f t="shared" si="199"/>
        <v>3.9710460000000003</v>
      </c>
      <c r="I218">
        <f t="shared" si="200"/>
        <v>6.8192374999999994E-3</v>
      </c>
      <c r="J218">
        <f t="shared" si="201"/>
        <v>1.0219987499999998E-2</v>
      </c>
      <c r="K218">
        <f t="shared" si="202"/>
        <v>10.644211</v>
      </c>
      <c r="N218" s="19"/>
      <c r="O218" s="15"/>
      <c r="P218" s="16"/>
      <c r="Q218" t="s">
        <v>37</v>
      </c>
      <c r="R218">
        <f t="shared" si="203"/>
        <v>6.8500999999999996E-3</v>
      </c>
      <c r="S218">
        <f t="shared" si="204"/>
        <v>1.0339999999999998E-2</v>
      </c>
      <c r="U218">
        <f t="shared" si="205"/>
        <v>6.9368999999999993E-3</v>
      </c>
      <c r="V218">
        <f t="shared" si="206"/>
        <v>1.0339899999999999E-2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1.5568799999999999E-2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1.5568799999999999E-2</v>
      </c>
      <c r="L222">
        <f>3*0.2*(1-0.2)*(1-0.2)*X46+3*0.2*0.2*(1-0.2)*AB46+0.2*0.2*0.2*AF46+(1-3*0.2*(1-0.2)*(1-0.2)-3*0.2*0.2*(1-0.2)-0.2*0.2*0.2)*T46</f>
        <v>9.4199999999999978E-3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1.59457E-2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1.59457E-2</v>
      </c>
      <c r="X222">
        <f>3*0.3*(1-0.3)*(1-0.3)*X46+3*0.3*0.3*(1-0.3)*AB46+0.3*0.3*0.3*AF46+(1-3*0.3*(1-0.3)*(1-0.3)-3*0.3*0.3*(1-0.3)-0.3*0.3*0.3)*T46</f>
        <v>9.6299999999999997E-3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5.9503999999999998E-3</v>
      </c>
      <c r="G223">
        <f t="shared" si="208"/>
        <v>1.3079199999999999E-2</v>
      </c>
      <c r="I223">
        <f t="shared" si="209"/>
        <v>5.9503999999999998E-3</v>
      </c>
      <c r="J223">
        <f t="shared" si="210"/>
        <v>1.2719999999999999E-2</v>
      </c>
      <c r="N223" s="19"/>
      <c r="O223" s="15"/>
      <c r="P223" s="16"/>
      <c r="Q223" t="s">
        <v>36</v>
      </c>
      <c r="R223">
        <f t="shared" si="211"/>
        <v>6.0816000000000004E-3</v>
      </c>
      <c r="S223">
        <f t="shared" si="212"/>
        <v>1.3356800000000002E-2</v>
      </c>
      <c r="U223">
        <f t="shared" si="213"/>
        <v>6.0816000000000004E-3</v>
      </c>
      <c r="V223">
        <f t="shared" si="214"/>
        <v>1.2896000000000001E-2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7.0007999999999997E-3</v>
      </c>
      <c r="G224">
        <f t="shared" si="208"/>
        <v>1.0579999999999999E-2</v>
      </c>
      <c r="I224">
        <f t="shared" si="209"/>
        <v>7.1671999999999994E-3</v>
      </c>
      <c r="J224">
        <f t="shared" si="210"/>
        <v>1.0579199999999999E-2</v>
      </c>
      <c r="N224" s="19"/>
      <c r="O224" s="15"/>
      <c r="P224" s="16"/>
      <c r="Q224" t="s">
        <v>37</v>
      </c>
      <c r="R224">
        <f t="shared" si="211"/>
        <v>7.1526999999999997E-3</v>
      </c>
      <c r="S224">
        <f t="shared" si="212"/>
        <v>1.082E-2</v>
      </c>
      <c r="U224">
        <f t="shared" si="213"/>
        <v>7.3903000000000007E-3</v>
      </c>
      <c r="V224">
        <f t="shared" si="214"/>
        <v>1.08173E-2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1.4865E-2</v>
      </c>
      <c r="H229">
        <f t="shared" ref="H229:H231" si="217">I52+E52</f>
        <v>1.817421</v>
      </c>
      <c r="I229">
        <f t="shared" ref="I229:I231" si="218">0.05*G59+(1-0.05)*C59</f>
        <v>1.3649999999999999E-3</v>
      </c>
      <c r="J229">
        <f t="shared" ref="J229:J231" si="219">0.05*H59+(1-0.05)*D59</f>
        <v>1.4865E-2</v>
      </c>
      <c r="K229">
        <f t="shared" ref="K229:K231" si="220">I59+E59</f>
        <v>2.0157670000000003</v>
      </c>
      <c r="L229">
        <f>0.05*G66+(1-0.05)*B66</f>
        <v>4.9249999999999997E-3</v>
      </c>
      <c r="M229">
        <f>I66+E66</f>
        <v>4.8402120000000002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1.4930000000000001E-2</v>
      </c>
      <c r="U229">
        <f t="shared" ref="U229:U231" si="223">0.1*G59+(1-0.1)*C59</f>
        <v>1.4300000000000001E-3</v>
      </c>
      <c r="V229">
        <f t="shared" ref="V229:V231" si="224">0.1*H59+(1-0.1)*D59</f>
        <v>1.4930000000000001E-2</v>
      </c>
      <c r="X229">
        <f>0.1*G66+(1-0.1)*B66</f>
        <v>4.9499999999999995E-3</v>
      </c>
    </row>
    <row r="230" spans="1:25" x14ac:dyDescent="0.25">
      <c r="C230" s="17"/>
      <c r="D230" s="16"/>
      <c r="E230" t="s">
        <v>36</v>
      </c>
      <c r="F230">
        <f t="shared" si="215"/>
        <v>2.7100000000000002E-3</v>
      </c>
      <c r="G230">
        <f t="shared" si="216"/>
        <v>8.6250000000000007E-3</v>
      </c>
      <c r="H230">
        <f t="shared" si="217"/>
        <v>1.9225020000000002</v>
      </c>
      <c r="I230">
        <f t="shared" si="218"/>
        <v>2.725E-3</v>
      </c>
      <c r="J230">
        <f t="shared" si="219"/>
        <v>8.5450000000000005E-3</v>
      </c>
      <c r="K230">
        <f t="shared" si="220"/>
        <v>2.5577579999999998</v>
      </c>
      <c r="P230" s="16"/>
      <c r="Q230" t="s">
        <v>36</v>
      </c>
      <c r="R230">
        <f t="shared" si="221"/>
        <v>2.7200000000000002E-3</v>
      </c>
      <c r="S230">
        <f t="shared" si="222"/>
        <v>8.6499999999999997E-3</v>
      </c>
      <c r="U230">
        <f t="shared" si="223"/>
        <v>2.7500000000000003E-3</v>
      </c>
      <c r="V230">
        <f t="shared" si="224"/>
        <v>8.490000000000001E-3</v>
      </c>
    </row>
    <row r="231" spans="1:25" x14ac:dyDescent="0.25">
      <c r="C231" s="17"/>
      <c r="D231" s="16"/>
      <c r="E231" t="s">
        <v>37</v>
      </c>
      <c r="F231">
        <f t="shared" si="215"/>
        <v>3.5149999999999999E-3</v>
      </c>
      <c r="G231">
        <f t="shared" si="216"/>
        <v>6.43E-3</v>
      </c>
      <c r="H231">
        <f t="shared" si="217"/>
        <v>2.2715000000000001</v>
      </c>
      <c r="I231">
        <f t="shared" si="218"/>
        <v>3.5399999999999997E-3</v>
      </c>
      <c r="J231">
        <f t="shared" si="219"/>
        <v>6.4050000000000001E-3</v>
      </c>
      <c r="K231">
        <f t="shared" si="220"/>
        <v>4.6268849999999997</v>
      </c>
      <c r="P231" s="16"/>
      <c r="Q231" t="s">
        <v>37</v>
      </c>
      <c r="R231">
        <f t="shared" si="221"/>
        <v>3.5300000000000002E-3</v>
      </c>
      <c r="S231">
        <f t="shared" si="222"/>
        <v>6.4600000000000005E-3</v>
      </c>
      <c r="U231">
        <f t="shared" si="223"/>
        <v>3.5799999999999998E-3</v>
      </c>
      <c r="V231">
        <f t="shared" si="224"/>
        <v>6.4100000000000008E-3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1.5060000000000002E-2</v>
      </c>
      <c r="I235">
        <f t="shared" ref="I235:I237" si="227">0.2*G59+(1-0.2)*C59</f>
        <v>1.5599999999999998E-3</v>
      </c>
      <c r="J235">
        <f t="shared" ref="J235:J237" si="228">0.2*H59+(1-0.2)*D59</f>
        <v>1.5060000000000002E-2</v>
      </c>
      <c r="L235">
        <f>0.2*G66+(1-0.2)*B66</f>
        <v>5.0000000000000001E-3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1.5189999999999999E-2</v>
      </c>
      <c r="U235">
        <f t="shared" ref="U235:U237" si="231">0.3*G59+(1-0.3)*C59</f>
        <v>1.6899999999999999E-3</v>
      </c>
      <c r="V235">
        <f t="shared" ref="V235:V237" si="232">0.3*H59+(1-0.3)*D59</f>
        <v>1.5189999999999999E-2</v>
      </c>
      <c r="X235">
        <f>0.3*G66+(1-0.3)*B66</f>
        <v>5.0499999999999998E-3</v>
      </c>
    </row>
    <row r="236" spans="1:25" x14ac:dyDescent="0.25">
      <c r="C236" s="17"/>
      <c r="D236" s="16"/>
      <c r="E236" t="s">
        <v>36</v>
      </c>
      <c r="F236">
        <f t="shared" si="225"/>
        <v>2.7400000000000002E-3</v>
      </c>
      <c r="G236">
        <f t="shared" si="226"/>
        <v>8.7000000000000011E-3</v>
      </c>
      <c r="I236">
        <f t="shared" si="227"/>
        <v>2.8E-3</v>
      </c>
      <c r="J236">
        <f t="shared" si="228"/>
        <v>8.3800000000000003E-3</v>
      </c>
      <c r="P236" s="16"/>
      <c r="Q236" t="s">
        <v>36</v>
      </c>
      <c r="R236">
        <f t="shared" si="229"/>
        <v>2.7599999999999999E-3</v>
      </c>
      <c r="S236">
        <f t="shared" si="230"/>
        <v>8.7499999999999991E-3</v>
      </c>
      <c r="U236">
        <f t="shared" si="231"/>
        <v>2.8500000000000001E-3</v>
      </c>
      <c r="V236">
        <f t="shared" si="232"/>
        <v>8.2699999999999996E-3</v>
      </c>
    </row>
    <row r="237" spans="1:25" x14ac:dyDescent="0.25">
      <c r="C237" s="17"/>
      <c r="D237" s="16"/>
      <c r="E237" t="s">
        <v>37</v>
      </c>
      <c r="F237">
        <f t="shared" si="225"/>
        <v>3.5600000000000007E-3</v>
      </c>
      <c r="G237">
        <f t="shared" si="226"/>
        <v>6.5200000000000006E-3</v>
      </c>
      <c r="I237">
        <f t="shared" si="227"/>
        <v>3.6600000000000005E-3</v>
      </c>
      <c r="J237">
        <f t="shared" si="228"/>
        <v>6.4200000000000004E-3</v>
      </c>
      <c r="P237" s="16"/>
      <c r="Q237" t="s">
        <v>37</v>
      </c>
      <c r="R237">
        <f t="shared" si="229"/>
        <v>3.5899999999999999E-3</v>
      </c>
      <c r="S237">
        <f t="shared" si="230"/>
        <v>6.579999999999999E-3</v>
      </c>
      <c r="U237">
        <f t="shared" si="231"/>
        <v>3.7399999999999998E-3</v>
      </c>
      <c r="V237">
        <f t="shared" si="232"/>
        <v>6.43E-3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1.4929750000000002E-2</v>
      </c>
      <c r="H242">
        <f t="shared" ref="H242:H244" si="235">M52+I52+E52</f>
        <v>2.747986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1.4929750000000002E-2</v>
      </c>
      <c r="K242">
        <f t="shared" ref="K242:K244" si="238">M59+I59+E59</f>
        <v>3.2338000000000005</v>
      </c>
      <c r="L242">
        <f>(0.05*(1-0.05)+0.05*(1-0.05))*G66+0.05*0.05*J66+(1-0.05*(1-0.05)-0.05*(1-0.05)-0.05*0.05)*B66</f>
        <v>4.9497500000000002E-3</v>
      </c>
      <c r="M242">
        <f>M66+I66+E66</f>
        <v>7.2131489999999996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1.5059000000000003E-2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1.5059000000000003E-2</v>
      </c>
      <c r="X242">
        <f>(0.1*0.9+0.1*0.9)*G66+0.1*0.1*J66+(1-0.1*0.9-0.1*0.9-0.1*0.1)*B66</f>
        <v>4.9990000000000008E-3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2.7200000000000006E-3</v>
      </c>
      <c r="G243">
        <f t="shared" si="234"/>
        <v>8.6497500000000012E-3</v>
      </c>
      <c r="H243">
        <f t="shared" si="235"/>
        <v>3.0803330000000004</v>
      </c>
      <c r="I243">
        <f t="shared" si="236"/>
        <v>2.7505000000000003E-3</v>
      </c>
      <c r="J243">
        <f t="shared" si="237"/>
        <v>8.4947500000000006E-3</v>
      </c>
      <c r="K243">
        <f t="shared" si="238"/>
        <v>3.949093</v>
      </c>
      <c r="O243" s="15"/>
      <c r="P243" s="16"/>
      <c r="Q243" t="s">
        <v>36</v>
      </c>
      <c r="R243">
        <f t="shared" si="239"/>
        <v>2.7400000000000002E-3</v>
      </c>
      <c r="S243">
        <f t="shared" si="240"/>
        <v>8.6990000000000019E-3</v>
      </c>
      <c r="U243">
        <f t="shared" si="241"/>
        <v>2.8020000000000002E-3</v>
      </c>
      <c r="V243">
        <f t="shared" si="242"/>
        <v>8.3990000000000002E-3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3.5300000000000006E-3</v>
      </c>
      <c r="G244">
        <f t="shared" si="234"/>
        <v>6.4597500000000011E-3</v>
      </c>
      <c r="H244">
        <f t="shared" si="235"/>
        <v>3.4717349999999998</v>
      </c>
      <c r="I244">
        <f t="shared" si="236"/>
        <v>3.5787500000000003E-3</v>
      </c>
      <c r="J244">
        <f t="shared" si="237"/>
        <v>6.4097500000000005E-3</v>
      </c>
      <c r="K244">
        <f t="shared" si="238"/>
        <v>6.7446330000000003</v>
      </c>
      <c r="O244" s="15"/>
      <c r="P244" s="16"/>
      <c r="Q244" t="s">
        <v>37</v>
      </c>
      <c r="R244">
        <f t="shared" si="239"/>
        <v>3.5600000000000002E-3</v>
      </c>
      <c r="S244">
        <f t="shared" si="240"/>
        <v>6.5190000000000005E-3</v>
      </c>
      <c r="U244">
        <f t="shared" si="241"/>
        <v>3.6550000000000003E-3</v>
      </c>
      <c r="V244">
        <f t="shared" si="242"/>
        <v>6.4190000000000002E-3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1.5316E-2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1.5316E-2</v>
      </c>
      <c r="L248">
        <f>(0.2*0.8+0.2*0.8)*G66+0.2*0.2*J66+(1-0.2*0.8-0.2*0.8-0.2*0.2)*B66</f>
        <v>5.0959999999999998E-3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1.5571000000000002E-2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1.5571000000000002E-2</v>
      </c>
      <c r="X248">
        <f>(0.3*0.7+0.3*0.7)*G66+0.3*0.3*J66+(1-0.3*0.7-0.3*0.7-0.3*0.3)*B66</f>
        <v>5.1910000000000003E-3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2.7800000000000004E-3</v>
      </c>
      <c r="G249">
        <f t="shared" si="244"/>
        <v>8.796E-3</v>
      </c>
      <c r="I249">
        <f t="shared" si="245"/>
        <v>2.908E-3</v>
      </c>
      <c r="J249">
        <f t="shared" si="246"/>
        <v>8.2360000000000003E-3</v>
      </c>
      <c r="O249" s="15"/>
      <c r="P249" s="16"/>
      <c r="Q249" t="s">
        <v>36</v>
      </c>
      <c r="R249">
        <f t="shared" si="247"/>
        <v>2.8200000000000005E-3</v>
      </c>
      <c r="S249">
        <f t="shared" si="248"/>
        <v>8.8909999999999996E-3</v>
      </c>
      <c r="U249">
        <f t="shared" si="249"/>
        <v>3.0180000000000003E-3</v>
      </c>
      <c r="V249">
        <f t="shared" si="250"/>
        <v>8.1110000000000002E-3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3.62E-3</v>
      </c>
      <c r="G250">
        <f t="shared" si="244"/>
        <v>6.6360000000000004E-3</v>
      </c>
      <c r="I250">
        <f t="shared" si="245"/>
        <v>3.8E-3</v>
      </c>
      <c r="J250">
        <f t="shared" si="246"/>
        <v>6.4359999999999999E-3</v>
      </c>
      <c r="O250" s="15"/>
      <c r="P250" s="16"/>
      <c r="Q250" t="s">
        <v>37</v>
      </c>
      <c r="R250">
        <f t="shared" si="247"/>
        <v>3.6800000000000005E-3</v>
      </c>
      <c r="S250">
        <f t="shared" si="248"/>
        <v>6.7510000000000001E-3</v>
      </c>
      <c r="U250">
        <f t="shared" si="249"/>
        <v>3.9350000000000001E-3</v>
      </c>
      <c r="V250">
        <f t="shared" si="250"/>
        <v>6.4510000000000001E-3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1.4994262499999999E-2</v>
      </c>
      <c r="H255">
        <f t="shared" ref="H255:H257" si="253">Q52+M52+I52+E52</f>
        <v>3.6893370000000001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1.4994262499999999E-2</v>
      </c>
      <c r="K255">
        <f t="shared" ref="K255:K257" si="256">Q59+M59+I59+E59</f>
        <v>4.2438789999999997</v>
      </c>
      <c r="L255">
        <f>3*0.05*(1-0.05)*(1-0.05)*G66+3*0.05*0.05*(1-0.05)*J66+0.05*0.05*0.05*N66+(1-3*0.05*(1-0.05)*(1-0.05)-3*0.05*0.05*(1-0.05)-0.05*0.05*0.05)*B66</f>
        <v>4.9742749999999994E-3</v>
      </c>
      <c r="M255">
        <f>Q66+M66+I66+E66</f>
        <v>9.6158460000000012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1.51871E-2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1.51871E-2</v>
      </c>
      <c r="X255">
        <f>3*0.1*(1-0.1)*(1-0.1)*G66+3*0.1*0.1*(1-0.1)*J66+0.1*0.1*0.1*N66+(1-3*0.1*(1-0.1)*(1-0.1)-3*0.1*0.1*(1-0.1)-0.1*0.1*0.1)*B66</f>
        <v>5.0472E-3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2.7300124999999997E-3</v>
      </c>
      <c r="G256">
        <f t="shared" si="252"/>
        <v>8.6742999999999994E-3</v>
      </c>
      <c r="H256">
        <f t="shared" si="253"/>
        <v>4.2370939999999999</v>
      </c>
      <c r="I256">
        <f t="shared" si="254"/>
        <v>2.7763874999999997E-3</v>
      </c>
      <c r="J256">
        <f t="shared" si="255"/>
        <v>8.4490124999999985E-3</v>
      </c>
      <c r="K256">
        <f t="shared" si="256"/>
        <v>5.3245249999999995</v>
      </c>
      <c r="N256" s="19"/>
      <c r="O256" s="15"/>
      <c r="P256" s="16"/>
      <c r="Q256" t="s">
        <v>36</v>
      </c>
      <c r="R256">
        <f t="shared" si="257"/>
        <v>2.7600999999999997E-3</v>
      </c>
      <c r="S256">
        <f t="shared" si="258"/>
        <v>8.7473999999999989E-3</v>
      </c>
      <c r="U256">
        <f t="shared" si="259"/>
        <v>2.8551000000000002E-3</v>
      </c>
      <c r="V256">
        <f t="shared" si="260"/>
        <v>8.3250999999999985E-3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3.5449999999999995E-3</v>
      </c>
      <c r="G257">
        <f t="shared" si="252"/>
        <v>6.4892749999999992E-3</v>
      </c>
      <c r="H257">
        <f t="shared" si="253"/>
        <v>4.6730900000000002</v>
      </c>
      <c r="I257">
        <f t="shared" si="254"/>
        <v>3.6163249999999997E-3</v>
      </c>
      <c r="J257">
        <f t="shared" si="255"/>
        <v>6.4143499999999992E-3</v>
      </c>
      <c r="K257">
        <f t="shared" si="256"/>
        <v>8.6661990000000007</v>
      </c>
      <c r="N257" s="19"/>
      <c r="O257" s="15"/>
      <c r="P257" s="16"/>
      <c r="Q257" t="s">
        <v>37</v>
      </c>
      <c r="R257">
        <f t="shared" si="257"/>
        <v>3.5900000000000003E-3</v>
      </c>
      <c r="S257">
        <f t="shared" si="258"/>
        <v>6.5772000000000001E-3</v>
      </c>
      <c r="U257">
        <f t="shared" si="259"/>
        <v>3.7255999999999999E-3</v>
      </c>
      <c r="V257">
        <f t="shared" si="260"/>
        <v>6.4278E-3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1.5568799999999999E-2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1.5568799999999999E-2</v>
      </c>
      <c r="L261">
        <f>3*0.2*(1-0.2)*(1-0.2)*G66+3*0.2*0.2*(1-0.2)*J66+0.2*0.2*0.2*N66+(1-3*0.2*(1-0.2)*(1-0.2)-3*0.2*0.2*(1-0.2)-0.2*0.2*0.2)*B66</f>
        <v>5.1895999999999999E-3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1.59457E-2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1.59457E-2</v>
      </c>
      <c r="X261">
        <f>3*0.3*(1-0.3)*(1-0.3)*G66+3*0.3*0.3*(1-0.3)*J66+0.3*0.3*0.3*N66+(1-3*0.3*(1-0.3)*(1-0.3)-3*0.3*0.3*(1-0.3)-0.3*0.3*0.3)*B66</f>
        <v>5.3284000000000005E-3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2.8208E-3</v>
      </c>
      <c r="G262">
        <f t="shared" si="262"/>
        <v>8.8912000000000001E-3</v>
      </c>
      <c r="I262">
        <f t="shared" si="263"/>
        <v>3.0168E-3</v>
      </c>
      <c r="J262">
        <f t="shared" si="264"/>
        <v>8.1528E-3</v>
      </c>
      <c r="N262" s="19"/>
      <c r="O262" s="15"/>
      <c r="P262" s="16"/>
      <c r="Q262" t="s">
        <v>36</v>
      </c>
      <c r="R262">
        <f t="shared" si="265"/>
        <v>2.8827000000000002E-3</v>
      </c>
      <c r="S262">
        <f t="shared" si="266"/>
        <v>9.0338000000000016E-3</v>
      </c>
      <c r="U262">
        <f t="shared" si="267"/>
        <v>3.1797000000000001E-3</v>
      </c>
      <c r="V262">
        <f t="shared" si="268"/>
        <v>8.0717000000000011E-3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3.6800000000000001E-3</v>
      </c>
      <c r="G263">
        <f t="shared" si="262"/>
        <v>6.7495999999999997E-3</v>
      </c>
      <c r="I263">
        <f t="shared" si="263"/>
        <v>3.9248E-3</v>
      </c>
      <c r="J263">
        <f t="shared" si="264"/>
        <v>6.4544000000000008E-3</v>
      </c>
      <c r="N263" s="19"/>
      <c r="O263" s="15"/>
      <c r="P263" s="16"/>
      <c r="Q263" t="s">
        <v>37</v>
      </c>
      <c r="R263">
        <f t="shared" si="265"/>
        <v>3.7700000000000003E-3</v>
      </c>
      <c r="S263">
        <f t="shared" si="266"/>
        <v>6.9183999999999999E-3</v>
      </c>
      <c r="U263">
        <f t="shared" si="267"/>
        <v>4.1012000000000002E-3</v>
      </c>
      <c r="V263">
        <f t="shared" si="268"/>
        <v>6.4846000000000001E-3</v>
      </c>
    </row>
  </sheetData>
  <mergeCells count="341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U71:W71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4:E64"/>
    <mergeCell ref="F64:I64"/>
    <mergeCell ref="J64:M64"/>
    <mergeCell ref="N64:Q64"/>
    <mergeCell ref="B65:D65"/>
    <mergeCell ref="F65:H65"/>
    <mergeCell ref="J65:L65"/>
    <mergeCell ref="N65:P65"/>
    <mergeCell ref="D71:H71"/>
    <mergeCell ref="I71:K71"/>
    <mergeCell ref="L71:M71"/>
    <mergeCell ref="P71:T71"/>
    <mergeCell ref="B49:E49"/>
    <mergeCell ref="F49:I49"/>
    <mergeCell ref="J49:M49"/>
    <mergeCell ref="N49:Q49"/>
    <mergeCell ref="B50:E50"/>
    <mergeCell ref="F50:I50"/>
    <mergeCell ref="J50:M50"/>
    <mergeCell ref="N50:Q50"/>
    <mergeCell ref="B57:E57"/>
    <mergeCell ref="F57:I57"/>
    <mergeCell ref="J57:M57"/>
    <mergeCell ref="N57:Q57"/>
    <mergeCell ref="B44:E44"/>
    <mergeCell ref="F44:I44"/>
    <mergeCell ref="J44:M44"/>
    <mergeCell ref="N44:Q44"/>
    <mergeCell ref="T44:W44"/>
    <mergeCell ref="X44:AA44"/>
    <mergeCell ref="AB44:AE44"/>
    <mergeCell ref="AF44:AI44"/>
    <mergeCell ref="B45:D45"/>
    <mergeCell ref="F45:H45"/>
    <mergeCell ref="J45:L45"/>
    <mergeCell ref="N45:P45"/>
    <mergeCell ref="T45:V45"/>
    <mergeCell ref="X45:Z45"/>
    <mergeCell ref="AB45:AD45"/>
    <mergeCell ref="AF45:AH45"/>
    <mergeCell ref="B30:E30"/>
    <mergeCell ref="F30:I30"/>
    <mergeCell ref="J30:M30"/>
    <mergeCell ref="N30:Q30"/>
    <mergeCell ref="T30:W30"/>
    <mergeCell ref="X30:AA30"/>
    <mergeCell ref="AB30:AE30"/>
    <mergeCell ref="AF30:AI30"/>
    <mergeCell ref="B37:E37"/>
    <mergeCell ref="F37:I37"/>
    <mergeCell ref="J37:M37"/>
    <mergeCell ref="N37:Q37"/>
    <mergeCell ref="T37:W37"/>
    <mergeCell ref="X37:AA37"/>
    <mergeCell ref="AB37:AE37"/>
    <mergeCell ref="AF37:AI37"/>
    <mergeCell ref="B24:D24"/>
    <mergeCell ref="F24:H24"/>
    <mergeCell ref="J24:L24"/>
    <mergeCell ref="N24:P24"/>
    <mergeCell ref="T24:V24"/>
    <mergeCell ref="X24:Z24"/>
    <mergeCell ref="AB24:AD24"/>
    <mergeCell ref="AF24:AH24"/>
    <mergeCell ref="B29:E29"/>
    <mergeCell ref="F29:I29"/>
    <mergeCell ref="J29:M29"/>
    <mergeCell ref="N29:Q29"/>
    <mergeCell ref="T29:W29"/>
    <mergeCell ref="X29:AA29"/>
    <mergeCell ref="AB29:AE29"/>
    <mergeCell ref="AF29:AI29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9.664062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116</v>
      </c>
      <c r="C9" s="11"/>
      <c r="D9" s="11"/>
      <c r="E9" s="11"/>
      <c r="F9" s="11" t="s">
        <v>117</v>
      </c>
      <c r="G9" s="11"/>
      <c r="H9" s="11"/>
      <c r="I9" s="11"/>
      <c r="J9" s="11" t="s">
        <v>118</v>
      </c>
      <c r="K9" s="11"/>
      <c r="L9" s="11"/>
      <c r="M9" s="11"/>
      <c r="N9" s="11" t="s">
        <v>119</v>
      </c>
      <c r="O9" s="11"/>
      <c r="P9" s="11"/>
      <c r="Q9" s="11"/>
      <c r="S9" s="17" t="s">
        <v>12</v>
      </c>
      <c r="T9" s="11" t="s">
        <v>116</v>
      </c>
      <c r="U9" s="11"/>
      <c r="V9" s="11"/>
      <c r="W9" s="11"/>
      <c r="X9" s="11" t="s">
        <v>117</v>
      </c>
      <c r="Y9" s="11"/>
      <c r="Z9" s="11"/>
      <c r="AA9" s="11"/>
      <c r="AB9" s="11" t="s">
        <v>118</v>
      </c>
      <c r="AC9" s="11"/>
      <c r="AD9" s="11"/>
      <c r="AE9" s="11"/>
      <c r="AF9" s="11" t="s">
        <v>119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1.35E-2</v>
      </c>
      <c r="E11">
        <v>0.89983599999999997</v>
      </c>
      <c r="F11" t="s">
        <v>20</v>
      </c>
      <c r="G11">
        <v>2.5999999999999999E-3</v>
      </c>
      <c r="H11">
        <v>1.47E-2</v>
      </c>
      <c r="I11">
        <v>0.88082300000000002</v>
      </c>
      <c r="J11" t="s">
        <v>20</v>
      </c>
      <c r="K11">
        <v>2.5999999999999999E-3</v>
      </c>
      <c r="L11">
        <v>1.5900000000000001E-2</v>
      </c>
      <c r="M11">
        <v>0.86634699999999998</v>
      </c>
      <c r="N11" t="s">
        <v>20</v>
      </c>
      <c r="O11">
        <v>2.5999999999999999E-3</v>
      </c>
      <c r="P11">
        <v>1.7100000000000001E-2</v>
      </c>
      <c r="Q11">
        <v>0.86090999999999995</v>
      </c>
      <c r="S11" s="17"/>
      <c r="T11" t="s">
        <v>20</v>
      </c>
      <c r="U11">
        <v>1.2999999999999999E-3</v>
      </c>
      <c r="V11">
        <v>1.35E-2</v>
      </c>
      <c r="W11">
        <v>0.86181600000000003</v>
      </c>
      <c r="X11" t="s">
        <v>20</v>
      </c>
      <c r="Y11">
        <v>2.5999999999999999E-3</v>
      </c>
      <c r="Z11">
        <v>1.47E-2</v>
      </c>
      <c r="AA11">
        <v>0.86082800000000004</v>
      </c>
      <c r="AB11" t="s">
        <v>20</v>
      </c>
      <c r="AC11">
        <v>2.5999999999999999E-3</v>
      </c>
      <c r="AD11">
        <v>1.5900000000000001E-2</v>
      </c>
      <c r="AE11">
        <v>0.85674600000000001</v>
      </c>
      <c r="AF11" t="s">
        <v>20</v>
      </c>
      <c r="AG11">
        <v>2.5999999999999999E-3</v>
      </c>
      <c r="AH11">
        <v>1.7100000000000001E-2</v>
      </c>
      <c r="AI11">
        <v>0.85865999999999998</v>
      </c>
    </row>
    <row r="12" spans="1:35" x14ac:dyDescent="0.25">
      <c r="A12" s="17"/>
      <c r="B12" t="s">
        <v>21</v>
      </c>
      <c r="C12">
        <v>1.3299999999999999E-2</v>
      </c>
      <c r="D12">
        <v>1.35E-2</v>
      </c>
      <c r="E12">
        <v>0.89753799999999995</v>
      </c>
      <c r="F12" t="s">
        <v>21</v>
      </c>
      <c r="G12">
        <v>1.44E-2</v>
      </c>
      <c r="H12">
        <v>1.47E-2</v>
      </c>
      <c r="I12">
        <v>0.89373100000000005</v>
      </c>
      <c r="J12" t="s">
        <v>21</v>
      </c>
      <c r="K12">
        <v>1.5599999999999999E-2</v>
      </c>
      <c r="L12">
        <v>1.5800000000000002E-2</v>
      </c>
      <c r="M12">
        <v>0.88319599999999998</v>
      </c>
      <c r="N12" t="s">
        <v>21</v>
      </c>
      <c r="O12">
        <v>1.6799999999999999E-2</v>
      </c>
      <c r="P12">
        <v>1.7000000000000001E-2</v>
      </c>
      <c r="Q12">
        <v>0.89932199999999995</v>
      </c>
      <c r="S12" s="17"/>
      <c r="T12" t="s">
        <v>21</v>
      </c>
      <c r="U12">
        <v>1.24E-2</v>
      </c>
      <c r="V12">
        <v>1.3299999999999999E-2</v>
      </c>
      <c r="W12">
        <v>0.87973299999999999</v>
      </c>
      <c r="X12" t="s">
        <v>21</v>
      </c>
      <c r="Y12">
        <v>1.35E-2</v>
      </c>
      <c r="Z12">
        <v>1.44E-2</v>
      </c>
      <c r="AA12">
        <v>0.89876199999999995</v>
      </c>
      <c r="AB12" t="s">
        <v>21</v>
      </c>
      <c r="AC12">
        <v>1.46E-2</v>
      </c>
      <c r="AD12">
        <v>1.5599999999999999E-2</v>
      </c>
      <c r="AE12">
        <v>0.88479600000000003</v>
      </c>
      <c r="AF12" t="s">
        <v>21</v>
      </c>
      <c r="AG12">
        <v>1.5599999999999999E-2</v>
      </c>
      <c r="AH12">
        <v>1.6799999999999999E-2</v>
      </c>
      <c r="AI12">
        <v>0.88514400000000004</v>
      </c>
    </row>
    <row r="13" spans="1:35" x14ac:dyDescent="0.25">
      <c r="A13" s="17"/>
      <c r="B13" t="s">
        <v>22</v>
      </c>
      <c r="C13">
        <v>1.3299999999999999E-2</v>
      </c>
      <c r="D13">
        <v>1.3299999999999999E-2</v>
      </c>
      <c r="E13">
        <v>0.91747400000000001</v>
      </c>
      <c r="F13" t="s">
        <v>22</v>
      </c>
      <c r="G13">
        <v>1.4500000000000001E-2</v>
      </c>
      <c r="H13">
        <v>1.4500000000000001E-2</v>
      </c>
      <c r="I13">
        <v>0.91086</v>
      </c>
      <c r="J13" t="s">
        <v>22</v>
      </c>
      <c r="K13">
        <v>1.5599999999999999E-2</v>
      </c>
      <c r="L13">
        <v>1.5599999999999999E-2</v>
      </c>
      <c r="M13">
        <v>0.918601</v>
      </c>
      <c r="N13" t="s">
        <v>22</v>
      </c>
      <c r="O13">
        <v>1.6799999999999999E-2</v>
      </c>
      <c r="P13">
        <v>1.6799999999999999E-2</v>
      </c>
      <c r="Q13">
        <v>0.904053</v>
      </c>
      <c r="S13" s="17"/>
      <c r="T13" t="s">
        <v>22</v>
      </c>
      <c r="U13">
        <v>1.2500000000000001E-2</v>
      </c>
      <c r="V13">
        <v>1.26E-2</v>
      </c>
      <c r="W13">
        <v>0.91254900000000005</v>
      </c>
      <c r="X13" t="s">
        <v>22</v>
      </c>
      <c r="Y13">
        <v>1.3599999999999999E-2</v>
      </c>
      <c r="Z13">
        <v>1.37E-2</v>
      </c>
      <c r="AA13">
        <v>0.90624899999999997</v>
      </c>
      <c r="AB13" t="s">
        <v>22</v>
      </c>
      <c r="AC13">
        <v>1.46E-2</v>
      </c>
      <c r="AD13">
        <v>1.4800000000000001E-2</v>
      </c>
      <c r="AE13">
        <v>0.93279500000000004</v>
      </c>
      <c r="AF13" t="s">
        <v>22</v>
      </c>
      <c r="AG13">
        <v>1.5699999999999999E-2</v>
      </c>
      <c r="AH13">
        <v>1.5900000000000001E-2</v>
      </c>
      <c r="AI13">
        <v>0.90817499999999995</v>
      </c>
    </row>
    <row r="16" spans="1:35" x14ac:dyDescent="0.25">
      <c r="A16" s="13" t="s">
        <v>24</v>
      </c>
      <c r="B16" s="11" t="s">
        <v>116</v>
      </c>
      <c r="C16" s="11"/>
      <c r="D16" s="11"/>
      <c r="E16" s="11"/>
      <c r="F16" s="11" t="s">
        <v>117</v>
      </c>
      <c r="G16" s="11"/>
      <c r="H16" s="11"/>
      <c r="I16" s="11"/>
      <c r="J16" s="11" t="s">
        <v>118</v>
      </c>
      <c r="K16" s="11"/>
      <c r="L16" s="11"/>
      <c r="M16" s="11"/>
      <c r="N16" s="11" t="s">
        <v>119</v>
      </c>
      <c r="O16" s="11"/>
      <c r="P16" s="11"/>
      <c r="Q16" s="11"/>
      <c r="S16" s="13" t="s">
        <v>24</v>
      </c>
      <c r="T16" s="11" t="s">
        <v>116</v>
      </c>
      <c r="U16" s="11"/>
      <c r="V16" s="11"/>
      <c r="W16" s="11"/>
      <c r="X16" s="11" t="s">
        <v>117</v>
      </c>
      <c r="Y16" s="11"/>
      <c r="Z16" s="11"/>
      <c r="AA16" s="11"/>
      <c r="AB16" s="11" t="s">
        <v>118</v>
      </c>
      <c r="AC16" s="11"/>
      <c r="AD16" s="11"/>
      <c r="AE16" s="11"/>
      <c r="AF16" s="11" t="s">
        <v>119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1.35E-2</v>
      </c>
      <c r="E18">
        <v>0.87049299999999996</v>
      </c>
      <c r="F18" t="s">
        <v>20</v>
      </c>
      <c r="G18">
        <v>2.5999999999999999E-3</v>
      </c>
      <c r="H18">
        <v>1.47E-2</v>
      </c>
      <c r="I18">
        <v>0.85957499999999998</v>
      </c>
      <c r="J18" t="s">
        <v>20</v>
      </c>
      <c r="K18">
        <v>2.5999999999999999E-3</v>
      </c>
      <c r="L18">
        <v>1.5900000000000001E-2</v>
      </c>
      <c r="M18">
        <v>0.861317</v>
      </c>
      <c r="N18" t="s">
        <v>20</v>
      </c>
      <c r="O18">
        <v>2.5999999999999999E-3</v>
      </c>
      <c r="P18">
        <v>1.7100000000000001E-2</v>
      </c>
      <c r="Q18">
        <v>0.85732200000000003</v>
      </c>
      <c r="S18" s="13"/>
      <c r="T18" t="s">
        <v>20</v>
      </c>
      <c r="U18">
        <v>1.2999999999999999E-3</v>
      </c>
      <c r="V18">
        <v>1.35E-2</v>
      </c>
      <c r="W18">
        <v>0.85726500000000005</v>
      </c>
      <c r="X18" t="s">
        <v>20</v>
      </c>
      <c r="Y18">
        <v>2.5999999999999999E-3</v>
      </c>
      <c r="Z18">
        <v>1.47E-2</v>
      </c>
      <c r="AA18">
        <v>0.85480800000000001</v>
      </c>
      <c r="AB18" t="s">
        <v>20</v>
      </c>
      <c r="AC18">
        <v>2.5999999999999999E-3</v>
      </c>
      <c r="AD18">
        <v>1.5900000000000001E-2</v>
      </c>
      <c r="AE18">
        <v>0.85833099999999996</v>
      </c>
      <c r="AF18" t="s">
        <v>20</v>
      </c>
      <c r="AG18">
        <v>2.5999999999999999E-3</v>
      </c>
      <c r="AH18">
        <v>1.7100000000000001E-2</v>
      </c>
      <c r="AI18">
        <v>0.85711899999999996</v>
      </c>
    </row>
    <row r="19" spans="1:35" x14ac:dyDescent="0.25">
      <c r="A19" s="13"/>
      <c r="B19" t="s">
        <v>21</v>
      </c>
      <c r="C19">
        <v>1.3299999999999999E-2</v>
      </c>
      <c r="D19">
        <v>1.35E-2</v>
      </c>
      <c r="E19">
        <v>0.91162399999999999</v>
      </c>
      <c r="F19" t="s">
        <v>21</v>
      </c>
      <c r="G19">
        <v>1.44E-2</v>
      </c>
      <c r="H19">
        <v>1.46E-2</v>
      </c>
      <c r="I19">
        <v>0.90250799999999998</v>
      </c>
      <c r="J19" t="s">
        <v>21</v>
      </c>
      <c r="K19">
        <v>1.5599999999999999E-2</v>
      </c>
      <c r="L19">
        <v>1.5800000000000002E-2</v>
      </c>
      <c r="M19">
        <v>0.904891</v>
      </c>
      <c r="N19" t="s">
        <v>21</v>
      </c>
      <c r="O19">
        <v>1.6799999999999999E-2</v>
      </c>
      <c r="P19">
        <v>1.7000000000000001E-2</v>
      </c>
      <c r="Q19">
        <v>0.89848099999999997</v>
      </c>
      <c r="S19" s="13"/>
      <c r="T19" t="s">
        <v>21</v>
      </c>
      <c r="U19">
        <v>1.24E-2</v>
      </c>
      <c r="V19">
        <v>1.3299999999999999E-2</v>
      </c>
      <c r="W19">
        <v>0.90038499999999999</v>
      </c>
      <c r="X19" t="s">
        <v>21</v>
      </c>
      <c r="Y19">
        <v>1.35E-2</v>
      </c>
      <c r="Z19">
        <v>1.44E-2</v>
      </c>
      <c r="AA19">
        <v>0.91024000000000005</v>
      </c>
      <c r="AB19" t="s">
        <v>21</v>
      </c>
      <c r="AC19">
        <v>1.46E-2</v>
      </c>
      <c r="AD19">
        <v>1.55E-2</v>
      </c>
      <c r="AE19">
        <v>0.91165099999999999</v>
      </c>
      <c r="AF19" t="s">
        <v>21</v>
      </c>
      <c r="AG19">
        <v>1.5599999999999999E-2</v>
      </c>
      <c r="AH19">
        <v>1.67E-2</v>
      </c>
      <c r="AI19">
        <v>0.89685700000000002</v>
      </c>
    </row>
    <row r="20" spans="1:35" x14ac:dyDescent="0.25">
      <c r="A20" s="13"/>
      <c r="B20" t="s">
        <v>22</v>
      </c>
      <c r="C20">
        <v>1.3299999999999999E-2</v>
      </c>
      <c r="D20">
        <v>1.3299999999999999E-2</v>
      </c>
      <c r="E20">
        <v>1.1518470000000001</v>
      </c>
      <c r="F20" t="s">
        <v>22</v>
      </c>
      <c r="G20">
        <v>1.4500000000000001E-2</v>
      </c>
      <c r="H20">
        <v>1.4500000000000001E-2</v>
      </c>
      <c r="I20">
        <v>1.043798</v>
      </c>
      <c r="J20" t="s">
        <v>22</v>
      </c>
      <c r="K20">
        <v>1.5599999999999999E-2</v>
      </c>
      <c r="L20">
        <v>1.5599999999999999E-2</v>
      </c>
      <c r="M20">
        <v>1.0423249999999999</v>
      </c>
      <c r="N20" t="s">
        <v>22</v>
      </c>
      <c r="O20">
        <v>1.6799999999999999E-2</v>
      </c>
      <c r="P20">
        <v>1.6799999999999999E-2</v>
      </c>
      <c r="Q20">
        <v>1.1905680000000001</v>
      </c>
      <c r="S20" s="13"/>
      <c r="T20" t="s">
        <v>22</v>
      </c>
      <c r="U20">
        <v>1.2500000000000001E-2</v>
      </c>
      <c r="V20">
        <v>1.26E-2</v>
      </c>
      <c r="W20">
        <v>1.1278859999999999</v>
      </c>
      <c r="X20" t="s">
        <v>22</v>
      </c>
      <c r="Y20">
        <v>1.3599999999999999E-2</v>
      </c>
      <c r="Z20">
        <v>1.37E-2</v>
      </c>
      <c r="AA20">
        <v>1.0701290000000001</v>
      </c>
      <c r="AB20" t="s">
        <v>22</v>
      </c>
      <c r="AC20">
        <v>1.46E-2</v>
      </c>
      <c r="AD20">
        <v>1.4800000000000001E-2</v>
      </c>
      <c r="AE20">
        <v>1.040918</v>
      </c>
      <c r="AF20" t="s">
        <v>22</v>
      </c>
      <c r="AG20">
        <v>1.5699999999999999E-2</v>
      </c>
      <c r="AH20">
        <v>1.5900000000000001E-2</v>
      </c>
      <c r="AI20">
        <v>1.0643149999999999</v>
      </c>
    </row>
    <row r="23" spans="1:35" x14ac:dyDescent="0.25">
      <c r="A23" s="18" t="s">
        <v>25</v>
      </c>
      <c r="B23" s="11" t="s">
        <v>116</v>
      </c>
      <c r="C23" s="11"/>
      <c r="D23" s="11"/>
      <c r="E23" s="11"/>
      <c r="F23" s="11" t="s">
        <v>117</v>
      </c>
      <c r="G23" s="11"/>
      <c r="H23" s="11"/>
      <c r="I23" s="11"/>
      <c r="J23" s="11" t="s">
        <v>118</v>
      </c>
      <c r="K23" s="11"/>
      <c r="L23" s="11"/>
      <c r="M23" s="11"/>
      <c r="N23" s="11" t="s">
        <v>119</v>
      </c>
      <c r="O23" s="11"/>
      <c r="P23" s="11"/>
      <c r="Q23" s="11"/>
      <c r="S23" s="18" t="s">
        <v>25</v>
      </c>
      <c r="T23" s="11" t="s">
        <v>116</v>
      </c>
      <c r="U23" s="11"/>
      <c r="V23" s="11"/>
      <c r="W23" s="11"/>
      <c r="X23" s="11" t="s">
        <v>117</v>
      </c>
      <c r="Y23" s="11"/>
      <c r="Z23" s="11"/>
      <c r="AA23" s="11"/>
      <c r="AB23" s="11" t="s">
        <v>118</v>
      </c>
      <c r="AC23" s="11"/>
      <c r="AD23" s="11"/>
      <c r="AE23" s="11"/>
      <c r="AF23" s="11" t="s">
        <v>119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11">
        <v>1.3299999999999999E-2</v>
      </c>
      <c r="C25" s="11"/>
      <c r="D25" s="11"/>
      <c r="E25">
        <v>2.2492549999999998</v>
      </c>
      <c r="F25" s="11">
        <v>1.4500000000000001E-2</v>
      </c>
      <c r="G25" s="11"/>
      <c r="H25" s="11"/>
      <c r="I25">
        <v>2.229813</v>
      </c>
      <c r="J25" s="11">
        <v>1.5599999999999999E-2</v>
      </c>
      <c r="K25" s="11"/>
      <c r="L25" s="11"/>
      <c r="M25">
        <v>2.2253069999999999</v>
      </c>
      <c r="N25" s="11">
        <v>1.6799999999999999E-2</v>
      </c>
      <c r="O25" s="11"/>
      <c r="P25" s="11"/>
      <c r="Q25">
        <v>2.2359300000000002</v>
      </c>
      <c r="S25" s="18"/>
      <c r="T25" s="3">
        <v>1.26E-2</v>
      </c>
      <c r="U25" s="3"/>
      <c r="V25" s="3"/>
      <c r="W25">
        <v>2.2890990000000002</v>
      </c>
      <c r="X25" s="3">
        <v>1.3599999999999999E-2</v>
      </c>
      <c r="Y25" s="3"/>
      <c r="Z25" s="3"/>
      <c r="AA25">
        <v>2.2513100000000001</v>
      </c>
      <c r="AB25" s="3">
        <v>1.47E-2</v>
      </c>
      <c r="AC25" s="3"/>
      <c r="AD25" s="3"/>
      <c r="AE25">
        <v>2.2302520000000001</v>
      </c>
      <c r="AF25" s="3">
        <v>1.5800000000000002E-2</v>
      </c>
      <c r="AG25" s="3"/>
      <c r="AH25" s="3"/>
      <c r="AI25">
        <v>2.2135850000000001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116</v>
      </c>
      <c r="C30" s="11"/>
      <c r="D30" s="11"/>
      <c r="E30" s="11"/>
      <c r="F30" s="11" t="s">
        <v>117</v>
      </c>
      <c r="G30" s="11"/>
      <c r="H30" s="11"/>
      <c r="I30" s="11"/>
      <c r="J30" s="11" t="s">
        <v>118</v>
      </c>
      <c r="K30" s="11"/>
      <c r="L30" s="11"/>
      <c r="M30" s="11"/>
      <c r="N30" s="11" t="s">
        <v>119</v>
      </c>
      <c r="O30" s="11"/>
      <c r="P30" s="11"/>
      <c r="Q30" s="11"/>
      <c r="S30" s="17" t="s">
        <v>12</v>
      </c>
      <c r="T30" s="11" t="s">
        <v>116</v>
      </c>
      <c r="U30" s="11"/>
      <c r="V30" s="11"/>
      <c r="W30" s="11"/>
      <c r="X30" s="11" t="s">
        <v>117</v>
      </c>
      <c r="Y30" s="11"/>
      <c r="Z30" s="11"/>
      <c r="AA30" s="11"/>
      <c r="AB30" s="11" t="s">
        <v>118</v>
      </c>
      <c r="AC30" s="11"/>
      <c r="AD30" s="11"/>
      <c r="AE30" s="11"/>
      <c r="AF30" s="11" t="s">
        <v>119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1.35E-2</v>
      </c>
      <c r="E32">
        <v>0.86773199999999995</v>
      </c>
      <c r="F32" t="s">
        <v>20</v>
      </c>
      <c r="G32">
        <v>2.5999999999999999E-3</v>
      </c>
      <c r="H32">
        <v>1.47E-2</v>
      </c>
      <c r="I32">
        <v>0.91122800000000004</v>
      </c>
      <c r="J32" t="s">
        <v>20</v>
      </c>
      <c r="K32">
        <v>2.5999999999999999E-3</v>
      </c>
      <c r="L32">
        <v>1.5900000000000001E-2</v>
      </c>
      <c r="M32">
        <v>0.874255</v>
      </c>
      <c r="N32" t="s">
        <v>20</v>
      </c>
      <c r="O32">
        <v>2.5999999999999999E-3</v>
      </c>
      <c r="P32">
        <v>1.7100000000000001E-2</v>
      </c>
      <c r="Q32">
        <v>0.86624599999999996</v>
      </c>
      <c r="S32" s="17"/>
      <c r="T32" t="s">
        <v>20</v>
      </c>
      <c r="U32">
        <v>1.2999999999999999E-3</v>
      </c>
      <c r="V32">
        <v>1.35E-2</v>
      </c>
      <c r="W32">
        <v>0.91659599999999997</v>
      </c>
      <c r="X32" t="s">
        <v>20</v>
      </c>
      <c r="Y32">
        <v>2.5999999999999999E-3</v>
      </c>
      <c r="Z32">
        <v>1.47E-2</v>
      </c>
      <c r="AA32">
        <v>0.86358599999999996</v>
      </c>
      <c r="AB32" t="s">
        <v>20</v>
      </c>
      <c r="AC32">
        <v>2.5999999999999999E-3</v>
      </c>
      <c r="AD32">
        <v>1.5900000000000001E-2</v>
      </c>
      <c r="AE32">
        <v>0.86886600000000003</v>
      </c>
      <c r="AF32" t="s">
        <v>20</v>
      </c>
      <c r="AG32">
        <v>2.5999999999999999E-3</v>
      </c>
      <c r="AH32">
        <v>1.7100000000000001E-2</v>
      </c>
      <c r="AI32">
        <v>0.86340300000000003</v>
      </c>
    </row>
    <row r="33" spans="1:35" x14ac:dyDescent="0.25">
      <c r="A33" s="17"/>
      <c r="B33" t="s">
        <v>21</v>
      </c>
      <c r="C33">
        <v>9.7999999999999997E-3</v>
      </c>
      <c r="D33">
        <v>1.2800000000000001E-2</v>
      </c>
      <c r="E33">
        <v>0.89740200000000003</v>
      </c>
      <c r="F33" t="s">
        <v>21</v>
      </c>
      <c r="G33">
        <v>1.06E-2</v>
      </c>
      <c r="H33">
        <v>1.38E-2</v>
      </c>
      <c r="I33">
        <v>0.890679</v>
      </c>
      <c r="J33" t="s">
        <v>21</v>
      </c>
      <c r="K33">
        <v>1.14E-2</v>
      </c>
      <c r="L33">
        <v>1.49E-2</v>
      </c>
      <c r="M33">
        <v>0.88573800000000003</v>
      </c>
      <c r="N33" t="s">
        <v>21</v>
      </c>
      <c r="O33">
        <v>1.2200000000000001E-2</v>
      </c>
      <c r="P33">
        <v>1.6E-2</v>
      </c>
      <c r="Q33">
        <v>0.88588699999999998</v>
      </c>
      <c r="S33" s="17"/>
      <c r="T33" t="s">
        <v>21</v>
      </c>
      <c r="U33">
        <v>5.4999999999999997E-3</v>
      </c>
      <c r="V33">
        <v>1.14E-2</v>
      </c>
      <c r="W33">
        <v>0.88470099999999996</v>
      </c>
      <c r="X33" t="s">
        <v>21</v>
      </c>
      <c r="Y33">
        <v>6.0000000000000001E-3</v>
      </c>
      <c r="Z33">
        <v>1.23E-2</v>
      </c>
      <c r="AA33">
        <v>0.88477399999999995</v>
      </c>
      <c r="AB33" t="s">
        <v>21</v>
      </c>
      <c r="AC33">
        <v>6.4999999999999997E-3</v>
      </c>
      <c r="AD33">
        <v>1.32E-2</v>
      </c>
      <c r="AE33">
        <v>0.93390300000000004</v>
      </c>
      <c r="AF33" t="s">
        <v>21</v>
      </c>
      <c r="AG33">
        <v>7.0000000000000001E-3</v>
      </c>
      <c r="AH33">
        <v>1.4200000000000001E-2</v>
      </c>
      <c r="AI33">
        <v>0.88001600000000002</v>
      </c>
    </row>
    <row r="34" spans="1:35" x14ac:dyDescent="0.25">
      <c r="A34" s="17"/>
      <c r="B34" t="s">
        <v>22</v>
      </c>
      <c r="C34">
        <v>1.04E-2</v>
      </c>
      <c r="D34">
        <v>1.1299999999999999E-2</v>
      </c>
      <c r="E34">
        <v>0.91882299999999995</v>
      </c>
      <c r="F34" t="s">
        <v>22</v>
      </c>
      <c r="G34">
        <v>1.12E-2</v>
      </c>
      <c r="H34">
        <v>1.23E-2</v>
      </c>
      <c r="I34">
        <v>0.95621999999999996</v>
      </c>
      <c r="J34" t="s">
        <v>22</v>
      </c>
      <c r="K34">
        <v>1.21E-2</v>
      </c>
      <c r="L34">
        <v>1.3299999999999999E-2</v>
      </c>
      <c r="M34">
        <v>0.91042199999999995</v>
      </c>
      <c r="N34" t="s">
        <v>22</v>
      </c>
      <c r="O34">
        <v>1.2999999999999999E-2</v>
      </c>
      <c r="P34">
        <v>1.4200000000000001E-2</v>
      </c>
      <c r="Q34">
        <v>0.91610199999999997</v>
      </c>
      <c r="S34" s="17"/>
      <c r="T34" t="s">
        <v>22</v>
      </c>
      <c r="U34">
        <v>6.3E-3</v>
      </c>
      <c r="V34">
        <v>9.4000000000000004E-3</v>
      </c>
      <c r="W34">
        <v>0.90490999999999999</v>
      </c>
      <c r="X34" t="s">
        <v>22</v>
      </c>
      <c r="Y34">
        <v>6.8999999999999999E-3</v>
      </c>
      <c r="Z34">
        <v>1.0200000000000001E-2</v>
      </c>
      <c r="AA34">
        <v>0.90499799999999997</v>
      </c>
      <c r="AB34" t="s">
        <v>22</v>
      </c>
      <c r="AC34">
        <v>7.4999999999999997E-3</v>
      </c>
      <c r="AD34">
        <v>1.0999999999999999E-2</v>
      </c>
      <c r="AE34">
        <v>0.91016600000000003</v>
      </c>
      <c r="AF34" t="s">
        <v>22</v>
      </c>
      <c r="AG34">
        <v>8.0999999999999996E-3</v>
      </c>
      <c r="AH34">
        <v>1.18E-2</v>
      </c>
      <c r="AI34">
        <v>0.90770099999999998</v>
      </c>
    </row>
    <row r="37" spans="1:35" x14ac:dyDescent="0.25">
      <c r="A37" s="13" t="s">
        <v>24</v>
      </c>
      <c r="B37" s="11" t="s">
        <v>116</v>
      </c>
      <c r="C37" s="11"/>
      <c r="D37" s="11"/>
      <c r="E37" s="11"/>
      <c r="F37" s="11" t="s">
        <v>117</v>
      </c>
      <c r="G37" s="11"/>
      <c r="H37" s="11"/>
      <c r="I37" s="11"/>
      <c r="J37" s="11" t="s">
        <v>118</v>
      </c>
      <c r="K37" s="11"/>
      <c r="L37" s="11"/>
      <c r="M37" s="11"/>
      <c r="N37" s="11" t="s">
        <v>119</v>
      </c>
      <c r="O37" s="11"/>
      <c r="P37" s="11"/>
      <c r="Q37" s="11"/>
      <c r="S37" s="13" t="s">
        <v>24</v>
      </c>
      <c r="T37" s="11" t="s">
        <v>116</v>
      </c>
      <c r="U37" s="11"/>
      <c r="V37" s="11"/>
      <c r="W37" s="11"/>
      <c r="X37" s="11" t="s">
        <v>117</v>
      </c>
      <c r="Y37" s="11"/>
      <c r="Z37" s="11"/>
      <c r="AA37" s="11"/>
      <c r="AB37" s="11" t="s">
        <v>118</v>
      </c>
      <c r="AC37" s="11"/>
      <c r="AD37" s="11"/>
      <c r="AE37" s="11"/>
      <c r="AF37" s="11" t="s">
        <v>119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1.35E-2</v>
      </c>
      <c r="E39">
        <v>0.86368500000000004</v>
      </c>
      <c r="F39" t="s">
        <v>20</v>
      </c>
      <c r="G39">
        <v>2.5999999999999999E-3</v>
      </c>
      <c r="H39">
        <v>1.47E-2</v>
      </c>
      <c r="I39">
        <v>0.90120400000000001</v>
      </c>
      <c r="J39" t="s">
        <v>20</v>
      </c>
      <c r="K39">
        <v>2.5999999999999999E-3</v>
      </c>
      <c r="L39">
        <v>1.5900000000000001E-2</v>
      </c>
      <c r="M39">
        <v>0.87792800000000004</v>
      </c>
      <c r="N39" t="s">
        <v>20</v>
      </c>
      <c r="O39">
        <v>2.5999999999999999E-3</v>
      </c>
      <c r="P39">
        <v>1.7100000000000001E-2</v>
      </c>
      <c r="Q39">
        <v>0.85463900000000004</v>
      </c>
      <c r="S39" s="13"/>
      <c r="T39" t="s">
        <v>20</v>
      </c>
      <c r="U39">
        <v>1.2999999999999999E-3</v>
      </c>
      <c r="V39">
        <v>1.35E-2</v>
      </c>
      <c r="W39">
        <v>0.85103899999999999</v>
      </c>
      <c r="X39" t="s">
        <v>20</v>
      </c>
      <c r="Y39">
        <v>2.5999999999999999E-3</v>
      </c>
      <c r="Z39">
        <v>1.47E-2</v>
      </c>
      <c r="AA39">
        <v>0.856711</v>
      </c>
      <c r="AB39" t="s">
        <v>20</v>
      </c>
      <c r="AC39">
        <v>2.5999999999999999E-3</v>
      </c>
      <c r="AD39">
        <v>1.5900000000000001E-2</v>
      </c>
      <c r="AE39">
        <v>0.84634100000000001</v>
      </c>
      <c r="AF39" t="s">
        <v>20</v>
      </c>
      <c r="AG39">
        <v>2.5999999999999999E-3</v>
      </c>
      <c r="AH39">
        <v>1.7100000000000001E-2</v>
      </c>
      <c r="AI39">
        <v>0.86451500000000003</v>
      </c>
    </row>
    <row r="40" spans="1:35" x14ac:dyDescent="0.25">
      <c r="A40" s="13"/>
      <c r="B40" t="s">
        <v>21</v>
      </c>
      <c r="C40">
        <v>9.7999999999999997E-3</v>
      </c>
      <c r="D40">
        <v>1.2800000000000001E-2</v>
      </c>
      <c r="E40">
        <v>0.90159699999999998</v>
      </c>
      <c r="F40" t="s">
        <v>21</v>
      </c>
      <c r="G40">
        <v>1.06E-2</v>
      </c>
      <c r="H40">
        <v>1.3599999999999999E-2</v>
      </c>
      <c r="I40">
        <v>0.93799999999999994</v>
      </c>
      <c r="J40" t="s">
        <v>21</v>
      </c>
      <c r="K40">
        <v>1.14E-2</v>
      </c>
      <c r="L40">
        <v>1.47E-2</v>
      </c>
      <c r="M40">
        <v>0.90753899999999998</v>
      </c>
      <c r="N40" t="s">
        <v>21</v>
      </c>
      <c r="O40">
        <v>1.2200000000000001E-2</v>
      </c>
      <c r="P40">
        <v>1.5800000000000002E-2</v>
      </c>
      <c r="Q40">
        <v>0.90134599999999998</v>
      </c>
      <c r="S40" s="13"/>
      <c r="T40" t="s">
        <v>21</v>
      </c>
      <c r="U40">
        <v>5.4999999999999997E-3</v>
      </c>
      <c r="V40">
        <v>1.14E-2</v>
      </c>
      <c r="W40">
        <v>0.90306600000000004</v>
      </c>
      <c r="X40" t="s">
        <v>21</v>
      </c>
      <c r="Y40">
        <v>6.0000000000000001E-3</v>
      </c>
      <c r="Z40">
        <v>1.17E-2</v>
      </c>
      <c r="AA40">
        <v>0.90863099999999997</v>
      </c>
      <c r="AB40" t="s">
        <v>21</v>
      </c>
      <c r="AC40">
        <v>6.4999999999999997E-3</v>
      </c>
      <c r="AD40">
        <v>1.2699999999999999E-2</v>
      </c>
      <c r="AE40">
        <v>0.90351999999999999</v>
      </c>
      <c r="AF40" t="s">
        <v>21</v>
      </c>
      <c r="AG40">
        <v>7.0000000000000001E-3</v>
      </c>
      <c r="AH40">
        <v>1.38E-2</v>
      </c>
      <c r="AI40">
        <v>0.89708299999999996</v>
      </c>
    </row>
    <row r="41" spans="1:35" x14ac:dyDescent="0.25">
      <c r="A41" s="13"/>
      <c r="B41" t="s">
        <v>22</v>
      </c>
      <c r="C41">
        <v>1.04E-2</v>
      </c>
      <c r="D41">
        <v>1.1299999999999999E-2</v>
      </c>
      <c r="E41">
        <v>1.234445</v>
      </c>
      <c r="F41" t="s">
        <v>22</v>
      </c>
      <c r="G41">
        <v>1.14E-2</v>
      </c>
      <c r="H41">
        <v>1.23E-2</v>
      </c>
      <c r="I41">
        <v>1.14E-2</v>
      </c>
      <c r="J41" t="s">
        <v>22</v>
      </c>
      <c r="K41">
        <v>1.2200000000000001E-2</v>
      </c>
      <c r="L41">
        <v>1.3299999999999999E-2</v>
      </c>
      <c r="M41">
        <v>1.137035</v>
      </c>
      <c r="N41" t="s">
        <v>22</v>
      </c>
      <c r="O41">
        <v>1.3100000000000001E-2</v>
      </c>
      <c r="P41">
        <v>1.4200000000000001E-2</v>
      </c>
      <c r="Q41">
        <v>1.1370199999999999</v>
      </c>
      <c r="S41" s="13"/>
      <c r="T41" t="s">
        <v>22</v>
      </c>
      <c r="U41">
        <v>6.3E-3</v>
      </c>
      <c r="V41">
        <v>9.4000000000000004E-3</v>
      </c>
      <c r="W41">
        <v>1.2153959999999999</v>
      </c>
      <c r="X41" t="s">
        <v>22</v>
      </c>
      <c r="Y41">
        <v>7.4000000000000003E-3</v>
      </c>
      <c r="Z41">
        <v>1.01E-2</v>
      </c>
      <c r="AA41">
        <v>1.1570929999999999</v>
      </c>
      <c r="AB41" t="s">
        <v>22</v>
      </c>
      <c r="AC41">
        <v>7.9000000000000008E-3</v>
      </c>
      <c r="AD41">
        <v>1.09E-2</v>
      </c>
      <c r="AE41">
        <v>1.095853</v>
      </c>
      <c r="AF41" t="s">
        <v>22</v>
      </c>
      <c r="AG41">
        <v>8.6E-3</v>
      </c>
      <c r="AH41">
        <v>1.17E-2</v>
      </c>
      <c r="AI41">
        <v>1.130495</v>
      </c>
    </row>
    <row r="44" spans="1:35" x14ac:dyDescent="0.25">
      <c r="A44" s="18" t="s">
        <v>25</v>
      </c>
      <c r="B44" s="11" t="s">
        <v>116</v>
      </c>
      <c r="C44" s="11"/>
      <c r="D44" s="11"/>
      <c r="E44" s="11"/>
      <c r="F44" s="11" t="s">
        <v>117</v>
      </c>
      <c r="G44" s="11"/>
      <c r="H44" s="11"/>
      <c r="I44" s="11"/>
      <c r="J44" s="11" t="s">
        <v>118</v>
      </c>
      <c r="K44" s="11"/>
      <c r="L44" s="11"/>
      <c r="M44" s="11"/>
      <c r="N44" s="11" t="s">
        <v>119</v>
      </c>
      <c r="O44" s="11"/>
      <c r="P44" s="11"/>
      <c r="Q44" s="11"/>
      <c r="S44" s="18" t="s">
        <v>25</v>
      </c>
      <c r="T44" s="11" t="s">
        <v>116</v>
      </c>
      <c r="U44" s="11"/>
      <c r="V44" s="11"/>
      <c r="W44" s="11"/>
      <c r="X44" s="11" t="s">
        <v>117</v>
      </c>
      <c r="Y44" s="11"/>
      <c r="Z44" s="11"/>
      <c r="AA44" s="11"/>
      <c r="AB44" s="11" t="s">
        <v>118</v>
      </c>
      <c r="AC44" s="11"/>
      <c r="AD44" s="11"/>
      <c r="AE44" s="11"/>
      <c r="AF44" s="11" t="s">
        <v>119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1.09E-2</v>
      </c>
      <c r="C46" s="3"/>
      <c r="D46" s="3"/>
      <c r="E46">
        <v>2.23611</v>
      </c>
      <c r="F46" s="3">
        <v>1.1900000000000001E-2</v>
      </c>
      <c r="G46" s="3"/>
      <c r="H46" s="3"/>
      <c r="I46">
        <v>2.263693</v>
      </c>
      <c r="J46" s="3">
        <v>1.2800000000000001E-2</v>
      </c>
      <c r="K46" s="3"/>
      <c r="L46" s="3"/>
      <c r="M46">
        <v>2.2252879999999999</v>
      </c>
      <c r="N46" s="3">
        <v>1.37E-2</v>
      </c>
      <c r="O46" s="3"/>
      <c r="P46" s="3"/>
      <c r="Q46">
        <v>2.2331530000000002</v>
      </c>
      <c r="S46" s="18"/>
      <c r="T46" s="3">
        <v>8.3999999999999995E-3</v>
      </c>
      <c r="U46" s="3"/>
      <c r="V46" s="3"/>
      <c r="W46">
        <v>2.2770519999999999</v>
      </c>
      <c r="X46" s="3">
        <v>9.1000000000000004E-3</v>
      </c>
      <c r="Y46" s="3"/>
      <c r="Z46" s="3"/>
      <c r="AA46">
        <v>2.234499</v>
      </c>
      <c r="AB46" s="3">
        <v>9.9000000000000008E-3</v>
      </c>
      <c r="AC46" s="3"/>
      <c r="AD46" s="3"/>
      <c r="AE46">
        <v>2.3381720000000001</v>
      </c>
      <c r="AF46" s="3">
        <v>1.06E-2</v>
      </c>
      <c r="AG46" s="3"/>
      <c r="AH46" s="3"/>
      <c r="AI46">
        <v>2.2109429999999999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116</v>
      </c>
      <c r="C50" s="11"/>
      <c r="D50" s="11"/>
      <c r="E50" s="11"/>
      <c r="F50" s="11" t="s">
        <v>117</v>
      </c>
      <c r="G50" s="11"/>
      <c r="H50" s="11"/>
      <c r="I50" s="11"/>
      <c r="J50" s="11" t="s">
        <v>118</v>
      </c>
      <c r="K50" s="11"/>
      <c r="L50" s="11"/>
      <c r="M50" s="11"/>
      <c r="N50" s="11" t="s">
        <v>119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1.35E-2</v>
      </c>
      <c r="E52">
        <v>0.85901000000000005</v>
      </c>
      <c r="F52" t="s">
        <v>20</v>
      </c>
      <c r="G52">
        <v>2.5999999999999999E-3</v>
      </c>
      <c r="H52">
        <v>1.47E-2</v>
      </c>
      <c r="I52">
        <v>0.86327600000000004</v>
      </c>
      <c r="J52" t="s">
        <v>20</v>
      </c>
      <c r="K52">
        <v>2.5999999999999999E-3</v>
      </c>
      <c r="L52">
        <v>1.5900000000000001E-2</v>
      </c>
      <c r="M52">
        <v>0.90872399999999998</v>
      </c>
      <c r="N52" t="s">
        <v>20</v>
      </c>
      <c r="O52">
        <v>2.5999999999999999E-3</v>
      </c>
      <c r="P52">
        <v>1.7100000000000001E-2</v>
      </c>
      <c r="Q52">
        <v>0.86836899999999995</v>
      </c>
    </row>
    <row r="53" spans="1:17" x14ac:dyDescent="0.25">
      <c r="A53" s="17"/>
      <c r="B53" t="s">
        <v>21</v>
      </c>
      <c r="C53">
        <v>2.5999999999999999E-3</v>
      </c>
      <c r="D53">
        <v>7.9000000000000008E-3</v>
      </c>
      <c r="E53">
        <v>0.88965799999999995</v>
      </c>
      <c r="F53" t="s">
        <v>21</v>
      </c>
      <c r="G53">
        <v>2.8999999999999998E-3</v>
      </c>
      <c r="H53">
        <v>8.3999999999999995E-3</v>
      </c>
      <c r="I53">
        <v>0.882517</v>
      </c>
      <c r="J53" t="s">
        <v>21</v>
      </c>
      <c r="K53">
        <v>3.0999999999999999E-3</v>
      </c>
      <c r="L53">
        <v>8.8000000000000005E-3</v>
      </c>
      <c r="M53">
        <v>0.94603400000000004</v>
      </c>
      <c r="N53" t="s">
        <v>21</v>
      </c>
      <c r="O53">
        <v>3.3999999999999998E-3</v>
      </c>
      <c r="P53">
        <v>9.4999999999999998E-3</v>
      </c>
      <c r="Q53">
        <v>0.89454199999999995</v>
      </c>
    </row>
    <row r="54" spans="1:17" x14ac:dyDescent="0.25">
      <c r="A54" s="17"/>
      <c r="B54" t="s">
        <v>22</v>
      </c>
      <c r="C54">
        <v>3.3999999999999998E-3</v>
      </c>
      <c r="D54">
        <v>5.8999999999999999E-3</v>
      </c>
      <c r="E54">
        <v>0.90279100000000001</v>
      </c>
      <c r="F54" t="s">
        <v>22</v>
      </c>
      <c r="G54">
        <v>3.8E-3</v>
      </c>
      <c r="H54">
        <v>6.4999999999999997E-3</v>
      </c>
      <c r="I54">
        <v>0.91323299999999996</v>
      </c>
      <c r="J54" t="s">
        <v>22</v>
      </c>
      <c r="K54">
        <v>4.1000000000000003E-3</v>
      </c>
      <c r="L54">
        <v>7.1000000000000004E-3</v>
      </c>
      <c r="M54">
        <v>0.915879</v>
      </c>
      <c r="N54" t="s">
        <v>22</v>
      </c>
      <c r="O54">
        <v>4.4000000000000003E-3</v>
      </c>
      <c r="P54">
        <v>7.6E-3</v>
      </c>
      <c r="Q54">
        <v>0.92330400000000001</v>
      </c>
    </row>
    <row r="57" spans="1:17" x14ac:dyDescent="0.25">
      <c r="A57" s="13" t="s">
        <v>24</v>
      </c>
      <c r="B57" s="11" t="s">
        <v>116</v>
      </c>
      <c r="C57" s="11"/>
      <c r="D57" s="11"/>
      <c r="E57" s="11"/>
      <c r="F57" s="11" t="s">
        <v>117</v>
      </c>
      <c r="G57" s="11"/>
      <c r="H57" s="11"/>
      <c r="I57" s="11"/>
      <c r="J57" s="11" t="s">
        <v>118</v>
      </c>
      <c r="K57" s="11"/>
      <c r="L57" s="11"/>
      <c r="M57" s="11"/>
      <c r="N57" s="11" t="s">
        <v>119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1.35E-2</v>
      </c>
      <c r="E59">
        <v>0.86169700000000005</v>
      </c>
      <c r="F59" t="s">
        <v>20</v>
      </c>
      <c r="G59">
        <v>2.5999999999999999E-3</v>
      </c>
      <c r="H59">
        <v>1.47E-2</v>
      </c>
      <c r="I59">
        <v>0.86309199999999997</v>
      </c>
      <c r="J59" t="s">
        <v>20</v>
      </c>
      <c r="K59">
        <v>2.5999999999999999E-3</v>
      </c>
      <c r="L59">
        <v>1.5900000000000001E-2</v>
      </c>
      <c r="M59">
        <v>0.86077700000000001</v>
      </c>
      <c r="N59" t="s">
        <v>20</v>
      </c>
      <c r="O59">
        <v>2.5999999999999999E-3</v>
      </c>
      <c r="P59">
        <v>1.7100000000000001E-2</v>
      </c>
      <c r="Q59">
        <v>0.86568299999999998</v>
      </c>
    </row>
    <row r="60" spans="1:17" x14ac:dyDescent="0.25">
      <c r="A60" s="13"/>
      <c r="B60" t="s">
        <v>21</v>
      </c>
      <c r="C60">
        <v>2.5999999999999999E-3</v>
      </c>
      <c r="D60">
        <v>7.9000000000000008E-3</v>
      </c>
      <c r="E60">
        <v>0.91136399999999995</v>
      </c>
      <c r="F60" t="s">
        <v>21</v>
      </c>
      <c r="G60">
        <v>3.0999999999999999E-3</v>
      </c>
      <c r="H60">
        <v>7.0000000000000001E-3</v>
      </c>
      <c r="I60">
        <v>0.96590200000000004</v>
      </c>
      <c r="J60" t="s">
        <v>21</v>
      </c>
      <c r="K60">
        <v>3.8999999999999998E-3</v>
      </c>
      <c r="L60">
        <v>7.7999999999999996E-3</v>
      </c>
      <c r="M60">
        <v>0.89717199999999997</v>
      </c>
      <c r="N60" t="s">
        <v>21</v>
      </c>
      <c r="O60">
        <v>3.8999999999999998E-3</v>
      </c>
      <c r="P60">
        <v>8.6E-3</v>
      </c>
      <c r="Q60">
        <v>0.90176599999999996</v>
      </c>
    </row>
    <row r="61" spans="1:17" x14ac:dyDescent="0.25">
      <c r="A61" s="13"/>
      <c r="B61" t="s">
        <v>22</v>
      </c>
      <c r="C61">
        <v>3.3999999999999998E-3</v>
      </c>
      <c r="D61">
        <v>5.8999999999999999E-3</v>
      </c>
      <c r="E61">
        <v>1.0793349999999999</v>
      </c>
      <c r="F61" t="s">
        <v>22</v>
      </c>
      <c r="G61">
        <v>4.1999999999999997E-3</v>
      </c>
      <c r="H61">
        <v>6.1000000000000004E-3</v>
      </c>
      <c r="I61">
        <v>1.0786439999999999</v>
      </c>
      <c r="J61" t="s">
        <v>22</v>
      </c>
      <c r="K61">
        <v>4.5999999999999999E-3</v>
      </c>
      <c r="L61">
        <v>6.1999999999999998E-3</v>
      </c>
      <c r="M61">
        <v>1.075804</v>
      </c>
      <c r="N61" t="s">
        <v>22</v>
      </c>
      <c r="O61">
        <v>4.8999999999999998E-3</v>
      </c>
      <c r="P61">
        <v>6.8999999999999999E-3</v>
      </c>
      <c r="Q61">
        <v>1.0293969999999999</v>
      </c>
    </row>
    <row r="64" spans="1:17" x14ac:dyDescent="0.25">
      <c r="A64" s="18" t="s">
        <v>25</v>
      </c>
      <c r="B64" s="11" t="s">
        <v>116</v>
      </c>
      <c r="C64" s="11"/>
      <c r="D64" s="11"/>
      <c r="E64" s="11"/>
      <c r="F64" s="11" t="s">
        <v>117</v>
      </c>
      <c r="G64" s="11"/>
      <c r="H64" s="11"/>
      <c r="I64" s="11"/>
      <c r="J64" s="11" t="s">
        <v>118</v>
      </c>
      <c r="K64" s="11"/>
      <c r="L64" s="11"/>
      <c r="M64" s="11"/>
      <c r="N64" s="11" t="s">
        <v>119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4.7000000000000002E-3</v>
      </c>
      <c r="C66" s="3"/>
      <c r="D66" s="3"/>
      <c r="E66">
        <v>2.2469139999999999</v>
      </c>
      <c r="F66" s="3"/>
      <c r="G66" s="3">
        <v>5.1999999999999998E-3</v>
      </c>
      <c r="H66" s="3"/>
      <c r="I66">
        <v>2.285968</v>
      </c>
      <c r="J66" s="3">
        <v>5.7000000000000002E-3</v>
      </c>
      <c r="K66" s="3"/>
      <c r="L66" s="3"/>
      <c r="M66">
        <v>2.241295</v>
      </c>
      <c r="N66" s="3">
        <v>6.1000000000000004E-3</v>
      </c>
      <c r="O66" s="3"/>
      <c r="P66" s="3"/>
      <c r="Q66">
        <v>2.238572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1.3559999999999999E-2</v>
      </c>
      <c r="H73">
        <f t="shared" ref="H73:H75" si="2">E11+I11</f>
        <v>1.780659</v>
      </c>
      <c r="I73">
        <f t="shared" ref="I73:I75" si="3">0.05*G18+(1-0.05)*C18</f>
        <v>1.3649999999999999E-3</v>
      </c>
      <c r="J73">
        <f t="shared" ref="J73:J75" si="4">0.05*H18+(1-0.05)*D18</f>
        <v>1.3559999999999999E-2</v>
      </c>
      <c r="K73">
        <f t="shared" ref="K73:K75" si="5">I18+E18</f>
        <v>1.7300679999999999</v>
      </c>
      <c r="L73">
        <f>0.05*F25+(1-0.05)*B25</f>
        <v>1.3359999999999999E-2</v>
      </c>
      <c r="M73">
        <f>I25+E25</f>
        <v>4.4790679999999998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1.362E-2</v>
      </c>
      <c r="U73">
        <f t="shared" ref="U73:U75" si="8">0.1*G18+(1-0.1)*C18</f>
        <v>1.4300000000000001E-3</v>
      </c>
      <c r="V73">
        <f t="shared" ref="V73:V75" si="9">0.1*H18+(1-0.1)*D18</f>
        <v>1.362E-2</v>
      </c>
      <c r="X73">
        <f>0.1*F25+(1-0.1)*B25</f>
        <v>1.342E-2</v>
      </c>
    </row>
    <row r="74" spans="1:27" x14ac:dyDescent="0.25">
      <c r="C74" s="17"/>
      <c r="D74" s="16"/>
      <c r="E74" t="s">
        <v>36</v>
      </c>
      <c r="F74">
        <f t="shared" si="0"/>
        <v>1.3354999999999999E-2</v>
      </c>
      <c r="G74">
        <f t="shared" si="1"/>
        <v>1.3559999999999999E-2</v>
      </c>
      <c r="H74">
        <f t="shared" si="2"/>
        <v>1.791269</v>
      </c>
      <c r="I74">
        <f t="shared" si="3"/>
        <v>1.3354999999999999E-2</v>
      </c>
      <c r="J74">
        <f t="shared" si="4"/>
        <v>1.3554999999999999E-2</v>
      </c>
      <c r="K74">
        <f t="shared" si="5"/>
        <v>1.8141319999999999</v>
      </c>
      <c r="P74" s="16"/>
      <c r="Q74" t="s">
        <v>36</v>
      </c>
      <c r="R74">
        <f t="shared" si="6"/>
        <v>1.341E-2</v>
      </c>
      <c r="S74">
        <f t="shared" si="7"/>
        <v>1.362E-2</v>
      </c>
      <c r="U74">
        <f t="shared" si="8"/>
        <v>1.341E-2</v>
      </c>
      <c r="V74">
        <f t="shared" si="9"/>
        <v>1.3609999999999999E-2</v>
      </c>
    </row>
    <row r="75" spans="1:27" x14ac:dyDescent="0.25">
      <c r="C75" s="17"/>
      <c r="D75" s="16"/>
      <c r="E75" t="s">
        <v>37</v>
      </c>
      <c r="F75">
        <f t="shared" si="0"/>
        <v>1.3359999999999999E-2</v>
      </c>
      <c r="G75">
        <f t="shared" si="1"/>
        <v>1.3359999999999999E-2</v>
      </c>
      <c r="H75">
        <f t="shared" si="2"/>
        <v>1.8283339999999999</v>
      </c>
      <c r="I75">
        <f t="shared" si="3"/>
        <v>1.3359999999999999E-2</v>
      </c>
      <c r="J75">
        <f t="shared" si="4"/>
        <v>1.3359999999999999E-2</v>
      </c>
      <c r="K75">
        <f t="shared" si="5"/>
        <v>2.1956449999999998</v>
      </c>
      <c r="P75" s="16"/>
      <c r="Q75" t="s">
        <v>37</v>
      </c>
      <c r="R75">
        <f t="shared" si="6"/>
        <v>1.342E-2</v>
      </c>
      <c r="S75">
        <f t="shared" si="7"/>
        <v>1.342E-2</v>
      </c>
      <c r="U75">
        <f t="shared" si="8"/>
        <v>1.342E-2</v>
      </c>
      <c r="V75">
        <f t="shared" si="9"/>
        <v>1.342E-2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1.374E-2</v>
      </c>
      <c r="I79">
        <f t="shared" ref="I79:I81" si="12">0.2*G18+(1-0.2)*C18</f>
        <v>1.5599999999999998E-3</v>
      </c>
      <c r="J79">
        <f t="shared" ref="J79:J81" si="13">0.2*H18+(1-0.2)*D18</f>
        <v>1.374E-2</v>
      </c>
      <c r="L79">
        <f>0.2*F25+(1-0.2)*B25</f>
        <v>1.354E-2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1.3860000000000001E-2</v>
      </c>
      <c r="U79">
        <f t="shared" ref="U79:U81" si="16">0.3*G18+(1-0.3)*C18</f>
        <v>1.6899999999999999E-3</v>
      </c>
      <c r="V79">
        <f t="shared" ref="V79:V81" si="17">0.3*H18+(1-0.3)*D18</f>
        <v>1.3860000000000001E-2</v>
      </c>
      <c r="X79">
        <f>0.3*F25+(1-0.3)*B25</f>
        <v>1.3659999999999999E-2</v>
      </c>
    </row>
    <row r="80" spans="1:27" x14ac:dyDescent="0.25">
      <c r="C80" s="17"/>
      <c r="D80" s="16"/>
      <c r="E80" t="s">
        <v>36</v>
      </c>
      <c r="F80">
        <f t="shared" si="10"/>
        <v>1.3520000000000001E-2</v>
      </c>
      <c r="G80">
        <f t="shared" si="11"/>
        <v>1.374E-2</v>
      </c>
      <c r="I80">
        <f t="shared" si="12"/>
        <v>1.3520000000000001E-2</v>
      </c>
      <c r="J80">
        <f t="shared" si="13"/>
        <v>1.3720000000000001E-2</v>
      </c>
      <c r="P80" s="16"/>
      <c r="Q80" t="s">
        <v>36</v>
      </c>
      <c r="R80">
        <f t="shared" si="14"/>
        <v>1.363E-2</v>
      </c>
      <c r="S80">
        <f t="shared" si="15"/>
        <v>1.3860000000000001E-2</v>
      </c>
      <c r="U80">
        <f t="shared" si="16"/>
        <v>1.363E-2</v>
      </c>
      <c r="V80">
        <f t="shared" si="17"/>
        <v>1.383E-2</v>
      </c>
    </row>
    <row r="81" spans="2:25" x14ac:dyDescent="0.25">
      <c r="C81" s="17"/>
      <c r="D81" s="16"/>
      <c r="E81" t="s">
        <v>37</v>
      </c>
      <c r="F81">
        <f t="shared" si="10"/>
        <v>1.354E-2</v>
      </c>
      <c r="G81">
        <f t="shared" si="11"/>
        <v>1.354E-2</v>
      </c>
      <c r="I81">
        <f t="shared" si="12"/>
        <v>1.354E-2</v>
      </c>
      <c r="J81">
        <f t="shared" si="13"/>
        <v>1.354E-2</v>
      </c>
      <c r="P81" s="16"/>
      <c r="Q81" t="s">
        <v>37</v>
      </c>
      <c r="R81">
        <f t="shared" si="14"/>
        <v>1.3659999999999999E-2</v>
      </c>
      <c r="S81">
        <f t="shared" si="15"/>
        <v>1.3659999999999999E-2</v>
      </c>
      <c r="U81">
        <f t="shared" si="16"/>
        <v>1.3659999999999999E-2</v>
      </c>
      <c r="V81">
        <f t="shared" si="17"/>
        <v>1.3659999999999999E-2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1.362E-2</v>
      </c>
      <c r="H86">
        <f t="shared" ref="H86:H88" si="20">M11+I11+E11</f>
        <v>2.6470060000000002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1.362E-2</v>
      </c>
      <c r="K86">
        <f t="shared" ref="K86:K88" si="23">M18+I18+E18</f>
        <v>2.5913849999999998</v>
      </c>
      <c r="L86">
        <f>(0.05*(1-0.05)+0.05*(1-0.05))*F25+0.05*0.05*J25+(1-0.05*(1-0.05)-0.05*(1-0.05)-0.05*0.05)*B25</f>
        <v>1.3419749999999999E-2</v>
      </c>
      <c r="M86">
        <f>M25+I25+E25</f>
        <v>6.7043749999999998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1.374E-2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1.374E-2</v>
      </c>
      <c r="X86">
        <f>(0.1*0.9+0.1*0.9)*F25+0.1*0.1*J25+(1-0.1*0.9-0.1*0.9-0.1*0.1)*B25</f>
        <v>1.3538999999999999E-2</v>
      </c>
    </row>
    <row r="87" spans="2:25" x14ac:dyDescent="0.25">
      <c r="B87" s="17"/>
      <c r="C87" s="15"/>
      <c r="D87" s="16"/>
      <c r="E87" t="s">
        <v>36</v>
      </c>
      <c r="F87">
        <f t="shared" si="18"/>
        <v>1.341025E-2</v>
      </c>
      <c r="G87">
        <f t="shared" si="19"/>
        <v>1.361975E-2</v>
      </c>
      <c r="H87">
        <f t="shared" si="20"/>
        <v>2.6744650000000001</v>
      </c>
      <c r="I87">
        <f t="shared" si="21"/>
        <v>1.341025E-2</v>
      </c>
      <c r="J87">
        <f t="shared" si="22"/>
        <v>1.3610250000000001E-2</v>
      </c>
      <c r="K87">
        <f t="shared" si="23"/>
        <v>2.719023</v>
      </c>
      <c r="O87" s="15"/>
      <c r="P87" s="16"/>
      <c r="Q87" t="s">
        <v>36</v>
      </c>
      <c r="R87">
        <f t="shared" si="24"/>
        <v>1.3521E-2</v>
      </c>
      <c r="S87">
        <f t="shared" si="25"/>
        <v>1.3739000000000001E-2</v>
      </c>
      <c r="U87">
        <f t="shared" si="26"/>
        <v>1.3521E-2</v>
      </c>
      <c r="V87">
        <f t="shared" si="27"/>
        <v>1.3721000000000001E-2</v>
      </c>
    </row>
    <row r="88" spans="2:25" x14ac:dyDescent="0.25">
      <c r="B88" s="17"/>
      <c r="C88" s="15"/>
      <c r="D88" s="16"/>
      <c r="E88" t="s">
        <v>37</v>
      </c>
      <c r="F88">
        <f t="shared" si="18"/>
        <v>1.3419749999999999E-2</v>
      </c>
      <c r="G88">
        <f t="shared" si="19"/>
        <v>1.3419749999999999E-2</v>
      </c>
      <c r="H88">
        <f t="shared" si="20"/>
        <v>2.7469350000000001</v>
      </c>
      <c r="I88">
        <f t="shared" si="21"/>
        <v>1.3419749999999999E-2</v>
      </c>
      <c r="J88">
        <f t="shared" si="22"/>
        <v>1.3419749999999999E-2</v>
      </c>
      <c r="K88">
        <f t="shared" si="23"/>
        <v>3.2379699999999998</v>
      </c>
      <c r="O88" s="15"/>
      <c r="P88" s="16"/>
      <c r="Q88" t="s">
        <v>37</v>
      </c>
      <c r="R88">
        <f t="shared" si="24"/>
        <v>1.3538999999999999E-2</v>
      </c>
      <c r="S88">
        <f t="shared" si="25"/>
        <v>1.3538999999999999E-2</v>
      </c>
      <c r="U88">
        <f t="shared" si="26"/>
        <v>1.3538999999999999E-2</v>
      </c>
      <c r="V88">
        <f t="shared" si="27"/>
        <v>1.3538999999999999E-2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1.3979999999999999E-2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1.3979999999999999E-2</v>
      </c>
      <c r="L92">
        <f>(0.2*0.8+0.2*0.8)*F25+0.2*0.2*J25+(1-0.2*0.8-0.2*0.8-0.2*0.2)*B25</f>
        <v>1.3776E-2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1.422E-2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1.422E-2</v>
      </c>
      <c r="X92">
        <f>(0.3*0.7+0.3*0.7)*F25+0.3*0.3*J25+(1-0.3*0.7-0.3*0.7-0.3*0.3)*B25</f>
        <v>1.4011000000000001E-2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1.3743999999999999E-2</v>
      </c>
      <c r="G93">
        <f t="shared" si="29"/>
        <v>1.3975999999999999E-2</v>
      </c>
      <c r="I93">
        <f t="shared" si="30"/>
        <v>1.3743999999999999E-2</v>
      </c>
      <c r="J93">
        <f t="shared" si="31"/>
        <v>1.3944E-2</v>
      </c>
      <c r="O93" s="15"/>
      <c r="P93" s="16"/>
      <c r="Q93" t="s">
        <v>36</v>
      </c>
      <c r="R93">
        <f t="shared" si="32"/>
        <v>1.3969000000000001E-2</v>
      </c>
      <c r="S93">
        <f t="shared" si="33"/>
        <v>1.4211000000000001E-2</v>
      </c>
      <c r="U93">
        <f t="shared" si="34"/>
        <v>1.3969000000000001E-2</v>
      </c>
      <c r="V93">
        <f t="shared" si="35"/>
        <v>1.4169000000000001E-2</v>
      </c>
    </row>
    <row r="94" spans="2:25" x14ac:dyDescent="0.25">
      <c r="B94" s="17"/>
      <c r="C94" s="15"/>
      <c r="D94" s="16"/>
      <c r="E94" t="s">
        <v>37</v>
      </c>
      <c r="F94">
        <f t="shared" si="28"/>
        <v>1.3776E-2</v>
      </c>
      <c r="G94">
        <f t="shared" si="29"/>
        <v>1.3776E-2</v>
      </c>
      <c r="I94">
        <f t="shared" si="30"/>
        <v>1.3776E-2</v>
      </c>
      <c r="J94">
        <f t="shared" si="31"/>
        <v>1.3776E-2</v>
      </c>
      <c r="O94" s="15"/>
      <c r="P94" s="16"/>
      <c r="Q94" t="s">
        <v>37</v>
      </c>
      <c r="R94">
        <f t="shared" si="32"/>
        <v>1.4011000000000001E-2</v>
      </c>
      <c r="S94">
        <f t="shared" si="33"/>
        <v>1.4011000000000001E-2</v>
      </c>
      <c r="U94">
        <f t="shared" si="34"/>
        <v>1.4011000000000001E-2</v>
      </c>
      <c r="V94">
        <f t="shared" si="35"/>
        <v>1.4011000000000001E-2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1.3679999999999998E-2</v>
      </c>
      <c r="H99">
        <f t="shared" ref="H99:H101" si="38">Q11+M11+I11+E11</f>
        <v>3.5079159999999998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1.3679999999999998E-2</v>
      </c>
      <c r="K99">
        <f t="shared" ref="K99:K101" si="41">Q18+M18+E18+I18</f>
        <v>3.4487070000000002</v>
      </c>
      <c r="L99">
        <f>3*0.05*(1-0.05)*(1-0.05)*F25+3*0.05*0.05*(1-0.05)*J25+0.05*0.05*0.05*N25+(1-3*0.05*(1-0.05)*(1-0.05)-3*0.05*0.05*(1-0.05)-0.05*0.05*0.05)*B25</f>
        <v>1.3479274999999997E-2</v>
      </c>
      <c r="M99">
        <f>Q25+M25+I25+E25</f>
        <v>8.9403050000000004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1.3859999999999999E-2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1.3859999999999999E-2</v>
      </c>
      <c r="X99">
        <f>3*0.1*(1-0.1)*(1-0.1)*F25+3*0.1*0.1*(1-0.1)*J25+0.1*0.1*0.1*N25+(1-3*0.1*(1-0.1)*(1-0.1)-3*0.1*0.1*(1-0.1)-0.1*0.1*0.1)*B25</f>
        <v>1.36572E-2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1.3465737499999998E-2</v>
      </c>
      <c r="G100">
        <f t="shared" si="37"/>
        <v>1.3679274999999998E-2</v>
      </c>
      <c r="H100">
        <f t="shared" si="38"/>
        <v>3.5737870000000003</v>
      </c>
      <c r="I100">
        <f t="shared" si="39"/>
        <v>1.3465737499999998E-2</v>
      </c>
      <c r="J100">
        <f t="shared" si="40"/>
        <v>1.3665737499999999E-2</v>
      </c>
      <c r="K100">
        <f t="shared" si="41"/>
        <v>3.6175040000000003</v>
      </c>
      <c r="N100" s="19"/>
      <c r="O100" s="15"/>
      <c r="P100" s="16"/>
      <c r="Q100" t="s">
        <v>36</v>
      </c>
      <c r="R100">
        <f t="shared" si="42"/>
        <v>1.36329E-2</v>
      </c>
      <c r="S100">
        <f t="shared" si="43"/>
        <v>1.38572E-2</v>
      </c>
      <c r="U100">
        <f t="shared" si="44"/>
        <v>1.36329E-2</v>
      </c>
      <c r="V100">
        <f t="shared" si="45"/>
        <v>1.3832899999999999E-2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1.3479274999999997E-2</v>
      </c>
      <c r="G101">
        <f t="shared" si="37"/>
        <v>1.3479274999999997E-2</v>
      </c>
      <c r="H101">
        <f t="shared" si="38"/>
        <v>3.6509879999999999</v>
      </c>
      <c r="I101">
        <f t="shared" si="39"/>
        <v>1.3479274999999997E-2</v>
      </c>
      <c r="J101">
        <f t="shared" si="40"/>
        <v>1.3479274999999997E-2</v>
      </c>
      <c r="K101">
        <f t="shared" si="41"/>
        <v>4.4285379999999996</v>
      </c>
      <c r="N101" s="19"/>
      <c r="O101" s="15"/>
      <c r="P101" s="16"/>
      <c r="Q101" t="s">
        <v>37</v>
      </c>
      <c r="R101">
        <f t="shared" si="42"/>
        <v>1.36572E-2</v>
      </c>
      <c r="S101">
        <f t="shared" si="43"/>
        <v>1.36572E-2</v>
      </c>
      <c r="U101">
        <f t="shared" si="44"/>
        <v>1.36572E-2</v>
      </c>
      <c r="V101">
        <f t="shared" si="45"/>
        <v>1.36572E-2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1.422E-2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1.422E-2</v>
      </c>
      <c r="L105">
        <f>3*0.2*(1-0.2)*(1-0.2)*F25+3*0.2*0.2*(1-0.2)*J25+0.2*0.2*0.2*N25+(1-3*0.2*(1-0.2)*(1-0.2)-3*0.2*0.2*(1-0.2)-0.2*0.2*0.2)*B25</f>
        <v>1.4009599999999999E-2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1.4580000000000001E-2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1.4580000000000001E-2</v>
      </c>
      <c r="X105">
        <f>3*0.3*(1-0.3)*(1-0.3)*F25+3*0.3*0.3*(1-0.3)*J25+0.3*0.3*0.3*N25+(1-3*0.3*(1-0.3)*(1-0.3)-3*0.3*0.3*(1-0.3)-0.3*0.3*0.3)*B25</f>
        <v>1.43584E-2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1.39712E-2</v>
      </c>
      <c r="G106">
        <f t="shared" si="47"/>
        <v>1.4209599999999999E-2</v>
      </c>
      <c r="I106">
        <f t="shared" si="48"/>
        <v>1.39712E-2</v>
      </c>
      <c r="J106">
        <f t="shared" si="49"/>
        <v>1.4171199999999998E-2</v>
      </c>
      <c r="N106" s="19"/>
      <c r="O106" s="15"/>
      <c r="P106" s="16"/>
      <c r="Q106" t="s">
        <v>36</v>
      </c>
      <c r="R106">
        <f t="shared" si="50"/>
        <v>1.43143E-2</v>
      </c>
      <c r="S106">
        <f t="shared" si="51"/>
        <v>1.4558400000000001E-2</v>
      </c>
      <c r="U106">
        <f t="shared" si="52"/>
        <v>1.43143E-2</v>
      </c>
      <c r="V106">
        <f t="shared" si="53"/>
        <v>1.4514300000000001E-2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1.4009599999999999E-2</v>
      </c>
      <c r="G107">
        <f t="shared" si="47"/>
        <v>1.4009599999999999E-2</v>
      </c>
      <c r="I107">
        <f t="shared" si="48"/>
        <v>1.4009599999999999E-2</v>
      </c>
      <c r="J107">
        <f t="shared" si="49"/>
        <v>1.4009599999999999E-2</v>
      </c>
      <c r="N107" s="19"/>
      <c r="O107" s="15"/>
      <c r="P107" s="16"/>
      <c r="Q107" t="s">
        <v>37</v>
      </c>
      <c r="R107">
        <f t="shared" si="50"/>
        <v>1.43584E-2</v>
      </c>
      <c r="S107">
        <f t="shared" si="51"/>
        <v>1.43584E-2</v>
      </c>
      <c r="U107">
        <f t="shared" si="52"/>
        <v>1.43584E-2</v>
      </c>
      <c r="V107">
        <f t="shared" si="53"/>
        <v>1.43584E-2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1.3559999999999999E-2</v>
      </c>
      <c r="H112">
        <f t="shared" ref="H112:H114" si="56">AA11+W11</f>
        <v>1.7226440000000001</v>
      </c>
      <c r="I112">
        <f t="shared" ref="I112:I114" si="57">0.05*Y18+(1-0.05)*U18</f>
        <v>1.3649999999999999E-3</v>
      </c>
      <c r="J112">
        <f t="shared" ref="J112:J114" si="58">0.05*Z18+(1-0.05)*V18</f>
        <v>1.3559999999999999E-2</v>
      </c>
      <c r="K112">
        <f t="shared" ref="K112:K114" si="59">AA18+W18</f>
        <v>1.7120730000000002</v>
      </c>
      <c r="L112">
        <f>0.05*X25+(1-0.05)*T25</f>
        <v>1.265E-2</v>
      </c>
      <c r="M112">
        <f>AA25+W25</f>
        <v>4.5404090000000004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1.362E-2</v>
      </c>
      <c r="U112">
        <f t="shared" ref="U112:U114" si="62">0.1*Y18+(1-0.1)*U18</f>
        <v>1.4300000000000001E-3</v>
      </c>
      <c r="V112">
        <f t="shared" ref="V112:V114" si="63">0.1*Z18+(1-0.1)*V18</f>
        <v>1.362E-2</v>
      </c>
      <c r="X112">
        <f>0.1*X25+(1-0.1)*T25</f>
        <v>1.2700000000000001E-2</v>
      </c>
    </row>
    <row r="113" spans="2:25" x14ac:dyDescent="0.25">
      <c r="C113" s="17"/>
      <c r="D113" s="16"/>
      <c r="E113" t="s">
        <v>36</v>
      </c>
      <c r="F113">
        <f t="shared" si="54"/>
        <v>1.2454999999999999E-2</v>
      </c>
      <c r="G113">
        <f t="shared" si="55"/>
        <v>1.3354999999999999E-2</v>
      </c>
      <c r="H113">
        <f t="shared" si="56"/>
        <v>1.7784949999999999</v>
      </c>
      <c r="I113">
        <f t="shared" si="57"/>
        <v>1.2454999999999999E-2</v>
      </c>
      <c r="J113">
        <f t="shared" si="58"/>
        <v>1.3354999999999999E-2</v>
      </c>
      <c r="K113">
        <f t="shared" si="59"/>
        <v>1.8106249999999999</v>
      </c>
      <c r="P113" s="16"/>
      <c r="Q113" t="s">
        <v>36</v>
      </c>
      <c r="R113">
        <f t="shared" si="60"/>
        <v>1.251E-2</v>
      </c>
      <c r="S113">
        <f t="shared" si="61"/>
        <v>1.341E-2</v>
      </c>
      <c r="U113">
        <f t="shared" si="62"/>
        <v>1.251E-2</v>
      </c>
      <c r="V113">
        <f t="shared" si="63"/>
        <v>1.341E-2</v>
      </c>
    </row>
    <row r="114" spans="2:25" x14ac:dyDescent="0.25">
      <c r="C114" s="17"/>
      <c r="D114" s="16"/>
      <c r="E114" t="s">
        <v>37</v>
      </c>
      <c r="F114">
        <f t="shared" si="54"/>
        <v>1.2555E-2</v>
      </c>
      <c r="G114">
        <f t="shared" si="55"/>
        <v>1.2655E-2</v>
      </c>
      <c r="H114">
        <f t="shared" si="56"/>
        <v>1.8187980000000001</v>
      </c>
      <c r="I114">
        <f t="shared" si="57"/>
        <v>1.2555E-2</v>
      </c>
      <c r="J114">
        <f t="shared" si="58"/>
        <v>1.2655E-2</v>
      </c>
      <c r="K114">
        <f t="shared" si="59"/>
        <v>2.1980149999999998</v>
      </c>
      <c r="P114" s="16"/>
      <c r="Q114" t="s">
        <v>37</v>
      </c>
      <c r="R114">
        <f t="shared" si="60"/>
        <v>1.2610000000000001E-2</v>
      </c>
      <c r="S114">
        <f t="shared" si="61"/>
        <v>1.2710000000000001E-2</v>
      </c>
      <c r="U114">
        <f t="shared" si="62"/>
        <v>1.2610000000000001E-2</v>
      </c>
      <c r="V114">
        <f t="shared" si="63"/>
        <v>1.2710000000000001E-2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1.374E-2</v>
      </c>
      <c r="I118">
        <f t="shared" ref="I118:I120" si="66">0.2*Y18+(1-0.2)*U18</f>
        <v>1.5599999999999998E-3</v>
      </c>
      <c r="J118">
        <f t="shared" ref="J118:J120" si="67">0.2*Z18+(1-0.2)*V18</f>
        <v>1.374E-2</v>
      </c>
      <c r="L118">
        <f>0.2*X25+(1-0.2)*T25</f>
        <v>1.2800000000000001E-2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1.3860000000000001E-2</v>
      </c>
      <c r="U118">
        <f t="shared" ref="U118:U120" si="70">0.3*Y18+(1-0.3)*U18</f>
        <v>1.6899999999999999E-3</v>
      </c>
      <c r="V118">
        <f t="shared" ref="V118:V120" si="71">0.3*Z18+(1-0.3)*V18</f>
        <v>1.3860000000000001E-2</v>
      </c>
      <c r="X118">
        <f>0.3*X25+(1-0.3)*T25</f>
        <v>1.2899999999999998E-2</v>
      </c>
    </row>
    <row r="119" spans="2:25" x14ac:dyDescent="0.25">
      <c r="C119" s="17"/>
      <c r="D119" s="16"/>
      <c r="E119" t="s">
        <v>36</v>
      </c>
      <c r="F119">
        <f t="shared" si="64"/>
        <v>1.2619999999999999E-2</v>
      </c>
      <c r="G119">
        <f t="shared" si="65"/>
        <v>1.3520000000000001E-2</v>
      </c>
      <c r="I119">
        <f t="shared" si="66"/>
        <v>1.2619999999999999E-2</v>
      </c>
      <c r="J119">
        <f t="shared" si="67"/>
        <v>1.3520000000000001E-2</v>
      </c>
      <c r="P119" s="16"/>
      <c r="Q119" t="s">
        <v>36</v>
      </c>
      <c r="R119">
        <f t="shared" si="68"/>
        <v>1.2729999999999998E-2</v>
      </c>
      <c r="S119">
        <f t="shared" si="69"/>
        <v>1.363E-2</v>
      </c>
      <c r="U119">
        <f t="shared" si="70"/>
        <v>1.2729999999999998E-2</v>
      </c>
      <c r="V119">
        <f t="shared" si="71"/>
        <v>1.363E-2</v>
      </c>
    </row>
    <row r="120" spans="2:25" x14ac:dyDescent="0.25">
      <c r="C120" s="17"/>
      <c r="D120" s="16"/>
      <c r="E120" t="s">
        <v>37</v>
      </c>
      <c r="F120">
        <f t="shared" si="64"/>
        <v>1.2720000000000002E-2</v>
      </c>
      <c r="G120">
        <f t="shared" si="65"/>
        <v>1.2820000000000002E-2</v>
      </c>
      <c r="I120">
        <f t="shared" si="66"/>
        <v>1.2720000000000002E-2</v>
      </c>
      <c r="J120">
        <f t="shared" si="67"/>
        <v>1.2820000000000002E-2</v>
      </c>
      <c r="P120" s="16"/>
      <c r="Q120" t="s">
        <v>37</v>
      </c>
      <c r="R120">
        <f t="shared" si="68"/>
        <v>1.2829999999999998E-2</v>
      </c>
      <c r="S120">
        <f t="shared" si="69"/>
        <v>1.2930000000000001E-2</v>
      </c>
      <c r="U120">
        <f t="shared" si="70"/>
        <v>1.2829999999999998E-2</v>
      </c>
      <c r="V120">
        <f t="shared" si="71"/>
        <v>1.2930000000000001E-2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1.362E-2</v>
      </c>
      <c r="H125">
        <f t="shared" ref="H125:H127" si="74">AE11+AA11+W11</f>
        <v>2.5793900000000001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1.362E-2</v>
      </c>
      <c r="K125">
        <f t="shared" ref="K125:K127" si="77">AE18+AA18+W18</f>
        <v>2.5704039999999999</v>
      </c>
      <c r="L125">
        <f>(0.05*(1-0.05)+0.05*(1-0.05))*X25+0.05*0.05*AB25+(1-0.05*(1-0.05)-0.05*(1-0.05)-0.05*0.05)*T25</f>
        <v>1.2700250000000001E-2</v>
      </c>
      <c r="M125">
        <f>AE25+AA25+W25</f>
        <v>6.7706610000000005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1.374E-2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1.374E-2</v>
      </c>
      <c r="X125">
        <f>(0.1*0.9+0.1*0.9)*X25+0.1*0.1*AB25+(1-0.1*0.9-0.1*0.9-0.1*0.1)*T25</f>
        <v>1.2801000000000002E-2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1.2510000000000002E-2</v>
      </c>
      <c r="G126">
        <f t="shared" si="73"/>
        <v>1.341025E-2</v>
      </c>
      <c r="H126">
        <f t="shared" si="74"/>
        <v>2.6632910000000001</v>
      </c>
      <c r="I126">
        <f t="shared" si="75"/>
        <v>1.2510000000000002E-2</v>
      </c>
      <c r="J126">
        <f t="shared" si="76"/>
        <v>1.341E-2</v>
      </c>
      <c r="K126">
        <f t="shared" si="77"/>
        <v>2.7222759999999999</v>
      </c>
      <c r="O126" s="15"/>
      <c r="P126" s="16"/>
      <c r="Q126" t="s">
        <v>36</v>
      </c>
      <c r="R126">
        <f t="shared" si="78"/>
        <v>1.2620000000000001E-2</v>
      </c>
      <c r="S126">
        <f t="shared" si="79"/>
        <v>1.3521E-2</v>
      </c>
      <c r="U126">
        <f t="shared" si="80"/>
        <v>1.2620000000000001E-2</v>
      </c>
      <c r="V126">
        <f t="shared" si="81"/>
        <v>1.3520000000000001E-2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1.2609750000000001E-2</v>
      </c>
      <c r="G127">
        <f t="shared" si="73"/>
        <v>1.2710000000000001E-2</v>
      </c>
      <c r="H127">
        <f t="shared" si="74"/>
        <v>2.7515929999999997</v>
      </c>
      <c r="I127">
        <f t="shared" si="75"/>
        <v>1.2609750000000001E-2</v>
      </c>
      <c r="J127">
        <f t="shared" si="76"/>
        <v>1.2710000000000001E-2</v>
      </c>
      <c r="K127">
        <f t="shared" si="77"/>
        <v>3.2389330000000003</v>
      </c>
      <c r="O127" s="15"/>
      <c r="P127" s="16"/>
      <c r="Q127" t="s">
        <v>37</v>
      </c>
      <c r="R127">
        <f t="shared" si="78"/>
        <v>1.2719000000000001E-2</v>
      </c>
      <c r="S127">
        <f t="shared" si="79"/>
        <v>1.2820000000000002E-2</v>
      </c>
      <c r="U127">
        <f t="shared" si="80"/>
        <v>1.2719000000000001E-2</v>
      </c>
      <c r="V127">
        <f t="shared" si="81"/>
        <v>1.2820000000000002E-2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1.3979999999999999E-2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1.3979999999999999E-2</v>
      </c>
      <c r="L131">
        <f>(0.2*0.8+0.2*0.8)*X25+0.2*0.2*AB25+(1-0.2*0.8-0.2*0.8-0.2*0.2)*T25</f>
        <v>1.3003999999999998E-2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1.422E-2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1.422E-2</v>
      </c>
      <c r="X131">
        <f>(0.3*0.7+0.3*0.7)*X25+0.3*0.3*AB25+(1-0.3*0.7-0.3*0.7-0.3*0.3)*T25</f>
        <v>1.3209000000000002E-2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1.2840000000000001E-2</v>
      </c>
      <c r="G132">
        <f t="shared" si="83"/>
        <v>1.3743999999999999E-2</v>
      </c>
      <c r="I132">
        <f t="shared" si="84"/>
        <v>1.2840000000000001E-2</v>
      </c>
      <c r="J132">
        <f t="shared" si="85"/>
        <v>1.3739999999999999E-2</v>
      </c>
      <c r="O132" s="15"/>
      <c r="P132" s="16"/>
      <c r="Q132" t="s">
        <v>36</v>
      </c>
      <c r="R132">
        <f t="shared" si="86"/>
        <v>1.306E-2</v>
      </c>
      <c r="S132">
        <f t="shared" si="87"/>
        <v>1.3969000000000001E-2</v>
      </c>
      <c r="U132">
        <f t="shared" si="88"/>
        <v>1.306E-2</v>
      </c>
      <c r="V132">
        <f t="shared" si="89"/>
        <v>1.396E-2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1.2936E-2</v>
      </c>
      <c r="G133">
        <f t="shared" si="83"/>
        <v>1.304E-2</v>
      </c>
      <c r="I133">
        <f t="shared" si="84"/>
        <v>1.2936E-2</v>
      </c>
      <c r="J133">
        <f t="shared" si="85"/>
        <v>1.304E-2</v>
      </c>
      <c r="O133" s="15"/>
      <c r="P133" s="16"/>
      <c r="Q133" t="s">
        <v>37</v>
      </c>
      <c r="R133">
        <f t="shared" si="86"/>
        <v>1.3151000000000001E-2</v>
      </c>
      <c r="S133">
        <f t="shared" si="87"/>
        <v>1.3260000000000001E-2</v>
      </c>
      <c r="U133">
        <f t="shared" si="88"/>
        <v>1.3151000000000001E-2</v>
      </c>
      <c r="V133">
        <f t="shared" si="89"/>
        <v>1.3260000000000001E-2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1.3679999999999998E-2</v>
      </c>
      <c r="H138">
        <f t="shared" ref="H138:H140" si="92">AI11+AE11+AA11+W11</f>
        <v>3.4380500000000001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1.3679999999999998E-2</v>
      </c>
      <c r="K138">
        <f t="shared" ref="K138:K140" si="95">AI18+AE18+AA18+W18</f>
        <v>3.4275229999999999</v>
      </c>
      <c r="L138">
        <f>3*0.05*(1-0.05)*(1-0.05)*X25+3*0.05*0.05*(1-0.05)*AB25+0.05*0.05*0.05*AF25+(1-3*0.05*(1-0.05)*(1-0.05)-3*0.05*0.05*(1-0.05)-0.05*0.05*0.05)*T25</f>
        <v>1.2750737499999998E-2</v>
      </c>
      <c r="M138">
        <f>AI25+AE25+AA25+W25</f>
        <v>8.9842460000000006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1.3859999999999999E-2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1.3859999999999999E-2</v>
      </c>
      <c r="X138">
        <f>3*0.1*(1-0.1)*(1-0.1)*X25+3*0.1*0.1*(1-0.1)*AB25+0.1*0.1*0.1*AF25+(1-3*0.1*(1-0.1)*(1-0.1)-3*0.1*0.1*(1-0.1)-0.1*0.1*0.1)*T25</f>
        <v>1.2902899999999998E-2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1.2564987499999999E-2</v>
      </c>
      <c r="G139">
        <f t="shared" si="91"/>
        <v>1.3465737499999998E-2</v>
      </c>
      <c r="H139">
        <f t="shared" si="92"/>
        <v>3.548435</v>
      </c>
      <c r="I139">
        <f t="shared" si="93"/>
        <v>1.2564987499999999E-2</v>
      </c>
      <c r="J139">
        <f t="shared" si="94"/>
        <v>1.3465012499999998E-2</v>
      </c>
      <c r="K139">
        <f t="shared" si="95"/>
        <v>3.6191330000000002</v>
      </c>
      <c r="N139" s="19"/>
      <c r="O139" s="15"/>
      <c r="P139" s="16"/>
      <c r="Q139" t="s">
        <v>36</v>
      </c>
      <c r="R139">
        <f t="shared" si="96"/>
        <v>1.2729899999999999E-2</v>
      </c>
      <c r="S139">
        <f t="shared" si="97"/>
        <v>1.36329E-2</v>
      </c>
      <c r="U139">
        <f t="shared" si="98"/>
        <v>1.2729899999999999E-2</v>
      </c>
      <c r="V139">
        <f t="shared" si="99"/>
        <v>1.3630099999999999E-2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1.2664274999999999E-2</v>
      </c>
      <c r="G140">
        <f t="shared" si="91"/>
        <v>1.2764999999999999E-2</v>
      </c>
      <c r="H140">
        <f t="shared" si="92"/>
        <v>3.6597679999999997</v>
      </c>
      <c r="I140">
        <f t="shared" si="93"/>
        <v>1.2664274999999999E-2</v>
      </c>
      <c r="J140">
        <f t="shared" si="94"/>
        <v>1.2764999999999999E-2</v>
      </c>
      <c r="K140">
        <f t="shared" si="95"/>
        <v>4.303248</v>
      </c>
      <c r="N140" s="19"/>
      <c r="O140" s="15"/>
      <c r="P140" s="16"/>
      <c r="Q140" t="s">
        <v>37</v>
      </c>
      <c r="R140">
        <f t="shared" si="96"/>
        <v>1.28272E-2</v>
      </c>
      <c r="S140">
        <f t="shared" si="97"/>
        <v>1.2929999999999999E-2</v>
      </c>
      <c r="U140">
        <f t="shared" si="98"/>
        <v>1.28272E-2</v>
      </c>
      <c r="V140">
        <f t="shared" si="99"/>
        <v>1.2929999999999999E-2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1.422E-2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1.422E-2</v>
      </c>
      <c r="L144">
        <f>3*0.2*(1-0.2)*(1-0.2)*X25+3*0.2*0.2*(1-0.2)*AB25+0.2*0.2*0.2*AF25+(1-3*0.2*(1-0.2)*(1-0.2)-3*0.2*0.2*(1-0.2)-0.2*0.2*0.2)*T25</f>
        <v>1.3211199999999999E-2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1.4580000000000001E-2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1.4580000000000001E-2</v>
      </c>
      <c r="X144">
        <f>3*0.3*(1-0.3)*(1-0.3)*X25+3*0.3*0.3*(1-0.3)*AB25+0.3*0.3*0.3*AF25+(1-3*0.3*(1-0.3)*(1-0.3)-3*0.3*0.3*(1-0.3)-0.3*0.3*0.3)*T25</f>
        <v>1.35243E-2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1.30592E-2</v>
      </c>
      <c r="G145">
        <f t="shared" si="101"/>
        <v>1.39712E-2</v>
      </c>
      <c r="I145">
        <f t="shared" si="102"/>
        <v>1.30592E-2</v>
      </c>
      <c r="J145">
        <f t="shared" si="103"/>
        <v>1.3960799999999999E-2</v>
      </c>
      <c r="N145" s="19"/>
      <c r="O145" s="15"/>
      <c r="P145" s="16"/>
      <c r="Q145" t="s">
        <v>36</v>
      </c>
      <c r="R145">
        <f t="shared" si="104"/>
        <v>1.3387300000000001E-2</v>
      </c>
      <c r="S145">
        <f t="shared" si="105"/>
        <v>1.43143E-2</v>
      </c>
      <c r="U145">
        <f t="shared" si="106"/>
        <v>1.3387300000000001E-2</v>
      </c>
      <c r="V145">
        <f t="shared" si="107"/>
        <v>1.42927E-2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1.3149599999999999E-2</v>
      </c>
      <c r="G146">
        <f t="shared" si="101"/>
        <v>1.3260000000000001E-2</v>
      </c>
      <c r="I146">
        <f t="shared" si="102"/>
        <v>1.3149599999999999E-2</v>
      </c>
      <c r="J146">
        <f t="shared" si="103"/>
        <v>1.3260000000000001E-2</v>
      </c>
      <c r="N146" s="19"/>
      <c r="O146" s="15"/>
      <c r="P146" s="16"/>
      <c r="Q146" t="s">
        <v>37</v>
      </c>
      <c r="R146">
        <f t="shared" si="104"/>
        <v>1.3468399999999998E-2</v>
      </c>
      <c r="S146">
        <f t="shared" si="105"/>
        <v>1.3590000000000001E-2</v>
      </c>
      <c r="U146">
        <f t="shared" si="106"/>
        <v>1.3468399999999998E-2</v>
      </c>
      <c r="V146">
        <f t="shared" si="107"/>
        <v>1.3590000000000001E-2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1.3559999999999999E-2</v>
      </c>
      <c r="H151">
        <f t="shared" ref="H151:H153" si="110">I32++E32</f>
        <v>1.7789600000000001</v>
      </c>
      <c r="I151">
        <f t="shared" ref="I151:I153" si="111">0.05*G39+(1-0.05)*C39</f>
        <v>1.3649999999999999E-3</v>
      </c>
      <c r="J151">
        <f t="shared" ref="J151:J153" si="112">0.05*H39+(1-0.05)*D39</f>
        <v>1.3559999999999999E-2</v>
      </c>
      <c r="K151">
        <f t="shared" ref="K151:K153" si="113">I39+E39</f>
        <v>1.7648890000000002</v>
      </c>
      <c r="L151">
        <f>0.05*F46+(1-0.05)*B46</f>
        <v>1.095E-2</v>
      </c>
      <c r="M151">
        <f>I46+E46</f>
        <v>4.499803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1.362E-2</v>
      </c>
      <c r="U151">
        <f t="shared" ref="U151:U153" si="116">0.1*G39+(1-0.1)*C39</f>
        <v>1.4300000000000001E-3</v>
      </c>
      <c r="V151">
        <f t="shared" ref="V151:V153" si="117">0.1*H39+(1-0.1)*D39</f>
        <v>1.362E-2</v>
      </c>
      <c r="X151">
        <f>0.1*F46+(1-0.1)*B46</f>
        <v>1.1000000000000001E-2</v>
      </c>
    </row>
    <row r="152" spans="1:25" x14ac:dyDescent="0.25">
      <c r="C152" s="17"/>
      <c r="D152" s="16"/>
      <c r="E152" t="s">
        <v>36</v>
      </c>
      <c r="F152">
        <f t="shared" si="108"/>
        <v>9.8399999999999981E-3</v>
      </c>
      <c r="G152">
        <f t="shared" si="109"/>
        <v>1.285E-2</v>
      </c>
      <c r="H152">
        <f t="shared" si="110"/>
        <v>1.788081</v>
      </c>
      <c r="I152">
        <f t="shared" si="111"/>
        <v>9.8399999999999981E-3</v>
      </c>
      <c r="J152">
        <f t="shared" si="112"/>
        <v>1.2840000000000001E-2</v>
      </c>
      <c r="K152">
        <f t="shared" si="113"/>
        <v>1.8395969999999999</v>
      </c>
      <c r="P152" s="16"/>
      <c r="Q152" t="s">
        <v>36</v>
      </c>
      <c r="R152">
        <f t="shared" si="114"/>
        <v>9.8799999999999999E-3</v>
      </c>
      <c r="S152">
        <f t="shared" si="115"/>
        <v>1.2900000000000002E-2</v>
      </c>
      <c r="U152">
        <f t="shared" si="116"/>
        <v>9.8799999999999999E-3</v>
      </c>
      <c r="V152">
        <f t="shared" si="117"/>
        <v>1.2880000000000001E-2</v>
      </c>
    </row>
    <row r="153" spans="1:25" x14ac:dyDescent="0.25">
      <c r="C153" s="17"/>
      <c r="D153" s="16"/>
      <c r="E153" t="s">
        <v>37</v>
      </c>
      <c r="F153">
        <f t="shared" si="108"/>
        <v>1.044E-2</v>
      </c>
      <c r="G153">
        <f t="shared" si="109"/>
        <v>1.1349999999999999E-2</v>
      </c>
      <c r="H153">
        <f t="shared" si="110"/>
        <v>1.8750429999999998</v>
      </c>
      <c r="I153">
        <f t="shared" si="111"/>
        <v>1.0449999999999999E-2</v>
      </c>
      <c r="J153">
        <f t="shared" si="112"/>
        <v>1.1349999999999999E-2</v>
      </c>
      <c r="K153">
        <f t="shared" si="113"/>
        <v>1.2458450000000001</v>
      </c>
      <c r="P153" s="16"/>
      <c r="Q153" t="s">
        <v>37</v>
      </c>
      <c r="R153">
        <f t="shared" si="114"/>
        <v>1.048E-2</v>
      </c>
      <c r="S153">
        <f t="shared" si="115"/>
        <v>1.14E-2</v>
      </c>
      <c r="U153">
        <f t="shared" si="116"/>
        <v>1.0500000000000001E-2</v>
      </c>
      <c r="V153">
        <f t="shared" si="117"/>
        <v>1.14E-2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1.374E-2</v>
      </c>
      <c r="I157">
        <f t="shared" ref="I157:I159" si="120">0.2*G39+(1-0.2)*C39</f>
        <v>1.5599999999999998E-3</v>
      </c>
      <c r="J157">
        <f t="shared" ref="J157:J159" si="121">0.2*H39+(1-0.2)*D39</f>
        <v>1.374E-2</v>
      </c>
      <c r="L157">
        <f>0.2*F46+(1-0.2)*B46</f>
        <v>1.11E-2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1.3860000000000001E-2</v>
      </c>
      <c r="U157">
        <f t="shared" ref="U157:U159" si="124">0.3*G39+(1-0.3)*C39</f>
        <v>1.6899999999999999E-3</v>
      </c>
      <c r="V157">
        <f t="shared" ref="V157:V159" si="125">0.3*H39+(1-0.3)*D39</f>
        <v>1.3860000000000001E-2</v>
      </c>
      <c r="X157">
        <f>0.3*F46+(1-0.3)*B46</f>
        <v>1.12E-2</v>
      </c>
    </row>
    <row r="158" spans="1:25" x14ac:dyDescent="0.25">
      <c r="C158" s="17"/>
      <c r="D158" s="16"/>
      <c r="E158" t="s">
        <v>36</v>
      </c>
      <c r="F158">
        <f t="shared" si="118"/>
        <v>9.9600000000000001E-3</v>
      </c>
      <c r="G158">
        <f t="shared" si="119"/>
        <v>1.3000000000000001E-2</v>
      </c>
      <c r="I158">
        <f t="shared" si="120"/>
        <v>9.9600000000000001E-3</v>
      </c>
      <c r="J158">
        <f t="shared" si="121"/>
        <v>1.2960000000000001E-2</v>
      </c>
      <c r="P158" s="16"/>
      <c r="Q158" t="s">
        <v>36</v>
      </c>
      <c r="R158">
        <f t="shared" si="122"/>
        <v>1.0039999999999999E-2</v>
      </c>
      <c r="S158">
        <f t="shared" si="123"/>
        <v>1.3099999999999999E-2</v>
      </c>
      <c r="U158">
        <f t="shared" si="124"/>
        <v>1.0039999999999999E-2</v>
      </c>
      <c r="V158">
        <f t="shared" si="125"/>
        <v>1.304E-2</v>
      </c>
    </row>
    <row r="159" spans="1:25" x14ac:dyDescent="0.25">
      <c r="C159" s="17"/>
      <c r="D159" s="16"/>
      <c r="E159" t="s">
        <v>37</v>
      </c>
      <c r="F159">
        <f t="shared" si="118"/>
        <v>1.056E-2</v>
      </c>
      <c r="G159">
        <f t="shared" si="119"/>
        <v>1.15E-2</v>
      </c>
      <c r="I159">
        <f t="shared" si="120"/>
        <v>1.06E-2</v>
      </c>
      <c r="J159">
        <f t="shared" si="121"/>
        <v>1.15E-2</v>
      </c>
      <c r="P159" s="16"/>
      <c r="Q159" t="s">
        <v>37</v>
      </c>
      <c r="R159">
        <f t="shared" si="122"/>
        <v>1.0639999999999998E-2</v>
      </c>
      <c r="S159">
        <f t="shared" si="123"/>
        <v>1.1599999999999999E-2</v>
      </c>
      <c r="U159">
        <f t="shared" si="124"/>
        <v>1.0699999999999999E-2</v>
      </c>
      <c r="V159">
        <f t="shared" si="125"/>
        <v>1.1599999999999999E-2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1.362E-2</v>
      </c>
      <c r="H164">
        <f t="shared" ref="H164:H166" si="128">M32+I32+E32</f>
        <v>2.6532150000000003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1.362E-2</v>
      </c>
      <c r="K164">
        <f t="shared" ref="K164:K166" si="131">M39+I39+E39</f>
        <v>2.642817</v>
      </c>
      <c r="L164">
        <f>(0.05*(1-0.05)+0.05*(1-0.05))*F46+0.05*0.05*J46+(1-0.05*(1-0.05)-0.05*(1-0.05)-0.05*0.05)*B46</f>
        <v>1.0999750000000001E-2</v>
      </c>
      <c r="M164">
        <f>M46+I46+E46</f>
        <v>6.7250909999999999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1.374E-2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1.374E-2</v>
      </c>
      <c r="X164">
        <f>(0.1*0.9+0.1*0.9)*F46+0.1*0.1*J46+(1-0.1*0.9-0.1*0.9-0.1*0.1)*B46</f>
        <v>1.1099000000000001E-2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9.8799999999999999E-3</v>
      </c>
      <c r="G165">
        <f t="shared" si="127"/>
        <v>1.2900250000000002E-2</v>
      </c>
      <c r="H165">
        <f t="shared" si="128"/>
        <v>2.6738189999999999</v>
      </c>
      <c r="I165">
        <f t="shared" si="129"/>
        <v>9.8799999999999999E-3</v>
      </c>
      <c r="J165">
        <f t="shared" si="130"/>
        <v>1.2880750000000002E-2</v>
      </c>
      <c r="K165">
        <f t="shared" si="131"/>
        <v>2.7471360000000002</v>
      </c>
      <c r="O165" s="15"/>
      <c r="P165" s="16"/>
      <c r="Q165" t="s">
        <v>36</v>
      </c>
      <c r="R165">
        <f t="shared" si="132"/>
        <v>9.9600000000000001E-3</v>
      </c>
      <c r="S165">
        <f t="shared" si="133"/>
        <v>1.3001E-2</v>
      </c>
      <c r="U165">
        <f t="shared" si="134"/>
        <v>9.9600000000000001E-3</v>
      </c>
      <c r="V165">
        <f t="shared" si="135"/>
        <v>1.2963000000000001E-2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1.048025E-2</v>
      </c>
      <c r="G166">
        <f t="shared" si="127"/>
        <v>1.14E-2</v>
      </c>
      <c r="H166">
        <f t="shared" si="128"/>
        <v>2.7854649999999999</v>
      </c>
      <c r="I166">
        <f t="shared" si="129"/>
        <v>1.04995E-2</v>
      </c>
      <c r="J166">
        <f t="shared" si="130"/>
        <v>1.14E-2</v>
      </c>
      <c r="K166">
        <f t="shared" si="131"/>
        <v>2.3828800000000001</v>
      </c>
      <c r="O166" s="15"/>
      <c r="P166" s="16"/>
      <c r="Q166" t="s">
        <v>37</v>
      </c>
      <c r="R166">
        <f t="shared" si="132"/>
        <v>1.0561000000000001E-2</v>
      </c>
      <c r="S166">
        <f t="shared" si="133"/>
        <v>1.15E-2</v>
      </c>
      <c r="U166">
        <f t="shared" si="134"/>
        <v>1.0598000000000002E-2</v>
      </c>
      <c r="V166">
        <f t="shared" si="135"/>
        <v>1.15E-2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1.3979999999999999E-2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1.3979999999999999E-2</v>
      </c>
      <c r="L170">
        <f>(0.2*0.8+0.2*0.8)*F46+0.2*0.2*J46+(1-0.2*0.8-0.2*0.8-0.2*0.2)*B46</f>
        <v>1.1296E-2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1.422E-2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1.422E-2</v>
      </c>
      <c r="X170">
        <f>(0.3*0.7+0.3*0.7)*F46+0.3*0.3*J46+(1-0.3*0.7-0.3*0.7-0.3*0.3)*B46</f>
        <v>1.1491000000000001E-2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1.0120000000000001E-2</v>
      </c>
      <c r="G171">
        <f t="shared" si="137"/>
        <v>1.3204E-2</v>
      </c>
      <c r="I171">
        <f t="shared" si="138"/>
        <v>1.0120000000000001E-2</v>
      </c>
      <c r="J171">
        <f t="shared" si="139"/>
        <v>1.3132000000000001E-2</v>
      </c>
      <c r="O171" s="15"/>
      <c r="P171" s="16"/>
      <c r="Q171" t="s">
        <v>36</v>
      </c>
      <c r="R171">
        <f t="shared" si="140"/>
        <v>1.0280000000000001E-2</v>
      </c>
      <c r="S171">
        <f t="shared" si="141"/>
        <v>1.3409000000000001E-2</v>
      </c>
      <c r="U171">
        <f t="shared" si="142"/>
        <v>1.0280000000000001E-2</v>
      </c>
      <c r="V171">
        <f t="shared" si="143"/>
        <v>1.3307000000000001E-2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1.0723999999999999E-2</v>
      </c>
      <c r="G172">
        <f t="shared" si="137"/>
        <v>1.17E-2</v>
      </c>
      <c r="I172">
        <f t="shared" si="138"/>
        <v>1.0792E-2</v>
      </c>
      <c r="J172">
        <f t="shared" si="139"/>
        <v>1.17E-2</v>
      </c>
      <c r="O172" s="15"/>
      <c r="P172" s="16"/>
      <c r="Q172" t="s">
        <v>37</v>
      </c>
      <c r="R172">
        <f t="shared" si="140"/>
        <v>1.0888999999999999E-2</v>
      </c>
      <c r="S172">
        <f t="shared" si="141"/>
        <v>1.1900000000000001E-2</v>
      </c>
      <c r="U172">
        <f t="shared" si="142"/>
        <v>1.0982E-2</v>
      </c>
      <c r="V172">
        <f t="shared" si="143"/>
        <v>1.1900000000000001E-2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1.3679999999999998E-2</v>
      </c>
      <c r="H177">
        <f t="shared" ref="H177:H179" si="146">Q32+M32+I32+E32</f>
        <v>3.5194609999999997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1.3679999999999998E-2</v>
      </c>
      <c r="K177">
        <f t="shared" ref="K177:K179" si="149">Q39+M39+I39+E39</f>
        <v>3.4974559999999997</v>
      </c>
      <c r="L177">
        <f>3*0.05*(1-0.05)*(1-0.05)*F46+3*0.05*0.05*(1-0.05)*J46+0.05*0.05*0.05*N46+(1-3*0.05*(1-0.05)*(1-0.05)-3*0.05*0.05*(1-0.05)-0.05*0.05*0.05)*B46</f>
        <v>1.1049262499999999E-2</v>
      </c>
      <c r="M177">
        <f>Q46+M46+I46+E46</f>
        <v>8.9582440000000005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1.3859999999999999E-2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1.3859999999999999E-2</v>
      </c>
      <c r="X177">
        <f>3*0.1*(1-0.1)*(1-0.1)*F46+3*0.1*0.1*(1-0.1)*J46+0.1*0.1*0.1*N46+(1-3*0.1*(1-0.1)*(1-0.1)-3*0.1*0.1*(1-0.1)-0.1*0.1*0.1)*B46</f>
        <v>1.1197100000000001E-2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9.9199999999999983E-3</v>
      </c>
      <c r="G178">
        <f t="shared" si="145"/>
        <v>1.2950737499999998E-2</v>
      </c>
      <c r="H178">
        <f t="shared" si="146"/>
        <v>3.5597059999999998</v>
      </c>
      <c r="I178">
        <f t="shared" si="147"/>
        <v>9.9199999999999983E-3</v>
      </c>
      <c r="J178">
        <f t="shared" si="148"/>
        <v>1.2922212499999999E-2</v>
      </c>
      <c r="K178">
        <f t="shared" si="149"/>
        <v>3.6484819999999996</v>
      </c>
      <c r="N178" s="19"/>
      <c r="O178" s="15"/>
      <c r="P178" s="16"/>
      <c r="Q178" t="s">
        <v>36</v>
      </c>
      <c r="R178">
        <f t="shared" si="150"/>
        <v>1.0039999999999999E-2</v>
      </c>
      <c r="S178">
        <f t="shared" si="151"/>
        <v>1.3102900000000001E-2</v>
      </c>
      <c r="U178">
        <f t="shared" si="152"/>
        <v>1.0039999999999999E-2</v>
      </c>
      <c r="V178">
        <f t="shared" si="153"/>
        <v>1.30487E-2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1.0520737499999998E-2</v>
      </c>
      <c r="G179">
        <f t="shared" si="145"/>
        <v>1.1449987499999998E-2</v>
      </c>
      <c r="H179">
        <f t="shared" si="146"/>
        <v>3.7015669999999998</v>
      </c>
      <c r="I179">
        <f t="shared" si="147"/>
        <v>1.0548537499999998E-2</v>
      </c>
      <c r="J179">
        <f t="shared" si="148"/>
        <v>1.1449987499999998E-2</v>
      </c>
      <c r="K179">
        <f t="shared" si="149"/>
        <v>3.5198999999999998</v>
      </c>
      <c r="N179" s="19"/>
      <c r="O179" s="15"/>
      <c r="P179" s="16"/>
      <c r="Q179" t="s">
        <v>37</v>
      </c>
      <c r="R179">
        <f t="shared" si="150"/>
        <v>1.0642899999999999E-2</v>
      </c>
      <c r="S179">
        <f t="shared" si="151"/>
        <v>1.15999E-2</v>
      </c>
      <c r="U179">
        <f t="shared" si="152"/>
        <v>1.0694299999999999E-2</v>
      </c>
      <c r="V179">
        <f t="shared" si="153"/>
        <v>1.15999E-2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1.422E-2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1.422E-2</v>
      </c>
      <c r="L183">
        <f>3*0.2*(1-0.2)*(1-0.2)*F46+3*0.2*0.2*(1-0.2)*J46+0.2*0.2*0.2*N46+(1-3*0.2*(1-0.2)*(1-0.2)-3*0.2*0.2*(1-0.2)-0.2*0.2*0.2)*B46</f>
        <v>1.14888E-2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1.4580000000000001E-2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1.4580000000000001E-2</v>
      </c>
      <c r="X183">
        <f>3*0.3*(1-0.3)*(1-0.3)*F46+3*0.3*0.3*(1-0.3)*J46+0.3*0.3*0.3*N46+(1-3*0.3*(1-0.3)*(1-0.3)-3*0.3*0.3*(1-0.3)-0.3*0.3*0.3)*B46</f>
        <v>1.17757E-2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1.0279999999999999E-2</v>
      </c>
      <c r="G184">
        <f t="shared" si="155"/>
        <v>1.34112E-2</v>
      </c>
      <c r="I184">
        <f t="shared" si="156"/>
        <v>1.0279999999999999E-2</v>
      </c>
      <c r="J184">
        <f t="shared" si="157"/>
        <v>1.33136E-2</v>
      </c>
      <c r="N184" s="19"/>
      <c r="O184" s="15"/>
      <c r="P184" s="16"/>
      <c r="Q184" t="s">
        <v>36</v>
      </c>
      <c r="R184">
        <f t="shared" si="158"/>
        <v>1.052E-2</v>
      </c>
      <c r="S184">
        <f t="shared" si="159"/>
        <v>1.37243E-2</v>
      </c>
      <c r="U184">
        <f t="shared" si="160"/>
        <v>1.052E-2</v>
      </c>
      <c r="V184">
        <f t="shared" si="161"/>
        <v>1.35929E-2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1.08912E-2</v>
      </c>
      <c r="G185">
        <f t="shared" si="155"/>
        <v>1.1899199999999999E-2</v>
      </c>
      <c r="I185">
        <f t="shared" si="156"/>
        <v>1.0978399999999999E-2</v>
      </c>
      <c r="J185">
        <f t="shared" si="157"/>
        <v>1.1899199999999999E-2</v>
      </c>
      <c r="N185" s="19"/>
      <c r="O185" s="15"/>
      <c r="P185" s="16"/>
      <c r="Q185" t="s">
        <v>37</v>
      </c>
      <c r="R185">
        <f t="shared" si="158"/>
        <v>1.1144299999999999E-2</v>
      </c>
      <c r="S185">
        <f t="shared" si="159"/>
        <v>1.2197300000000001E-2</v>
      </c>
      <c r="U185">
        <f t="shared" si="160"/>
        <v>1.12541E-2</v>
      </c>
      <c r="V185">
        <f t="shared" si="161"/>
        <v>1.2197300000000001E-2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1.3559999999999999E-2</v>
      </c>
      <c r="H190">
        <f t="shared" ref="H190:H192" si="164">AA32+W32</f>
        <v>1.7801819999999999</v>
      </c>
      <c r="I190">
        <f t="shared" ref="I190:I192" si="165">0.05*Y39+(1-0.05)*U39</f>
        <v>1.3649999999999999E-3</v>
      </c>
      <c r="J190">
        <f t="shared" ref="J190:J192" si="166">0.05*Z39+(1-0.05)*V39</f>
        <v>1.3559999999999999E-2</v>
      </c>
      <c r="K190">
        <f t="shared" ref="K190:K192" si="167">AA39+W39</f>
        <v>1.7077499999999999</v>
      </c>
      <c r="L190">
        <f>0.05*X46+(1-0.05)*T46</f>
        <v>8.4349999999999998E-3</v>
      </c>
      <c r="M190">
        <f>AA46+W46</f>
        <v>4.5115509999999999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1.362E-2</v>
      </c>
      <c r="U190">
        <f t="shared" ref="U190:U192" si="170">0.1*Y39+(1-0.1)*U39</f>
        <v>1.4300000000000001E-3</v>
      </c>
      <c r="V190">
        <f t="shared" ref="V190:V192" si="171">0.1*Z39+(1-0.1)*V39</f>
        <v>1.362E-2</v>
      </c>
      <c r="X190">
        <f>0.1*X46+(1-0.1)*T46</f>
        <v>8.4700000000000001E-3</v>
      </c>
    </row>
    <row r="191" spans="1:25" x14ac:dyDescent="0.25">
      <c r="C191" s="17"/>
      <c r="D191" s="16"/>
      <c r="E191" t="s">
        <v>36</v>
      </c>
      <c r="F191">
        <f t="shared" si="162"/>
        <v>5.5249999999999995E-3</v>
      </c>
      <c r="G191">
        <f t="shared" si="163"/>
        <v>1.1445E-2</v>
      </c>
      <c r="H191">
        <f t="shared" si="164"/>
        <v>1.7694749999999999</v>
      </c>
      <c r="I191">
        <f t="shared" si="165"/>
        <v>5.5249999999999995E-3</v>
      </c>
      <c r="J191">
        <f t="shared" si="166"/>
        <v>1.1415E-2</v>
      </c>
      <c r="K191">
        <f t="shared" si="167"/>
        <v>1.8116970000000001</v>
      </c>
      <c r="P191" s="16"/>
      <c r="Q191" t="s">
        <v>36</v>
      </c>
      <c r="R191">
        <f t="shared" si="168"/>
        <v>5.5499999999999994E-3</v>
      </c>
      <c r="S191">
        <f t="shared" si="169"/>
        <v>1.149E-2</v>
      </c>
      <c r="U191">
        <f t="shared" si="170"/>
        <v>5.5499999999999994E-3</v>
      </c>
      <c r="V191">
        <f t="shared" si="171"/>
        <v>1.1429999999999999E-2</v>
      </c>
    </row>
    <row r="192" spans="1:25" x14ac:dyDescent="0.25">
      <c r="C192" s="17"/>
      <c r="D192" s="16"/>
      <c r="E192" t="s">
        <v>37</v>
      </c>
      <c r="F192">
        <f t="shared" si="162"/>
        <v>6.3299999999999997E-3</v>
      </c>
      <c r="G192">
        <f t="shared" si="163"/>
        <v>9.4400000000000005E-3</v>
      </c>
      <c r="H192">
        <f t="shared" si="164"/>
        <v>1.8099080000000001</v>
      </c>
      <c r="I192">
        <f t="shared" si="165"/>
        <v>6.3549999999999995E-3</v>
      </c>
      <c r="J192">
        <f t="shared" si="166"/>
        <v>9.4350000000000007E-3</v>
      </c>
      <c r="K192">
        <f t="shared" si="167"/>
        <v>2.3724889999999998</v>
      </c>
      <c r="P192" s="16"/>
      <c r="Q192" t="s">
        <v>37</v>
      </c>
      <c r="R192">
        <f t="shared" si="168"/>
        <v>6.3600000000000011E-3</v>
      </c>
      <c r="S192">
        <f t="shared" si="169"/>
        <v>9.4800000000000006E-3</v>
      </c>
      <c r="U192">
        <f t="shared" si="170"/>
        <v>6.4100000000000008E-3</v>
      </c>
      <c r="V192">
        <f t="shared" si="171"/>
        <v>9.470000000000001E-3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1.374E-2</v>
      </c>
      <c r="I196">
        <f t="shared" ref="I196:I198" si="174">0.2*Y39+(1-0.2)*U39</f>
        <v>1.5599999999999998E-3</v>
      </c>
      <c r="J196">
        <f t="shared" ref="J196:J198" si="175">0.2*Z39+(1-0.2)*V39</f>
        <v>1.374E-2</v>
      </c>
      <c r="L196">
        <f>0.2*X46+(1-0.2)*T46</f>
        <v>8.5400000000000007E-3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1.3860000000000001E-2</v>
      </c>
      <c r="U196">
        <f t="shared" ref="U196:U198" si="178">0.3*Y39+(1-0.3)*U39</f>
        <v>1.6899999999999999E-3</v>
      </c>
      <c r="V196">
        <f t="shared" ref="V196:V198" si="179">0.3*Z39+(1-0.3)*V39</f>
        <v>1.3860000000000001E-2</v>
      </c>
      <c r="X196">
        <f>0.3*X46+(1-0.3)*T46</f>
        <v>8.6099999999999996E-3</v>
      </c>
    </row>
    <row r="197" spans="2:25" x14ac:dyDescent="0.25">
      <c r="C197" s="17"/>
      <c r="D197" s="16"/>
      <c r="E197" t="s">
        <v>36</v>
      </c>
      <c r="F197">
        <f t="shared" si="172"/>
        <v>5.6000000000000008E-3</v>
      </c>
      <c r="G197">
        <f t="shared" si="173"/>
        <v>1.1580000000000002E-2</v>
      </c>
      <c r="I197">
        <f t="shared" si="174"/>
        <v>5.6000000000000008E-3</v>
      </c>
      <c r="J197">
        <f t="shared" si="175"/>
        <v>1.1460000000000001E-2</v>
      </c>
      <c r="P197" s="16"/>
      <c r="Q197" t="s">
        <v>36</v>
      </c>
      <c r="R197">
        <f t="shared" si="176"/>
        <v>5.6499999999999996E-3</v>
      </c>
      <c r="S197">
        <f t="shared" si="177"/>
        <v>1.167E-2</v>
      </c>
      <c r="U197">
        <f t="shared" si="178"/>
        <v>5.6499999999999996E-3</v>
      </c>
      <c r="V197">
        <f t="shared" si="179"/>
        <v>1.149E-2</v>
      </c>
    </row>
    <row r="198" spans="2:25" x14ac:dyDescent="0.25">
      <c r="C198" s="17"/>
      <c r="D198" s="16"/>
      <c r="E198" t="s">
        <v>37</v>
      </c>
      <c r="F198">
        <f t="shared" si="172"/>
        <v>6.4200000000000004E-3</v>
      </c>
      <c r="G198">
        <f t="shared" si="173"/>
        <v>9.5600000000000008E-3</v>
      </c>
      <c r="I198">
        <f t="shared" si="174"/>
        <v>6.5200000000000006E-3</v>
      </c>
      <c r="J198">
        <f t="shared" si="175"/>
        <v>9.5399999999999999E-3</v>
      </c>
      <c r="P198" s="16"/>
      <c r="Q198" t="s">
        <v>37</v>
      </c>
      <c r="R198">
        <f t="shared" si="176"/>
        <v>6.4799999999999996E-3</v>
      </c>
      <c r="S198">
        <f t="shared" si="177"/>
        <v>9.6399999999999993E-3</v>
      </c>
      <c r="U198">
        <f t="shared" si="178"/>
        <v>6.6300000000000005E-3</v>
      </c>
      <c r="V198">
        <f t="shared" si="179"/>
        <v>9.6100000000000005E-3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1.362E-2</v>
      </c>
      <c r="H203">
        <f t="shared" ref="H203:H205" si="182">AE32+AA32+W32</f>
        <v>2.6490479999999996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1.362E-2</v>
      </c>
      <c r="K203">
        <f>AE39+AA39+W39</f>
        <v>2.5540910000000001</v>
      </c>
      <c r="L203">
        <f>(0.05*(1-0.05)+0.05*(1-0.05))*X46+0.05*0.05*AB46+(1-0.05*(1-0.05)-0.05*(1-0.05)-0.05*0.05)*T46</f>
        <v>8.4702500000000003E-3</v>
      </c>
      <c r="M203">
        <f>AE46+AA46+W46</f>
        <v>6.8497229999999991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1.374E-2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1.374E-2</v>
      </c>
      <c r="X203">
        <f>(0.1*0.9+0.1*0.9)*X46+0.1*0.1*AB46+(1-0.1*0.9-0.1*0.9-0.1*0.1)*T46</f>
        <v>8.541E-3</v>
      </c>
    </row>
    <row r="204" spans="2:25" x14ac:dyDescent="0.25">
      <c r="B204" s="17"/>
      <c r="C204" s="15"/>
      <c r="D204" s="16"/>
      <c r="E204" t="s">
        <v>36</v>
      </c>
      <c r="F204">
        <f t="shared" si="180"/>
        <v>5.5500000000000002E-3</v>
      </c>
      <c r="G204">
        <f t="shared" si="181"/>
        <v>1.149E-2</v>
      </c>
      <c r="H204">
        <f t="shared" si="182"/>
        <v>2.7033779999999998</v>
      </c>
      <c r="I204">
        <f t="shared" si="183"/>
        <v>5.5500000000000002E-3</v>
      </c>
      <c r="J204">
        <f t="shared" si="184"/>
        <v>1.1431750000000001E-2</v>
      </c>
      <c r="K204">
        <f>AE117+AA117+W117</f>
        <v>0</v>
      </c>
      <c r="O204" s="15"/>
      <c r="P204" s="16"/>
      <c r="Q204" t="s">
        <v>36</v>
      </c>
      <c r="R204">
        <f t="shared" si="185"/>
        <v>5.5999999999999999E-3</v>
      </c>
      <c r="S204">
        <f t="shared" si="186"/>
        <v>1.1580000000000002E-2</v>
      </c>
      <c r="U204">
        <f t="shared" si="187"/>
        <v>5.5999999999999999E-3</v>
      </c>
      <c r="V204">
        <f t="shared" si="188"/>
        <v>1.1467000000000001E-2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6.3600000000000011E-3</v>
      </c>
      <c r="G205">
        <f t="shared" si="181"/>
        <v>9.4800000000000023E-3</v>
      </c>
      <c r="H205">
        <f t="shared" si="182"/>
        <v>2.7200739999999999</v>
      </c>
      <c r="I205">
        <f t="shared" si="183"/>
        <v>6.408500000000001E-3</v>
      </c>
      <c r="J205">
        <f t="shared" si="184"/>
        <v>9.4702500000000012E-3</v>
      </c>
      <c r="K205">
        <f>AE118+AA118+W118</f>
        <v>0</v>
      </c>
      <c r="O205" s="15"/>
      <c r="P205" s="16"/>
      <c r="Q205" t="s">
        <v>37</v>
      </c>
      <c r="R205">
        <f t="shared" si="185"/>
        <v>6.4200000000000004E-3</v>
      </c>
      <c r="S205">
        <f t="shared" si="186"/>
        <v>9.5600000000000008E-3</v>
      </c>
      <c r="U205">
        <f t="shared" si="187"/>
        <v>6.5140000000000007E-3</v>
      </c>
      <c r="V205">
        <f t="shared" si="188"/>
        <v>9.5410000000000009E-3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1.3979999999999999E-2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1.3979999999999999E-2</v>
      </c>
      <c r="L209">
        <f>(0.2*0.8+0.2*0.8)*X46+0.2*0.2*AB46+(1-0.2*0.8-0.2*0.8-0.2*0.2)*T46</f>
        <v>8.683999999999999E-3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1.422E-2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1.422E-2</v>
      </c>
      <c r="X209">
        <f>(0.3*0.7+0.3*0.7)*X46+0.3*0.3*AB46+(1-0.3*0.7-0.3*0.7-0.3*0.3)*T46</f>
        <v>8.829E-3</v>
      </c>
    </row>
    <row r="210" spans="1:25" x14ac:dyDescent="0.25">
      <c r="B210" s="17"/>
      <c r="C210" s="15"/>
      <c r="D210" s="16"/>
      <c r="E210" t="s">
        <v>36</v>
      </c>
      <c r="F210">
        <f t="shared" si="189"/>
        <v>5.7000000000000002E-3</v>
      </c>
      <c r="G210">
        <f t="shared" si="190"/>
        <v>1.176E-2</v>
      </c>
      <c r="I210">
        <f t="shared" si="191"/>
        <v>5.7000000000000002E-3</v>
      </c>
      <c r="J210">
        <f t="shared" si="192"/>
        <v>1.1547999999999999E-2</v>
      </c>
      <c r="O210" s="15"/>
      <c r="P210" s="16"/>
      <c r="Q210" t="s">
        <v>36</v>
      </c>
      <c r="R210">
        <f t="shared" si="193"/>
        <v>5.8000000000000005E-3</v>
      </c>
      <c r="S210">
        <f t="shared" si="194"/>
        <v>1.1940000000000001E-2</v>
      </c>
      <c r="U210">
        <f t="shared" si="195"/>
        <v>5.8000000000000005E-3</v>
      </c>
      <c r="V210">
        <f t="shared" si="196"/>
        <v>1.1643000000000001E-2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6.5399999999999989E-3</v>
      </c>
      <c r="G211">
        <f t="shared" si="190"/>
        <v>9.7199999999999995E-3</v>
      </c>
      <c r="I211">
        <f t="shared" si="191"/>
        <v>6.7159999999999997E-3</v>
      </c>
      <c r="J211">
        <f t="shared" si="192"/>
        <v>9.6839999999999999E-3</v>
      </c>
      <c r="O211" s="15"/>
      <c r="P211" s="16"/>
      <c r="Q211" t="s">
        <v>37</v>
      </c>
      <c r="R211">
        <f t="shared" si="193"/>
        <v>6.660000000000001E-3</v>
      </c>
      <c r="S211">
        <f t="shared" si="194"/>
        <v>9.8800000000000016E-3</v>
      </c>
      <c r="U211">
        <f t="shared" si="195"/>
        <v>6.9060000000000007E-3</v>
      </c>
      <c r="V211">
        <f t="shared" si="196"/>
        <v>9.8290000000000009E-3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1.3679999999999998E-2</v>
      </c>
      <c r="H216">
        <f t="shared" ref="H216:H218" si="199">AI32+AE32+AA32+W32</f>
        <v>3.5124510000000004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1.3679999999999998E-2</v>
      </c>
      <c r="K216">
        <f t="shared" ref="K216:K218" si="202">AI39+AE39+AA39+W39</f>
        <v>3.4186060000000005</v>
      </c>
      <c r="L216">
        <f>3*0.05*(1-0.05)*(1-0.05)*X46+3*0.05*0.05*(1-0.05)*AB46+0.05*0.05*0.05*AF46+(1-3*0.05*(1-0.05)*(1-0.05)-3*0.05*0.05*(1-0.05)-0.05*0.05*0.05)*T46</f>
        <v>8.5057249999999987E-3</v>
      </c>
      <c r="M216">
        <f>AI46+AE46+AA46+W46</f>
        <v>9.0606659999999994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1.3859999999999999E-2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1.3859999999999999E-2</v>
      </c>
      <c r="X216">
        <f>3*0.1*(1-0.1)*(1-0.1)*X46+3*0.1*0.1*(1-0.1)*AB46+0.1*0.1*0.1*AF46+(1-3*0.1*(1-0.1)*(1-0.1)-3*0.1*0.1*(1-0.1)-0.1*0.1*0.1)*T46</f>
        <v>8.6127999999999986E-3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5.5749999999999992E-3</v>
      </c>
      <c r="G217">
        <f t="shared" si="198"/>
        <v>1.1535012499999999E-2</v>
      </c>
      <c r="H217">
        <f t="shared" si="199"/>
        <v>3.5833940000000002</v>
      </c>
      <c r="I217">
        <f t="shared" si="200"/>
        <v>5.5749999999999992E-3</v>
      </c>
      <c r="J217">
        <f t="shared" si="201"/>
        <v>1.1450174999999998E-2</v>
      </c>
      <c r="K217">
        <f t="shared" si="202"/>
        <v>3.6122999999999998</v>
      </c>
      <c r="N217" s="19"/>
      <c r="O217" s="15"/>
      <c r="P217" s="16"/>
      <c r="Q217" t="s">
        <v>36</v>
      </c>
      <c r="R217">
        <f t="shared" si="203"/>
        <v>5.6499999999999996E-3</v>
      </c>
      <c r="S217">
        <f t="shared" si="204"/>
        <v>1.1670100000000001E-2</v>
      </c>
      <c r="U217">
        <f t="shared" si="205"/>
        <v>5.6499999999999996E-3</v>
      </c>
      <c r="V217">
        <f t="shared" si="206"/>
        <v>1.15104E-2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6.389999999999999E-3</v>
      </c>
      <c r="G218">
        <f t="shared" si="198"/>
        <v>9.5199999999999989E-3</v>
      </c>
      <c r="H218">
        <f t="shared" si="199"/>
        <v>3.6277750000000002</v>
      </c>
      <c r="I218">
        <f t="shared" si="200"/>
        <v>6.4605999999999986E-3</v>
      </c>
      <c r="J218">
        <f t="shared" si="201"/>
        <v>9.5057375E-3</v>
      </c>
      <c r="K218">
        <f t="shared" si="202"/>
        <v>4.5988369999999996</v>
      </c>
      <c r="N218" s="19"/>
      <c r="O218" s="15"/>
      <c r="P218" s="16"/>
      <c r="Q218" t="s">
        <v>37</v>
      </c>
      <c r="R218">
        <f t="shared" si="203"/>
        <v>6.4799999999999996E-3</v>
      </c>
      <c r="S218">
        <f t="shared" si="204"/>
        <v>9.6399999999999993E-3</v>
      </c>
      <c r="U218">
        <f t="shared" si="205"/>
        <v>6.6128000000000003E-3</v>
      </c>
      <c r="V218">
        <f t="shared" si="206"/>
        <v>9.6128999999999989E-3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1.422E-2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1.422E-2</v>
      </c>
      <c r="L222">
        <f>3*0.2*(1-0.2)*(1-0.2)*X46+3*0.2*0.2*(1-0.2)*AB46+0.2*0.2*0.2*AF46+(1-3*0.2*(1-0.2)*(1-0.2)-3*0.2*0.2*(1-0.2)-0.2*0.2*0.2)*T46</f>
        <v>8.8303999999999987E-3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1.4580000000000001E-2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1.4580000000000001E-2</v>
      </c>
      <c r="X222">
        <f>3*0.3*(1-0.3)*(1-0.3)*X46+3*0.3*0.3*(1-0.3)*AB46+0.3*0.3*0.3*AF46+(1-3*0.3*(1-0.3)*(1-0.3)-3*0.3*0.3*(1-0.3)-0.3*0.3*0.3)*T46</f>
        <v>9.0515999999999999E-3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5.7999999999999996E-3</v>
      </c>
      <c r="G223">
        <f t="shared" si="208"/>
        <v>1.19408E-2</v>
      </c>
      <c r="I223">
        <f t="shared" si="209"/>
        <v>5.7999999999999996E-3</v>
      </c>
      <c r="J223">
        <f t="shared" si="210"/>
        <v>1.16592E-2</v>
      </c>
      <c r="N223" s="19"/>
      <c r="O223" s="15"/>
      <c r="P223" s="16"/>
      <c r="Q223" t="s">
        <v>36</v>
      </c>
      <c r="R223">
        <f t="shared" si="211"/>
        <v>5.9500000000000004E-3</v>
      </c>
      <c r="S223">
        <f t="shared" si="212"/>
        <v>1.2212700000000002E-2</v>
      </c>
      <c r="U223">
        <f t="shared" si="213"/>
        <v>5.9500000000000004E-3</v>
      </c>
      <c r="V223">
        <f t="shared" si="214"/>
        <v>1.1842800000000002E-2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6.6599999999999993E-3</v>
      </c>
      <c r="G224">
        <f t="shared" si="208"/>
        <v>9.8799999999999999E-3</v>
      </c>
      <c r="I224">
        <f t="shared" si="209"/>
        <v>6.8944000000000002E-3</v>
      </c>
      <c r="J224">
        <f t="shared" si="210"/>
        <v>9.8312E-3</v>
      </c>
      <c r="N224" s="19"/>
      <c r="O224" s="15"/>
      <c r="P224" s="16"/>
      <c r="Q224" t="s">
        <v>37</v>
      </c>
      <c r="R224">
        <f t="shared" si="211"/>
        <v>6.8399999999999997E-3</v>
      </c>
      <c r="S224">
        <f t="shared" si="212"/>
        <v>1.0120000000000001E-2</v>
      </c>
      <c r="U224">
        <f t="shared" si="213"/>
        <v>7.1496000000000007E-3</v>
      </c>
      <c r="V224">
        <f t="shared" si="214"/>
        <v>1.00543E-2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1.3559999999999999E-2</v>
      </c>
      <c r="H229">
        <f t="shared" ref="H229:H231" si="217">I52+E52</f>
        <v>1.722286</v>
      </c>
      <c r="I229">
        <f t="shared" ref="I229:I231" si="218">0.05*G59+(1-0.05)*C59</f>
        <v>1.3649999999999999E-3</v>
      </c>
      <c r="J229">
        <f t="shared" ref="J229:J231" si="219">0.05*H59+(1-0.05)*D59</f>
        <v>1.3559999999999999E-2</v>
      </c>
      <c r="K229">
        <f t="shared" ref="K229:K231" si="220">I59+E59</f>
        <v>1.7247889999999999</v>
      </c>
      <c r="L229">
        <f>0.05*G66+(1-0.05)*B66</f>
        <v>4.725E-3</v>
      </c>
      <c r="M229">
        <f>I66+E66</f>
        <v>4.5328819999999999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1.362E-2</v>
      </c>
      <c r="U229">
        <f t="shared" ref="U229:U231" si="223">0.1*G59+(1-0.1)*C59</f>
        <v>1.4300000000000001E-3</v>
      </c>
      <c r="V229">
        <f t="shared" ref="V229:V231" si="224">0.1*H59+(1-0.1)*D59</f>
        <v>1.362E-2</v>
      </c>
      <c r="X229">
        <f>0.1*G66+(1-0.1)*B66</f>
        <v>4.7499999999999999E-3</v>
      </c>
    </row>
    <row r="230" spans="1:25" x14ac:dyDescent="0.25">
      <c r="C230" s="17"/>
      <c r="D230" s="16"/>
      <c r="E230" t="s">
        <v>36</v>
      </c>
      <c r="F230">
        <f t="shared" si="215"/>
        <v>2.6150000000000001E-3</v>
      </c>
      <c r="G230">
        <f t="shared" si="216"/>
        <v>7.9249999999999998E-3</v>
      </c>
      <c r="H230">
        <f t="shared" si="217"/>
        <v>1.7721749999999998</v>
      </c>
      <c r="I230">
        <f t="shared" si="218"/>
        <v>2.6250000000000002E-3</v>
      </c>
      <c r="J230">
        <f t="shared" si="219"/>
        <v>7.8550000000000009E-3</v>
      </c>
      <c r="K230">
        <f t="shared" si="220"/>
        <v>1.8772660000000001</v>
      </c>
      <c r="P230" s="16"/>
      <c r="Q230" t="s">
        <v>36</v>
      </c>
      <c r="R230">
        <f t="shared" si="221"/>
        <v>2.63E-3</v>
      </c>
      <c r="S230">
        <f t="shared" si="222"/>
        <v>7.9500000000000005E-3</v>
      </c>
      <c r="U230">
        <f t="shared" si="223"/>
        <v>2.65E-3</v>
      </c>
      <c r="V230">
        <f t="shared" si="224"/>
        <v>7.810000000000001E-3</v>
      </c>
    </row>
    <row r="231" spans="1:25" x14ac:dyDescent="0.25">
      <c r="C231" s="17"/>
      <c r="D231" s="16"/>
      <c r="E231" t="s">
        <v>37</v>
      </c>
      <c r="F231">
        <f t="shared" si="215"/>
        <v>3.4199999999999999E-3</v>
      </c>
      <c r="G231">
        <f t="shared" si="216"/>
        <v>5.9299999999999995E-3</v>
      </c>
      <c r="H231">
        <f t="shared" si="217"/>
        <v>1.8160240000000001</v>
      </c>
      <c r="I231">
        <f t="shared" si="218"/>
        <v>3.4399999999999999E-3</v>
      </c>
      <c r="J231">
        <f t="shared" si="219"/>
        <v>5.9099999999999995E-3</v>
      </c>
      <c r="K231">
        <f t="shared" si="220"/>
        <v>2.1579790000000001</v>
      </c>
      <c r="P231" s="16"/>
      <c r="Q231" t="s">
        <v>37</v>
      </c>
      <c r="R231">
        <f t="shared" si="221"/>
        <v>3.4399999999999999E-3</v>
      </c>
      <c r="S231">
        <f t="shared" si="222"/>
        <v>5.96E-3</v>
      </c>
      <c r="U231">
        <f t="shared" si="223"/>
        <v>3.4799999999999996E-3</v>
      </c>
      <c r="V231">
        <f t="shared" si="224"/>
        <v>5.9199999999999999E-3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1.374E-2</v>
      </c>
      <c r="I235">
        <f t="shared" ref="I235:I237" si="227">0.2*G59+(1-0.2)*C59</f>
        <v>1.5599999999999998E-3</v>
      </c>
      <c r="J235">
        <f t="shared" ref="J235:J237" si="228">0.2*H59+(1-0.2)*D59</f>
        <v>1.374E-2</v>
      </c>
      <c r="L235">
        <f>0.2*G66+(1-0.2)*B66</f>
        <v>4.8000000000000004E-3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1.3860000000000001E-2</v>
      </c>
      <c r="U235">
        <f t="shared" ref="U235:U237" si="231">0.3*G59+(1-0.3)*C59</f>
        <v>1.6899999999999999E-3</v>
      </c>
      <c r="V235">
        <f t="shared" ref="V235:V237" si="232">0.3*H59+(1-0.3)*D59</f>
        <v>1.3860000000000001E-2</v>
      </c>
      <c r="X235">
        <f>0.3*G66+(1-0.3)*B66</f>
        <v>4.8500000000000001E-3</v>
      </c>
    </row>
    <row r="236" spans="1:25" x14ac:dyDescent="0.25">
      <c r="C236" s="17"/>
      <c r="D236" s="16"/>
      <c r="E236" t="s">
        <v>36</v>
      </c>
      <c r="F236">
        <f t="shared" si="225"/>
        <v>2.66E-3</v>
      </c>
      <c r="G236">
        <f t="shared" si="226"/>
        <v>8.0000000000000002E-3</v>
      </c>
      <c r="I236">
        <f t="shared" si="227"/>
        <v>2.6999999999999997E-3</v>
      </c>
      <c r="J236">
        <f t="shared" si="228"/>
        <v>7.7200000000000012E-3</v>
      </c>
      <c r="P236" s="16"/>
      <c r="Q236" t="s">
        <v>36</v>
      </c>
      <c r="R236">
        <f t="shared" si="229"/>
        <v>2.6899999999999997E-3</v>
      </c>
      <c r="S236">
        <f t="shared" si="230"/>
        <v>8.0499999999999999E-3</v>
      </c>
      <c r="U236">
        <f t="shared" si="231"/>
        <v>2.7499999999999998E-3</v>
      </c>
      <c r="V236">
        <f t="shared" si="232"/>
        <v>7.6299999999999996E-3</v>
      </c>
    </row>
    <row r="237" spans="1:25" x14ac:dyDescent="0.25">
      <c r="C237" s="17"/>
      <c r="D237" s="16"/>
      <c r="E237" t="s">
        <v>37</v>
      </c>
      <c r="F237">
        <f t="shared" si="225"/>
        <v>3.4800000000000005E-3</v>
      </c>
      <c r="G237">
        <f t="shared" si="226"/>
        <v>6.0200000000000002E-3</v>
      </c>
      <c r="I237">
        <f t="shared" si="227"/>
        <v>3.5600000000000002E-3</v>
      </c>
      <c r="J237">
        <f t="shared" si="228"/>
        <v>5.9400000000000008E-3</v>
      </c>
      <c r="P237" s="16"/>
      <c r="Q237" t="s">
        <v>37</v>
      </c>
      <c r="R237">
        <f t="shared" si="229"/>
        <v>3.5199999999999997E-3</v>
      </c>
      <c r="S237">
        <f t="shared" si="230"/>
        <v>6.0800000000000003E-3</v>
      </c>
      <c r="U237">
        <f t="shared" si="231"/>
        <v>3.6399999999999996E-3</v>
      </c>
      <c r="V237">
        <f t="shared" si="232"/>
        <v>5.96E-3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1.362E-2</v>
      </c>
      <c r="H242">
        <f t="shared" ref="H242:H244" si="235">M52+I52+E52</f>
        <v>2.6310099999999998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1.362E-2</v>
      </c>
      <c r="K242">
        <f t="shared" ref="K242:K244" si="238">M59+I59+E59</f>
        <v>2.585566</v>
      </c>
      <c r="L242">
        <f>(0.05*(1-0.05)+0.05*(1-0.05))*G66+0.05*0.05*J66+(1-0.05*(1-0.05)-0.05*(1-0.05)-0.05*0.05)*B66</f>
        <v>4.7500000000000007E-3</v>
      </c>
      <c r="M242">
        <f>M66+I66+E66</f>
        <v>6.7741769999999999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1.374E-2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1.374E-2</v>
      </c>
      <c r="X242">
        <f>(0.1*0.9+0.1*0.9)*G66+0.1*0.1*J66+(1-0.1*0.9-0.1*0.9-0.1*0.1)*B66</f>
        <v>4.8000000000000004E-3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2.6297500000000001E-3</v>
      </c>
      <c r="G243">
        <f t="shared" si="234"/>
        <v>7.949750000000002E-3</v>
      </c>
      <c r="H243">
        <f t="shared" si="235"/>
        <v>2.7182089999999999</v>
      </c>
      <c r="I243">
        <f t="shared" si="236"/>
        <v>2.6507499999999999E-3</v>
      </c>
      <c r="J243">
        <f t="shared" si="237"/>
        <v>7.8142500000000018E-3</v>
      </c>
      <c r="K243">
        <f t="shared" si="238"/>
        <v>2.774438</v>
      </c>
      <c r="O243" s="15"/>
      <c r="P243" s="16"/>
      <c r="Q243" t="s">
        <v>36</v>
      </c>
      <c r="R243">
        <f t="shared" si="239"/>
        <v>2.6590000000000003E-3</v>
      </c>
      <c r="S243">
        <f t="shared" si="240"/>
        <v>7.9990000000000009E-3</v>
      </c>
      <c r="U243">
        <f t="shared" si="241"/>
        <v>2.7030000000000001E-3</v>
      </c>
      <c r="V243">
        <f t="shared" si="242"/>
        <v>7.7370000000000008E-3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3.4397500000000001E-3</v>
      </c>
      <c r="G244">
        <f t="shared" si="234"/>
        <v>5.96E-3</v>
      </c>
      <c r="H244">
        <f t="shared" si="235"/>
        <v>2.731903</v>
      </c>
      <c r="I244">
        <f t="shared" si="236"/>
        <v>3.4789999999999999E-3</v>
      </c>
      <c r="J244">
        <f t="shared" si="237"/>
        <v>5.9197500000000005E-3</v>
      </c>
      <c r="K244">
        <f t="shared" si="238"/>
        <v>3.2337829999999999</v>
      </c>
      <c r="O244" s="15"/>
      <c r="P244" s="16"/>
      <c r="Q244" t="s">
        <v>37</v>
      </c>
      <c r="R244">
        <f t="shared" si="239"/>
        <v>3.4789999999999999E-3</v>
      </c>
      <c r="S244">
        <f t="shared" si="240"/>
        <v>6.0200000000000002E-3</v>
      </c>
      <c r="U244">
        <f t="shared" si="241"/>
        <v>3.5560000000000001E-3</v>
      </c>
      <c r="V244">
        <f t="shared" si="242"/>
        <v>5.9390000000000007E-3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1.3979999999999999E-2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1.3979999999999999E-2</v>
      </c>
      <c r="L248">
        <f>(0.2*0.8+0.2*0.8)*G66+0.2*0.2*J66+(1-0.2*0.8-0.2*0.8-0.2*0.2)*B66</f>
        <v>4.8999999999999998E-3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1.422E-2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1.422E-2</v>
      </c>
      <c r="X248">
        <f>(0.3*0.7+0.3*0.7)*G66+0.3*0.3*J66+(1-0.3*0.7-0.3*0.7-0.3*0.3)*B66</f>
        <v>5.0000000000000001E-3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2.7159999999999997E-3</v>
      </c>
      <c r="G249">
        <f t="shared" si="244"/>
        <v>8.095999999999999E-3</v>
      </c>
      <c r="I249">
        <f t="shared" si="245"/>
        <v>2.8120000000000003E-3</v>
      </c>
      <c r="J249">
        <f t="shared" si="246"/>
        <v>7.6080000000000002E-3</v>
      </c>
      <c r="O249" s="15"/>
      <c r="P249" s="16"/>
      <c r="Q249" t="s">
        <v>36</v>
      </c>
      <c r="R249">
        <f t="shared" si="247"/>
        <v>2.771E-3</v>
      </c>
      <c r="S249">
        <f t="shared" si="248"/>
        <v>8.1910000000000004E-3</v>
      </c>
      <c r="U249">
        <f t="shared" si="249"/>
        <v>2.9269999999999999E-3</v>
      </c>
      <c r="V249">
        <f t="shared" si="250"/>
        <v>7.5130000000000006E-3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3.5560000000000001E-3</v>
      </c>
      <c r="G250">
        <f t="shared" si="244"/>
        <v>6.1399999999999996E-3</v>
      </c>
      <c r="I250">
        <f t="shared" si="245"/>
        <v>3.7039999999999998E-3</v>
      </c>
      <c r="J250">
        <f t="shared" si="246"/>
        <v>5.9760000000000004E-3</v>
      </c>
      <c r="O250" s="15"/>
      <c r="P250" s="16"/>
      <c r="Q250" t="s">
        <v>37</v>
      </c>
      <c r="R250">
        <f t="shared" si="247"/>
        <v>3.6310000000000005E-3</v>
      </c>
      <c r="S250">
        <f t="shared" si="248"/>
        <v>6.2599999999999999E-3</v>
      </c>
      <c r="U250">
        <f t="shared" si="249"/>
        <v>3.8440000000000002E-3</v>
      </c>
      <c r="V250">
        <f t="shared" si="250"/>
        <v>6.0110000000000007E-3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1.3679999999999998E-2</v>
      </c>
      <c r="H255">
        <f t="shared" ref="H255:H257" si="253">Q52+M52+I52+E52</f>
        <v>3.4993789999999998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1.3679999999999998E-2</v>
      </c>
      <c r="K255">
        <f t="shared" ref="K255:K257" si="256">Q59+M59+I59+E59</f>
        <v>3.4512489999999998</v>
      </c>
      <c r="L255">
        <f>3*0.05*(1-0.05)*(1-0.05)*G66+3*0.05*0.05*(1-0.05)*J66+0.05*0.05*0.05*N66+(1-3*0.05*(1-0.05)*(1-0.05)-3*0.05*0.05*(1-0.05)-0.05*0.05*0.05)*B66</f>
        <v>4.7749874999999994E-3</v>
      </c>
      <c r="M255">
        <f>Q66+M66+I66+E66</f>
        <v>9.0127490000000012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1.3859999999999999E-2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1.3859999999999999E-2</v>
      </c>
      <c r="X255">
        <f>3*0.1*(1-0.1)*(1-0.1)*G66+3*0.1*0.1*(1-0.1)*J66+0.1*0.1*0.1*N66+(1-3*0.1*(1-0.1)*(1-0.1)-3*0.1*0.1*(1-0.1)-0.1*0.1*0.1)*B66</f>
        <v>4.8498999999999999E-3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2.6442749999999993E-3</v>
      </c>
      <c r="G256">
        <f t="shared" si="252"/>
        <v>7.9743000000000001E-3</v>
      </c>
      <c r="H256">
        <f t="shared" si="253"/>
        <v>3.6127509999999998</v>
      </c>
      <c r="I256">
        <f t="shared" si="254"/>
        <v>2.6771124999999995E-3</v>
      </c>
      <c r="J256">
        <f t="shared" si="255"/>
        <v>7.7775374999999999E-3</v>
      </c>
      <c r="K256">
        <f t="shared" si="256"/>
        <v>3.6762039999999998</v>
      </c>
      <c r="N256" s="19"/>
      <c r="O256" s="15"/>
      <c r="P256" s="16"/>
      <c r="Q256" t="s">
        <v>36</v>
      </c>
      <c r="R256">
        <f t="shared" si="257"/>
        <v>2.6871999999999998E-3</v>
      </c>
      <c r="S256">
        <f t="shared" si="258"/>
        <v>8.0473999999999997E-3</v>
      </c>
      <c r="U256">
        <f t="shared" si="259"/>
        <v>2.7578999999999998E-3</v>
      </c>
      <c r="V256">
        <f t="shared" si="260"/>
        <v>7.6793E-3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3.4592624999999996E-3</v>
      </c>
      <c r="G257">
        <f t="shared" si="252"/>
        <v>5.9899874999999993E-3</v>
      </c>
      <c r="H257">
        <f t="shared" si="253"/>
        <v>3.6552070000000003</v>
      </c>
      <c r="I257">
        <f t="shared" si="254"/>
        <v>3.5170374999999995E-3</v>
      </c>
      <c r="J257">
        <f t="shared" si="255"/>
        <v>5.9293374999999995E-3</v>
      </c>
      <c r="K257">
        <f t="shared" si="256"/>
        <v>4.2631800000000002</v>
      </c>
      <c r="N257" s="19"/>
      <c r="O257" s="15"/>
      <c r="P257" s="16"/>
      <c r="Q257" t="s">
        <v>37</v>
      </c>
      <c r="R257">
        <f t="shared" si="257"/>
        <v>3.5170999999999996E-3</v>
      </c>
      <c r="S257">
        <f t="shared" si="258"/>
        <v>6.0799000000000001E-3</v>
      </c>
      <c r="U257">
        <f t="shared" si="259"/>
        <v>3.6282999999999992E-3</v>
      </c>
      <c r="V257">
        <f t="shared" si="260"/>
        <v>5.9576999999999998E-3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1.422E-2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1.422E-2</v>
      </c>
      <c r="L261">
        <f>3*0.2*(1-0.2)*(1-0.2)*G66+3*0.2*0.2*(1-0.2)*J66+0.2*0.2*0.2*N66+(1-3*0.2*(1-0.2)*(1-0.2)-3*0.2*0.2*(1-0.2)-0.2*0.2*0.2)*B66</f>
        <v>4.9991999999999997E-3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1.4580000000000001E-2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1.4580000000000001E-2</v>
      </c>
      <c r="X261">
        <f>3*0.3*(1-0.3)*(1-0.3)*G66+3*0.3*0.3*(1-0.3)*J66+0.3*0.3*0.3*N66+(1-3*0.3*(1-0.3)*(1-0.3)-3*0.3*0.3*(1-0.3)-0.3*0.3*0.3)*B66</f>
        <v>5.1472999999999996E-3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2.7695999999999997E-3</v>
      </c>
      <c r="G262">
        <f t="shared" si="262"/>
        <v>8.1911999999999992E-3</v>
      </c>
      <c r="I262">
        <f t="shared" si="263"/>
        <v>2.9271999999999996E-3</v>
      </c>
      <c r="J262">
        <f t="shared" si="264"/>
        <v>7.5503999999999996E-3</v>
      </c>
      <c r="N262" s="19"/>
      <c r="O262" s="15"/>
      <c r="P262" s="16"/>
      <c r="Q262" t="s">
        <v>36</v>
      </c>
      <c r="R262">
        <f t="shared" si="265"/>
        <v>2.8484000000000001E-3</v>
      </c>
      <c r="S262">
        <f t="shared" si="266"/>
        <v>8.3338000000000006E-3</v>
      </c>
      <c r="U262">
        <f t="shared" si="267"/>
        <v>3.1013E-3</v>
      </c>
      <c r="V262">
        <f t="shared" si="268"/>
        <v>7.5031000000000021E-3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3.6287999999999997E-3</v>
      </c>
      <c r="G263">
        <f t="shared" si="262"/>
        <v>6.2591999999999995E-3</v>
      </c>
      <c r="I263">
        <f t="shared" si="263"/>
        <v>3.8344E-3</v>
      </c>
      <c r="J263">
        <f t="shared" si="264"/>
        <v>6.0136E-3</v>
      </c>
      <c r="N263" s="19"/>
      <c r="O263" s="15"/>
      <c r="P263" s="16"/>
      <c r="Q263" t="s">
        <v>37</v>
      </c>
      <c r="R263">
        <f t="shared" si="265"/>
        <v>3.7357000000000007E-3</v>
      </c>
      <c r="S263">
        <f t="shared" si="266"/>
        <v>6.4373E-3</v>
      </c>
      <c r="U263">
        <f t="shared" si="267"/>
        <v>4.0201000000000004E-3</v>
      </c>
      <c r="V263">
        <f t="shared" si="268"/>
        <v>6.0718999999999999E-3</v>
      </c>
    </row>
  </sheetData>
  <mergeCells count="345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5:D65"/>
    <mergeCell ref="F65:H65"/>
    <mergeCell ref="J65:L65"/>
    <mergeCell ref="N65:P65"/>
    <mergeCell ref="D71:H71"/>
    <mergeCell ref="I71:K71"/>
    <mergeCell ref="L71:M71"/>
    <mergeCell ref="P71:T71"/>
    <mergeCell ref="U71:W71"/>
    <mergeCell ref="B50:E50"/>
    <mergeCell ref="F50:I50"/>
    <mergeCell ref="J50:M50"/>
    <mergeCell ref="N50:Q50"/>
    <mergeCell ref="B57:E57"/>
    <mergeCell ref="F57:I57"/>
    <mergeCell ref="J57:M57"/>
    <mergeCell ref="N57:Q57"/>
    <mergeCell ref="B64:E64"/>
    <mergeCell ref="F64:I64"/>
    <mergeCell ref="J64:M64"/>
    <mergeCell ref="N64:Q64"/>
    <mergeCell ref="B45:D45"/>
    <mergeCell ref="F45:H45"/>
    <mergeCell ref="J45:L45"/>
    <mergeCell ref="N45:P45"/>
    <mergeCell ref="T45:V45"/>
    <mergeCell ref="X45:Z45"/>
    <mergeCell ref="AB45:AD45"/>
    <mergeCell ref="AF45:AH45"/>
    <mergeCell ref="B49:E49"/>
    <mergeCell ref="F49:I49"/>
    <mergeCell ref="J49:M49"/>
    <mergeCell ref="N49:Q49"/>
    <mergeCell ref="B37:E37"/>
    <mergeCell ref="F37:I37"/>
    <mergeCell ref="J37:M37"/>
    <mergeCell ref="N37:Q37"/>
    <mergeCell ref="T37:W37"/>
    <mergeCell ref="X37:AA37"/>
    <mergeCell ref="AB37:AE37"/>
    <mergeCell ref="AF37:AI37"/>
    <mergeCell ref="B44:E44"/>
    <mergeCell ref="F44:I44"/>
    <mergeCell ref="J44:M44"/>
    <mergeCell ref="N44:Q44"/>
    <mergeCell ref="T44:W44"/>
    <mergeCell ref="X44:AA44"/>
    <mergeCell ref="AB44:AE44"/>
    <mergeCell ref="AF44:AI44"/>
    <mergeCell ref="B29:E29"/>
    <mergeCell ref="F29:I29"/>
    <mergeCell ref="J29:M29"/>
    <mergeCell ref="N29:Q29"/>
    <mergeCell ref="T29:W29"/>
    <mergeCell ref="X29:AA29"/>
    <mergeCell ref="AB29:AE29"/>
    <mergeCell ref="AF29:AI29"/>
    <mergeCell ref="B30:E30"/>
    <mergeCell ref="F30:I30"/>
    <mergeCell ref="J30:M30"/>
    <mergeCell ref="N30:Q30"/>
    <mergeCell ref="T30:W30"/>
    <mergeCell ref="X30:AA30"/>
    <mergeCell ref="AB30:AE30"/>
    <mergeCell ref="AF30:AI30"/>
    <mergeCell ref="B24:D24"/>
    <mergeCell ref="F24:H24"/>
    <mergeCell ref="J24:L24"/>
    <mergeCell ref="N24:P24"/>
    <mergeCell ref="T24:V24"/>
    <mergeCell ref="X24:Z24"/>
    <mergeCell ref="AB24:AD24"/>
    <mergeCell ref="AF24:AH24"/>
    <mergeCell ref="B25:D25"/>
    <mergeCell ref="F25:H25"/>
    <mergeCell ref="J25:L25"/>
    <mergeCell ref="N25:P25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I263"/>
  <sheetViews>
    <sheetView zoomScale="40" zoomScaleNormal="40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9.664062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120</v>
      </c>
      <c r="C9" s="11"/>
      <c r="D9" s="11"/>
      <c r="E9" s="11"/>
      <c r="F9" s="11" t="s">
        <v>121</v>
      </c>
      <c r="G9" s="11"/>
      <c r="H9" s="11"/>
      <c r="I9" s="11"/>
      <c r="J9" s="11" t="s">
        <v>122</v>
      </c>
      <c r="K9" s="11"/>
      <c r="L9" s="11"/>
      <c r="M9" s="11"/>
      <c r="N9" s="11" t="s">
        <v>123</v>
      </c>
      <c r="O9" s="11"/>
      <c r="P9" s="11"/>
      <c r="Q9" s="11"/>
      <c r="S9" s="17" t="s">
        <v>12</v>
      </c>
      <c r="T9" s="11" t="s">
        <v>120</v>
      </c>
      <c r="U9" s="11"/>
      <c r="V9" s="11"/>
      <c r="W9" s="11"/>
      <c r="X9" s="11" t="s">
        <v>121</v>
      </c>
      <c r="Y9" s="11"/>
      <c r="Z9" s="11"/>
      <c r="AA9" s="11"/>
      <c r="AB9" s="11" t="s">
        <v>122</v>
      </c>
      <c r="AC9" s="11"/>
      <c r="AD9" s="11"/>
      <c r="AE9" s="11"/>
      <c r="AF9" s="11" t="s">
        <v>123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1.21E-2</v>
      </c>
      <c r="E11">
        <v>0.93002300000000004</v>
      </c>
      <c r="F11" t="s">
        <v>20</v>
      </c>
      <c r="G11">
        <v>2.5999999999999999E-3</v>
      </c>
      <c r="H11">
        <v>1.34E-2</v>
      </c>
      <c r="I11">
        <v>0.87199199999999999</v>
      </c>
      <c r="J11" t="s">
        <v>20</v>
      </c>
      <c r="K11">
        <v>2.5999999999999999E-3</v>
      </c>
      <c r="L11">
        <v>1.46E-2</v>
      </c>
      <c r="M11">
        <v>0.87048400000000004</v>
      </c>
      <c r="N11" t="s">
        <v>20</v>
      </c>
      <c r="O11">
        <v>2.5999999999999999E-3</v>
      </c>
      <c r="P11">
        <v>1.5800000000000002E-2</v>
      </c>
      <c r="Q11">
        <v>0.88702599999999998</v>
      </c>
      <c r="S11" s="17"/>
      <c r="T11" t="s">
        <v>20</v>
      </c>
      <c r="U11">
        <v>1.2999999999999999E-3</v>
      </c>
      <c r="V11">
        <v>1.21E-2</v>
      </c>
      <c r="W11">
        <v>0.86560999999999999</v>
      </c>
      <c r="X11" t="s">
        <v>20</v>
      </c>
      <c r="Y11">
        <v>2.5999999999999999E-3</v>
      </c>
      <c r="Z11">
        <v>1.34E-2</v>
      </c>
      <c r="AA11">
        <v>0.86615200000000003</v>
      </c>
      <c r="AB11" t="s">
        <v>20</v>
      </c>
      <c r="AC11">
        <v>2.5999999999999999E-3</v>
      </c>
      <c r="AD11">
        <v>1.46E-2</v>
      </c>
      <c r="AE11">
        <v>0.85901300000000003</v>
      </c>
      <c r="AF11" t="s">
        <v>20</v>
      </c>
      <c r="AG11">
        <v>2.5999999999999999E-3</v>
      </c>
      <c r="AH11">
        <v>1.5800000000000002E-2</v>
      </c>
      <c r="AI11">
        <v>0.85975400000000002</v>
      </c>
    </row>
    <row r="12" spans="1:35" x14ac:dyDescent="0.25">
      <c r="A12" s="17"/>
      <c r="B12" t="s">
        <v>21</v>
      </c>
      <c r="C12">
        <v>1.2E-2</v>
      </c>
      <c r="D12">
        <v>1.21E-2</v>
      </c>
      <c r="E12">
        <v>0.92810599999999999</v>
      </c>
      <c r="F12" t="s">
        <v>21</v>
      </c>
      <c r="G12">
        <v>1.3100000000000001E-2</v>
      </c>
      <c r="H12">
        <v>1.3299999999999999E-2</v>
      </c>
      <c r="I12">
        <v>0.89080899999999996</v>
      </c>
      <c r="J12" t="s">
        <v>21</v>
      </c>
      <c r="K12">
        <v>1.43E-2</v>
      </c>
      <c r="L12">
        <v>1.4500000000000001E-2</v>
      </c>
      <c r="M12">
        <v>0.90855900000000001</v>
      </c>
      <c r="N12" t="s">
        <v>21</v>
      </c>
      <c r="O12">
        <v>1.55E-2</v>
      </c>
      <c r="P12">
        <v>1.5699999999999999E-2</v>
      </c>
      <c r="Q12">
        <v>0.88403799999999999</v>
      </c>
      <c r="S12" s="17"/>
      <c r="T12" t="s">
        <v>21</v>
      </c>
      <c r="U12">
        <v>1.1299999999999999E-2</v>
      </c>
      <c r="V12">
        <v>1.2E-2</v>
      </c>
      <c r="W12">
        <v>0.88218700000000005</v>
      </c>
      <c r="X12" t="s">
        <v>21</v>
      </c>
      <c r="Y12">
        <v>1.24E-2</v>
      </c>
      <c r="Z12">
        <v>1.3100000000000001E-2</v>
      </c>
      <c r="AA12">
        <v>0.88080000000000003</v>
      </c>
      <c r="AB12" t="s">
        <v>21</v>
      </c>
      <c r="AC12">
        <v>1.34E-2</v>
      </c>
      <c r="AD12">
        <v>1.43E-2</v>
      </c>
      <c r="AE12">
        <v>0.87784600000000002</v>
      </c>
      <c r="AF12" t="s">
        <v>21</v>
      </c>
      <c r="AG12">
        <v>1.4500000000000001E-2</v>
      </c>
      <c r="AH12">
        <v>1.54E-2</v>
      </c>
      <c r="AI12">
        <v>0.88465800000000006</v>
      </c>
    </row>
    <row r="13" spans="1:35" x14ac:dyDescent="0.25">
      <c r="A13" s="17"/>
      <c r="B13" t="s">
        <v>22</v>
      </c>
      <c r="C13">
        <v>1.2E-2</v>
      </c>
      <c r="D13">
        <v>1.2E-2</v>
      </c>
      <c r="E13">
        <v>0.97233499999999995</v>
      </c>
      <c r="F13" t="s">
        <v>22</v>
      </c>
      <c r="G13">
        <v>1.3100000000000001E-2</v>
      </c>
      <c r="H13">
        <v>1.32E-2</v>
      </c>
      <c r="I13">
        <v>0.91414300000000004</v>
      </c>
      <c r="J13" t="s">
        <v>22</v>
      </c>
      <c r="K13">
        <v>1.43E-2</v>
      </c>
      <c r="L13">
        <v>1.43E-2</v>
      </c>
      <c r="M13">
        <v>0.91337299999999999</v>
      </c>
      <c r="N13" t="s">
        <v>22</v>
      </c>
      <c r="O13">
        <v>1.55E-2</v>
      </c>
      <c r="P13">
        <v>1.55E-2</v>
      </c>
      <c r="Q13">
        <v>0.907443</v>
      </c>
      <c r="S13" s="17"/>
      <c r="T13" t="s">
        <v>22</v>
      </c>
      <c r="U13">
        <v>1.1299999999999999E-2</v>
      </c>
      <c r="V13">
        <v>1.14E-2</v>
      </c>
      <c r="W13">
        <v>0.89704799999999996</v>
      </c>
      <c r="X13" t="s">
        <v>22</v>
      </c>
      <c r="Y13">
        <v>1.24E-2</v>
      </c>
      <c r="Z13">
        <v>1.2500000000000001E-2</v>
      </c>
      <c r="AA13">
        <v>0.89543300000000003</v>
      </c>
      <c r="AB13" t="s">
        <v>22</v>
      </c>
      <c r="AC13">
        <v>1.35E-2</v>
      </c>
      <c r="AD13">
        <v>1.3599999999999999E-2</v>
      </c>
      <c r="AE13">
        <v>0.90366199999999997</v>
      </c>
      <c r="AF13" t="s">
        <v>22</v>
      </c>
      <c r="AG13">
        <v>1.46E-2</v>
      </c>
      <c r="AH13">
        <v>1.47E-2</v>
      </c>
      <c r="AI13">
        <v>0.90103599999999995</v>
      </c>
    </row>
    <row r="16" spans="1:35" x14ac:dyDescent="0.25">
      <c r="A16" s="13" t="s">
        <v>24</v>
      </c>
      <c r="B16" s="11" t="s">
        <v>120</v>
      </c>
      <c r="C16" s="11"/>
      <c r="D16" s="11"/>
      <c r="E16" s="11"/>
      <c r="F16" s="11" t="s">
        <v>121</v>
      </c>
      <c r="G16" s="11"/>
      <c r="H16" s="11"/>
      <c r="I16" s="11"/>
      <c r="J16" s="11" t="s">
        <v>122</v>
      </c>
      <c r="K16" s="11"/>
      <c r="L16" s="11"/>
      <c r="M16" s="11"/>
      <c r="N16" s="11" t="s">
        <v>123</v>
      </c>
      <c r="O16" s="11"/>
      <c r="P16" s="11"/>
      <c r="Q16" s="11"/>
      <c r="S16" s="13" t="s">
        <v>24</v>
      </c>
      <c r="T16" s="11" t="s">
        <v>120</v>
      </c>
      <c r="U16" s="11"/>
      <c r="V16" s="11"/>
      <c r="W16" s="11"/>
      <c r="X16" s="11" t="s">
        <v>121</v>
      </c>
      <c r="Y16" s="11"/>
      <c r="Z16" s="11"/>
      <c r="AA16" s="11"/>
      <c r="AB16" s="11" t="s">
        <v>122</v>
      </c>
      <c r="AC16" s="11"/>
      <c r="AD16" s="11"/>
      <c r="AE16" s="11"/>
      <c r="AF16" s="11" t="s">
        <v>123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1.21E-2</v>
      </c>
      <c r="E18">
        <v>0.91861199999999998</v>
      </c>
      <c r="F18" t="s">
        <v>20</v>
      </c>
      <c r="G18">
        <v>2.5999999999999999E-3</v>
      </c>
      <c r="H18">
        <v>1.34E-2</v>
      </c>
      <c r="I18">
        <v>0.84495399999999998</v>
      </c>
      <c r="J18" t="s">
        <v>20</v>
      </c>
      <c r="K18">
        <v>2.5999999999999999E-3</v>
      </c>
      <c r="L18">
        <v>1.46E-2</v>
      </c>
      <c r="M18">
        <v>0.84529699999999997</v>
      </c>
      <c r="N18" t="s">
        <v>20</v>
      </c>
      <c r="O18">
        <v>2.5999999999999999E-3</v>
      </c>
      <c r="P18">
        <v>1.5800000000000002E-2</v>
      </c>
      <c r="Q18">
        <v>0.84170500000000004</v>
      </c>
      <c r="S18" s="13"/>
      <c r="T18" t="s">
        <v>20</v>
      </c>
      <c r="U18">
        <v>1.2999999999999999E-3</v>
      </c>
      <c r="V18">
        <v>1.21E-2</v>
      </c>
      <c r="W18">
        <v>0.83328000000000002</v>
      </c>
      <c r="X18" t="s">
        <v>20</v>
      </c>
      <c r="Y18">
        <v>2.5999999999999999E-3</v>
      </c>
      <c r="Z18">
        <v>1.34E-2</v>
      </c>
      <c r="AA18">
        <v>0.83588899999999999</v>
      </c>
      <c r="AB18" t="s">
        <v>20</v>
      </c>
      <c r="AC18">
        <v>2.5999999999999999E-3</v>
      </c>
      <c r="AD18">
        <v>1.46E-2</v>
      </c>
      <c r="AE18">
        <v>0.83576399999999995</v>
      </c>
      <c r="AF18" t="s">
        <v>20</v>
      </c>
      <c r="AG18">
        <v>2.5999999999999999E-3</v>
      </c>
      <c r="AH18">
        <v>1.5800000000000002E-2</v>
      </c>
      <c r="AI18">
        <v>0.83280399999999999</v>
      </c>
    </row>
    <row r="19" spans="1:35" x14ac:dyDescent="0.25">
      <c r="A19" s="13"/>
      <c r="B19" t="s">
        <v>21</v>
      </c>
      <c r="C19">
        <v>1.2E-2</v>
      </c>
      <c r="D19">
        <v>1.21E-2</v>
      </c>
      <c r="E19">
        <v>0.86955300000000002</v>
      </c>
      <c r="F19" t="s">
        <v>21</v>
      </c>
      <c r="G19">
        <v>1.3100000000000001E-2</v>
      </c>
      <c r="H19">
        <v>1.3299999999999999E-2</v>
      </c>
      <c r="I19">
        <v>0.86460300000000001</v>
      </c>
      <c r="J19" t="s">
        <v>21</v>
      </c>
      <c r="K19">
        <v>1.43E-2</v>
      </c>
      <c r="L19">
        <v>1.4500000000000001E-2</v>
      </c>
      <c r="M19">
        <v>0.88083999999999996</v>
      </c>
      <c r="N19" t="s">
        <v>21</v>
      </c>
      <c r="O19">
        <v>1.55E-2</v>
      </c>
      <c r="P19">
        <v>1.5699999999999999E-2</v>
      </c>
      <c r="Q19">
        <v>0.87909800000000005</v>
      </c>
      <c r="S19" s="13"/>
      <c r="T19" t="s">
        <v>21</v>
      </c>
      <c r="U19">
        <v>1.1299999999999999E-2</v>
      </c>
      <c r="V19">
        <v>1.2E-2</v>
      </c>
      <c r="W19">
        <v>0.85811099999999996</v>
      </c>
      <c r="X19" t="s">
        <v>21</v>
      </c>
      <c r="Y19">
        <v>1.24E-2</v>
      </c>
      <c r="Z19">
        <v>1.2999999999999999E-2</v>
      </c>
      <c r="AA19">
        <v>0.86001099999999997</v>
      </c>
      <c r="AB19" t="s">
        <v>21</v>
      </c>
      <c r="AC19">
        <v>1.34E-2</v>
      </c>
      <c r="AD19">
        <v>1.4200000000000001E-2</v>
      </c>
      <c r="AE19">
        <v>0.86651599999999995</v>
      </c>
      <c r="AF19" t="s">
        <v>21</v>
      </c>
      <c r="AG19">
        <v>1.4500000000000001E-2</v>
      </c>
      <c r="AH19">
        <v>1.54E-2</v>
      </c>
      <c r="AI19">
        <v>0.92006200000000005</v>
      </c>
    </row>
    <row r="20" spans="1:35" x14ac:dyDescent="0.25">
      <c r="A20" s="13"/>
      <c r="B20" t="s">
        <v>22</v>
      </c>
      <c r="C20">
        <v>1.2E-2</v>
      </c>
      <c r="D20">
        <v>1.2E-2</v>
      </c>
      <c r="E20">
        <v>0.91845299999999996</v>
      </c>
      <c r="F20" t="s">
        <v>22</v>
      </c>
      <c r="G20">
        <v>1.3100000000000001E-2</v>
      </c>
      <c r="H20">
        <v>1.32E-2</v>
      </c>
      <c r="I20">
        <v>0.94768200000000002</v>
      </c>
      <c r="J20" t="s">
        <v>22</v>
      </c>
      <c r="K20">
        <v>1.43E-2</v>
      </c>
      <c r="L20">
        <v>1.43E-2</v>
      </c>
      <c r="M20">
        <v>0.90986</v>
      </c>
      <c r="N20" t="s">
        <v>22</v>
      </c>
      <c r="O20">
        <v>1.55E-2</v>
      </c>
      <c r="P20">
        <v>1.55E-2</v>
      </c>
      <c r="Q20">
        <v>0.90338399999999996</v>
      </c>
      <c r="S20" s="13"/>
      <c r="T20" t="s">
        <v>22</v>
      </c>
      <c r="U20">
        <v>1.1299999999999999E-2</v>
      </c>
      <c r="V20">
        <v>1.14E-2</v>
      </c>
      <c r="W20">
        <v>0.92485899999999999</v>
      </c>
      <c r="X20" t="s">
        <v>22</v>
      </c>
      <c r="Y20">
        <v>1.24E-2</v>
      </c>
      <c r="Z20">
        <v>1.2500000000000001E-2</v>
      </c>
      <c r="AA20">
        <v>0.90634499999999996</v>
      </c>
      <c r="AB20" t="s">
        <v>22</v>
      </c>
      <c r="AC20">
        <v>1.35E-2</v>
      </c>
      <c r="AD20">
        <v>1.3599999999999999E-2</v>
      </c>
      <c r="AE20">
        <v>0.90053499999999997</v>
      </c>
      <c r="AF20" t="s">
        <v>22</v>
      </c>
      <c r="AG20">
        <v>1.46E-2</v>
      </c>
      <c r="AH20">
        <v>1.47E-2</v>
      </c>
      <c r="AI20">
        <v>0.90896900000000003</v>
      </c>
    </row>
    <row r="23" spans="1:35" x14ac:dyDescent="0.25">
      <c r="A23" s="18" t="s">
        <v>25</v>
      </c>
      <c r="B23" s="11" t="s">
        <v>120</v>
      </c>
      <c r="C23" s="11"/>
      <c r="D23" s="11"/>
      <c r="E23" s="11"/>
      <c r="F23" s="11" t="s">
        <v>121</v>
      </c>
      <c r="G23" s="11"/>
      <c r="H23" s="11"/>
      <c r="I23" s="11"/>
      <c r="J23" s="11" t="s">
        <v>122</v>
      </c>
      <c r="K23" s="11"/>
      <c r="L23" s="11"/>
      <c r="M23" s="11"/>
      <c r="N23" s="11" t="s">
        <v>123</v>
      </c>
      <c r="O23" s="11"/>
      <c r="P23" s="11"/>
      <c r="Q23" s="11"/>
      <c r="S23" s="18" t="s">
        <v>25</v>
      </c>
      <c r="T23" s="11" t="s">
        <v>120</v>
      </c>
      <c r="U23" s="11"/>
      <c r="V23" s="11"/>
      <c r="W23" s="11"/>
      <c r="X23" s="11" t="s">
        <v>121</v>
      </c>
      <c r="Y23" s="11"/>
      <c r="Z23" s="11"/>
      <c r="AA23" s="11"/>
      <c r="AB23" s="11" t="s">
        <v>122</v>
      </c>
      <c r="AC23" s="11"/>
      <c r="AD23" s="11"/>
      <c r="AE23" s="11"/>
      <c r="AF23" s="11" t="s">
        <v>123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11">
        <v>1.2E-2</v>
      </c>
      <c r="C25" s="11"/>
      <c r="D25" s="11"/>
      <c r="E25">
        <v>2.0950660000000001</v>
      </c>
      <c r="F25" s="11">
        <v>1.3100000000000001E-2</v>
      </c>
      <c r="G25" s="11"/>
      <c r="H25" s="11"/>
      <c r="I25">
        <v>2.0546669999999998</v>
      </c>
      <c r="J25" s="11">
        <v>1.43E-2</v>
      </c>
      <c r="K25" s="11"/>
      <c r="L25" s="11"/>
      <c r="M25">
        <v>2.042678</v>
      </c>
      <c r="N25" s="11">
        <v>1.55E-2</v>
      </c>
      <c r="O25" s="11"/>
      <c r="P25" s="11"/>
      <c r="Q25">
        <v>2.0555370000000002</v>
      </c>
      <c r="S25" s="18"/>
      <c r="T25" s="3">
        <v>1.14E-2</v>
      </c>
      <c r="U25" s="3"/>
      <c r="V25" s="3"/>
      <c r="W25">
        <v>1.9959480000000001</v>
      </c>
      <c r="X25" s="3">
        <v>1.2500000000000001E-2</v>
      </c>
      <c r="Y25" s="3"/>
      <c r="Z25" s="3"/>
      <c r="AA25">
        <v>1.993981</v>
      </c>
      <c r="AB25" s="3">
        <v>1.35E-2</v>
      </c>
      <c r="AC25" s="3"/>
      <c r="AD25" s="3"/>
      <c r="AE25">
        <v>2.0279500000000001</v>
      </c>
      <c r="AF25" s="3">
        <v>1.46E-2</v>
      </c>
      <c r="AG25" s="3"/>
      <c r="AH25" s="3"/>
      <c r="AI25">
        <v>2.0021080000000002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120</v>
      </c>
      <c r="C30" s="11"/>
      <c r="D30" s="11"/>
      <c r="E30" s="11"/>
      <c r="F30" s="11" t="s">
        <v>121</v>
      </c>
      <c r="G30" s="11"/>
      <c r="H30" s="11"/>
      <c r="I30" s="11"/>
      <c r="J30" s="11" t="s">
        <v>122</v>
      </c>
      <c r="K30" s="11"/>
      <c r="L30" s="11"/>
      <c r="M30" s="11"/>
      <c r="N30" s="11" t="s">
        <v>123</v>
      </c>
      <c r="O30" s="11"/>
      <c r="P30" s="11"/>
      <c r="Q30" s="11"/>
      <c r="S30" s="17" t="s">
        <v>12</v>
      </c>
      <c r="T30" s="11" t="s">
        <v>120</v>
      </c>
      <c r="U30" s="11"/>
      <c r="V30" s="11"/>
      <c r="W30" s="11"/>
      <c r="X30" s="11" t="s">
        <v>121</v>
      </c>
      <c r="Y30" s="11"/>
      <c r="Z30" s="11"/>
      <c r="AA30" s="11"/>
      <c r="AB30" s="11" t="s">
        <v>122</v>
      </c>
      <c r="AC30" s="11"/>
      <c r="AD30" s="11"/>
      <c r="AE30" s="11"/>
      <c r="AF30" s="11" t="s">
        <v>123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1.21E-2</v>
      </c>
      <c r="E32">
        <v>0.86875800000000003</v>
      </c>
      <c r="F32" t="s">
        <v>20</v>
      </c>
      <c r="G32">
        <v>2.5999999999999999E-3</v>
      </c>
      <c r="H32">
        <v>1.34E-2</v>
      </c>
      <c r="I32">
        <v>0.87417500000000004</v>
      </c>
      <c r="J32" t="s">
        <v>20</v>
      </c>
      <c r="K32">
        <v>2.5999999999999999E-3</v>
      </c>
      <c r="L32">
        <v>1.46E-2</v>
      </c>
      <c r="M32">
        <v>0.86576399999999998</v>
      </c>
      <c r="N32" t="s">
        <v>20</v>
      </c>
      <c r="O32">
        <v>2.5999999999999999E-3</v>
      </c>
      <c r="P32">
        <v>1.5800000000000002E-2</v>
      </c>
      <c r="Q32">
        <v>0.88746599999999998</v>
      </c>
      <c r="S32" s="17"/>
      <c r="T32" t="s">
        <v>20</v>
      </c>
      <c r="U32">
        <v>1.2999999999999999E-3</v>
      </c>
      <c r="V32">
        <v>1.21E-2</v>
      </c>
      <c r="W32">
        <v>0.86163900000000004</v>
      </c>
      <c r="X32" t="s">
        <v>20</v>
      </c>
      <c r="Y32">
        <v>2.5999999999999999E-3</v>
      </c>
      <c r="Z32">
        <v>1.34E-2</v>
      </c>
      <c r="AA32">
        <v>0.86837399999999998</v>
      </c>
      <c r="AB32" t="s">
        <v>20</v>
      </c>
      <c r="AC32">
        <v>2.5999999999999999E-3</v>
      </c>
      <c r="AD32">
        <v>1.46E-2</v>
      </c>
      <c r="AE32">
        <v>0.86289899999999997</v>
      </c>
      <c r="AF32" t="s">
        <v>20</v>
      </c>
      <c r="AG32">
        <v>2.5999999999999999E-3</v>
      </c>
      <c r="AH32">
        <v>1.5800000000000002E-2</v>
      </c>
      <c r="AI32">
        <v>0.86643099999999995</v>
      </c>
    </row>
    <row r="33" spans="1:35" x14ac:dyDescent="0.25">
      <c r="A33" s="17"/>
      <c r="B33" t="s">
        <v>21</v>
      </c>
      <c r="C33">
        <v>9.1999999999999998E-3</v>
      </c>
      <c r="D33">
        <v>1.15E-2</v>
      </c>
      <c r="E33">
        <v>0.88783699999999999</v>
      </c>
      <c r="F33" t="s">
        <v>21</v>
      </c>
      <c r="G33">
        <v>1.01E-2</v>
      </c>
      <c r="H33">
        <v>1.26E-2</v>
      </c>
      <c r="I33">
        <v>0.89193599999999995</v>
      </c>
      <c r="J33" t="s">
        <v>21</v>
      </c>
      <c r="K33">
        <v>1.09E-2</v>
      </c>
      <c r="L33">
        <v>1.3599999999999999E-2</v>
      </c>
      <c r="M33">
        <v>0.88793900000000003</v>
      </c>
      <c r="N33" t="s">
        <v>21</v>
      </c>
      <c r="O33">
        <v>1.17E-2</v>
      </c>
      <c r="P33">
        <v>1.47E-2</v>
      </c>
      <c r="Q33">
        <v>0.88999600000000001</v>
      </c>
      <c r="S33" s="17"/>
      <c r="T33" t="s">
        <v>21</v>
      </c>
      <c r="U33">
        <v>5.3E-3</v>
      </c>
      <c r="V33">
        <v>1.03E-2</v>
      </c>
      <c r="W33">
        <v>0.88455700000000004</v>
      </c>
      <c r="X33" t="s">
        <v>21</v>
      </c>
      <c r="Y33">
        <v>5.8999999999999999E-3</v>
      </c>
      <c r="Z33">
        <v>1.12E-2</v>
      </c>
      <c r="AA33">
        <v>0.87829500000000005</v>
      </c>
      <c r="AB33" t="s">
        <v>21</v>
      </c>
      <c r="AC33">
        <v>6.4000000000000003E-3</v>
      </c>
      <c r="AD33">
        <v>1.21E-2</v>
      </c>
      <c r="AE33">
        <v>0.89245799999999997</v>
      </c>
      <c r="AF33" t="s">
        <v>21</v>
      </c>
      <c r="AG33">
        <v>6.8999999999999999E-3</v>
      </c>
      <c r="AH33">
        <v>1.2999999999999999E-2</v>
      </c>
      <c r="AI33">
        <v>0.88036000000000003</v>
      </c>
    </row>
    <row r="34" spans="1:35" x14ac:dyDescent="0.25">
      <c r="A34" s="17"/>
      <c r="B34" t="s">
        <v>22</v>
      </c>
      <c r="C34">
        <v>9.5999999999999992E-3</v>
      </c>
      <c r="D34">
        <v>1.03E-2</v>
      </c>
      <c r="E34">
        <v>0.90667299999999995</v>
      </c>
      <c r="F34" t="s">
        <v>22</v>
      </c>
      <c r="G34">
        <v>1.0500000000000001E-2</v>
      </c>
      <c r="H34">
        <v>1.1299999999999999E-2</v>
      </c>
      <c r="I34">
        <v>0.910999</v>
      </c>
      <c r="J34" t="s">
        <v>22</v>
      </c>
      <c r="K34">
        <v>1.15E-2</v>
      </c>
      <c r="L34">
        <v>1.23E-2</v>
      </c>
      <c r="M34">
        <v>0.90824700000000003</v>
      </c>
      <c r="N34" t="s">
        <v>22</v>
      </c>
      <c r="O34">
        <v>1.23E-2</v>
      </c>
      <c r="P34">
        <v>1.3299999999999999E-2</v>
      </c>
      <c r="Q34">
        <v>0.93065200000000003</v>
      </c>
      <c r="S34" s="17"/>
      <c r="T34" t="s">
        <v>22</v>
      </c>
      <c r="U34">
        <v>6.3E-3</v>
      </c>
      <c r="V34">
        <v>8.5000000000000006E-3</v>
      </c>
      <c r="W34">
        <v>0.90986100000000003</v>
      </c>
      <c r="X34" t="s">
        <v>22</v>
      </c>
      <c r="Y34">
        <v>7.0000000000000001E-3</v>
      </c>
      <c r="Z34">
        <v>9.4000000000000004E-3</v>
      </c>
      <c r="AA34">
        <v>0.90298400000000001</v>
      </c>
      <c r="AB34" t="s">
        <v>22</v>
      </c>
      <c r="AC34">
        <v>7.6E-3</v>
      </c>
      <c r="AD34">
        <v>1.0200000000000001E-2</v>
      </c>
      <c r="AE34">
        <v>0.90493500000000004</v>
      </c>
      <c r="AF34" t="s">
        <v>22</v>
      </c>
      <c r="AG34">
        <v>8.3000000000000001E-3</v>
      </c>
      <c r="AH34">
        <v>1.0999999999999999E-2</v>
      </c>
      <c r="AI34">
        <v>0.90350200000000003</v>
      </c>
    </row>
    <row r="37" spans="1:35" x14ac:dyDescent="0.25">
      <c r="A37" s="13" t="s">
        <v>24</v>
      </c>
      <c r="B37" s="11" t="s">
        <v>120</v>
      </c>
      <c r="C37" s="11"/>
      <c r="D37" s="11"/>
      <c r="E37" s="11"/>
      <c r="F37" s="11" t="s">
        <v>121</v>
      </c>
      <c r="G37" s="11"/>
      <c r="H37" s="11"/>
      <c r="I37" s="11"/>
      <c r="J37" s="11" t="s">
        <v>122</v>
      </c>
      <c r="K37" s="11"/>
      <c r="L37" s="11"/>
      <c r="M37" s="11"/>
      <c r="N37" s="11" t="s">
        <v>123</v>
      </c>
      <c r="O37" s="11"/>
      <c r="P37" s="11"/>
      <c r="Q37" s="11"/>
      <c r="S37" s="13" t="s">
        <v>24</v>
      </c>
      <c r="T37" s="11" t="s">
        <v>120</v>
      </c>
      <c r="U37" s="11"/>
      <c r="V37" s="11"/>
      <c r="W37" s="11"/>
      <c r="X37" s="11" t="s">
        <v>121</v>
      </c>
      <c r="Y37" s="11"/>
      <c r="Z37" s="11"/>
      <c r="AA37" s="11"/>
      <c r="AB37" s="11" t="s">
        <v>122</v>
      </c>
      <c r="AC37" s="11"/>
      <c r="AD37" s="11"/>
      <c r="AE37" s="11"/>
      <c r="AF37" s="11" t="s">
        <v>123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1.21E-2</v>
      </c>
      <c r="E39">
        <v>0.85416000000000003</v>
      </c>
      <c r="F39" t="s">
        <v>20</v>
      </c>
      <c r="G39">
        <v>2.5999999999999999E-3</v>
      </c>
      <c r="H39">
        <v>1.34E-2</v>
      </c>
      <c r="I39">
        <v>0.84073200000000003</v>
      </c>
      <c r="J39" t="s">
        <v>20</v>
      </c>
      <c r="K39">
        <v>2.5999999999999999E-3</v>
      </c>
      <c r="L39">
        <v>1.46E-2</v>
      </c>
      <c r="M39">
        <v>0.84022300000000005</v>
      </c>
      <c r="N39" t="s">
        <v>20</v>
      </c>
      <c r="O39">
        <v>2.5999999999999999E-3</v>
      </c>
      <c r="P39">
        <v>1.5800000000000002E-2</v>
      </c>
      <c r="Q39">
        <v>0.84266799999999997</v>
      </c>
      <c r="S39" s="13"/>
      <c r="T39" t="s">
        <v>20</v>
      </c>
      <c r="U39">
        <v>1.2999999999999999E-3</v>
      </c>
      <c r="V39">
        <v>1.21E-2</v>
      </c>
      <c r="W39">
        <v>0.83298300000000003</v>
      </c>
      <c r="X39" t="s">
        <v>20</v>
      </c>
      <c r="Y39">
        <v>2.5999999999999999E-3</v>
      </c>
      <c r="Z39">
        <v>1.34E-2</v>
      </c>
      <c r="AA39">
        <v>0.82869400000000004</v>
      </c>
      <c r="AB39" t="s">
        <v>20</v>
      </c>
      <c r="AC39">
        <v>2.5999999999999999E-3</v>
      </c>
      <c r="AD39">
        <v>1.46E-2</v>
      </c>
      <c r="AE39">
        <v>0.83614100000000002</v>
      </c>
      <c r="AF39" t="s">
        <v>20</v>
      </c>
      <c r="AG39">
        <v>2.5999999999999999E-3</v>
      </c>
      <c r="AH39">
        <v>1.5800000000000002E-2</v>
      </c>
      <c r="AI39">
        <v>0.83427399999999996</v>
      </c>
    </row>
    <row r="40" spans="1:35" x14ac:dyDescent="0.25">
      <c r="A40" s="13"/>
      <c r="B40" t="s">
        <v>21</v>
      </c>
      <c r="C40">
        <v>9.1999999999999998E-3</v>
      </c>
      <c r="D40">
        <v>1.15E-2</v>
      </c>
      <c r="E40">
        <v>0.87955099999999997</v>
      </c>
      <c r="F40" t="s">
        <v>21</v>
      </c>
      <c r="G40">
        <v>1.01E-2</v>
      </c>
      <c r="H40">
        <v>1.24E-2</v>
      </c>
      <c r="I40">
        <v>0.86178999999999994</v>
      </c>
      <c r="J40" t="s">
        <v>21</v>
      </c>
      <c r="K40">
        <v>1.09E-2</v>
      </c>
      <c r="L40">
        <v>1.35E-2</v>
      </c>
      <c r="M40">
        <v>0.97452700000000003</v>
      </c>
      <c r="N40" t="s">
        <v>21</v>
      </c>
      <c r="O40">
        <v>1.17E-2</v>
      </c>
      <c r="P40">
        <v>1.46E-2</v>
      </c>
      <c r="Q40">
        <v>0.87744</v>
      </c>
      <c r="S40" s="13"/>
      <c r="T40" t="s">
        <v>21</v>
      </c>
      <c r="U40">
        <v>5.3E-3</v>
      </c>
      <c r="V40">
        <v>1.03E-2</v>
      </c>
      <c r="W40">
        <v>0.86335899999999999</v>
      </c>
      <c r="X40" t="s">
        <v>21</v>
      </c>
      <c r="Y40">
        <v>5.8999999999999999E-3</v>
      </c>
      <c r="Z40">
        <v>1.0699999999999999E-2</v>
      </c>
      <c r="AA40">
        <v>0.85609599999999997</v>
      </c>
      <c r="AB40" t="s">
        <v>21</v>
      </c>
      <c r="AC40">
        <v>6.4000000000000003E-3</v>
      </c>
      <c r="AD40">
        <v>1.17E-2</v>
      </c>
      <c r="AE40">
        <v>0.86006800000000005</v>
      </c>
      <c r="AF40" t="s">
        <v>21</v>
      </c>
      <c r="AG40">
        <v>6.8999999999999999E-3</v>
      </c>
      <c r="AH40">
        <v>1.2800000000000001E-2</v>
      </c>
      <c r="AI40">
        <v>0.85312600000000005</v>
      </c>
    </row>
    <row r="41" spans="1:35" x14ac:dyDescent="0.25">
      <c r="A41" s="13"/>
      <c r="B41" t="s">
        <v>22</v>
      </c>
      <c r="C41">
        <v>9.5999999999999992E-3</v>
      </c>
      <c r="D41">
        <v>1.03E-2</v>
      </c>
      <c r="E41">
        <v>0.94168099999999999</v>
      </c>
      <c r="F41" t="s">
        <v>22</v>
      </c>
      <c r="G41">
        <v>1.06E-2</v>
      </c>
      <c r="H41">
        <v>1.1299999999999999E-2</v>
      </c>
      <c r="I41">
        <v>0.93758699999999995</v>
      </c>
      <c r="J41" t="s">
        <v>22</v>
      </c>
      <c r="K41">
        <v>1.15E-2</v>
      </c>
      <c r="L41">
        <v>1.23E-2</v>
      </c>
      <c r="M41">
        <v>0.91794699999999996</v>
      </c>
      <c r="N41" t="s">
        <v>22</v>
      </c>
      <c r="O41">
        <v>1.24E-2</v>
      </c>
      <c r="P41">
        <v>1.3299999999999999E-2</v>
      </c>
      <c r="Q41">
        <v>0.92100400000000004</v>
      </c>
      <c r="S41" s="13"/>
      <c r="T41" t="s">
        <v>22</v>
      </c>
      <c r="U41">
        <v>6.3E-3</v>
      </c>
      <c r="V41">
        <v>8.5000000000000006E-3</v>
      </c>
      <c r="W41">
        <v>0.92943699999999996</v>
      </c>
      <c r="X41" t="s">
        <v>22</v>
      </c>
      <c r="Y41">
        <v>7.4000000000000003E-3</v>
      </c>
      <c r="Z41">
        <v>9.4000000000000004E-3</v>
      </c>
      <c r="AA41">
        <v>0.92730500000000005</v>
      </c>
      <c r="AB41" t="s">
        <v>22</v>
      </c>
      <c r="AC41">
        <v>7.9000000000000008E-3</v>
      </c>
      <c r="AD41">
        <v>1.0200000000000001E-2</v>
      </c>
      <c r="AE41">
        <v>0.93338399999999999</v>
      </c>
      <c r="AF41" t="s">
        <v>22</v>
      </c>
      <c r="AG41">
        <v>8.5000000000000006E-3</v>
      </c>
      <c r="AH41">
        <v>1.0999999999999999E-2</v>
      </c>
      <c r="AI41">
        <v>0.91901200000000005</v>
      </c>
    </row>
    <row r="44" spans="1:35" x14ac:dyDescent="0.25">
      <c r="A44" s="18" t="s">
        <v>25</v>
      </c>
      <c r="B44" s="11" t="s">
        <v>120</v>
      </c>
      <c r="C44" s="11"/>
      <c r="D44" s="11"/>
      <c r="E44" s="11"/>
      <c r="F44" s="11" t="s">
        <v>121</v>
      </c>
      <c r="G44" s="11"/>
      <c r="H44" s="11"/>
      <c r="I44" s="11"/>
      <c r="J44" s="11" t="s">
        <v>122</v>
      </c>
      <c r="K44" s="11"/>
      <c r="L44" s="11"/>
      <c r="M44" s="11"/>
      <c r="N44" s="11" t="s">
        <v>123</v>
      </c>
      <c r="O44" s="11"/>
      <c r="P44" s="11"/>
      <c r="Q44" s="11"/>
      <c r="S44" s="18" t="s">
        <v>25</v>
      </c>
      <c r="T44" s="11" t="s">
        <v>120</v>
      </c>
      <c r="U44" s="11"/>
      <c r="V44" s="11"/>
      <c r="W44" s="11"/>
      <c r="X44" s="11" t="s">
        <v>121</v>
      </c>
      <c r="Y44" s="11"/>
      <c r="Z44" s="11"/>
      <c r="AA44" s="11"/>
      <c r="AB44" s="11" t="s">
        <v>122</v>
      </c>
      <c r="AC44" s="11"/>
      <c r="AD44" s="11"/>
      <c r="AE44" s="11"/>
      <c r="AF44" s="11" t="s">
        <v>123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1.01E-2</v>
      </c>
      <c r="C46" s="3"/>
      <c r="D46" s="3"/>
      <c r="E46">
        <v>2.0639660000000002</v>
      </c>
      <c r="F46" s="3">
        <v>1.0999999999999999E-2</v>
      </c>
      <c r="G46" s="3"/>
      <c r="H46" s="3"/>
      <c r="I46">
        <v>2.0603090000000002</v>
      </c>
      <c r="J46" s="3">
        <v>1.1900000000000001E-2</v>
      </c>
      <c r="K46" s="3"/>
      <c r="L46" s="3"/>
      <c r="M46">
        <v>2.0285530000000001</v>
      </c>
      <c r="N46" s="3">
        <v>1.29E-2</v>
      </c>
      <c r="O46" s="3"/>
      <c r="P46" s="3"/>
      <c r="Q46">
        <v>2.0598900000000002</v>
      </c>
      <c r="S46" s="18"/>
      <c r="T46" s="3">
        <v>7.7999999999999996E-3</v>
      </c>
      <c r="U46" s="3"/>
      <c r="V46" s="3"/>
      <c r="W46">
        <v>2.042837</v>
      </c>
      <c r="X46" s="3">
        <v>8.6E-3</v>
      </c>
      <c r="Y46" s="3"/>
      <c r="Z46" s="3"/>
      <c r="AA46">
        <v>2.0248529999999998</v>
      </c>
      <c r="AB46" s="3">
        <v>9.2999999999999992E-3</v>
      </c>
      <c r="AC46" s="3"/>
      <c r="AD46" s="3"/>
      <c r="AE46">
        <v>2.0135990000000001</v>
      </c>
      <c r="AF46" s="3">
        <v>1.01E-2</v>
      </c>
      <c r="AG46" s="3"/>
      <c r="AH46" s="3"/>
      <c r="AI46">
        <v>2.0400309999999999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120</v>
      </c>
      <c r="C50" s="11"/>
      <c r="D50" s="11"/>
      <c r="E50" s="11"/>
      <c r="F50" s="11" t="s">
        <v>121</v>
      </c>
      <c r="G50" s="11"/>
      <c r="H50" s="11"/>
      <c r="I50" s="11"/>
      <c r="J50" s="11" t="s">
        <v>122</v>
      </c>
      <c r="K50" s="11"/>
      <c r="L50" s="11"/>
      <c r="M50" s="11"/>
      <c r="N50" s="11" t="s">
        <v>123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1.21E-2</v>
      </c>
      <c r="E52">
        <v>0.86853499999999995</v>
      </c>
      <c r="F52" t="s">
        <v>20</v>
      </c>
      <c r="G52">
        <v>2.5999999999999999E-3</v>
      </c>
      <c r="H52">
        <v>1.34E-2</v>
      </c>
      <c r="I52">
        <v>0.87198900000000001</v>
      </c>
      <c r="J52" t="s">
        <v>20</v>
      </c>
      <c r="K52">
        <v>2.5999999999999999E-3</v>
      </c>
      <c r="L52">
        <v>1.46E-2</v>
      </c>
      <c r="M52">
        <v>0.86968999999999996</v>
      </c>
      <c r="N52" t="s">
        <v>20</v>
      </c>
      <c r="O52">
        <v>2.5999999999999999E-3</v>
      </c>
      <c r="P52">
        <v>1.5800000000000002E-2</v>
      </c>
      <c r="Q52">
        <v>0.86945499999999998</v>
      </c>
    </row>
    <row r="53" spans="1:17" x14ac:dyDescent="0.25">
      <c r="A53" s="17"/>
      <c r="B53" t="s">
        <v>21</v>
      </c>
      <c r="C53">
        <v>2.5999999999999999E-3</v>
      </c>
      <c r="D53">
        <v>7.1000000000000004E-3</v>
      </c>
      <c r="E53">
        <v>0.89346899999999996</v>
      </c>
      <c r="F53" t="s">
        <v>21</v>
      </c>
      <c r="G53">
        <v>2.8999999999999998E-3</v>
      </c>
      <c r="H53">
        <v>7.7000000000000002E-3</v>
      </c>
      <c r="I53">
        <v>0.89311099999999999</v>
      </c>
      <c r="J53" t="s">
        <v>21</v>
      </c>
      <c r="K53">
        <v>3.2000000000000002E-3</v>
      </c>
      <c r="L53">
        <v>8.0999999999999996E-3</v>
      </c>
      <c r="M53">
        <v>0.89186699999999997</v>
      </c>
      <c r="N53" t="s">
        <v>21</v>
      </c>
      <c r="O53">
        <v>3.3999999999999998E-3</v>
      </c>
      <c r="P53">
        <v>8.8000000000000005E-3</v>
      </c>
      <c r="Q53">
        <v>0.90469299999999997</v>
      </c>
    </row>
    <row r="54" spans="1:17" x14ac:dyDescent="0.25">
      <c r="A54" s="17"/>
      <c r="B54" t="s">
        <v>22</v>
      </c>
      <c r="C54">
        <v>3.3999999999999998E-3</v>
      </c>
      <c r="D54">
        <v>5.4999999999999997E-3</v>
      </c>
      <c r="E54">
        <v>0.92040999999999995</v>
      </c>
      <c r="F54" t="s">
        <v>22</v>
      </c>
      <c r="G54">
        <v>3.7000000000000002E-3</v>
      </c>
      <c r="H54">
        <v>6.1000000000000004E-3</v>
      </c>
      <c r="I54">
        <v>0.91293999999999997</v>
      </c>
      <c r="J54" t="s">
        <v>22</v>
      </c>
      <c r="K54">
        <v>4.1999999999999997E-3</v>
      </c>
      <c r="L54">
        <v>6.6E-3</v>
      </c>
      <c r="M54">
        <v>0.91029000000000004</v>
      </c>
      <c r="N54" t="s">
        <v>22</v>
      </c>
      <c r="O54">
        <v>4.5999999999999999E-3</v>
      </c>
      <c r="P54">
        <v>7.1999999999999998E-3</v>
      </c>
      <c r="Q54">
        <v>0.90538099999999999</v>
      </c>
    </row>
    <row r="57" spans="1:17" x14ac:dyDescent="0.25">
      <c r="A57" s="13" t="s">
        <v>24</v>
      </c>
      <c r="B57" s="11" t="s">
        <v>120</v>
      </c>
      <c r="C57" s="11"/>
      <c r="D57" s="11"/>
      <c r="E57" s="11"/>
      <c r="F57" s="11" t="s">
        <v>121</v>
      </c>
      <c r="G57" s="11"/>
      <c r="H57" s="11"/>
      <c r="I57" s="11"/>
      <c r="J57" s="11" t="s">
        <v>122</v>
      </c>
      <c r="K57" s="11"/>
      <c r="L57" s="11"/>
      <c r="M57" s="11"/>
      <c r="N57" s="11" t="s">
        <v>123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1.21E-2</v>
      </c>
      <c r="E59">
        <v>0.84263100000000002</v>
      </c>
      <c r="F59" t="s">
        <v>20</v>
      </c>
      <c r="G59">
        <v>2.5999999999999999E-3</v>
      </c>
      <c r="H59">
        <v>1.34E-2</v>
      </c>
      <c r="I59">
        <v>0.930261</v>
      </c>
      <c r="J59" t="s">
        <v>20</v>
      </c>
      <c r="K59">
        <v>2.5999999999999999E-3</v>
      </c>
      <c r="L59">
        <v>1.46E-2</v>
      </c>
      <c r="M59">
        <v>0.851634</v>
      </c>
      <c r="N59" t="s">
        <v>20</v>
      </c>
      <c r="O59">
        <v>2.5999999999999999E-3</v>
      </c>
      <c r="P59">
        <v>1.5800000000000002E-2</v>
      </c>
      <c r="Q59">
        <v>0.84079099999999996</v>
      </c>
    </row>
    <row r="60" spans="1:17" x14ac:dyDescent="0.25">
      <c r="A60" s="13"/>
      <c r="B60" t="s">
        <v>21</v>
      </c>
      <c r="C60">
        <v>2.5999999999999999E-3</v>
      </c>
      <c r="D60">
        <v>7.1000000000000004E-3</v>
      </c>
      <c r="E60">
        <v>0.93073399999999995</v>
      </c>
      <c r="F60" t="s">
        <v>21</v>
      </c>
      <c r="G60">
        <v>3.0999999999999999E-3</v>
      </c>
      <c r="H60">
        <v>6.4999999999999997E-3</v>
      </c>
      <c r="I60">
        <v>0.86730099999999999</v>
      </c>
      <c r="J60" t="s">
        <v>21</v>
      </c>
      <c r="K60">
        <v>3.8999999999999998E-3</v>
      </c>
      <c r="L60">
        <v>7.3000000000000001E-3</v>
      </c>
      <c r="M60">
        <v>0.86472700000000002</v>
      </c>
      <c r="N60" t="s">
        <v>21</v>
      </c>
      <c r="O60">
        <v>3.8999999999999998E-3</v>
      </c>
      <c r="P60">
        <v>8.0999999999999996E-3</v>
      </c>
      <c r="Q60">
        <v>0.89693500000000004</v>
      </c>
    </row>
    <row r="61" spans="1:17" x14ac:dyDescent="0.25">
      <c r="A61" s="13"/>
      <c r="B61" t="s">
        <v>22</v>
      </c>
      <c r="C61">
        <v>3.3999999999999998E-3</v>
      </c>
      <c r="D61">
        <v>5.4999999999999997E-3</v>
      </c>
      <c r="E61">
        <v>0.94354800000000005</v>
      </c>
      <c r="F61" t="s">
        <v>22</v>
      </c>
      <c r="G61">
        <v>4.1999999999999997E-3</v>
      </c>
      <c r="H61">
        <v>5.7000000000000002E-3</v>
      </c>
      <c r="I61">
        <v>0.93023999999999996</v>
      </c>
      <c r="J61" t="s">
        <v>22</v>
      </c>
      <c r="K61">
        <v>4.4999999999999997E-3</v>
      </c>
      <c r="L61">
        <v>5.8999999999999999E-3</v>
      </c>
      <c r="M61">
        <v>0.91534700000000002</v>
      </c>
      <c r="N61" t="s">
        <v>22</v>
      </c>
      <c r="O61">
        <v>4.8999999999999998E-3</v>
      </c>
      <c r="P61">
        <v>6.6E-3</v>
      </c>
      <c r="Q61">
        <v>0.91850900000000002</v>
      </c>
    </row>
    <row r="64" spans="1:17" x14ac:dyDescent="0.25">
      <c r="A64" s="18" t="s">
        <v>25</v>
      </c>
      <c r="B64" s="11" t="s">
        <v>120</v>
      </c>
      <c r="C64" s="11"/>
      <c r="D64" s="11"/>
      <c r="E64" s="11"/>
      <c r="F64" s="11" t="s">
        <v>121</v>
      </c>
      <c r="G64" s="11"/>
      <c r="H64" s="11"/>
      <c r="I64" s="11"/>
      <c r="J64" s="11" t="s">
        <v>122</v>
      </c>
      <c r="K64" s="11"/>
      <c r="L64" s="11"/>
      <c r="M64" s="11"/>
      <c r="N64" s="11" t="s">
        <v>123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4.4000000000000003E-3</v>
      </c>
      <c r="C66" s="3"/>
      <c r="D66" s="3"/>
      <c r="E66">
        <v>2.0292650000000001</v>
      </c>
      <c r="F66" s="3"/>
      <c r="G66" s="3">
        <v>5.0000000000000001E-3</v>
      </c>
      <c r="H66" s="3"/>
      <c r="I66">
        <v>2.0339689999999999</v>
      </c>
      <c r="J66" s="3">
        <v>5.4999999999999997E-3</v>
      </c>
      <c r="K66" s="3"/>
      <c r="L66" s="3"/>
      <c r="M66">
        <v>2.0159310000000001</v>
      </c>
      <c r="N66" s="3">
        <v>6.0000000000000001E-3</v>
      </c>
      <c r="O66" s="3"/>
      <c r="P66" s="3"/>
      <c r="Q66">
        <v>2.0229379999999999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1.2164999999999999E-2</v>
      </c>
      <c r="H73">
        <f t="shared" ref="H73:H75" si="2">E11+I11</f>
        <v>1.8020149999999999</v>
      </c>
      <c r="I73">
        <f t="shared" ref="I73:I75" si="3">0.05*G18+(1-0.05)*C18</f>
        <v>1.3649999999999999E-3</v>
      </c>
      <c r="J73">
        <f t="shared" ref="J73:J75" si="4">0.05*H18+(1-0.05)*D18</f>
        <v>1.2164999999999999E-2</v>
      </c>
      <c r="K73">
        <f t="shared" ref="K73:K75" si="5">I18+E18</f>
        <v>1.763566</v>
      </c>
      <c r="L73">
        <f>0.05*F25+(1-0.05)*B25</f>
        <v>1.2055E-2</v>
      </c>
      <c r="M73">
        <f>I25+E25</f>
        <v>4.1497329999999994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1.2230000000000001E-2</v>
      </c>
      <c r="U73">
        <f t="shared" ref="U73:U75" si="8">0.1*G18+(1-0.1)*C18</f>
        <v>1.4300000000000001E-3</v>
      </c>
      <c r="V73">
        <f t="shared" ref="V73:V75" si="9">0.1*H18+(1-0.1)*D18</f>
        <v>1.2230000000000001E-2</v>
      </c>
      <c r="X73">
        <f>0.1*F25+(1-0.1)*B25</f>
        <v>1.2110000000000001E-2</v>
      </c>
    </row>
    <row r="74" spans="1:27" x14ac:dyDescent="0.25">
      <c r="C74" s="17"/>
      <c r="D74" s="16"/>
      <c r="E74" t="s">
        <v>36</v>
      </c>
      <c r="F74">
        <f t="shared" si="0"/>
        <v>1.2055E-2</v>
      </c>
      <c r="G74">
        <f t="shared" si="1"/>
        <v>1.2159999999999999E-2</v>
      </c>
      <c r="H74">
        <f t="shared" si="2"/>
        <v>1.8189150000000001</v>
      </c>
      <c r="I74">
        <f t="shared" si="3"/>
        <v>1.2055E-2</v>
      </c>
      <c r="J74">
        <f t="shared" si="4"/>
        <v>1.2159999999999999E-2</v>
      </c>
      <c r="K74">
        <f t="shared" si="5"/>
        <v>1.734156</v>
      </c>
      <c r="P74" s="16"/>
      <c r="Q74" t="s">
        <v>36</v>
      </c>
      <c r="R74">
        <f t="shared" si="6"/>
        <v>1.2110000000000001E-2</v>
      </c>
      <c r="S74">
        <f t="shared" si="7"/>
        <v>1.222E-2</v>
      </c>
      <c r="U74">
        <f t="shared" si="8"/>
        <v>1.2110000000000001E-2</v>
      </c>
      <c r="V74">
        <f t="shared" si="9"/>
        <v>1.222E-2</v>
      </c>
    </row>
    <row r="75" spans="1:27" x14ac:dyDescent="0.25">
      <c r="C75" s="17"/>
      <c r="D75" s="16"/>
      <c r="E75" t="s">
        <v>37</v>
      </c>
      <c r="F75">
        <f t="shared" si="0"/>
        <v>1.2055E-2</v>
      </c>
      <c r="G75">
        <f t="shared" si="1"/>
        <v>1.2060000000000001E-2</v>
      </c>
      <c r="H75">
        <f t="shared" si="2"/>
        <v>1.8864779999999999</v>
      </c>
      <c r="I75">
        <f t="shared" si="3"/>
        <v>1.2055E-2</v>
      </c>
      <c r="J75">
        <f t="shared" si="4"/>
        <v>1.2060000000000001E-2</v>
      </c>
      <c r="K75">
        <f t="shared" si="5"/>
        <v>1.8661349999999999</v>
      </c>
      <c r="P75" s="16"/>
      <c r="Q75" t="s">
        <v>37</v>
      </c>
      <c r="R75">
        <f t="shared" si="6"/>
        <v>1.2110000000000001E-2</v>
      </c>
      <c r="S75">
        <f t="shared" si="7"/>
        <v>1.2120000000000001E-2</v>
      </c>
      <c r="U75">
        <f t="shared" si="8"/>
        <v>1.2110000000000001E-2</v>
      </c>
      <c r="V75">
        <f t="shared" si="9"/>
        <v>1.2120000000000001E-2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1.2360000000000001E-2</v>
      </c>
      <c r="I79">
        <f t="shared" ref="I79:I81" si="12">0.2*G18+(1-0.2)*C18</f>
        <v>1.5599999999999998E-3</v>
      </c>
      <c r="J79">
        <f t="shared" ref="J79:J81" si="13">0.2*H18+(1-0.2)*D18</f>
        <v>1.2360000000000001E-2</v>
      </c>
      <c r="L79">
        <f>0.2*F25+(1-0.2)*B25</f>
        <v>1.2220000000000002E-2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1.2489999999999998E-2</v>
      </c>
      <c r="U79">
        <f t="shared" ref="U79:U81" si="16">0.3*G18+(1-0.3)*C18</f>
        <v>1.6899999999999999E-3</v>
      </c>
      <c r="V79">
        <f t="shared" ref="V79:V81" si="17">0.3*H18+(1-0.3)*D18</f>
        <v>1.2489999999999998E-2</v>
      </c>
      <c r="X79">
        <f>0.3*F25+(1-0.3)*B25</f>
        <v>1.2330000000000001E-2</v>
      </c>
    </row>
    <row r="80" spans="1:27" x14ac:dyDescent="0.25">
      <c r="C80" s="17"/>
      <c r="D80" s="16"/>
      <c r="E80" t="s">
        <v>36</v>
      </c>
      <c r="F80">
        <f t="shared" si="10"/>
        <v>1.2220000000000002E-2</v>
      </c>
      <c r="G80">
        <f t="shared" si="11"/>
        <v>1.234E-2</v>
      </c>
      <c r="I80">
        <f t="shared" si="12"/>
        <v>1.2220000000000002E-2</v>
      </c>
      <c r="J80">
        <f t="shared" si="13"/>
        <v>1.234E-2</v>
      </c>
      <c r="P80" s="16"/>
      <c r="Q80" t="s">
        <v>36</v>
      </c>
      <c r="R80">
        <f t="shared" si="14"/>
        <v>1.2330000000000001E-2</v>
      </c>
      <c r="S80">
        <f t="shared" si="15"/>
        <v>1.2459999999999999E-2</v>
      </c>
      <c r="U80">
        <f t="shared" si="16"/>
        <v>1.2330000000000001E-2</v>
      </c>
      <c r="V80">
        <f t="shared" si="17"/>
        <v>1.2459999999999999E-2</v>
      </c>
    </row>
    <row r="81" spans="2:25" x14ac:dyDescent="0.25">
      <c r="C81" s="17"/>
      <c r="D81" s="16"/>
      <c r="E81" t="s">
        <v>37</v>
      </c>
      <c r="F81">
        <f t="shared" si="10"/>
        <v>1.2220000000000002E-2</v>
      </c>
      <c r="G81">
        <f t="shared" si="11"/>
        <v>1.2240000000000001E-2</v>
      </c>
      <c r="I81">
        <f t="shared" si="12"/>
        <v>1.2220000000000002E-2</v>
      </c>
      <c r="J81">
        <f t="shared" si="13"/>
        <v>1.2240000000000001E-2</v>
      </c>
      <c r="P81" s="16"/>
      <c r="Q81" t="s">
        <v>37</v>
      </c>
      <c r="R81">
        <f t="shared" si="14"/>
        <v>1.2330000000000001E-2</v>
      </c>
      <c r="S81">
        <f t="shared" si="15"/>
        <v>1.2359999999999999E-2</v>
      </c>
      <c r="U81">
        <f t="shared" si="16"/>
        <v>1.2330000000000001E-2</v>
      </c>
      <c r="V81">
        <f t="shared" si="17"/>
        <v>1.2359999999999999E-2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1.2229750000000001E-2</v>
      </c>
      <c r="H86">
        <f t="shared" ref="H86:H88" si="20">M11+I11+E11</f>
        <v>2.6724990000000002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1.2229750000000001E-2</v>
      </c>
      <c r="K86">
        <f t="shared" ref="K86:K88" si="23">M18+I18+E18</f>
        <v>2.6088629999999999</v>
      </c>
      <c r="L86">
        <f>(0.05*(1-0.05)+0.05*(1-0.05))*F25+0.05*0.05*J25+(1-0.05*(1-0.05)-0.05*(1-0.05)-0.05*0.05)*B25</f>
        <v>1.2110250000000001E-2</v>
      </c>
      <c r="M86">
        <f>M25+I25+E25</f>
        <v>6.1924109999999999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1.2359000000000002E-2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1.2359000000000002E-2</v>
      </c>
      <c r="X86">
        <f>(0.1*0.9+0.1*0.9)*F25+0.1*0.1*J25+(1-0.1*0.9-0.1*0.9-0.1*0.1)*B25</f>
        <v>1.2221000000000001E-2</v>
      </c>
    </row>
    <row r="87" spans="2:25" x14ac:dyDescent="0.25">
      <c r="B87" s="17"/>
      <c r="C87" s="15"/>
      <c r="D87" s="16"/>
      <c r="E87" t="s">
        <v>36</v>
      </c>
      <c r="F87">
        <f t="shared" si="18"/>
        <v>1.2110250000000001E-2</v>
      </c>
      <c r="G87">
        <f t="shared" si="19"/>
        <v>1.2220000000000002E-2</v>
      </c>
      <c r="H87">
        <f t="shared" si="20"/>
        <v>2.727474</v>
      </c>
      <c r="I87">
        <f t="shared" si="21"/>
        <v>1.2110250000000001E-2</v>
      </c>
      <c r="J87">
        <f t="shared" si="22"/>
        <v>1.2220000000000002E-2</v>
      </c>
      <c r="K87">
        <f t="shared" si="23"/>
        <v>2.6149959999999997</v>
      </c>
      <c r="O87" s="15"/>
      <c r="P87" s="16"/>
      <c r="Q87" t="s">
        <v>36</v>
      </c>
      <c r="R87">
        <f t="shared" si="24"/>
        <v>1.2221000000000001E-2</v>
      </c>
      <c r="S87">
        <f t="shared" si="25"/>
        <v>1.234E-2</v>
      </c>
      <c r="U87">
        <f t="shared" si="26"/>
        <v>1.2221000000000001E-2</v>
      </c>
      <c r="V87">
        <f t="shared" si="27"/>
        <v>1.234E-2</v>
      </c>
    </row>
    <row r="88" spans="2:25" x14ac:dyDescent="0.25">
      <c r="B88" s="17"/>
      <c r="C88" s="15"/>
      <c r="D88" s="16"/>
      <c r="E88" t="s">
        <v>37</v>
      </c>
      <c r="F88">
        <f t="shared" si="18"/>
        <v>1.2110250000000001E-2</v>
      </c>
      <c r="G88">
        <f t="shared" si="19"/>
        <v>1.211975E-2</v>
      </c>
      <c r="H88">
        <f t="shared" si="20"/>
        <v>2.7998510000000003</v>
      </c>
      <c r="I88">
        <f t="shared" si="21"/>
        <v>1.2110250000000001E-2</v>
      </c>
      <c r="J88">
        <f t="shared" si="22"/>
        <v>1.211975E-2</v>
      </c>
      <c r="K88">
        <f t="shared" si="23"/>
        <v>2.775995</v>
      </c>
      <c r="O88" s="15"/>
      <c r="P88" s="16"/>
      <c r="Q88" t="s">
        <v>37</v>
      </c>
      <c r="R88">
        <f t="shared" si="24"/>
        <v>1.2221000000000001E-2</v>
      </c>
      <c r="S88">
        <f t="shared" si="25"/>
        <v>1.2239000000000002E-2</v>
      </c>
      <c r="U88">
        <f t="shared" si="26"/>
        <v>1.2221000000000001E-2</v>
      </c>
      <c r="V88">
        <f t="shared" si="27"/>
        <v>1.2239000000000002E-2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1.2615999999999999E-2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1.2615999999999999E-2</v>
      </c>
      <c r="L92">
        <f>(0.2*0.8+0.2*0.8)*F25+0.2*0.2*J25+(1-0.2*0.8-0.2*0.8-0.2*0.2)*B25</f>
        <v>1.2444E-2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1.2871E-2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1.2871E-2</v>
      </c>
      <c r="X92">
        <f>(0.3*0.7+0.3*0.7)*F25+0.3*0.3*J25+(1-0.3*0.7-0.3*0.7-0.3*0.3)*B25</f>
        <v>1.2669000000000001E-2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1.2444E-2</v>
      </c>
      <c r="G93">
        <f t="shared" si="29"/>
        <v>1.2579999999999997E-2</v>
      </c>
      <c r="I93">
        <f t="shared" si="30"/>
        <v>1.2444E-2</v>
      </c>
      <c r="J93">
        <f t="shared" si="31"/>
        <v>1.2579999999999997E-2</v>
      </c>
      <c r="O93" s="15"/>
      <c r="P93" s="16"/>
      <c r="Q93" t="s">
        <v>36</v>
      </c>
      <c r="R93">
        <f t="shared" si="32"/>
        <v>1.2669000000000001E-2</v>
      </c>
      <c r="S93">
        <f t="shared" si="33"/>
        <v>1.2820000000000002E-2</v>
      </c>
      <c r="U93">
        <f t="shared" si="34"/>
        <v>1.2669000000000001E-2</v>
      </c>
      <c r="V93">
        <f t="shared" si="35"/>
        <v>1.2820000000000002E-2</v>
      </c>
    </row>
    <row r="94" spans="2:25" x14ac:dyDescent="0.25">
      <c r="B94" s="17"/>
      <c r="C94" s="15"/>
      <c r="D94" s="16"/>
      <c r="E94" t="s">
        <v>37</v>
      </c>
      <c r="F94">
        <f t="shared" si="28"/>
        <v>1.2444E-2</v>
      </c>
      <c r="G94">
        <f t="shared" si="29"/>
        <v>1.2476000000000001E-2</v>
      </c>
      <c r="I94">
        <f t="shared" si="30"/>
        <v>1.2444E-2</v>
      </c>
      <c r="J94">
        <f t="shared" si="31"/>
        <v>1.2476000000000001E-2</v>
      </c>
      <c r="O94" s="15"/>
      <c r="P94" s="16"/>
      <c r="Q94" t="s">
        <v>37</v>
      </c>
      <c r="R94">
        <f t="shared" si="32"/>
        <v>1.2669000000000001E-2</v>
      </c>
      <c r="S94">
        <f t="shared" si="33"/>
        <v>1.2711E-2</v>
      </c>
      <c r="U94">
        <f t="shared" si="34"/>
        <v>1.2669000000000001E-2</v>
      </c>
      <c r="V94">
        <f t="shared" si="35"/>
        <v>1.2711E-2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1.2294262499999998E-2</v>
      </c>
      <c r="H99">
        <f t="shared" ref="H99:H101" si="38">Q11+M11+I11+E11</f>
        <v>3.5595249999999998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1.2294262499999998E-2</v>
      </c>
      <c r="K99">
        <f t="shared" ref="K99:K101" si="41">Q18+M18+E18+I18</f>
        <v>3.4505680000000001</v>
      </c>
      <c r="L99">
        <f>3*0.05*(1-0.05)*(1-0.05)*F25+3*0.05*0.05*(1-0.05)*J25+0.05*0.05*0.05*N25+(1-3*0.05*(1-0.05)*(1-0.05)-3*0.05*0.05*(1-0.05)-0.05*0.05*0.05)*B25</f>
        <v>1.2165737499999999E-2</v>
      </c>
      <c r="M99">
        <f>Q25+M25+I25+E25</f>
        <v>8.2479480000000009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1.2487099999999999E-2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1.2487099999999999E-2</v>
      </c>
      <c r="X99">
        <f>3*0.1*(1-0.1)*(1-0.1)*F25+3*0.1*0.1*(1-0.1)*J25+0.1*0.1*0.1*N25+(1-3*0.1*(1-0.1)*(1-0.1)-3*0.1*0.1*(1-0.1)-0.1*0.1*0.1)*B25</f>
        <v>1.2332900000000001E-2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1.2165737499999999E-2</v>
      </c>
      <c r="G100">
        <f t="shared" si="37"/>
        <v>1.2279999999999998E-2</v>
      </c>
      <c r="H100">
        <f t="shared" si="38"/>
        <v>3.6115119999999998</v>
      </c>
      <c r="I100">
        <f t="shared" si="39"/>
        <v>1.2165737499999999E-2</v>
      </c>
      <c r="J100">
        <f t="shared" si="40"/>
        <v>1.2279999999999998E-2</v>
      </c>
      <c r="K100">
        <f t="shared" si="41"/>
        <v>3.4940939999999996</v>
      </c>
      <c r="N100" s="19"/>
      <c r="O100" s="15"/>
      <c r="P100" s="16"/>
      <c r="Q100" t="s">
        <v>36</v>
      </c>
      <c r="R100">
        <f t="shared" si="42"/>
        <v>1.2332900000000001E-2</v>
      </c>
      <c r="S100">
        <f t="shared" si="43"/>
        <v>1.2459999999999999E-2</v>
      </c>
      <c r="U100">
        <f t="shared" si="44"/>
        <v>1.2332900000000001E-2</v>
      </c>
      <c r="V100">
        <f t="shared" si="45"/>
        <v>1.2459999999999999E-2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1.2165737499999999E-2</v>
      </c>
      <c r="G101">
        <f t="shared" si="37"/>
        <v>1.2179275E-2</v>
      </c>
      <c r="H101">
        <f t="shared" si="38"/>
        <v>3.7072940000000001</v>
      </c>
      <c r="I101">
        <f t="shared" si="39"/>
        <v>1.2165737499999999E-2</v>
      </c>
      <c r="J101">
        <f t="shared" si="40"/>
        <v>1.2179275E-2</v>
      </c>
      <c r="K101">
        <f t="shared" si="41"/>
        <v>3.679379</v>
      </c>
      <c r="N101" s="19"/>
      <c r="O101" s="15"/>
      <c r="P101" s="16"/>
      <c r="Q101" t="s">
        <v>37</v>
      </c>
      <c r="R101">
        <f t="shared" si="42"/>
        <v>1.2332900000000001E-2</v>
      </c>
      <c r="S101">
        <f t="shared" si="43"/>
        <v>1.2357199999999999E-2</v>
      </c>
      <c r="U101">
        <f t="shared" si="44"/>
        <v>1.2332900000000001E-2</v>
      </c>
      <c r="V101">
        <f t="shared" si="45"/>
        <v>1.2357199999999999E-2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1.28688E-2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1.28688E-2</v>
      </c>
      <c r="L105">
        <f>3*0.2*(1-0.2)*(1-0.2)*F25+3*0.2*0.2*(1-0.2)*J25+0.2*0.2*0.2*N25+(1-3*0.2*(1-0.2)*(1-0.2)-3*0.2*0.2*(1-0.2)-0.2*0.2*0.2)*B25</f>
        <v>1.2671200000000001E-2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1.3245699999999999E-2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1.3245699999999999E-2</v>
      </c>
      <c r="X105">
        <f>3*0.3*(1-0.3)*(1-0.3)*F25+3*0.3*0.3*(1-0.3)*J25+0.3*0.3*0.3*N25+(1-3*0.3*(1-0.3)*(1-0.3)-3*0.3*0.3*(1-0.3)-0.3*0.3*0.3)*B25</f>
        <v>1.3014300000000003E-2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1.2671200000000001E-2</v>
      </c>
      <c r="G106">
        <f t="shared" si="47"/>
        <v>1.2819999999999998E-2</v>
      </c>
      <c r="I106">
        <f t="shared" si="48"/>
        <v>1.2671200000000001E-2</v>
      </c>
      <c r="J106">
        <f t="shared" si="49"/>
        <v>1.2819999999999998E-2</v>
      </c>
      <c r="N106" s="19"/>
      <c r="O106" s="15"/>
      <c r="P106" s="16"/>
      <c r="Q106" t="s">
        <v>36</v>
      </c>
      <c r="R106">
        <f t="shared" si="50"/>
        <v>1.3014300000000003E-2</v>
      </c>
      <c r="S106">
        <f t="shared" si="51"/>
        <v>1.3180000000000001E-2</v>
      </c>
      <c r="U106">
        <f t="shared" si="52"/>
        <v>1.3014300000000003E-2</v>
      </c>
      <c r="V106">
        <f t="shared" si="53"/>
        <v>1.3180000000000001E-2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1.2671200000000001E-2</v>
      </c>
      <c r="G107">
        <f t="shared" si="47"/>
        <v>1.27096E-2</v>
      </c>
      <c r="I107">
        <f t="shared" si="48"/>
        <v>1.2671200000000001E-2</v>
      </c>
      <c r="J107">
        <f t="shared" si="49"/>
        <v>1.27096E-2</v>
      </c>
      <c r="N107" s="19"/>
      <c r="O107" s="15"/>
      <c r="P107" s="16"/>
      <c r="Q107" t="s">
        <v>37</v>
      </c>
      <c r="R107">
        <f t="shared" si="50"/>
        <v>1.3014300000000003E-2</v>
      </c>
      <c r="S107">
        <f t="shared" si="51"/>
        <v>1.3058400000000001E-2</v>
      </c>
      <c r="U107">
        <f t="shared" si="52"/>
        <v>1.3014300000000003E-2</v>
      </c>
      <c r="V107">
        <f t="shared" si="53"/>
        <v>1.3058400000000001E-2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1.2164999999999999E-2</v>
      </c>
      <c r="H112">
        <f t="shared" ref="H112:H114" si="56">AA11+W11</f>
        <v>1.731762</v>
      </c>
      <c r="I112">
        <f t="shared" ref="I112:I114" si="57">0.05*Y18+(1-0.05)*U18</f>
        <v>1.3649999999999999E-3</v>
      </c>
      <c r="J112">
        <f t="shared" ref="J112:J114" si="58">0.05*Z18+(1-0.05)*V18</f>
        <v>1.2164999999999999E-2</v>
      </c>
      <c r="K112">
        <f t="shared" ref="K112:K114" si="59">AA18+W18</f>
        <v>1.6691690000000001</v>
      </c>
      <c r="L112">
        <f>0.05*X25+(1-0.05)*T25</f>
        <v>1.1455E-2</v>
      </c>
      <c r="M112">
        <f>AA25+W25</f>
        <v>3.9899290000000001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1.2230000000000001E-2</v>
      </c>
      <c r="U112">
        <f t="shared" ref="U112:U114" si="62">0.1*Y18+(1-0.1)*U18</f>
        <v>1.4300000000000001E-3</v>
      </c>
      <c r="V112">
        <f t="shared" ref="V112:V114" si="63">0.1*Z18+(1-0.1)*V18</f>
        <v>1.2230000000000001E-2</v>
      </c>
      <c r="X112">
        <f>0.1*X25+(1-0.1)*T25</f>
        <v>1.1509999999999999E-2</v>
      </c>
    </row>
    <row r="113" spans="2:25" x14ac:dyDescent="0.25">
      <c r="C113" s="17"/>
      <c r="D113" s="16"/>
      <c r="E113" t="s">
        <v>36</v>
      </c>
      <c r="F113">
        <f t="shared" si="54"/>
        <v>1.1354999999999999E-2</v>
      </c>
      <c r="G113">
        <f t="shared" si="55"/>
        <v>1.2055E-2</v>
      </c>
      <c r="H113">
        <f t="shared" si="56"/>
        <v>1.7629870000000001</v>
      </c>
      <c r="I113">
        <f t="shared" si="57"/>
        <v>1.1354999999999999E-2</v>
      </c>
      <c r="J113">
        <f t="shared" si="58"/>
        <v>1.205E-2</v>
      </c>
      <c r="K113">
        <f t="shared" si="59"/>
        <v>1.7181219999999999</v>
      </c>
      <c r="P113" s="16"/>
      <c r="Q113" t="s">
        <v>36</v>
      </c>
      <c r="R113">
        <f t="shared" si="60"/>
        <v>1.141E-2</v>
      </c>
      <c r="S113">
        <f t="shared" si="61"/>
        <v>1.2110000000000001E-2</v>
      </c>
      <c r="U113">
        <f t="shared" si="62"/>
        <v>1.141E-2</v>
      </c>
      <c r="V113">
        <f t="shared" si="63"/>
        <v>1.21E-2</v>
      </c>
    </row>
    <row r="114" spans="2:25" x14ac:dyDescent="0.25">
      <c r="C114" s="17"/>
      <c r="D114" s="16"/>
      <c r="E114" t="s">
        <v>37</v>
      </c>
      <c r="F114">
        <f t="shared" si="54"/>
        <v>1.1354999999999999E-2</v>
      </c>
      <c r="G114">
        <f t="shared" si="55"/>
        <v>1.1455E-2</v>
      </c>
      <c r="H114">
        <f t="shared" si="56"/>
        <v>1.792481</v>
      </c>
      <c r="I114">
        <f t="shared" si="57"/>
        <v>1.1354999999999999E-2</v>
      </c>
      <c r="J114">
        <f t="shared" si="58"/>
        <v>1.1455E-2</v>
      </c>
      <c r="K114">
        <f t="shared" si="59"/>
        <v>1.8312040000000001</v>
      </c>
      <c r="P114" s="16"/>
      <c r="Q114" t="s">
        <v>37</v>
      </c>
      <c r="R114">
        <f t="shared" si="60"/>
        <v>1.141E-2</v>
      </c>
      <c r="S114">
        <f t="shared" si="61"/>
        <v>1.1509999999999999E-2</v>
      </c>
      <c r="U114">
        <f t="shared" si="62"/>
        <v>1.141E-2</v>
      </c>
      <c r="V114">
        <f t="shared" si="63"/>
        <v>1.1509999999999999E-2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1.2360000000000001E-2</v>
      </c>
      <c r="I118">
        <f t="shared" ref="I118:I120" si="66">0.2*Y18+(1-0.2)*U18</f>
        <v>1.5599999999999998E-3</v>
      </c>
      <c r="J118">
        <f t="shared" ref="J118:J120" si="67">0.2*Z18+(1-0.2)*V18</f>
        <v>1.2360000000000001E-2</v>
      </c>
      <c r="L118">
        <f>0.2*X25+(1-0.2)*T25</f>
        <v>1.1620000000000002E-2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1.2489999999999998E-2</v>
      </c>
      <c r="U118">
        <f t="shared" ref="U118:U120" si="70">0.3*Y18+(1-0.3)*U18</f>
        <v>1.6899999999999999E-3</v>
      </c>
      <c r="V118">
        <f t="shared" ref="V118:V120" si="71">0.3*Z18+(1-0.3)*V18</f>
        <v>1.2489999999999998E-2</v>
      </c>
      <c r="X118">
        <f>0.3*X25+(1-0.3)*T25</f>
        <v>1.1729999999999999E-2</v>
      </c>
    </row>
    <row r="119" spans="2:25" x14ac:dyDescent="0.25">
      <c r="C119" s="17"/>
      <c r="D119" s="16"/>
      <c r="E119" t="s">
        <v>36</v>
      </c>
      <c r="F119">
        <f t="shared" si="64"/>
        <v>1.1519999999999999E-2</v>
      </c>
      <c r="G119">
        <f t="shared" si="65"/>
        <v>1.2220000000000002E-2</v>
      </c>
      <c r="I119">
        <f t="shared" si="66"/>
        <v>1.1519999999999999E-2</v>
      </c>
      <c r="J119">
        <f t="shared" si="67"/>
        <v>1.2200000000000001E-2</v>
      </c>
      <c r="P119" s="16"/>
      <c r="Q119" t="s">
        <v>36</v>
      </c>
      <c r="R119">
        <f t="shared" si="68"/>
        <v>1.1629999999999998E-2</v>
      </c>
      <c r="S119">
        <f t="shared" si="69"/>
        <v>1.2330000000000001E-2</v>
      </c>
      <c r="U119">
        <f t="shared" si="70"/>
        <v>1.1629999999999998E-2</v>
      </c>
      <c r="V119">
        <f t="shared" si="71"/>
        <v>1.2299999999999998E-2</v>
      </c>
    </row>
    <row r="120" spans="2:25" x14ac:dyDescent="0.25">
      <c r="C120" s="17"/>
      <c r="D120" s="16"/>
      <c r="E120" t="s">
        <v>37</v>
      </c>
      <c r="F120">
        <f t="shared" si="64"/>
        <v>1.1519999999999999E-2</v>
      </c>
      <c r="G120">
        <f t="shared" si="65"/>
        <v>1.1620000000000002E-2</v>
      </c>
      <c r="I120">
        <f t="shared" si="66"/>
        <v>1.1519999999999999E-2</v>
      </c>
      <c r="J120">
        <f t="shared" si="67"/>
        <v>1.1620000000000002E-2</v>
      </c>
      <c r="P120" s="16"/>
      <c r="Q120" t="s">
        <v>37</v>
      </c>
      <c r="R120">
        <f t="shared" si="68"/>
        <v>1.1629999999999998E-2</v>
      </c>
      <c r="S120">
        <f t="shared" si="69"/>
        <v>1.1729999999999999E-2</v>
      </c>
      <c r="U120">
        <f t="shared" si="70"/>
        <v>1.1629999999999998E-2</v>
      </c>
      <c r="V120">
        <f t="shared" si="71"/>
        <v>1.1729999999999999E-2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1.2229750000000001E-2</v>
      </c>
      <c r="H125">
        <f t="shared" ref="H125:H127" si="74">AE11+AA11+W11</f>
        <v>2.5907749999999998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1.2229750000000001E-2</v>
      </c>
      <c r="K125">
        <f t="shared" ref="K125:K127" si="77">AE18+AA18+W18</f>
        <v>2.5049330000000003</v>
      </c>
      <c r="L125">
        <f>(0.05*(1-0.05)+0.05*(1-0.05))*X25+0.05*0.05*AB25+(1-0.05*(1-0.05)-0.05*(1-0.05)-0.05*0.05)*T25</f>
        <v>1.1509750000000001E-2</v>
      </c>
      <c r="M125">
        <f>AE25+AA25+W25</f>
        <v>6.0178790000000006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1.2359000000000002E-2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1.2359000000000002E-2</v>
      </c>
      <c r="X125">
        <f>(0.1*0.9+0.1*0.9)*X25+0.1*0.1*AB25+(1-0.1*0.9-0.1*0.9-0.1*0.1)*T25</f>
        <v>1.1619000000000001E-2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1.1409750000000001E-2</v>
      </c>
      <c r="G126">
        <f t="shared" si="73"/>
        <v>1.2110250000000001E-2</v>
      </c>
      <c r="H126">
        <f t="shared" si="74"/>
        <v>2.6408330000000002</v>
      </c>
      <c r="I126">
        <f t="shared" si="75"/>
        <v>1.1409750000000001E-2</v>
      </c>
      <c r="J126">
        <f t="shared" si="76"/>
        <v>1.21005E-2</v>
      </c>
      <c r="K126">
        <f t="shared" si="77"/>
        <v>2.584638</v>
      </c>
      <c r="O126" s="15"/>
      <c r="P126" s="16"/>
      <c r="Q126" t="s">
        <v>36</v>
      </c>
      <c r="R126">
        <f t="shared" si="78"/>
        <v>1.1519E-2</v>
      </c>
      <c r="S126">
        <f t="shared" si="79"/>
        <v>1.2221000000000001E-2</v>
      </c>
      <c r="U126">
        <f t="shared" si="80"/>
        <v>1.1519E-2</v>
      </c>
      <c r="V126">
        <f t="shared" si="81"/>
        <v>1.2202000000000001E-2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1.141E-2</v>
      </c>
      <c r="G127">
        <f t="shared" si="73"/>
        <v>1.1510000000000001E-2</v>
      </c>
      <c r="H127">
        <f t="shared" si="74"/>
        <v>2.6961429999999997</v>
      </c>
      <c r="I127">
        <f t="shared" si="75"/>
        <v>1.141E-2</v>
      </c>
      <c r="J127">
        <f t="shared" si="76"/>
        <v>1.1510000000000001E-2</v>
      </c>
      <c r="K127">
        <f t="shared" si="77"/>
        <v>2.7317390000000001</v>
      </c>
      <c r="O127" s="15"/>
      <c r="P127" s="16"/>
      <c r="Q127" t="s">
        <v>37</v>
      </c>
      <c r="R127">
        <f t="shared" si="78"/>
        <v>1.1519999999999999E-2</v>
      </c>
      <c r="S127">
        <f t="shared" si="79"/>
        <v>1.1620000000000002E-2</v>
      </c>
      <c r="U127">
        <f t="shared" si="80"/>
        <v>1.1519999999999999E-2</v>
      </c>
      <c r="V127">
        <f t="shared" si="81"/>
        <v>1.1620000000000002E-2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1.2615999999999999E-2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1.2615999999999999E-2</v>
      </c>
      <c r="L131">
        <f>(0.2*0.8+0.2*0.8)*X25+0.2*0.2*AB25+(1-0.2*0.8-0.2*0.8-0.2*0.2)*T25</f>
        <v>1.1835999999999999E-2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1.2871E-2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1.2871E-2</v>
      </c>
      <c r="X131">
        <f>(0.3*0.7+0.3*0.7)*X25+0.3*0.3*AB25+(1-0.3*0.7-0.3*0.7-0.3*0.3)*T25</f>
        <v>1.2051000000000003E-2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1.1736E-2</v>
      </c>
      <c r="G132">
        <f t="shared" si="83"/>
        <v>1.2444E-2</v>
      </c>
      <c r="I132">
        <f t="shared" si="84"/>
        <v>1.1736E-2</v>
      </c>
      <c r="J132">
        <f t="shared" si="85"/>
        <v>1.2407999999999999E-2</v>
      </c>
      <c r="O132" s="15"/>
      <c r="P132" s="16"/>
      <c r="Q132" t="s">
        <v>36</v>
      </c>
      <c r="R132">
        <f t="shared" si="86"/>
        <v>1.1951E-2</v>
      </c>
      <c r="S132">
        <f t="shared" si="87"/>
        <v>1.2669000000000001E-2</v>
      </c>
      <c r="U132">
        <f t="shared" si="88"/>
        <v>1.1951E-2</v>
      </c>
      <c r="V132">
        <f t="shared" si="89"/>
        <v>1.2618000000000001E-2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1.174E-2</v>
      </c>
      <c r="G133">
        <f t="shared" si="83"/>
        <v>1.184E-2</v>
      </c>
      <c r="I133">
        <f t="shared" si="84"/>
        <v>1.174E-2</v>
      </c>
      <c r="J133">
        <f t="shared" si="85"/>
        <v>1.184E-2</v>
      </c>
      <c r="O133" s="15"/>
      <c r="P133" s="16"/>
      <c r="Q133" t="s">
        <v>37</v>
      </c>
      <c r="R133">
        <f t="shared" si="86"/>
        <v>1.1960000000000002E-2</v>
      </c>
      <c r="S133">
        <f t="shared" si="87"/>
        <v>1.2060000000000001E-2</v>
      </c>
      <c r="U133">
        <f t="shared" si="88"/>
        <v>1.1960000000000002E-2</v>
      </c>
      <c r="V133">
        <f t="shared" si="89"/>
        <v>1.2060000000000001E-2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1.2294262499999998E-2</v>
      </c>
      <c r="H138">
        <f t="shared" ref="H138:H140" si="92">AI11+AE11+AA11+W11</f>
        <v>3.4505290000000004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1.2294262499999998E-2</v>
      </c>
      <c r="K138">
        <f t="shared" ref="K138:K140" si="95">AI18+AE18+AA18+W18</f>
        <v>3.3377369999999997</v>
      </c>
      <c r="L138">
        <f>3*0.05*(1-0.05)*(1-0.05)*X25+3*0.05*0.05*(1-0.05)*AB25+0.05*0.05*0.05*AF25+(1-3*0.05*(1-0.05)*(1-0.05)-3*0.05*0.05*(1-0.05)-0.05*0.05*0.05)*T25</f>
        <v>1.1564274999999999E-2</v>
      </c>
      <c r="M138">
        <f>AI25+AE25+AA25+W25</f>
        <v>8.0199870000000004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1.2487099999999999E-2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1.2487099999999999E-2</v>
      </c>
      <c r="X138">
        <f>3*0.1*(1-0.1)*(1-0.1)*X25+3*0.1*0.1*(1-0.1)*AB25+0.1*0.1*0.1*AF25+(1-3*0.1*(1-0.1)*(1-0.1)-3*0.1*0.1*(1-0.1)-0.1*0.1*0.1)*T25</f>
        <v>1.17272E-2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1.1464274999999998E-2</v>
      </c>
      <c r="G139">
        <f t="shared" si="91"/>
        <v>1.2165724999999999E-2</v>
      </c>
      <c r="H139">
        <f t="shared" si="92"/>
        <v>3.5254910000000002</v>
      </c>
      <c r="I139">
        <f t="shared" si="93"/>
        <v>1.1464274999999998E-2</v>
      </c>
      <c r="J139">
        <f t="shared" si="94"/>
        <v>1.2151474999999998E-2</v>
      </c>
      <c r="K139">
        <f t="shared" si="95"/>
        <v>3.5047000000000001</v>
      </c>
      <c r="N139" s="19"/>
      <c r="O139" s="15"/>
      <c r="P139" s="16"/>
      <c r="Q139" t="s">
        <v>36</v>
      </c>
      <c r="R139">
        <f t="shared" si="96"/>
        <v>1.1627200000000001E-2</v>
      </c>
      <c r="S139">
        <f t="shared" si="97"/>
        <v>1.23328E-2</v>
      </c>
      <c r="U139">
        <f t="shared" si="98"/>
        <v>1.1627200000000001E-2</v>
      </c>
      <c r="V139">
        <f t="shared" si="99"/>
        <v>1.23058E-2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1.1464999999999998E-2</v>
      </c>
      <c r="G140">
        <f t="shared" si="91"/>
        <v>1.1564999999999999E-2</v>
      </c>
      <c r="H140">
        <f t="shared" si="92"/>
        <v>3.5971789999999997</v>
      </c>
      <c r="I140">
        <f t="shared" si="93"/>
        <v>1.1464999999999998E-2</v>
      </c>
      <c r="J140">
        <f t="shared" si="94"/>
        <v>1.1564999999999999E-2</v>
      </c>
      <c r="K140">
        <f t="shared" si="95"/>
        <v>3.6407080000000001</v>
      </c>
      <c r="N140" s="19"/>
      <c r="O140" s="15"/>
      <c r="P140" s="16"/>
      <c r="Q140" t="s">
        <v>37</v>
      </c>
      <c r="R140">
        <f t="shared" si="96"/>
        <v>1.163E-2</v>
      </c>
      <c r="S140">
        <f t="shared" si="97"/>
        <v>1.1730000000000001E-2</v>
      </c>
      <c r="U140">
        <f t="shared" si="98"/>
        <v>1.163E-2</v>
      </c>
      <c r="V140">
        <f t="shared" si="99"/>
        <v>1.1730000000000001E-2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1.28688E-2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1.28688E-2</v>
      </c>
      <c r="L144">
        <f>3*0.2*(1-0.2)*(1-0.2)*X25+3*0.2*0.2*(1-0.2)*AB25+0.2*0.2*0.2*AF25+(1-3*0.2*(1-0.2)*(1-0.2)-3*0.2*0.2*(1-0.2)-0.2*0.2*0.2)*T25</f>
        <v>1.2049600000000001E-2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1.3245699999999999E-2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1.3245699999999999E-2</v>
      </c>
      <c r="X144">
        <f>3*0.3*(1-0.3)*(1-0.3)*X25+3*0.3*0.3*(1-0.3)*AB25+0.3*0.3*0.3*AF25+(1-3*0.3*(1-0.3)*(1-0.3)-3*0.3*0.3*(1-0.3)-0.3*0.3*0.3)*T25</f>
        <v>1.2368400000000002E-2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1.1949599999999998E-2</v>
      </c>
      <c r="G145">
        <f t="shared" si="101"/>
        <v>1.26704E-2</v>
      </c>
      <c r="I145">
        <f t="shared" si="102"/>
        <v>1.1949599999999998E-2</v>
      </c>
      <c r="J145">
        <f t="shared" si="103"/>
        <v>1.2622399999999999E-2</v>
      </c>
      <c r="N145" s="19"/>
      <c r="O145" s="15"/>
      <c r="P145" s="16"/>
      <c r="Q145" t="s">
        <v>36</v>
      </c>
      <c r="R145">
        <f t="shared" si="104"/>
        <v>1.2268399999999999E-2</v>
      </c>
      <c r="S145">
        <f t="shared" si="105"/>
        <v>1.3011600000000002E-2</v>
      </c>
      <c r="U145">
        <f t="shared" si="106"/>
        <v>1.2268399999999999E-2</v>
      </c>
      <c r="V145">
        <f t="shared" si="107"/>
        <v>1.2948600000000001E-2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1.1959999999999998E-2</v>
      </c>
      <c r="G146">
        <f t="shared" si="101"/>
        <v>1.2060000000000001E-2</v>
      </c>
      <c r="I146">
        <f t="shared" si="102"/>
        <v>1.1959999999999998E-2</v>
      </c>
      <c r="J146">
        <f t="shared" si="103"/>
        <v>1.2060000000000001E-2</v>
      </c>
      <c r="N146" s="19"/>
      <c r="O146" s="15"/>
      <c r="P146" s="16"/>
      <c r="Q146" t="s">
        <v>37</v>
      </c>
      <c r="R146">
        <f t="shared" si="104"/>
        <v>1.2290000000000001E-2</v>
      </c>
      <c r="S146">
        <f t="shared" si="105"/>
        <v>1.2390000000000002E-2</v>
      </c>
      <c r="U146">
        <f t="shared" si="106"/>
        <v>1.2290000000000001E-2</v>
      </c>
      <c r="V146">
        <f t="shared" si="107"/>
        <v>1.2390000000000002E-2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1.2164999999999999E-2</v>
      </c>
      <c r="H151">
        <f t="shared" ref="H151:H153" si="110">I32++E32</f>
        <v>1.7429330000000001</v>
      </c>
      <c r="I151">
        <f t="shared" ref="I151:I153" si="111">0.05*G39+(1-0.05)*C39</f>
        <v>1.3649999999999999E-3</v>
      </c>
      <c r="J151">
        <f t="shared" ref="J151:J153" si="112">0.05*H39+(1-0.05)*D39</f>
        <v>1.2164999999999999E-2</v>
      </c>
      <c r="K151">
        <f t="shared" ref="K151:K153" si="113">I39+E39</f>
        <v>1.6948920000000001</v>
      </c>
      <c r="L151">
        <f>0.05*F46+(1-0.05)*B46</f>
        <v>1.0145E-2</v>
      </c>
      <c r="M151">
        <f>I46+E46</f>
        <v>4.1242750000000008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1.2230000000000001E-2</v>
      </c>
      <c r="U151">
        <f t="shared" ref="U151:U153" si="116">0.1*G39+(1-0.1)*C39</f>
        <v>1.4300000000000001E-3</v>
      </c>
      <c r="V151">
        <f t="shared" ref="V151:V153" si="117">0.1*H39+(1-0.1)*D39</f>
        <v>1.2230000000000001E-2</v>
      </c>
      <c r="X151">
        <f>0.1*F46+(1-0.1)*B46</f>
        <v>1.0189999999999999E-2</v>
      </c>
    </row>
    <row r="152" spans="1:25" x14ac:dyDescent="0.25">
      <c r="C152" s="17"/>
      <c r="D152" s="16"/>
      <c r="E152" t="s">
        <v>36</v>
      </c>
      <c r="F152">
        <f t="shared" si="108"/>
        <v>9.2449999999999997E-3</v>
      </c>
      <c r="G152">
        <f t="shared" si="109"/>
        <v>1.1554999999999999E-2</v>
      </c>
      <c r="H152">
        <f t="shared" si="110"/>
        <v>1.779773</v>
      </c>
      <c r="I152">
        <f t="shared" si="111"/>
        <v>9.2449999999999997E-3</v>
      </c>
      <c r="J152">
        <f t="shared" si="112"/>
        <v>1.1545E-2</v>
      </c>
      <c r="K152">
        <f t="shared" si="113"/>
        <v>1.7413409999999998</v>
      </c>
      <c r="P152" s="16"/>
      <c r="Q152" t="s">
        <v>36</v>
      </c>
      <c r="R152">
        <f t="shared" si="114"/>
        <v>9.2900000000000014E-3</v>
      </c>
      <c r="S152">
        <f t="shared" si="115"/>
        <v>1.1610000000000001E-2</v>
      </c>
      <c r="U152">
        <f t="shared" si="116"/>
        <v>9.2900000000000014E-3</v>
      </c>
      <c r="V152">
        <f t="shared" si="117"/>
        <v>1.159E-2</v>
      </c>
    </row>
    <row r="153" spans="1:25" x14ac:dyDescent="0.25">
      <c r="C153" s="17"/>
      <c r="D153" s="16"/>
      <c r="E153" t="s">
        <v>37</v>
      </c>
      <c r="F153">
        <f t="shared" si="108"/>
        <v>9.6449999999999991E-3</v>
      </c>
      <c r="G153">
        <f t="shared" si="109"/>
        <v>1.035E-2</v>
      </c>
      <c r="H153">
        <f t="shared" si="110"/>
        <v>1.817672</v>
      </c>
      <c r="I153">
        <f t="shared" si="111"/>
        <v>9.6499999999999989E-3</v>
      </c>
      <c r="J153">
        <f t="shared" si="112"/>
        <v>1.035E-2</v>
      </c>
      <c r="K153">
        <f t="shared" si="113"/>
        <v>1.8792679999999999</v>
      </c>
      <c r="P153" s="16"/>
      <c r="Q153" t="s">
        <v>37</v>
      </c>
      <c r="R153">
        <f t="shared" si="114"/>
        <v>9.6900000000000007E-3</v>
      </c>
      <c r="S153">
        <f t="shared" si="115"/>
        <v>1.04E-2</v>
      </c>
      <c r="U153">
        <f t="shared" si="116"/>
        <v>9.7000000000000003E-3</v>
      </c>
      <c r="V153">
        <f t="shared" si="117"/>
        <v>1.04E-2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1.2360000000000001E-2</v>
      </c>
      <c r="I157">
        <f t="shared" ref="I157:I159" si="120">0.2*G39+(1-0.2)*C39</f>
        <v>1.5599999999999998E-3</v>
      </c>
      <c r="J157">
        <f t="shared" ref="J157:J159" si="121">0.2*H39+(1-0.2)*D39</f>
        <v>1.2360000000000001E-2</v>
      </c>
      <c r="L157">
        <f>0.2*F46+(1-0.2)*B46</f>
        <v>1.0280000000000001E-2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1.2489999999999998E-2</v>
      </c>
      <c r="U157">
        <f t="shared" ref="U157:U159" si="124">0.3*G39+(1-0.3)*C39</f>
        <v>1.6899999999999999E-3</v>
      </c>
      <c r="V157">
        <f t="shared" ref="V157:V159" si="125">0.3*H39+(1-0.3)*D39</f>
        <v>1.2489999999999998E-2</v>
      </c>
      <c r="X157">
        <f>0.3*F46+(1-0.3)*B46</f>
        <v>1.0369999999999999E-2</v>
      </c>
    </row>
    <row r="158" spans="1:25" x14ac:dyDescent="0.25">
      <c r="C158" s="17"/>
      <c r="D158" s="16"/>
      <c r="E158" t="s">
        <v>36</v>
      </c>
      <c r="F158">
        <f t="shared" si="118"/>
        <v>9.3799999999999994E-3</v>
      </c>
      <c r="G158">
        <f t="shared" si="119"/>
        <v>1.172E-2</v>
      </c>
      <c r="I158">
        <f t="shared" si="120"/>
        <v>9.3799999999999994E-3</v>
      </c>
      <c r="J158">
        <f t="shared" si="121"/>
        <v>1.1679999999999999E-2</v>
      </c>
      <c r="P158" s="16"/>
      <c r="Q158" t="s">
        <v>36</v>
      </c>
      <c r="R158">
        <f t="shared" si="122"/>
        <v>9.4699999999999993E-3</v>
      </c>
      <c r="S158">
        <f t="shared" si="123"/>
        <v>1.183E-2</v>
      </c>
      <c r="U158">
        <f t="shared" si="124"/>
        <v>9.4699999999999993E-3</v>
      </c>
      <c r="V158">
        <f t="shared" si="125"/>
        <v>1.1769999999999999E-2</v>
      </c>
    </row>
    <row r="159" spans="1:25" x14ac:dyDescent="0.25">
      <c r="C159" s="17"/>
      <c r="D159" s="16"/>
      <c r="E159" t="s">
        <v>37</v>
      </c>
      <c r="F159">
        <f t="shared" si="118"/>
        <v>9.7800000000000005E-3</v>
      </c>
      <c r="G159">
        <f t="shared" si="119"/>
        <v>1.0500000000000001E-2</v>
      </c>
      <c r="I159">
        <f t="shared" si="120"/>
        <v>9.7999999999999997E-3</v>
      </c>
      <c r="J159">
        <f t="shared" si="121"/>
        <v>1.0500000000000001E-2</v>
      </c>
      <c r="P159" s="16"/>
      <c r="Q159" t="s">
        <v>37</v>
      </c>
      <c r="R159">
        <f t="shared" si="122"/>
        <v>9.8700000000000003E-3</v>
      </c>
      <c r="S159">
        <f t="shared" si="123"/>
        <v>1.0599999999999998E-2</v>
      </c>
      <c r="U159">
        <f t="shared" si="124"/>
        <v>9.8999999999999991E-3</v>
      </c>
      <c r="V159">
        <f t="shared" si="125"/>
        <v>1.0599999999999998E-2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1.2229750000000001E-2</v>
      </c>
      <c r="H164">
        <f t="shared" ref="H164:H166" si="128">M32+I32+E32</f>
        <v>2.6086970000000003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1.2229750000000001E-2</v>
      </c>
      <c r="K164">
        <f t="shared" ref="K164:K166" si="131">M39+I39+E39</f>
        <v>2.5351150000000002</v>
      </c>
      <c r="L164">
        <f>(0.05*(1-0.05)+0.05*(1-0.05))*F46+0.05*0.05*J46+(1-0.05*(1-0.05)-0.05*(1-0.05)-0.05*0.05)*B46</f>
        <v>1.0189999999999999E-2</v>
      </c>
      <c r="M164">
        <f>M46+I46+E46</f>
        <v>6.1528280000000013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1.2359000000000002E-2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1.2359000000000002E-2</v>
      </c>
      <c r="X164">
        <f>(0.1*0.9+0.1*0.9)*F46+0.1*0.1*J46+(1-0.1*0.9-0.1*0.9-0.1*0.1)*B46</f>
        <v>1.0280000000000001E-2</v>
      </c>
    </row>
    <row r="165" spans="2:25" x14ac:dyDescent="0.25">
      <c r="B165" s="17"/>
      <c r="C165" s="15"/>
      <c r="D165" s="16"/>
      <c r="E165" t="s">
        <v>36</v>
      </c>
      <c r="F165">
        <f t="shared" si="126"/>
        <v>9.2897500000000011E-3</v>
      </c>
      <c r="G165">
        <f t="shared" si="127"/>
        <v>1.160975E-2</v>
      </c>
      <c r="H165">
        <f t="shared" si="128"/>
        <v>2.6677119999999999</v>
      </c>
      <c r="I165">
        <f t="shared" si="129"/>
        <v>9.2897500000000011E-3</v>
      </c>
      <c r="J165">
        <f t="shared" si="130"/>
        <v>1.15905E-2</v>
      </c>
      <c r="K165">
        <f t="shared" si="131"/>
        <v>2.7158679999999999</v>
      </c>
      <c r="O165" s="15"/>
      <c r="P165" s="16"/>
      <c r="Q165" t="s">
        <v>36</v>
      </c>
      <c r="R165">
        <f t="shared" si="132"/>
        <v>9.3790000000000002E-3</v>
      </c>
      <c r="S165">
        <f t="shared" si="133"/>
        <v>1.1719E-2</v>
      </c>
      <c r="U165">
        <f t="shared" si="134"/>
        <v>9.3790000000000002E-3</v>
      </c>
      <c r="V165">
        <f t="shared" si="135"/>
        <v>1.1682000000000001E-2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9.6902499999999992E-3</v>
      </c>
      <c r="G166">
        <f t="shared" si="127"/>
        <v>1.04E-2</v>
      </c>
      <c r="H166">
        <f t="shared" si="128"/>
        <v>2.7259190000000002</v>
      </c>
      <c r="I166">
        <f t="shared" si="129"/>
        <v>9.69975E-3</v>
      </c>
      <c r="J166">
        <f t="shared" si="130"/>
        <v>1.04E-2</v>
      </c>
      <c r="K166">
        <f t="shared" si="131"/>
        <v>2.797215</v>
      </c>
      <c r="O166" s="15"/>
      <c r="P166" s="16"/>
      <c r="Q166" t="s">
        <v>37</v>
      </c>
      <c r="R166">
        <f t="shared" si="132"/>
        <v>9.7809999999999998E-3</v>
      </c>
      <c r="S166">
        <f t="shared" si="133"/>
        <v>1.0500000000000002E-2</v>
      </c>
      <c r="U166">
        <f t="shared" si="134"/>
        <v>9.7990000000000004E-3</v>
      </c>
      <c r="V166">
        <f t="shared" si="135"/>
        <v>1.0500000000000002E-2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1.2615999999999999E-2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1.2615999999999999E-2</v>
      </c>
      <c r="L170">
        <f>(0.2*0.8+0.2*0.8)*F46+0.2*0.2*J46+(1-0.2*0.8-0.2*0.8-0.2*0.2)*B46</f>
        <v>1.0459999999999999E-2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1.2871E-2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1.2871E-2</v>
      </c>
      <c r="X170">
        <f>(0.3*0.7+0.3*0.7)*F46+0.3*0.3*J46+(1-0.3*0.7-0.3*0.7-0.3*0.3)*B46</f>
        <v>1.064E-2</v>
      </c>
    </row>
    <row r="171" spans="2:25" x14ac:dyDescent="0.25">
      <c r="B171" s="17"/>
      <c r="C171" s="15"/>
      <c r="D171" s="16"/>
      <c r="E171" t="s">
        <v>36</v>
      </c>
      <c r="F171">
        <f t="shared" si="136"/>
        <v>9.5560000000000003E-3</v>
      </c>
      <c r="G171">
        <f t="shared" si="137"/>
        <v>1.1935999999999999E-2</v>
      </c>
      <c r="I171">
        <f t="shared" si="138"/>
        <v>9.5560000000000003E-3</v>
      </c>
      <c r="J171">
        <f t="shared" si="139"/>
        <v>1.1868E-2</v>
      </c>
      <c r="O171" s="15"/>
      <c r="P171" s="16"/>
      <c r="Q171" t="s">
        <v>36</v>
      </c>
      <c r="R171">
        <f t="shared" si="140"/>
        <v>9.7310000000000001E-3</v>
      </c>
      <c r="S171">
        <f t="shared" si="141"/>
        <v>1.2151E-2</v>
      </c>
      <c r="U171">
        <f t="shared" si="142"/>
        <v>9.7310000000000001E-3</v>
      </c>
      <c r="V171">
        <f t="shared" si="143"/>
        <v>1.2058000000000001E-2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9.9639999999999989E-3</v>
      </c>
      <c r="G172">
        <f t="shared" si="137"/>
        <v>1.0699999999999999E-2</v>
      </c>
      <c r="I172">
        <f t="shared" si="138"/>
        <v>9.9959999999999979E-3</v>
      </c>
      <c r="J172">
        <f t="shared" si="139"/>
        <v>1.0699999999999999E-2</v>
      </c>
      <c r="O172" s="15"/>
      <c r="P172" s="16"/>
      <c r="Q172" t="s">
        <v>37</v>
      </c>
      <c r="R172">
        <f t="shared" si="140"/>
        <v>1.0149000000000002E-2</v>
      </c>
      <c r="S172">
        <f t="shared" si="141"/>
        <v>1.09E-2</v>
      </c>
      <c r="U172">
        <f t="shared" si="142"/>
        <v>1.0191000000000002E-2</v>
      </c>
      <c r="V172">
        <f t="shared" si="143"/>
        <v>1.09E-2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1.2294262499999998E-2</v>
      </c>
      <c r="H177">
        <f t="shared" ref="H177:H179" si="146">Q32+M32+I32+E32</f>
        <v>3.4961630000000001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1.2294262499999998E-2</v>
      </c>
      <c r="K177">
        <f t="shared" ref="K177:K179" si="149">Q39+M39+I39+E39</f>
        <v>3.377783</v>
      </c>
      <c r="L177">
        <f>3*0.05*(1-0.05)*(1-0.05)*F46+3*0.05*0.05*(1-0.05)*J46+0.05*0.05*0.05*N46+(1-3*0.05*(1-0.05)*(1-0.05)-3*0.05*0.05*(1-0.05)-0.05*0.05*0.05)*B46</f>
        <v>1.0235012499999998E-2</v>
      </c>
      <c r="M177">
        <f>Q46+M46+I46+E46</f>
        <v>8.2127180000000006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1.2487099999999999E-2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1.2487099999999999E-2</v>
      </c>
      <c r="X177">
        <f>3*0.1*(1-0.1)*(1-0.1)*F46+3*0.1*0.1*(1-0.1)*J46+0.1*0.1*0.1*N46+(1-3*0.1*(1-0.1)*(1-0.1)-3*0.1*0.1*(1-0.1)-0.1*0.1*0.1)*B46</f>
        <v>1.03701E-2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9.3342624999999992E-3</v>
      </c>
      <c r="G178">
        <f t="shared" si="145"/>
        <v>1.1664274999999998E-2</v>
      </c>
      <c r="H178">
        <f t="shared" si="146"/>
        <v>3.5577079999999999</v>
      </c>
      <c r="I178">
        <f t="shared" si="147"/>
        <v>9.3342624999999992E-3</v>
      </c>
      <c r="J178">
        <f t="shared" si="148"/>
        <v>1.1636474999999999E-2</v>
      </c>
      <c r="K178">
        <f t="shared" si="149"/>
        <v>3.5933080000000004</v>
      </c>
      <c r="N178" s="19"/>
      <c r="O178" s="15"/>
      <c r="P178" s="16"/>
      <c r="Q178" t="s">
        <v>36</v>
      </c>
      <c r="R178">
        <f t="shared" si="150"/>
        <v>9.4670999999999991E-3</v>
      </c>
      <c r="S178">
        <f t="shared" si="151"/>
        <v>1.18272E-2</v>
      </c>
      <c r="U178">
        <f t="shared" si="152"/>
        <v>9.4670999999999991E-3</v>
      </c>
      <c r="V178">
        <f t="shared" si="153"/>
        <v>1.1775799999999999E-2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9.7357124999999985E-3</v>
      </c>
      <c r="G179">
        <f t="shared" si="145"/>
        <v>1.0449999999999999E-2</v>
      </c>
      <c r="H179">
        <f t="shared" si="146"/>
        <v>3.656571</v>
      </c>
      <c r="I179">
        <f t="shared" si="147"/>
        <v>9.7492624999999979E-3</v>
      </c>
      <c r="J179">
        <f t="shared" si="148"/>
        <v>1.0449999999999999E-2</v>
      </c>
      <c r="K179">
        <f t="shared" si="149"/>
        <v>3.7182189999999999</v>
      </c>
      <c r="N179" s="19"/>
      <c r="O179" s="15"/>
      <c r="P179" s="16"/>
      <c r="Q179" t="s">
        <v>37</v>
      </c>
      <c r="R179">
        <f t="shared" si="150"/>
        <v>9.8726999999999981E-3</v>
      </c>
      <c r="S179">
        <f t="shared" si="151"/>
        <v>1.0599999999999998E-2</v>
      </c>
      <c r="U179">
        <f t="shared" si="152"/>
        <v>9.897099999999999E-3</v>
      </c>
      <c r="V179">
        <f t="shared" si="153"/>
        <v>1.0599999999999998E-2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1.28688E-2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1.28688E-2</v>
      </c>
      <c r="L183">
        <f>3*0.2*(1-0.2)*(1-0.2)*F46+3*0.2*0.2*(1-0.2)*J46+0.2*0.2*0.2*N46+(1-3*0.2*(1-0.2)*(1-0.2)-3*0.2*0.2*(1-0.2)-0.2*0.2*0.2)*B46</f>
        <v>1.0640799999999999E-2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1.3245699999999999E-2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1.3245699999999999E-2</v>
      </c>
      <c r="X183">
        <f>3*0.3*(1-0.3)*(1-0.3)*F46+3*0.3*0.3*(1-0.3)*J46+0.3*0.3*0.3*N46+(1-3*0.3*(1-0.3)*(1-0.3)-3*0.3*0.3*(1-0.3)-0.3*0.3*0.3)*B46</f>
        <v>1.0912700000000001E-2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9.7287999999999993E-3</v>
      </c>
      <c r="G184">
        <f t="shared" si="155"/>
        <v>1.21496E-2</v>
      </c>
      <c r="I184">
        <f t="shared" si="156"/>
        <v>9.7287999999999993E-3</v>
      </c>
      <c r="J184">
        <f t="shared" si="157"/>
        <v>1.2062399999999999E-2</v>
      </c>
      <c r="N184" s="19"/>
      <c r="O184" s="15"/>
      <c r="P184" s="16"/>
      <c r="Q184" t="s">
        <v>36</v>
      </c>
      <c r="R184">
        <f t="shared" si="158"/>
        <v>9.9857000000000001E-3</v>
      </c>
      <c r="S184">
        <f t="shared" si="159"/>
        <v>1.2468400000000001E-2</v>
      </c>
      <c r="U184">
        <f t="shared" si="160"/>
        <v>9.9857000000000001E-3</v>
      </c>
      <c r="V184">
        <f t="shared" si="161"/>
        <v>1.2358600000000001E-2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1.0149599999999998E-2</v>
      </c>
      <c r="G185">
        <f t="shared" si="155"/>
        <v>1.09E-2</v>
      </c>
      <c r="I185">
        <f t="shared" si="156"/>
        <v>1.0188799999999998E-2</v>
      </c>
      <c r="J185">
        <f t="shared" si="157"/>
        <v>1.09E-2</v>
      </c>
      <c r="N185" s="19"/>
      <c r="O185" s="15"/>
      <c r="P185" s="16"/>
      <c r="Q185" t="s">
        <v>37</v>
      </c>
      <c r="R185">
        <f t="shared" si="158"/>
        <v>1.0428900000000001E-2</v>
      </c>
      <c r="S185">
        <f t="shared" si="159"/>
        <v>1.1200000000000002E-2</v>
      </c>
      <c r="U185">
        <f t="shared" si="160"/>
        <v>1.0475700000000001E-2</v>
      </c>
      <c r="V185">
        <f t="shared" si="161"/>
        <v>1.1200000000000002E-2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1.2164999999999999E-2</v>
      </c>
      <c r="H190">
        <f t="shared" ref="H190:H192" si="164">AA32+W32</f>
        <v>1.730013</v>
      </c>
      <c r="I190">
        <f t="shared" ref="I190:I192" si="165">0.05*Y39+(1-0.05)*U39</f>
        <v>1.3649999999999999E-3</v>
      </c>
      <c r="J190">
        <f t="shared" ref="J190:J192" si="166">0.05*Z39+(1-0.05)*V39</f>
        <v>1.2164999999999999E-2</v>
      </c>
      <c r="K190">
        <f t="shared" ref="K190:K192" si="167">AA39+W39</f>
        <v>1.6616770000000001</v>
      </c>
      <c r="L190">
        <f>0.05*X46+(1-0.05)*T46</f>
        <v>7.8399999999999997E-3</v>
      </c>
      <c r="M190">
        <f>AA46+W46</f>
        <v>4.0676899999999998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1.2230000000000001E-2</v>
      </c>
      <c r="U190">
        <f t="shared" ref="U190:U192" si="170">0.1*Y39+(1-0.1)*U39</f>
        <v>1.4300000000000001E-3</v>
      </c>
      <c r="V190">
        <f t="shared" ref="V190:V192" si="171">0.1*Z39+(1-0.1)*V39</f>
        <v>1.2230000000000001E-2</v>
      </c>
      <c r="X190">
        <f>0.1*X46+(1-0.1)*T46</f>
        <v>7.8799999999999999E-3</v>
      </c>
    </row>
    <row r="191" spans="1:25" x14ac:dyDescent="0.25">
      <c r="C191" s="17"/>
      <c r="D191" s="16"/>
      <c r="E191" t="s">
        <v>36</v>
      </c>
      <c r="F191">
        <f t="shared" si="162"/>
        <v>5.3299999999999997E-3</v>
      </c>
      <c r="G191">
        <f t="shared" si="163"/>
        <v>1.0345E-2</v>
      </c>
      <c r="H191">
        <f t="shared" si="164"/>
        <v>1.7628520000000001</v>
      </c>
      <c r="I191">
        <f t="shared" si="165"/>
        <v>5.3299999999999997E-3</v>
      </c>
      <c r="J191">
        <f t="shared" si="166"/>
        <v>1.0320000000000001E-2</v>
      </c>
      <c r="K191">
        <f t="shared" si="167"/>
        <v>1.719455</v>
      </c>
      <c r="P191" s="16"/>
      <c r="Q191" t="s">
        <v>36</v>
      </c>
      <c r="R191">
        <f t="shared" si="168"/>
        <v>5.3600000000000002E-3</v>
      </c>
      <c r="S191">
        <f t="shared" si="169"/>
        <v>1.039E-2</v>
      </c>
      <c r="U191">
        <f t="shared" si="170"/>
        <v>5.3600000000000002E-3</v>
      </c>
      <c r="V191">
        <f t="shared" si="171"/>
        <v>1.034E-2</v>
      </c>
    </row>
    <row r="192" spans="1:25" x14ac:dyDescent="0.25">
      <c r="C192" s="17"/>
      <c r="D192" s="16"/>
      <c r="E192" t="s">
        <v>37</v>
      </c>
      <c r="F192">
        <f t="shared" si="162"/>
        <v>6.3350000000000004E-3</v>
      </c>
      <c r="G192">
        <f t="shared" si="163"/>
        <v>8.5450000000000005E-3</v>
      </c>
      <c r="H192">
        <f t="shared" si="164"/>
        <v>1.812845</v>
      </c>
      <c r="I192">
        <f t="shared" si="165"/>
        <v>6.3549999999999995E-3</v>
      </c>
      <c r="J192">
        <f t="shared" si="166"/>
        <v>8.5450000000000005E-3</v>
      </c>
      <c r="K192">
        <f t="shared" si="167"/>
        <v>1.8567420000000001</v>
      </c>
      <c r="P192" s="16"/>
      <c r="Q192" t="s">
        <v>37</v>
      </c>
      <c r="R192">
        <f t="shared" si="168"/>
        <v>6.3700000000000007E-3</v>
      </c>
      <c r="S192">
        <f t="shared" si="169"/>
        <v>8.5900000000000004E-3</v>
      </c>
      <c r="U192">
        <f t="shared" si="170"/>
        <v>6.4100000000000008E-3</v>
      </c>
      <c r="V192">
        <f t="shared" si="171"/>
        <v>8.5900000000000004E-3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1.2360000000000001E-2</v>
      </c>
      <c r="I196">
        <f t="shared" ref="I196:I198" si="174">0.2*Y39+(1-0.2)*U39</f>
        <v>1.5599999999999998E-3</v>
      </c>
      <c r="J196">
        <f t="shared" ref="J196:J198" si="175">0.2*Z39+(1-0.2)*V39</f>
        <v>1.2360000000000001E-2</v>
      </c>
      <c r="L196">
        <f>0.2*X46+(1-0.2)*T46</f>
        <v>7.9600000000000001E-3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1.2489999999999998E-2</v>
      </c>
      <c r="U196">
        <f t="shared" ref="U196:U198" si="178">0.3*Y39+(1-0.3)*U39</f>
        <v>1.6899999999999999E-3</v>
      </c>
      <c r="V196">
        <f t="shared" ref="V196:V198" si="179">0.3*Z39+(1-0.3)*V39</f>
        <v>1.2489999999999998E-2</v>
      </c>
      <c r="X196">
        <f>0.3*X46+(1-0.3)*T46</f>
        <v>8.0399999999999985E-3</v>
      </c>
    </row>
    <row r="197" spans="2:25" x14ac:dyDescent="0.25">
      <c r="C197" s="17"/>
      <c r="D197" s="16"/>
      <c r="E197" t="s">
        <v>36</v>
      </c>
      <c r="F197">
        <f t="shared" si="172"/>
        <v>5.4199999999999995E-3</v>
      </c>
      <c r="G197">
        <f t="shared" si="173"/>
        <v>1.0480000000000001E-2</v>
      </c>
      <c r="I197">
        <f t="shared" si="174"/>
        <v>5.4199999999999995E-3</v>
      </c>
      <c r="J197">
        <f t="shared" si="175"/>
        <v>1.038E-2</v>
      </c>
      <c r="P197" s="16"/>
      <c r="Q197" t="s">
        <v>36</v>
      </c>
      <c r="R197">
        <f t="shared" si="176"/>
        <v>5.4799999999999996E-3</v>
      </c>
      <c r="S197">
        <f t="shared" si="177"/>
        <v>1.057E-2</v>
      </c>
      <c r="U197">
        <f t="shared" si="178"/>
        <v>5.4799999999999996E-3</v>
      </c>
      <c r="V197">
        <f t="shared" si="179"/>
        <v>1.0419999999999999E-2</v>
      </c>
    </row>
    <row r="198" spans="2:25" x14ac:dyDescent="0.25">
      <c r="C198" s="17"/>
      <c r="D198" s="16"/>
      <c r="E198" t="s">
        <v>37</v>
      </c>
      <c r="F198">
        <f t="shared" si="172"/>
        <v>6.4400000000000004E-3</v>
      </c>
      <c r="G198">
        <f t="shared" si="173"/>
        <v>8.6800000000000002E-3</v>
      </c>
      <c r="I198">
        <f t="shared" si="174"/>
        <v>6.5200000000000006E-3</v>
      </c>
      <c r="J198">
        <f t="shared" si="175"/>
        <v>8.6800000000000002E-3</v>
      </c>
      <c r="P198" s="16"/>
      <c r="Q198" t="s">
        <v>37</v>
      </c>
      <c r="R198">
        <f t="shared" si="176"/>
        <v>6.5100000000000002E-3</v>
      </c>
      <c r="S198">
        <f t="shared" si="177"/>
        <v>8.77E-3</v>
      </c>
      <c r="U198">
        <f t="shared" si="178"/>
        <v>6.6300000000000005E-3</v>
      </c>
      <c r="V198">
        <f t="shared" si="179"/>
        <v>8.77E-3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1.2229750000000001E-2</v>
      </c>
      <c r="H203">
        <f t="shared" ref="H203:H205" si="182">AE32+AA32+W32</f>
        <v>2.5929120000000001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1.2229750000000001E-2</v>
      </c>
      <c r="K203">
        <f>AE39+AA39+W39</f>
        <v>2.4978180000000001</v>
      </c>
      <c r="L203">
        <f>(0.05*(1-0.05)+0.05*(1-0.05))*X46+0.05*0.05*AB46+(1-0.05*(1-0.05)-0.05*(1-0.05)-0.05*0.05)*T46</f>
        <v>7.8797500000000013E-3</v>
      </c>
      <c r="M203">
        <f>AE46+AA46+W46</f>
        <v>6.0812889999999999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1.2359000000000002E-2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1.2359000000000002E-2</v>
      </c>
      <c r="X203">
        <f>(0.1*0.9+0.1*0.9)*X46+0.1*0.1*AB46+(1-0.1*0.9-0.1*0.9-0.1*0.1)*T46</f>
        <v>7.9590000000000008E-3</v>
      </c>
    </row>
    <row r="204" spans="2:25" x14ac:dyDescent="0.25">
      <c r="B204" s="17"/>
      <c r="C204" s="15"/>
      <c r="D204" s="16"/>
      <c r="E204" t="s">
        <v>36</v>
      </c>
      <c r="F204">
        <f t="shared" si="180"/>
        <v>5.3597499999999999E-3</v>
      </c>
      <c r="G204">
        <f t="shared" si="181"/>
        <v>1.039E-2</v>
      </c>
      <c r="H204">
        <f t="shared" si="182"/>
        <v>2.6553100000000001</v>
      </c>
      <c r="I204">
        <f t="shared" si="183"/>
        <v>5.3597499999999999E-3</v>
      </c>
      <c r="J204">
        <f t="shared" si="184"/>
        <v>1.03415E-2</v>
      </c>
      <c r="K204">
        <f>AE117+AA117+W117</f>
        <v>0</v>
      </c>
      <c r="O204" s="15"/>
      <c r="P204" s="16"/>
      <c r="Q204" t="s">
        <v>36</v>
      </c>
      <c r="R204">
        <f t="shared" si="185"/>
        <v>5.4190000000000002E-3</v>
      </c>
      <c r="S204">
        <f t="shared" si="186"/>
        <v>1.0480000000000001E-2</v>
      </c>
      <c r="U204">
        <f t="shared" si="187"/>
        <v>5.4190000000000002E-3</v>
      </c>
      <c r="V204">
        <f t="shared" si="188"/>
        <v>1.0386000000000001E-2</v>
      </c>
    </row>
    <row r="205" spans="2:25" x14ac:dyDescent="0.25">
      <c r="B205" s="17"/>
      <c r="C205" s="15"/>
      <c r="D205" s="16"/>
      <c r="E205" t="s">
        <v>37</v>
      </c>
      <c r="F205">
        <f t="shared" si="180"/>
        <v>6.3697500000000004E-3</v>
      </c>
      <c r="G205">
        <f t="shared" si="181"/>
        <v>8.5897500000000002E-3</v>
      </c>
      <c r="H205">
        <f t="shared" si="182"/>
        <v>2.7177800000000003</v>
      </c>
      <c r="I205">
        <f t="shared" si="183"/>
        <v>6.408500000000001E-3</v>
      </c>
      <c r="J205">
        <f t="shared" si="184"/>
        <v>8.5897500000000002E-3</v>
      </c>
      <c r="K205">
        <f>AE118+AA118+W118</f>
        <v>0</v>
      </c>
      <c r="O205" s="15"/>
      <c r="P205" s="16"/>
      <c r="Q205" t="s">
        <v>37</v>
      </c>
      <c r="R205">
        <f t="shared" si="185"/>
        <v>6.4390000000000011E-3</v>
      </c>
      <c r="S205">
        <f t="shared" si="186"/>
        <v>8.6790000000000027E-3</v>
      </c>
      <c r="U205">
        <f t="shared" si="187"/>
        <v>6.5140000000000007E-3</v>
      </c>
      <c r="V205">
        <f t="shared" si="188"/>
        <v>8.6790000000000027E-3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1.2615999999999999E-2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1.2615999999999999E-2</v>
      </c>
      <c r="L209">
        <f>(0.2*0.8+0.2*0.8)*X46+0.2*0.2*AB46+(1-0.2*0.8-0.2*0.8-0.2*0.2)*T46</f>
        <v>8.116E-3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1.2871E-2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1.2871E-2</v>
      </c>
      <c r="X209">
        <f>(0.3*0.7+0.3*0.7)*X46+0.3*0.3*AB46+(1-0.3*0.7-0.3*0.7-0.3*0.3)*T46</f>
        <v>8.2710000000000006E-3</v>
      </c>
    </row>
    <row r="210" spans="1:25" x14ac:dyDescent="0.25">
      <c r="B210" s="17"/>
      <c r="C210" s="15"/>
      <c r="D210" s="16"/>
      <c r="E210" t="s">
        <v>36</v>
      </c>
      <c r="F210">
        <f t="shared" si="189"/>
        <v>5.5360000000000001E-3</v>
      </c>
      <c r="G210">
        <f t="shared" si="190"/>
        <v>1.0659999999999999E-2</v>
      </c>
      <c r="I210">
        <f t="shared" si="191"/>
        <v>5.5360000000000001E-3</v>
      </c>
      <c r="J210">
        <f t="shared" si="192"/>
        <v>1.0484E-2</v>
      </c>
      <c r="O210" s="15"/>
      <c r="P210" s="16"/>
      <c r="Q210" t="s">
        <v>36</v>
      </c>
      <c r="R210">
        <f t="shared" si="193"/>
        <v>5.6509999999999998E-3</v>
      </c>
      <c r="S210">
        <f t="shared" si="194"/>
        <v>1.0840000000000001E-2</v>
      </c>
      <c r="U210">
        <f t="shared" si="195"/>
        <v>5.6509999999999998E-3</v>
      </c>
      <c r="V210">
        <f t="shared" si="196"/>
        <v>1.0594000000000001E-2</v>
      </c>
    </row>
    <row r="211" spans="1:25" x14ac:dyDescent="0.25">
      <c r="B211" s="17"/>
      <c r="C211" s="15"/>
      <c r="D211" s="16"/>
      <c r="E211" t="s">
        <v>37</v>
      </c>
      <c r="F211">
        <f t="shared" si="189"/>
        <v>6.5760000000000002E-3</v>
      </c>
      <c r="G211">
        <f t="shared" si="190"/>
        <v>8.8559999999999993E-3</v>
      </c>
      <c r="I211">
        <f t="shared" si="191"/>
        <v>6.7159999999999997E-3</v>
      </c>
      <c r="J211">
        <f t="shared" si="192"/>
        <v>8.8559999999999993E-3</v>
      </c>
      <c r="O211" s="15"/>
      <c r="P211" s="16"/>
      <c r="Q211" t="s">
        <v>37</v>
      </c>
      <c r="R211">
        <f t="shared" si="193"/>
        <v>6.711E-3</v>
      </c>
      <c r="S211">
        <f t="shared" si="194"/>
        <v>9.0310000000000008E-3</v>
      </c>
      <c r="U211">
        <f t="shared" si="195"/>
        <v>6.9060000000000007E-3</v>
      </c>
      <c r="V211">
        <f t="shared" si="196"/>
        <v>9.0310000000000008E-3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1.2294262499999998E-2</v>
      </c>
      <c r="H216">
        <f t="shared" ref="H216:H218" si="199">AI32+AE32+AA32+W32</f>
        <v>3.4593430000000005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1.2294262499999998E-2</v>
      </c>
      <c r="K216">
        <f t="shared" ref="K216:K218" si="202">AI39+AE39+AA39+W39</f>
        <v>3.3320919999999998</v>
      </c>
      <c r="L216">
        <f>3*0.05*(1-0.05)*(1-0.05)*X46+3*0.05*0.05*(1-0.05)*AB46+0.05*0.05*0.05*AF46+(1-3*0.05*(1-0.05)*(1-0.05)-3*0.05*0.05*(1-0.05)-0.05*0.05*0.05)*T46</f>
        <v>7.9192749999999999E-3</v>
      </c>
      <c r="M216">
        <f>AI46+AE46+AA46+W46</f>
        <v>8.1213200000000008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1.2487099999999999E-2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1.2487099999999999E-2</v>
      </c>
      <c r="X216">
        <f>3*0.1*(1-0.1)*(1-0.1)*X46+3*0.1*0.1*(1-0.1)*AB46+0.1*0.1*0.1*AF46+(1-3*0.1*(1-0.1)*(1-0.1)-3*0.1*0.1*(1-0.1)-0.1*0.1*0.1)*T46</f>
        <v>8.0371999999999996E-3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5.3892624999999994E-3</v>
      </c>
      <c r="G217">
        <f t="shared" si="198"/>
        <v>1.0435E-2</v>
      </c>
      <c r="H217">
        <f t="shared" si="199"/>
        <v>3.5356700000000001</v>
      </c>
      <c r="I217">
        <f t="shared" si="200"/>
        <v>5.3892624999999994E-3</v>
      </c>
      <c r="J217">
        <f t="shared" si="201"/>
        <v>1.0364437499999999E-2</v>
      </c>
      <c r="K217">
        <f t="shared" si="202"/>
        <v>3.4326490000000001</v>
      </c>
      <c r="N217" s="19"/>
      <c r="O217" s="15"/>
      <c r="P217" s="16"/>
      <c r="Q217" t="s">
        <v>36</v>
      </c>
      <c r="R217">
        <f t="shared" si="203"/>
        <v>5.4771000000000004E-3</v>
      </c>
      <c r="S217">
        <f t="shared" si="204"/>
        <v>1.057E-2</v>
      </c>
      <c r="U217">
        <f t="shared" si="205"/>
        <v>5.4771000000000004E-3</v>
      </c>
      <c r="V217">
        <f t="shared" si="206"/>
        <v>1.0437499999999999E-2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6.4042749999999992E-3</v>
      </c>
      <c r="G218">
        <f t="shared" si="198"/>
        <v>8.6342624999999999E-3</v>
      </c>
      <c r="H218">
        <f t="shared" si="199"/>
        <v>3.6212819999999999</v>
      </c>
      <c r="I218">
        <f t="shared" si="200"/>
        <v>6.4605874999999991E-3</v>
      </c>
      <c r="J218">
        <f t="shared" si="201"/>
        <v>8.6342624999999999E-3</v>
      </c>
      <c r="K218">
        <f t="shared" si="202"/>
        <v>3.7091380000000003</v>
      </c>
      <c r="N218" s="19"/>
      <c r="O218" s="15"/>
      <c r="P218" s="16"/>
      <c r="Q218" t="s">
        <v>37</v>
      </c>
      <c r="R218">
        <f t="shared" si="203"/>
        <v>6.5071999999999994E-3</v>
      </c>
      <c r="S218">
        <f t="shared" si="204"/>
        <v>8.7671000000000016E-3</v>
      </c>
      <c r="U218">
        <f t="shared" si="205"/>
        <v>6.6126999999999991E-3</v>
      </c>
      <c r="V218">
        <f t="shared" si="206"/>
        <v>8.7671000000000016E-3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1.28688E-2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1.28688E-2</v>
      </c>
      <c r="L222">
        <f>3*0.2*(1-0.2)*(1-0.2)*X46+3*0.2*0.2*(1-0.2)*AB46+0.2*0.2*0.2*AF46+(1-3*0.2*(1-0.2)*(1-0.2)-3*0.2*0.2*(1-0.2)-0.2*0.2*0.2)*T46</f>
        <v>8.2695999999999985E-3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1.3245699999999999E-2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1.3245699999999999E-2</v>
      </c>
      <c r="X222">
        <f>3*0.3*(1-0.3)*(1-0.3)*X46+3*0.3*0.3*(1-0.3)*AB46+0.3*0.3*0.3*AF46+(1-3*0.3*(1-0.3)*(1-0.3)-3*0.3*0.3*(1-0.3)-0.3*0.3*0.3)*T46</f>
        <v>8.4983999999999997E-3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5.6487999999999998E-3</v>
      </c>
      <c r="G223">
        <f t="shared" si="208"/>
        <v>1.0839999999999999E-2</v>
      </c>
      <c r="I223">
        <f t="shared" si="209"/>
        <v>5.6487999999999998E-3</v>
      </c>
      <c r="J223">
        <f t="shared" si="210"/>
        <v>1.0607999999999999E-2</v>
      </c>
      <c r="N223" s="19"/>
      <c r="O223" s="15"/>
      <c r="P223" s="16"/>
      <c r="Q223" t="s">
        <v>36</v>
      </c>
      <c r="R223">
        <f t="shared" si="211"/>
        <v>5.8157E-3</v>
      </c>
      <c r="S223">
        <f t="shared" si="212"/>
        <v>1.111E-2</v>
      </c>
      <c r="U223">
        <f t="shared" si="213"/>
        <v>5.8157E-3</v>
      </c>
      <c r="V223">
        <f t="shared" si="214"/>
        <v>1.08085E-2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6.7095999999999996E-3</v>
      </c>
      <c r="G224">
        <f t="shared" si="208"/>
        <v>9.0288E-3</v>
      </c>
      <c r="I224">
        <f t="shared" si="209"/>
        <v>6.8935999999999997E-3</v>
      </c>
      <c r="J224">
        <f t="shared" si="210"/>
        <v>9.0288E-3</v>
      </c>
      <c r="N224" s="19"/>
      <c r="O224" s="15"/>
      <c r="P224" s="16"/>
      <c r="Q224" t="s">
        <v>37</v>
      </c>
      <c r="R224">
        <f t="shared" si="211"/>
        <v>6.9084000000000003E-3</v>
      </c>
      <c r="S224">
        <f t="shared" si="212"/>
        <v>9.2857000000000009E-3</v>
      </c>
      <c r="U224">
        <f t="shared" si="213"/>
        <v>7.1469000000000003E-3</v>
      </c>
      <c r="V224">
        <f t="shared" si="214"/>
        <v>9.2857000000000009E-3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1.2164999999999999E-2</v>
      </c>
      <c r="H229">
        <f t="shared" ref="H229:H231" si="217">I52+E52</f>
        <v>1.740524</v>
      </c>
      <c r="I229">
        <f t="shared" ref="I229:I231" si="218">0.05*G59+(1-0.05)*C59</f>
        <v>1.3649999999999999E-3</v>
      </c>
      <c r="J229">
        <f t="shared" ref="J229:J231" si="219">0.05*H59+(1-0.05)*D59</f>
        <v>1.2164999999999999E-2</v>
      </c>
      <c r="K229">
        <f t="shared" ref="K229:K231" si="220">I59+E59</f>
        <v>1.7728920000000001</v>
      </c>
      <c r="L229">
        <f>0.05*G66+(1-0.05)*B66</f>
        <v>4.4299999999999999E-3</v>
      </c>
      <c r="M229">
        <f>I66+E66</f>
        <v>4.0632339999999996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1.2230000000000001E-2</v>
      </c>
      <c r="U229">
        <f t="shared" ref="U229:U231" si="223">0.1*G59+(1-0.1)*C59</f>
        <v>1.4300000000000001E-3</v>
      </c>
      <c r="V229">
        <f t="shared" ref="V229:V231" si="224">0.1*H59+(1-0.1)*D59</f>
        <v>1.2230000000000001E-2</v>
      </c>
      <c r="X229">
        <f>0.1*G66+(1-0.1)*B66</f>
        <v>4.4600000000000004E-3</v>
      </c>
    </row>
    <row r="230" spans="1:25" x14ac:dyDescent="0.25">
      <c r="C230" s="17"/>
      <c r="D230" s="16"/>
      <c r="E230" t="s">
        <v>36</v>
      </c>
      <c r="F230">
        <f t="shared" si="215"/>
        <v>2.6150000000000001E-3</v>
      </c>
      <c r="G230">
        <f t="shared" si="216"/>
        <v>7.1300000000000001E-3</v>
      </c>
      <c r="H230">
        <f t="shared" si="217"/>
        <v>1.7865799999999998</v>
      </c>
      <c r="I230">
        <f t="shared" si="218"/>
        <v>2.6250000000000002E-3</v>
      </c>
      <c r="J230">
        <f t="shared" si="219"/>
        <v>7.0699999999999999E-3</v>
      </c>
      <c r="K230">
        <f t="shared" si="220"/>
        <v>1.798035</v>
      </c>
      <c r="P230" s="16"/>
      <c r="Q230" t="s">
        <v>36</v>
      </c>
      <c r="R230">
        <f t="shared" si="221"/>
        <v>2.63E-3</v>
      </c>
      <c r="S230">
        <f t="shared" si="222"/>
        <v>7.1600000000000006E-3</v>
      </c>
      <c r="U230">
        <f t="shared" si="223"/>
        <v>2.65E-3</v>
      </c>
      <c r="V230">
        <f t="shared" si="224"/>
        <v>7.0400000000000011E-3</v>
      </c>
    </row>
    <row r="231" spans="1:25" x14ac:dyDescent="0.25">
      <c r="C231" s="17"/>
      <c r="D231" s="16"/>
      <c r="E231" t="s">
        <v>37</v>
      </c>
      <c r="F231">
        <f t="shared" si="215"/>
        <v>3.4149999999999996E-3</v>
      </c>
      <c r="G231">
        <f t="shared" si="216"/>
        <v>5.5299999999999993E-3</v>
      </c>
      <c r="H231">
        <f t="shared" si="217"/>
        <v>1.8333499999999998</v>
      </c>
      <c r="I231">
        <f t="shared" si="218"/>
        <v>3.4399999999999999E-3</v>
      </c>
      <c r="J231">
        <f t="shared" si="219"/>
        <v>5.5099999999999993E-3</v>
      </c>
      <c r="K231">
        <f t="shared" si="220"/>
        <v>1.873788</v>
      </c>
      <c r="P231" s="16"/>
      <c r="Q231" t="s">
        <v>37</v>
      </c>
      <c r="R231">
        <f t="shared" si="221"/>
        <v>3.4299999999999999E-3</v>
      </c>
      <c r="S231">
        <f t="shared" si="222"/>
        <v>5.5599999999999998E-3</v>
      </c>
      <c r="U231">
        <f t="shared" si="223"/>
        <v>3.4799999999999996E-3</v>
      </c>
      <c r="V231">
        <f t="shared" si="224"/>
        <v>5.5199999999999997E-3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1.2360000000000001E-2</v>
      </c>
      <c r="I235">
        <f t="shared" ref="I235:I237" si="227">0.2*G59+(1-0.2)*C59</f>
        <v>1.5599999999999998E-3</v>
      </c>
      <c r="J235">
        <f t="shared" ref="J235:J237" si="228">0.2*H59+(1-0.2)*D59</f>
        <v>1.2360000000000001E-2</v>
      </c>
      <c r="L235">
        <f>0.2*G66+(1-0.2)*B66</f>
        <v>4.5200000000000006E-3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1.2489999999999998E-2</v>
      </c>
      <c r="U235">
        <f t="shared" ref="U235:U237" si="231">0.3*G59+(1-0.3)*C59</f>
        <v>1.6899999999999999E-3</v>
      </c>
      <c r="V235">
        <f t="shared" ref="V235:V237" si="232">0.3*H59+(1-0.3)*D59</f>
        <v>1.2489999999999998E-2</v>
      </c>
      <c r="X235">
        <f>0.3*G66+(1-0.3)*B66</f>
        <v>4.5799999999999999E-3</v>
      </c>
    </row>
    <row r="236" spans="1:25" x14ac:dyDescent="0.25">
      <c r="C236" s="17"/>
      <c r="D236" s="16"/>
      <c r="E236" t="s">
        <v>36</v>
      </c>
      <c r="F236">
        <f t="shared" si="225"/>
        <v>2.66E-3</v>
      </c>
      <c r="G236">
        <f t="shared" si="226"/>
        <v>7.2200000000000007E-3</v>
      </c>
      <c r="I236">
        <f t="shared" si="227"/>
        <v>2.6999999999999997E-3</v>
      </c>
      <c r="J236">
        <f t="shared" si="228"/>
        <v>6.980000000000001E-3</v>
      </c>
      <c r="P236" s="16"/>
      <c r="Q236" t="s">
        <v>36</v>
      </c>
      <c r="R236">
        <f t="shared" si="229"/>
        <v>2.6899999999999997E-3</v>
      </c>
      <c r="S236">
        <f t="shared" si="230"/>
        <v>7.28E-3</v>
      </c>
      <c r="U236">
        <f t="shared" si="231"/>
        <v>2.7499999999999998E-3</v>
      </c>
      <c r="V236">
        <f t="shared" si="232"/>
        <v>6.9199999999999991E-3</v>
      </c>
    </row>
    <row r="237" spans="1:25" x14ac:dyDescent="0.25">
      <c r="C237" s="17"/>
      <c r="D237" s="16"/>
      <c r="E237" t="s">
        <v>37</v>
      </c>
      <c r="F237">
        <f t="shared" si="225"/>
        <v>3.4600000000000004E-3</v>
      </c>
      <c r="G237">
        <f t="shared" si="226"/>
        <v>5.62E-3</v>
      </c>
      <c r="I237">
        <f t="shared" si="227"/>
        <v>3.5600000000000002E-3</v>
      </c>
      <c r="J237">
        <f t="shared" si="228"/>
        <v>5.5400000000000007E-3</v>
      </c>
      <c r="P237" s="16"/>
      <c r="Q237" t="s">
        <v>37</v>
      </c>
      <c r="R237">
        <f t="shared" si="229"/>
        <v>3.49E-3</v>
      </c>
      <c r="S237">
        <f t="shared" si="230"/>
        <v>5.6799999999999993E-3</v>
      </c>
      <c r="U237">
        <f t="shared" si="231"/>
        <v>3.6399999999999996E-3</v>
      </c>
      <c r="V237">
        <f t="shared" si="232"/>
        <v>5.5599999999999998E-3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1.2229750000000001E-2</v>
      </c>
      <c r="H242">
        <f t="shared" ref="H242:H244" si="235">M52+I52+E52</f>
        <v>2.610214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1.2229750000000001E-2</v>
      </c>
      <c r="K242">
        <f t="shared" ref="K242:K244" si="238">M59+I59+E59</f>
        <v>2.6245259999999999</v>
      </c>
      <c r="L242">
        <f>(0.05*(1-0.05)+0.05*(1-0.05))*G66+0.05*0.05*J66+(1-0.05*(1-0.05)-0.05*(1-0.05)-0.05*0.05)*B66</f>
        <v>4.4597500000000002E-3</v>
      </c>
      <c r="M242">
        <f>M66+I66+E66</f>
        <v>6.0791649999999997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1.2359000000000002E-2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1.2359000000000002E-2</v>
      </c>
      <c r="X242">
        <f>(0.1*0.9+0.1*0.9)*G66+0.1*0.1*J66+(1-0.1*0.9-0.1*0.9-0.1*0.1)*B66</f>
        <v>4.5190000000000004E-3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2.63E-3</v>
      </c>
      <c r="G243">
        <f t="shared" si="234"/>
        <v>7.1595000000000009E-3</v>
      </c>
      <c r="H243">
        <f t="shared" si="235"/>
        <v>2.6784469999999998</v>
      </c>
      <c r="I243">
        <f t="shared" si="236"/>
        <v>2.6507499999999999E-3</v>
      </c>
      <c r="J243">
        <f t="shared" si="237"/>
        <v>7.0435000000000011E-3</v>
      </c>
      <c r="K243">
        <f t="shared" si="238"/>
        <v>2.6627619999999999</v>
      </c>
      <c r="O243" s="15"/>
      <c r="P243" s="16"/>
      <c r="Q243" t="s">
        <v>36</v>
      </c>
      <c r="R243">
        <f t="shared" si="239"/>
        <v>2.66E-3</v>
      </c>
      <c r="S243">
        <f t="shared" si="240"/>
        <v>7.2180000000000013E-3</v>
      </c>
      <c r="U243">
        <f t="shared" si="241"/>
        <v>2.7030000000000001E-3</v>
      </c>
      <c r="V243">
        <f t="shared" si="242"/>
        <v>6.9940000000000011E-3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3.4305E-3</v>
      </c>
      <c r="G244">
        <f t="shared" si="234"/>
        <v>5.5597500000000005E-3</v>
      </c>
      <c r="H244">
        <f t="shared" si="235"/>
        <v>2.7436400000000001</v>
      </c>
      <c r="I244">
        <f t="shared" si="236"/>
        <v>3.4787500000000001E-3</v>
      </c>
      <c r="J244">
        <f t="shared" si="237"/>
        <v>5.5200000000000006E-3</v>
      </c>
      <c r="K244">
        <f t="shared" si="238"/>
        <v>2.7891349999999999</v>
      </c>
      <c r="O244" s="15"/>
      <c r="P244" s="16"/>
      <c r="Q244" t="s">
        <v>37</v>
      </c>
      <c r="R244">
        <f t="shared" si="239"/>
        <v>3.4620000000000002E-3</v>
      </c>
      <c r="S244">
        <f t="shared" si="240"/>
        <v>5.6189999999999999E-3</v>
      </c>
      <c r="U244">
        <f t="shared" si="241"/>
        <v>3.555E-3</v>
      </c>
      <c r="V244">
        <f t="shared" si="242"/>
        <v>5.5399999999999998E-3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1.2615999999999999E-2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1.2615999999999999E-2</v>
      </c>
      <c r="L248">
        <f>(0.2*0.8+0.2*0.8)*G66+0.2*0.2*J66+(1-0.2*0.8-0.2*0.8-0.2*0.2)*B66</f>
        <v>4.6360000000000004E-3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1.2871E-2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1.2871E-2</v>
      </c>
      <c r="X248">
        <f>(0.3*0.7+0.3*0.7)*G66+0.3*0.3*J66+(1-0.3*0.7-0.3*0.7-0.3*0.3)*B66</f>
        <v>4.751E-3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2.7199999999999998E-3</v>
      </c>
      <c r="G249">
        <f t="shared" si="244"/>
        <v>7.332E-3</v>
      </c>
      <c r="I249">
        <f t="shared" si="245"/>
        <v>2.8120000000000003E-3</v>
      </c>
      <c r="J249">
        <f t="shared" si="246"/>
        <v>6.9160000000000003E-3</v>
      </c>
      <c r="O249" s="15"/>
      <c r="P249" s="16"/>
      <c r="Q249" t="s">
        <v>36</v>
      </c>
      <c r="R249">
        <f t="shared" si="247"/>
        <v>2.7800000000000004E-3</v>
      </c>
      <c r="S249">
        <f t="shared" si="248"/>
        <v>7.4420000000000007E-3</v>
      </c>
      <c r="U249">
        <f t="shared" si="249"/>
        <v>2.9269999999999999E-3</v>
      </c>
      <c r="V249">
        <f t="shared" si="250"/>
        <v>6.8660000000000006E-3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3.5279999999999999E-3</v>
      </c>
      <c r="G250">
        <f t="shared" si="244"/>
        <v>5.7359999999999998E-3</v>
      </c>
      <c r="I250">
        <f t="shared" si="245"/>
        <v>3.6999999999999997E-3</v>
      </c>
      <c r="J250">
        <f t="shared" si="246"/>
        <v>5.5799999999999999E-3</v>
      </c>
      <c r="O250" s="15"/>
      <c r="P250" s="16"/>
      <c r="Q250" t="s">
        <v>37</v>
      </c>
      <c r="R250">
        <f t="shared" si="247"/>
        <v>3.5980000000000005E-3</v>
      </c>
      <c r="S250">
        <f t="shared" si="248"/>
        <v>5.8510000000000003E-3</v>
      </c>
      <c r="U250">
        <f t="shared" si="249"/>
        <v>3.8349999999999999E-3</v>
      </c>
      <c r="V250">
        <f t="shared" si="250"/>
        <v>5.62E-3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1.2294262499999998E-2</v>
      </c>
      <c r="H255">
        <f t="shared" ref="H255:H257" si="253">Q52+M52+I52+E52</f>
        <v>3.4796689999999999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1.2294262499999998E-2</v>
      </c>
      <c r="K255">
        <f t="shared" ref="K255:K257" si="256">Q59+M59+I59+E59</f>
        <v>3.4653169999999998</v>
      </c>
      <c r="L255">
        <f>3*0.05*(1-0.05)*(1-0.05)*G66+3*0.05*0.05*(1-0.05)*J66+0.05*0.05*0.05*N66+(1-3*0.05*(1-0.05)*(1-0.05)-3*0.05*0.05*(1-0.05)-0.05*0.05*0.05)*B66</f>
        <v>4.4892624999999997E-3</v>
      </c>
      <c r="M255">
        <f>Q66+M66+I66+E66</f>
        <v>8.1021029999999996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1.2487099999999999E-2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1.2487099999999999E-2</v>
      </c>
      <c r="X255">
        <f>3*0.1*(1-0.1)*(1-0.1)*G66+3*0.1*0.1*(1-0.1)*J66+0.1*0.1*0.1*N66+(1-3*0.1*(1-0.1)*(1-0.1)-3*0.1*0.1*(1-0.1)-0.1*0.1*0.1)*B66</f>
        <v>4.5770999999999997E-3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2.6449874999999994E-3</v>
      </c>
      <c r="G256">
        <f t="shared" si="252"/>
        <v>7.1885624999999996E-3</v>
      </c>
      <c r="H256">
        <f t="shared" si="253"/>
        <v>3.5831399999999998</v>
      </c>
      <c r="I256">
        <f t="shared" si="254"/>
        <v>2.6771124999999995E-3</v>
      </c>
      <c r="J256">
        <f t="shared" si="255"/>
        <v>7.0203249999999991E-3</v>
      </c>
      <c r="K256">
        <f t="shared" si="256"/>
        <v>3.5596969999999999</v>
      </c>
      <c r="N256" s="19"/>
      <c r="O256" s="15"/>
      <c r="P256" s="16"/>
      <c r="Q256" t="s">
        <v>36</v>
      </c>
      <c r="R256">
        <f t="shared" si="257"/>
        <v>2.6898999999999998E-3</v>
      </c>
      <c r="S256">
        <f t="shared" si="258"/>
        <v>7.2745000000000006E-3</v>
      </c>
      <c r="U256">
        <f t="shared" si="259"/>
        <v>2.7578999999999998E-3</v>
      </c>
      <c r="V256">
        <f t="shared" si="260"/>
        <v>6.9605999999999999E-3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3.4464624999999997E-3</v>
      </c>
      <c r="G257">
        <f t="shared" si="252"/>
        <v>5.5892749999999995E-3</v>
      </c>
      <c r="H257">
        <f t="shared" si="253"/>
        <v>3.6490209999999998</v>
      </c>
      <c r="I257">
        <f t="shared" si="254"/>
        <v>3.5163249999999998E-3</v>
      </c>
      <c r="J257">
        <f t="shared" si="255"/>
        <v>5.5300624999999994E-3</v>
      </c>
      <c r="K257">
        <f t="shared" si="256"/>
        <v>3.7076440000000002</v>
      </c>
      <c r="N257" s="19"/>
      <c r="O257" s="15"/>
      <c r="P257" s="16"/>
      <c r="Q257" t="s">
        <v>37</v>
      </c>
      <c r="R257">
        <f t="shared" si="257"/>
        <v>3.4956999999999996E-3</v>
      </c>
      <c r="S257">
        <f t="shared" si="258"/>
        <v>5.6772000000000003E-3</v>
      </c>
      <c r="U257">
        <f t="shared" si="259"/>
        <v>3.6255999999999997E-3</v>
      </c>
      <c r="V257">
        <f t="shared" si="260"/>
        <v>5.5604999999999995E-3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1.28688E-2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1.28688E-2</v>
      </c>
      <c r="L261">
        <f>3*0.2*(1-0.2)*(1-0.2)*G66+3*0.2*0.2*(1-0.2)*J66+0.2*0.2*0.2*N66+(1-3*0.2*(1-0.2)*(1-0.2)-3*0.2*0.2*(1-0.2)-0.2*0.2*0.2)*B66</f>
        <v>4.7488000000000001E-3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1.3245699999999999E-2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1.3245699999999999E-2</v>
      </c>
      <c r="X261">
        <f>3*0.3*(1-0.3)*(1-0.3)*G66+3*0.3*0.3*(1-0.3)*J66+0.3*0.3*0.3*N66+(1-3*0.3*(1-0.3)*(1-0.3)-3*0.3*0.3*(1-0.3)-0.3*0.3*0.3)*B66</f>
        <v>4.9157000000000003E-3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2.7791999999999999E-3</v>
      </c>
      <c r="G262">
        <f t="shared" si="262"/>
        <v>7.4400000000000004E-3</v>
      </c>
      <c r="I262">
        <f t="shared" si="263"/>
        <v>2.9271999999999996E-3</v>
      </c>
      <c r="J262">
        <f t="shared" si="264"/>
        <v>6.8967999999999998E-3</v>
      </c>
      <c r="N262" s="19"/>
      <c r="O262" s="15"/>
      <c r="P262" s="16"/>
      <c r="Q262" t="s">
        <v>36</v>
      </c>
      <c r="R262">
        <f t="shared" si="265"/>
        <v>2.8673000000000001E-3</v>
      </c>
      <c r="S262">
        <f t="shared" si="266"/>
        <v>7.5995000000000004E-3</v>
      </c>
      <c r="U262">
        <f t="shared" si="267"/>
        <v>3.1013E-3</v>
      </c>
      <c r="V262">
        <f t="shared" si="268"/>
        <v>6.9001999999999996E-3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3.6015999999999999E-3</v>
      </c>
      <c r="G263">
        <f t="shared" si="262"/>
        <v>5.8495999999999999E-3</v>
      </c>
      <c r="I263">
        <f t="shared" si="263"/>
        <v>3.8247999999999997E-3</v>
      </c>
      <c r="J263">
        <f t="shared" si="264"/>
        <v>5.6239999999999997E-3</v>
      </c>
      <c r="N263" s="19"/>
      <c r="O263" s="15"/>
      <c r="P263" s="16"/>
      <c r="Q263" t="s">
        <v>37</v>
      </c>
      <c r="R263">
        <f t="shared" si="265"/>
        <v>3.7159000000000003E-3</v>
      </c>
      <c r="S263">
        <f t="shared" si="266"/>
        <v>6.0184000000000001E-3</v>
      </c>
      <c r="U263">
        <f t="shared" si="267"/>
        <v>4.0011999999999999E-3</v>
      </c>
      <c r="V263">
        <f t="shared" si="268"/>
        <v>5.6934999999999998E-3</v>
      </c>
    </row>
  </sheetData>
  <mergeCells count="345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5:D65"/>
    <mergeCell ref="F65:H65"/>
    <mergeCell ref="J65:L65"/>
    <mergeCell ref="N65:P65"/>
    <mergeCell ref="D71:H71"/>
    <mergeCell ref="I71:K71"/>
    <mergeCell ref="L71:M71"/>
    <mergeCell ref="P71:T71"/>
    <mergeCell ref="U71:W71"/>
    <mergeCell ref="B50:E50"/>
    <mergeCell ref="F50:I50"/>
    <mergeCell ref="J50:M50"/>
    <mergeCell ref="N50:Q50"/>
    <mergeCell ref="B57:E57"/>
    <mergeCell ref="F57:I57"/>
    <mergeCell ref="J57:M57"/>
    <mergeCell ref="N57:Q57"/>
    <mergeCell ref="B64:E64"/>
    <mergeCell ref="F64:I64"/>
    <mergeCell ref="J64:M64"/>
    <mergeCell ref="N64:Q64"/>
    <mergeCell ref="B45:D45"/>
    <mergeCell ref="F45:H45"/>
    <mergeCell ref="J45:L45"/>
    <mergeCell ref="N45:P45"/>
    <mergeCell ref="T45:V45"/>
    <mergeCell ref="X45:Z45"/>
    <mergeCell ref="AB45:AD45"/>
    <mergeCell ref="AF45:AH45"/>
    <mergeCell ref="B49:E49"/>
    <mergeCell ref="F49:I49"/>
    <mergeCell ref="J49:M49"/>
    <mergeCell ref="N49:Q49"/>
    <mergeCell ref="B37:E37"/>
    <mergeCell ref="F37:I37"/>
    <mergeCell ref="J37:M37"/>
    <mergeCell ref="N37:Q37"/>
    <mergeCell ref="T37:W37"/>
    <mergeCell ref="X37:AA37"/>
    <mergeCell ref="AB37:AE37"/>
    <mergeCell ref="AF37:AI37"/>
    <mergeCell ref="B44:E44"/>
    <mergeCell ref="F44:I44"/>
    <mergeCell ref="J44:M44"/>
    <mergeCell ref="N44:Q44"/>
    <mergeCell ref="T44:W44"/>
    <mergeCell ref="X44:AA44"/>
    <mergeCell ref="AB44:AE44"/>
    <mergeCell ref="AF44:AI44"/>
    <mergeCell ref="B29:E29"/>
    <mergeCell ref="F29:I29"/>
    <mergeCell ref="J29:M29"/>
    <mergeCell ref="N29:Q29"/>
    <mergeCell ref="T29:W29"/>
    <mergeCell ref="X29:AA29"/>
    <mergeCell ref="AB29:AE29"/>
    <mergeCell ref="AF29:AI29"/>
    <mergeCell ref="B30:E30"/>
    <mergeCell ref="F30:I30"/>
    <mergeCell ref="J30:M30"/>
    <mergeCell ref="N30:Q30"/>
    <mergeCell ref="T30:W30"/>
    <mergeCell ref="X30:AA30"/>
    <mergeCell ref="AB30:AE30"/>
    <mergeCell ref="AF30:AI30"/>
    <mergeCell ref="B24:D24"/>
    <mergeCell ref="F24:H24"/>
    <mergeCell ref="J24:L24"/>
    <mergeCell ref="N24:P24"/>
    <mergeCell ref="T24:V24"/>
    <mergeCell ref="X24:Z24"/>
    <mergeCell ref="AB24:AD24"/>
    <mergeCell ref="AF24:AH24"/>
    <mergeCell ref="B25:D25"/>
    <mergeCell ref="F25:H25"/>
    <mergeCell ref="J25:L25"/>
    <mergeCell ref="N25:P25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I263"/>
  <sheetViews>
    <sheetView zoomScale="55" zoomScaleNormal="55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9.664062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124</v>
      </c>
      <c r="C9" s="11"/>
      <c r="D9" s="11"/>
      <c r="E9" s="11"/>
      <c r="F9" s="11" t="s">
        <v>125</v>
      </c>
      <c r="G9" s="11"/>
      <c r="H9" s="11"/>
      <c r="I9" s="11"/>
      <c r="J9" s="11" t="s">
        <v>126</v>
      </c>
      <c r="K9" s="11"/>
      <c r="L9" s="11"/>
      <c r="M9" s="11"/>
      <c r="N9" s="11" t="s">
        <v>127</v>
      </c>
      <c r="O9" s="11"/>
      <c r="P9" s="11"/>
      <c r="Q9" s="11"/>
      <c r="S9" s="17" t="s">
        <v>12</v>
      </c>
      <c r="T9" s="11" t="s">
        <v>124</v>
      </c>
      <c r="U9" s="11"/>
      <c r="V9" s="11"/>
      <c r="W9" s="11"/>
      <c r="X9" s="11" t="s">
        <v>125</v>
      </c>
      <c r="Y9" s="11"/>
      <c r="Z9" s="11"/>
      <c r="AA9" s="11"/>
      <c r="AB9" s="11" t="s">
        <v>126</v>
      </c>
      <c r="AC9" s="11"/>
      <c r="AD9" s="11"/>
      <c r="AE9" s="11"/>
      <c r="AF9" s="11" t="s">
        <v>127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1.0800000000000001E-2</v>
      </c>
      <c r="E11">
        <v>0.890096</v>
      </c>
      <c r="F11" t="s">
        <v>20</v>
      </c>
      <c r="G11">
        <v>2.5999999999999999E-3</v>
      </c>
      <c r="H11">
        <v>1.2E-2</v>
      </c>
      <c r="I11">
        <v>0.86965899999999996</v>
      </c>
      <c r="J11" t="s">
        <v>20</v>
      </c>
      <c r="K11">
        <v>2.5999999999999999E-3</v>
      </c>
      <c r="L11">
        <v>1.32E-2</v>
      </c>
      <c r="M11">
        <v>0.87916799999999995</v>
      </c>
      <c r="N11" t="s">
        <v>20</v>
      </c>
      <c r="O11">
        <v>2.5999999999999999E-3</v>
      </c>
      <c r="P11">
        <v>1.44E-2</v>
      </c>
      <c r="Q11">
        <v>0.87280599999999997</v>
      </c>
      <c r="S11" s="17"/>
      <c r="T11" t="s">
        <v>20</v>
      </c>
      <c r="U11">
        <v>1.2999999999999999E-3</v>
      </c>
      <c r="V11">
        <v>1.0800000000000001E-2</v>
      </c>
      <c r="W11">
        <v>0.86345400000000005</v>
      </c>
      <c r="X11" t="s">
        <v>20</v>
      </c>
      <c r="Y11">
        <v>2.5999999999999999E-3</v>
      </c>
      <c r="Z11">
        <v>1.2E-2</v>
      </c>
      <c r="AA11">
        <v>0.85766299999999995</v>
      </c>
      <c r="AB11" t="s">
        <v>20</v>
      </c>
      <c r="AC11">
        <v>2.5999999999999999E-3</v>
      </c>
      <c r="AD11">
        <v>1.32E-2</v>
      </c>
      <c r="AE11">
        <v>0.86135600000000001</v>
      </c>
      <c r="AF11" t="s">
        <v>20</v>
      </c>
      <c r="AG11">
        <v>2.5999999999999999E-3</v>
      </c>
      <c r="AH11">
        <v>1.44E-2</v>
      </c>
      <c r="AI11">
        <v>0.86209899999999995</v>
      </c>
    </row>
    <row r="12" spans="1:35" x14ac:dyDescent="0.25">
      <c r="A12" s="17"/>
      <c r="B12" t="s">
        <v>21</v>
      </c>
      <c r="C12">
        <v>1.0699999999999999E-2</v>
      </c>
      <c r="D12">
        <v>1.0800000000000001E-2</v>
      </c>
      <c r="E12">
        <v>0.89181299999999997</v>
      </c>
      <c r="F12" t="s">
        <v>21</v>
      </c>
      <c r="G12">
        <v>1.18E-2</v>
      </c>
      <c r="H12">
        <v>1.2E-2</v>
      </c>
      <c r="I12">
        <v>0.88302000000000003</v>
      </c>
      <c r="J12" t="s">
        <v>21</v>
      </c>
      <c r="K12">
        <v>1.2999999999999999E-2</v>
      </c>
      <c r="L12">
        <v>1.32E-2</v>
      </c>
      <c r="M12">
        <v>0.88531099999999996</v>
      </c>
      <c r="N12" t="s">
        <v>21</v>
      </c>
      <c r="O12">
        <v>1.4200000000000001E-2</v>
      </c>
      <c r="P12">
        <v>1.43E-2</v>
      </c>
      <c r="Q12">
        <v>0.89338300000000004</v>
      </c>
      <c r="S12" s="17"/>
      <c r="T12" t="s">
        <v>21</v>
      </c>
      <c r="U12">
        <v>1.01E-2</v>
      </c>
      <c r="V12">
        <v>1.06E-2</v>
      </c>
      <c r="W12">
        <v>0.88194600000000001</v>
      </c>
      <c r="X12" t="s">
        <v>21</v>
      </c>
      <c r="Y12">
        <v>1.12E-2</v>
      </c>
      <c r="Z12">
        <v>1.18E-2</v>
      </c>
      <c r="AA12">
        <v>0.87977000000000005</v>
      </c>
      <c r="AB12" t="s">
        <v>21</v>
      </c>
      <c r="AC12">
        <v>1.23E-2</v>
      </c>
      <c r="AD12">
        <v>1.29E-2</v>
      </c>
      <c r="AE12">
        <v>0.87388600000000005</v>
      </c>
      <c r="AF12" t="s">
        <v>21</v>
      </c>
      <c r="AG12">
        <v>1.34E-2</v>
      </c>
      <c r="AH12">
        <v>1.41E-2</v>
      </c>
      <c r="AI12">
        <v>0.88610100000000003</v>
      </c>
    </row>
    <row r="13" spans="1:35" x14ac:dyDescent="0.25">
      <c r="A13" s="17"/>
      <c r="B13" t="s">
        <v>22</v>
      </c>
      <c r="C13">
        <v>1.0699999999999999E-2</v>
      </c>
      <c r="D13">
        <v>1.0699999999999999E-2</v>
      </c>
      <c r="E13">
        <v>0.90945299999999996</v>
      </c>
      <c r="F13" t="s">
        <v>22</v>
      </c>
      <c r="G13">
        <v>1.18E-2</v>
      </c>
      <c r="H13">
        <v>1.18E-2</v>
      </c>
      <c r="I13">
        <v>0.90706900000000001</v>
      </c>
      <c r="J13" t="s">
        <v>22</v>
      </c>
      <c r="K13">
        <v>1.2999999999999999E-2</v>
      </c>
      <c r="L13">
        <v>1.2999999999999999E-2</v>
      </c>
      <c r="M13">
        <v>0.92539099999999996</v>
      </c>
      <c r="N13" t="s">
        <v>22</v>
      </c>
      <c r="O13">
        <v>1.4200000000000001E-2</v>
      </c>
      <c r="P13">
        <v>1.4200000000000001E-2</v>
      </c>
      <c r="Q13">
        <v>0.92133399999999999</v>
      </c>
      <c r="S13" s="17"/>
      <c r="T13" t="s">
        <v>22</v>
      </c>
      <c r="U13">
        <v>1.0200000000000001E-2</v>
      </c>
      <c r="V13">
        <v>1.0200000000000001E-2</v>
      </c>
      <c r="W13">
        <v>0.95069899999999996</v>
      </c>
      <c r="X13" t="s">
        <v>22</v>
      </c>
      <c r="Y13">
        <v>1.1299999999999999E-2</v>
      </c>
      <c r="Z13">
        <v>1.1299999999999999E-2</v>
      </c>
      <c r="AA13">
        <v>0.89610100000000004</v>
      </c>
      <c r="AB13" t="s">
        <v>22</v>
      </c>
      <c r="AC13">
        <v>1.24E-2</v>
      </c>
      <c r="AD13">
        <v>1.24E-2</v>
      </c>
      <c r="AE13">
        <v>0.89458700000000002</v>
      </c>
      <c r="AF13" t="s">
        <v>22</v>
      </c>
      <c r="AG13">
        <v>1.34E-2</v>
      </c>
      <c r="AH13">
        <v>1.35E-2</v>
      </c>
      <c r="AI13">
        <v>0.90522000000000002</v>
      </c>
    </row>
    <row r="16" spans="1:35" x14ac:dyDescent="0.25">
      <c r="A16" s="13" t="s">
        <v>24</v>
      </c>
      <c r="B16" s="11" t="s">
        <v>124</v>
      </c>
      <c r="C16" s="11"/>
      <c r="D16" s="11"/>
      <c r="E16" s="11"/>
      <c r="F16" s="11" t="s">
        <v>125</v>
      </c>
      <c r="G16" s="11"/>
      <c r="H16" s="11"/>
      <c r="I16" s="11"/>
      <c r="J16" s="11" t="s">
        <v>126</v>
      </c>
      <c r="K16" s="11"/>
      <c r="L16" s="11"/>
      <c r="M16" s="11"/>
      <c r="N16" s="11" t="s">
        <v>127</v>
      </c>
      <c r="O16" s="11"/>
      <c r="P16" s="11"/>
      <c r="Q16" s="11"/>
      <c r="S16" s="13" t="s">
        <v>24</v>
      </c>
      <c r="T16" s="11" t="s">
        <v>124</v>
      </c>
      <c r="U16" s="11"/>
      <c r="V16" s="11"/>
      <c r="W16" s="11"/>
      <c r="X16" s="11" t="s">
        <v>125</v>
      </c>
      <c r="Y16" s="11"/>
      <c r="Z16" s="11"/>
      <c r="AA16" s="11"/>
      <c r="AB16" s="11" t="s">
        <v>126</v>
      </c>
      <c r="AC16" s="11"/>
      <c r="AD16" s="11"/>
      <c r="AE16" s="11"/>
      <c r="AF16" s="11" t="s">
        <v>127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1.0800000000000001E-2</v>
      </c>
      <c r="E18">
        <v>0.844194</v>
      </c>
      <c r="F18" t="s">
        <v>20</v>
      </c>
      <c r="G18">
        <v>2.5999999999999999E-3</v>
      </c>
      <c r="H18">
        <v>1.2E-2</v>
      </c>
      <c r="I18">
        <v>0.837453</v>
      </c>
      <c r="J18" t="s">
        <v>20</v>
      </c>
      <c r="K18">
        <v>2.5999999999999999E-3</v>
      </c>
      <c r="L18">
        <v>1.32E-2</v>
      </c>
      <c r="M18">
        <v>0.84935000000000005</v>
      </c>
      <c r="N18" t="s">
        <v>20</v>
      </c>
      <c r="O18">
        <v>2.5999999999999999E-3</v>
      </c>
      <c r="P18">
        <v>1.44E-2</v>
      </c>
      <c r="Q18">
        <v>0.83249300000000004</v>
      </c>
      <c r="S18" s="13"/>
      <c r="T18" t="s">
        <v>20</v>
      </c>
      <c r="U18">
        <v>1.2999999999999999E-3</v>
      </c>
      <c r="V18">
        <v>1.0800000000000001E-2</v>
      </c>
      <c r="W18">
        <v>0.84049499999999999</v>
      </c>
      <c r="X18" t="s">
        <v>20</v>
      </c>
      <c r="Y18">
        <v>2.5999999999999999E-3</v>
      </c>
      <c r="Z18">
        <v>1.2E-2</v>
      </c>
      <c r="AA18">
        <v>0.83222700000000005</v>
      </c>
      <c r="AB18" t="s">
        <v>20</v>
      </c>
      <c r="AC18">
        <v>2.5999999999999999E-3</v>
      </c>
      <c r="AD18">
        <v>1.32E-2</v>
      </c>
      <c r="AE18">
        <v>0.83281899999999998</v>
      </c>
      <c r="AF18" t="s">
        <v>20</v>
      </c>
      <c r="AG18">
        <v>2.5999999999999999E-3</v>
      </c>
      <c r="AH18">
        <v>1.44E-2</v>
      </c>
      <c r="AI18">
        <v>0.83150199999999996</v>
      </c>
    </row>
    <row r="19" spans="1:35" x14ac:dyDescent="0.25">
      <c r="A19" s="13"/>
      <c r="B19" t="s">
        <v>21</v>
      </c>
      <c r="C19">
        <v>1.0699999999999999E-2</v>
      </c>
      <c r="D19">
        <v>1.0800000000000001E-2</v>
      </c>
      <c r="E19">
        <v>0.85549500000000001</v>
      </c>
      <c r="F19" t="s">
        <v>21</v>
      </c>
      <c r="G19">
        <v>1.18E-2</v>
      </c>
      <c r="H19">
        <v>1.1900000000000001E-2</v>
      </c>
      <c r="I19">
        <v>0.86556999999999995</v>
      </c>
      <c r="J19" t="s">
        <v>21</v>
      </c>
      <c r="K19">
        <v>1.2999999999999999E-2</v>
      </c>
      <c r="L19">
        <v>1.3100000000000001E-2</v>
      </c>
      <c r="M19">
        <v>0.86623899999999998</v>
      </c>
      <c r="N19" t="s">
        <v>21</v>
      </c>
      <c r="O19">
        <v>1.4200000000000001E-2</v>
      </c>
      <c r="P19">
        <v>1.43E-2</v>
      </c>
      <c r="Q19">
        <v>0.85211400000000004</v>
      </c>
      <c r="S19" s="13"/>
      <c r="T19" t="s">
        <v>21</v>
      </c>
      <c r="U19">
        <v>1.01E-2</v>
      </c>
      <c r="V19">
        <v>1.06E-2</v>
      </c>
      <c r="W19">
        <v>0.85641100000000003</v>
      </c>
      <c r="X19" t="s">
        <v>21</v>
      </c>
      <c r="Y19">
        <v>1.12E-2</v>
      </c>
      <c r="Z19">
        <v>1.17E-2</v>
      </c>
      <c r="AA19">
        <v>0.85681799999999997</v>
      </c>
      <c r="AB19" t="s">
        <v>21</v>
      </c>
      <c r="AC19">
        <v>1.23E-2</v>
      </c>
      <c r="AD19">
        <v>1.29E-2</v>
      </c>
      <c r="AE19">
        <v>0.84301700000000002</v>
      </c>
      <c r="AF19" t="s">
        <v>21</v>
      </c>
      <c r="AG19">
        <v>1.34E-2</v>
      </c>
      <c r="AH19">
        <v>1.41E-2</v>
      </c>
      <c r="AI19">
        <v>0.84349600000000002</v>
      </c>
    </row>
    <row r="20" spans="1:35" x14ac:dyDescent="0.25">
      <c r="A20" s="13"/>
      <c r="B20" t="s">
        <v>22</v>
      </c>
      <c r="C20">
        <v>1.0699999999999999E-2</v>
      </c>
      <c r="D20">
        <v>1.0699999999999999E-2</v>
      </c>
      <c r="E20">
        <v>1.119756</v>
      </c>
      <c r="F20" t="s">
        <v>22</v>
      </c>
      <c r="G20">
        <v>1.18E-2</v>
      </c>
      <c r="H20">
        <v>1.18E-2</v>
      </c>
      <c r="I20">
        <v>1.1279669999999999</v>
      </c>
      <c r="J20" t="s">
        <v>22</v>
      </c>
      <c r="K20">
        <v>1.2999999999999999E-2</v>
      </c>
      <c r="L20">
        <v>1.2999999999999999E-2</v>
      </c>
      <c r="M20">
        <v>0.88373900000000005</v>
      </c>
      <c r="N20" t="s">
        <v>22</v>
      </c>
      <c r="O20">
        <v>1.4200000000000001E-2</v>
      </c>
      <c r="P20">
        <v>1.4200000000000001E-2</v>
      </c>
      <c r="Q20">
        <v>0.94253100000000001</v>
      </c>
      <c r="S20" s="13"/>
      <c r="T20" t="s">
        <v>22</v>
      </c>
      <c r="U20">
        <v>1.0200000000000001E-2</v>
      </c>
      <c r="V20">
        <v>1.0200000000000001E-2</v>
      </c>
      <c r="W20">
        <v>0.86991099999999999</v>
      </c>
      <c r="X20" t="s">
        <v>22</v>
      </c>
      <c r="Y20">
        <v>1.1299999999999999E-2</v>
      </c>
      <c r="Z20">
        <v>1.1299999999999999E-2</v>
      </c>
      <c r="AA20">
        <v>0.86625700000000005</v>
      </c>
      <c r="AB20" t="s">
        <v>22</v>
      </c>
      <c r="AC20">
        <v>1.24E-2</v>
      </c>
      <c r="AD20">
        <v>1.24E-2</v>
      </c>
      <c r="AE20">
        <v>0.86561699999999997</v>
      </c>
      <c r="AF20" t="s">
        <v>22</v>
      </c>
      <c r="AG20">
        <v>1.35E-2</v>
      </c>
      <c r="AH20">
        <v>1.35E-2</v>
      </c>
      <c r="AI20">
        <v>0.86253100000000005</v>
      </c>
    </row>
    <row r="23" spans="1:35" x14ac:dyDescent="0.25">
      <c r="A23" s="18" t="s">
        <v>25</v>
      </c>
      <c r="B23" s="11" t="s">
        <v>124</v>
      </c>
      <c r="C23" s="11"/>
      <c r="D23" s="11"/>
      <c r="E23" s="11"/>
      <c r="F23" s="11" t="s">
        <v>125</v>
      </c>
      <c r="G23" s="11"/>
      <c r="H23" s="11"/>
      <c r="I23" s="11"/>
      <c r="J23" s="11" t="s">
        <v>126</v>
      </c>
      <c r="K23" s="11"/>
      <c r="L23" s="11"/>
      <c r="M23" s="11"/>
      <c r="N23" s="11" t="s">
        <v>127</v>
      </c>
      <c r="O23" s="11"/>
      <c r="P23" s="11"/>
      <c r="Q23" s="11"/>
      <c r="S23" s="18" t="s">
        <v>25</v>
      </c>
      <c r="T23" s="11" t="s">
        <v>124</v>
      </c>
      <c r="U23" s="11"/>
      <c r="V23" s="11"/>
      <c r="W23" s="11"/>
      <c r="X23" s="11" t="s">
        <v>125</v>
      </c>
      <c r="Y23" s="11"/>
      <c r="Z23" s="11"/>
      <c r="AA23" s="11"/>
      <c r="AB23" s="11" t="s">
        <v>126</v>
      </c>
      <c r="AC23" s="11"/>
      <c r="AD23" s="11"/>
      <c r="AE23" s="11"/>
      <c r="AF23" s="11" t="s">
        <v>127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11">
        <v>1.0699999999999999E-2</v>
      </c>
      <c r="C25" s="11"/>
      <c r="D25" s="11"/>
      <c r="E25">
        <v>1.851059</v>
      </c>
      <c r="F25" s="11">
        <v>1.18E-2</v>
      </c>
      <c r="G25" s="11"/>
      <c r="H25" s="11"/>
      <c r="I25">
        <v>1.8707240000000001</v>
      </c>
      <c r="J25" s="11">
        <v>1.3100000000000001E-2</v>
      </c>
      <c r="K25" s="11"/>
      <c r="L25" s="11"/>
      <c r="M25">
        <v>1.852093</v>
      </c>
      <c r="N25" s="11">
        <v>1.4200000000000001E-2</v>
      </c>
      <c r="O25" s="11"/>
      <c r="P25" s="11"/>
      <c r="Q25">
        <v>1.8637280000000001</v>
      </c>
      <c r="S25" s="18"/>
      <c r="T25" s="3">
        <v>1.0200000000000001E-2</v>
      </c>
      <c r="U25" s="3"/>
      <c r="V25" s="3"/>
      <c r="W25">
        <v>1.8329880000000001</v>
      </c>
      <c r="X25" s="3">
        <v>1.1299999999999999E-2</v>
      </c>
      <c r="Y25" s="3"/>
      <c r="Z25" s="3"/>
      <c r="AA25">
        <v>1.8177650000000001</v>
      </c>
      <c r="AB25" s="3">
        <v>1.24E-2</v>
      </c>
      <c r="AC25" s="3"/>
      <c r="AD25" s="3"/>
      <c r="AE25">
        <v>1.7855380000000001</v>
      </c>
      <c r="AF25" s="3">
        <v>1.35E-2</v>
      </c>
      <c r="AG25" s="3"/>
      <c r="AH25" s="3"/>
      <c r="AI25">
        <v>1.7935680000000001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124</v>
      </c>
      <c r="C30" s="11"/>
      <c r="D30" s="11"/>
      <c r="E30" s="11"/>
      <c r="F30" s="11" t="s">
        <v>125</v>
      </c>
      <c r="G30" s="11"/>
      <c r="H30" s="11"/>
      <c r="I30" s="11"/>
      <c r="J30" s="11" t="s">
        <v>126</v>
      </c>
      <c r="K30" s="11"/>
      <c r="L30" s="11"/>
      <c r="M30" s="11"/>
      <c r="N30" s="11" t="s">
        <v>127</v>
      </c>
      <c r="O30" s="11"/>
      <c r="P30" s="11"/>
      <c r="Q30" s="11"/>
      <c r="S30" s="17" t="s">
        <v>12</v>
      </c>
      <c r="T30" s="11" t="s">
        <v>124</v>
      </c>
      <c r="U30" s="11"/>
      <c r="V30" s="11"/>
      <c r="W30" s="11"/>
      <c r="X30" s="11" t="s">
        <v>125</v>
      </c>
      <c r="Y30" s="11"/>
      <c r="Z30" s="11"/>
      <c r="AA30" s="11"/>
      <c r="AB30" s="11" t="s">
        <v>126</v>
      </c>
      <c r="AC30" s="11"/>
      <c r="AD30" s="11"/>
      <c r="AE30" s="11"/>
      <c r="AF30" s="11" t="s">
        <v>127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1.0800000000000001E-2</v>
      </c>
      <c r="E32">
        <v>0.89258000000000004</v>
      </c>
      <c r="F32" t="s">
        <v>20</v>
      </c>
      <c r="G32">
        <v>2.5999999999999999E-3</v>
      </c>
      <c r="H32">
        <v>1.2E-2</v>
      </c>
      <c r="I32">
        <v>0.89881699999999998</v>
      </c>
      <c r="J32" t="s">
        <v>20</v>
      </c>
      <c r="K32">
        <v>2.5999999999999999E-3</v>
      </c>
      <c r="L32">
        <v>1.32E-2</v>
      </c>
      <c r="M32">
        <v>0.89491100000000001</v>
      </c>
      <c r="N32" t="s">
        <v>20</v>
      </c>
      <c r="O32">
        <v>2.5999999999999999E-3</v>
      </c>
      <c r="P32">
        <v>1.44E-2</v>
      </c>
      <c r="Q32">
        <v>0.91570399999999996</v>
      </c>
      <c r="S32" s="17"/>
      <c r="T32" t="s">
        <v>20</v>
      </c>
      <c r="U32">
        <v>1.2999999999999999E-3</v>
      </c>
      <c r="V32">
        <v>1.0800000000000001E-2</v>
      </c>
      <c r="W32">
        <v>0.87692400000000004</v>
      </c>
      <c r="X32" t="s">
        <v>20</v>
      </c>
      <c r="Y32">
        <v>2.5999999999999999E-3</v>
      </c>
      <c r="Z32">
        <v>1.2E-2</v>
      </c>
      <c r="AA32">
        <v>0.86674399999999996</v>
      </c>
      <c r="AB32" t="s">
        <v>20</v>
      </c>
      <c r="AC32">
        <v>2.5999999999999999E-3</v>
      </c>
      <c r="AD32">
        <v>1.32E-2</v>
      </c>
      <c r="AE32">
        <v>0.85928499999999997</v>
      </c>
      <c r="AF32" t="s">
        <v>20</v>
      </c>
      <c r="AG32">
        <v>2.5999999999999999E-3</v>
      </c>
      <c r="AH32">
        <v>1.44E-2</v>
      </c>
      <c r="AI32">
        <v>0.857599</v>
      </c>
    </row>
    <row r="33" spans="1:35" x14ac:dyDescent="0.25">
      <c r="A33" s="17"/>
      <c r="B33" t="s">
        <v>21</v>
      </c>
      <c r="C33">
        <v>8.5000000000000006E-3</v>
      </c>
      <c r="D33">
        <v>1.0200000000000001E-2</v>
      </c>
      <c r="E33">
        <v>0.91670499999999999</v>
      </c>
      <c r="F33" t="s">
        <v>21</v>
      </c>
      <c r="G33">
        <v>9.4000000000000004E-3</v>
      </c>
      <c r="H33">
        <v>1.1299999999999999E-2</v>
      </c>
      <c r="I33">
        <v>0.92361599999999999</v>
      </c>
      <c r="J33" t="s">
        <v>21</v>
      </c>
      <c r="K33">
        <v>1.03E-2</v>
      </c>
      <c r="L33">
        <v>1.24E-2</v>
      </c>
      <c r="M33">
        <v>0.96886300000000003</v>
      </c>
      <c r="N33" t="s">
        <v>21</v>
      </c>
      <c r="O33">
        <v>1.11E-2</v>
      </c>
      <c r="P33">
        <v>1.35E-2</v>
      </c>
      <c r="Q33">
        <v>0.92127999999999999</v>
      </c>
      <c r="S33" s="17"/>
      <c r="T33" t="s">
        <v>21</v>
      </c>
      <c r="U33">
        <v>5.0000000000000001E-3</v>
      </c>
      <c r="V33">
        <v>9.1999999999999998E-3</v>
      </c>
      <c r="W33">
        <v>0.92005199999999998</v>
      </c>
      <c r="X33" t="s">
        <v>21</v>
      </c>
      <c r="Y33">
        <v>5.5999999999999999E-3</v>
      </c>
      <c r="Z33">
        <v>1.01E-2</v>
      </c>
      <c r="AA33">
        <v>0.90644599999999997</v>
      </c>
      <c r="AB33" t="s">
        <v>21</v>
      </c>
      <c r="AC33">
        <v>6.1999999999999998E-3</v>
      </c>
      <c r="AD33">
        <v>1.0999999999999999E-2</v>
      </c>
      <c r="AE33">
        <v>0.89516200000000001</v>
      </c>
      <c r="AF33" t="s">
        <v>21</v>
      </c>
      <c r="AG33">
        <v>6.7000000000000002E-3</v>
      </c>
      <c r="AH33">
        <v>1.1900000000000001E-2</v>
      </c>
      <c r="AI33">
        <v>0.88443799999999995</v>
      </c>
    </row>
    <row r="34" spans="1:35" x14ac:dyDescent="0.25">
      <c r="A34" s="17"/>
      <c r="B34" t="s">
        <v>22</v>
      </c>
      <c r="C34">
        <v>8.8000000000000005E-3</v>
      </c>
      <c r="D34">
        <v>9.2999999999999992E-3</v>
      </c>
      <c r="E34">
        <v>0.93242000000000003</v>
      </c>
      <c r="F34" t="s">
        <v>22</v>
      </c>
      <c r="G34">
        <v>9.7999999999999997E-3</v>
      </c>
      <c r="H34">
        <v>1.03E-2</v>
      </c>
      <c r="I34">
        <v>0.93148600000000004</v>
      </c>
      <c r="J34" t="s">
        <v>22</v>
      </c>
      <c r="K34">
        <v>1.0699999999999999E-2</v>
      </c>
      <c r="L34">
        <v>1.1299999999999999E-2</v>
      </c>
      <c r="M34">
        <v>0.93560200000000004</v>
      </c>
      <c r="N34" t="s">
        <v>22</v>
      </c>
      <c r="O34">
        <v>1.1599999999999999E-2</v>
      </c>
      <c r="P34">
        <v>1.23E-2</v>
      </c>
      <c r="Q34">
        <v>0.93722000000000005</v>
      </c>
      <c r="S34" s="17"/>
      <c r="T34" t="s">
        <v>22</v>
      </c>
      <c r="U34">
        <v>6.1999999999999998E-3</v>
      </c>
      <c r="V34">
        <v>7.7000000000000002E-3</v>
      </c>
      <c r="W34">
        <v>0.89716600000000002</v>
      </c>
      <c r="X34" t="s">
        <v>22</v>
      </c>
      <c r="Y34">
        <v>6.8999999999999999E-3</v>
      </c>
      <c r="Z34">
        <v>8.6E-3</v>
      </c>
      <c r="AA34">
        <v>0.89468499999999995</v>
      </c>
      <c r="AB34" t="s">
        <v>22</v>
      </c>
      <c r="AC34">
        <v>7.6E-3</v>
      </c>
      <c r="AD34">
        <v>9.4000000000000004E-3</v>
      </c>
      <c r="AE34">
        <v>0.90138600000000002</v>
      </c>
      <c r="AF34" t="s">
        <v>22</v>
      </c>
      <c r="AG34">
        <v>8.3000000000000001E-3</v>
      </c>
      <c r="AH34">
        <v>1.0200000000000001E-2</v>
      </c>
      <c r="AI34">
        <v>0.89376900000000004</v>
      </c>
    </row>
    <row r="37" spans="1:35" x14ac:dyDescent="0.25">
      <c r="A37" s="13" t="s">
        <v>24</v>
      </c>
      <c r="B37" s="11" t="s">
        <v>124</v>
      </c>
      <c r="C37" s="11"/>
      <c r="D37" s="11"/>
      <c r="E37" s="11"/>
      <c r="F37" s="11" t="s">
        <v>125</v>
      </c>
      <c r="G37" s="11"/>
      <c r="H37" s="11"/>
      <c r="I37" s="11"/>
      <c r="J37" s="11" t="s">
        <v>126</v>
      </c>
      <c r="K37" s="11"/>
      <c r="L37" s="11"/>
      <c r="M37" s="11"/>
      <c r="N37" s="11" t="s">
        <v>127</v>
      </c>
      <c r="O37" s="11"/>
      <c r="P37" s="11"/>
      <c r="Q37" s="11"/>
      <c r="S37" s="13" t="s">
        <v>24</v>
      </c>
      <c r="T37" s="11" t="s">
        <v>124</v>
      </c>
      <c r="U37" s="11"/>
      <c r="V37" s="11"/>
      <c r="W37" s="11"/>
      <c r="X37" s="11" t="s">
        <v>125</v>
      </c>
      <c r="Y37" s="11"/>
      <c r="Z37" s="11"/>
      <c r="AA37" s="11"/>
      <c r="AB37" s="11" t="s">
        <v>126</v>
      </c>
      <c r="AC37" s="11"/>
      <c r="AD37" s="11"/>
      <c r="AE37" s="11"/>
      <c r="AF37" s="11" t="s">
        <v>127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1.0800000000000001E-2</v>
      </c>
      <c r="E39">
        <v>0.86878599999999995</v>
      </c>
      <c r="F39" t="s">
        <v>20</v>
      </c>
      <c r="G39">
        <v>2.5999999999999999E-3</v>
      </c>
      <c r="H39">
        <v>1.2E-2</v>
      </c>
      <c r="I39">
        <v>0.87359699999999996</v>
      </c>
      <c r="J39" t="s">
        <v>20</v>
      </c>
      <c r="K39">
        <v>2.5999999999999999E-3</v>
      </c>
      <c r="L39">
        <v>1.32E-2</v>
      </c>
      <c r="M39">
        <v>0.86908799999999997</v>
      </c>
      <c r="N39" t="s">
        <v>20</v>
      </c>
      <c r="O39">
        <v>2.5999999999999999E-3</v>
      </c>
      <c r="P39">
        <v>1.44E-2</v>
      </c>
      <c r="Q39">
        <v>0.86556500000000003</v>
      </c>
      <c r="S39" s="13"/>
      <c r="T39" t="s">
        <v>20</v>
      </c>
      <c r="U39">
        <v>1.2999999999999999E-3</v>
      </c>
      <c r="V39">
        <v>1.0800000000000001E-2</v>
      </c>
      <c r="W39">
        <v>0.83691000000000004</v>
      </c>
      <c r="X39" t="s">
        <v>20</v>
      </c>
      <c r="Y39">
        <v>2.5999999999999999E-3</v>
      </c>
      <c r="Z39">
        <v>1.2E-2</v>
      </c>
      <c r="AA39">
        <v>0.82926500000000003</v>
      </c>
      <c r="AB39" t="s">
        <v>20</v>
      </c>
      <c r="AC39">
        <v>2.5999999999999999E-3</v>
      </c>
      <c r="AD39">
        <v>1.32E-2</v>
      </c>
      <c r="AE39">
        <v>0.83051900000000001</v>
      </c>
      <c r="AF39" t="s">
        <v>20</v>
      </c>
      <c r="AG39">
        <v>2.5999999999999999E-3</v>
      </c>
      <c r="AH39">
        <v>1.44E-2</v>
      </c>
      <c r="AI39">
        <v>0.82876099999999997</v>
      </c>
    </row>
    <row r="40" spans="1:35" x14ac:dyDescent="0.25">
      <c r="A40" s="13"/>
      <c r="B40" t="s">
        <v>21</v>
      </c>
      <c r="C40">
        <v>8.5000000000000006E-3</v>
      </c>
      <c r="D40">
        <v>1.0200000000000001E-2</v>
      </c>
      <c r="E40">
        <v>0.881328</v>
      </c>
      <c r="F40" t="s">
        <v>21</v>
      </c>
      <c r="G40">
        <v>9.4000000000000004E-3</v>
      </c>
      <c r="H40">
        <v>1.11E-2</v>
      </c>
      <c r="I40">
        <v>0.88276200000000005</v>
      </c>
      <c r="J40" t="s">
        <v>21</v>
      </c>
      <c r="K40">
        <v>1.03E-2</v>
      </c>
      <c r="L40">
        <v>1.23E-2</v>
      </c>
      <c r="M40">
        <v>0.88463800000000004</v>
      </c>
      <c r="N40" t="s">
        <v>21</v>
      </c>
      <c r="O40">
        <v>1.11E-2</v>
      </c>
      <c r="P40">
        <v>1.34E-2</v>
      </c>
      <c r="Q40">
        <v>0.88394399999999995</v>
      </c>
      <c r="S40" s="13"/>
      <c r="T40" t="s">
        <v>21</v>
      </c>
      <c r="U40">
        <v>5.0000000000000001E-3</v>
      </c>
      <c r="V40">
        <v>9.1999999999999998E-3</v>
      </c>
      <c r="W40">
        <v>0.84478299999999995</v>
      </c>
      <c r="X40" t="s">
        <v>21</v>
      </c>
      <c r="Y40">
        <v>5.7000000000000002E-3</v>
      </c>
      <c r="Z40">
        <v>9.7000000000000003E-3</v>
      </c>
      <c r="AA40">
        <v>0.85152300000000003</v>
      </c>
      <c r="AB40" t="s">
        <v>21</v>
      </c>
      <c r="AC40">
        <v>6.1999999999999998E-3</v>
      </c>
      <c r="AD40">
        <v>1.0699999999999999E-2</v>
      </c>
      <c r="AE40">
        <v>0.84590900000000002</v>
      </c>
      <c r="AF40" t="s">
        <v>21</v>
      </c>
      <c r="AG40">
        <v>6.7000000000000002E-3</v>
      </c>
      <c r="AH40">
        <v>1.17E-2</v>
      </c>
      <c r="AI40">
        <v>0.88541099999999995</v>
      </c>
    </row>
    <row r="41" spans="1:35" x14ac:dyDescent="0.25">
      <c r="A41" s="13"/>
      <c r="B41" t="s">
        <v>22</v>
      </c>
      <c r="C41">
        <v>8.8000000000000005E-3</v>
      </c>
      <c r="D41">
        <v>9.2999999999999992E-3</v>
      </c>
      <c r="E41">
        <v>0.90123399999999998</v>
      </c>
      <c r="F41" t="s">
        <v>22</v>
      </c>
      <c r="G41">
        <v>9.7999999999999997E-3</v>
      </c>
      <c r="H41">
        <v>1.03E-2</v>
      </c>
      <c r="I41">
        <v>0.90859500000000004</v>
      </c>
      <c r="J41" t="s">
        <v>22</v>
      </c>
      <c r="K41">
        <v>1.0800000000000001E-2</v>
      </c>
      <c r="L41">
        <v>1.1299999999999999E-2</v>
      </c>
      <c r="M41">
        <v>0.90463899999999997</v>
      </c>
      <c r="N41" t="s">
        <v>22</v>
      </c>
      <c r="O41">
        <v>1.17E-2</v>
      </c>
      <c r="P41">
        <v>1.23E-2</v>
      </c>
      <c r="Q41">
        <v>0.90688400000000002</v>
      </c>
      <c r="S41" s="13"/>
      <c r="T41" t="s">
        <v>22</v>
      </c>
      <c r="U41">
        <v>6.1999999999999998E-3</v>
      </c>
      <c r="V41">
        <v>7.7000000000000002E-3</v>
      </c>
      <c r="W41">
        <v>0.87168199999999996</v>
      </c>
      <c r="X41" t="s">
        <v>22</v>
      </c>
      <c r="Y41">
        <v>7.1999999999999998E-3</v>
      </c>
      <c r="Z41">
        <v>8.6E-3</v>
      </c>
      <c r="AA41">
        <v>0.87287499999999996</v>
      </c>
      <c r="AB41" t="s">
        <v>22</v>
      </c>
      <c r="AC41">
        <v>7.7999999999999996E-3</v>
      </c>
      <c r="AD41">
        <v>9.4000000000000004E-3</v>
      </c>
      <c r="AE41">
        <v>0.86827699999999997</v>
      </c>
      <c r="AF41" t="s">
        <v>22</v>
      </c>
      <c r="AG41">
        <v>8.3999999999999995E-3</v>
      </c>
      <c r="AH41">
        <v>1.0200000000000001E-2</v>
      </c>
      <c r="AI41">
        <v>0.87593200000000004</v>
      </c>
    </row>
    <row r="44" spans="1:35" x14ac:dyDescent="0.25">
      <c r="A44" s="18" t="s">
        <v>25</v>
      </c>
      <c r="B44" s="11" t="s">
        <v>124</v>
      </c>
      <c r="C44" s="11"/>
      <c r="D44" s="11"/>
      <c r="E44" s="11"/>
      <c r="F44" s="11" t="s">
        <v>125</v>
      </c>
      <c r="G44" s="11"/>
      <c r="H44" s="11"/>
      <c r="I44" s="11"/>
      <c r="J44" s="11" t="s">
        <v>126</v>
      </c>
      <c r="K44" s="11"/>
      <c r="L44" s="11"/>
      <c r="M44" s="11"/>
      <c r="N44" s="11" t="s">
        <v>127</v>
      </c>
      <c r="O44" s="11"/>
      <c r="P44" s="11"/>
      <c r="Q44" s="11"/>
      <c r="S44" s="18" t="s">
        <v>25</v>
      </c>
      <c r="T44" s="11" t="s">
        <v>124</v>
      </c>
      <c r="U44" s="11"/>
      <c r="V44" s="11"/>
      <c r="W44" s="11"/>
      <c r="X44" s="11" t="s">
        <v>125</v>
      </c>
      <c r="Y44" s="11"/>
      <c r="Z44" s="11"/>
      <c r="AA44" s="11"/>
      <c r="AB44" s="11" t="s">
        <v>126</v>
      </c>
      <c r="AC44" s="11"/>
      <c r="AD44" s="11"/>
      <c r="AE44" s="11"/>
      <c r="AF44" s="11" t="s">
        <v>127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9.1000000000000004E-3</v>
      </c>
      <c r="C46" s="3"/>
      <c r="D46" s="3"/>
      <c r="E46">
        <v>1.8646579999999999</v>
      </c>
      <c r="F46" s="3">
        <v>1.01E-2</v>
      </c>
      <c r="G46" s="3"/>
      <c r="H46" s="3"/>
      <c r="I46">
        <v>1.853734</v>
      </c>
      <c r="J46" s="3">
        <v>1.11E-2</v>
      </c>
      <c r="K46" s="3"/>
      <c r="L46" s="3"/>
      <c r="M46">
        <v>1.874927</v>
      </c>
      <c r="N46" s="3">
        <v>1.2E-2</v>
      </c>
      <c r="O46" s="3"/>
      <c r="P46" s="3"/>
      <c r="Q46">
        <v>1.835583</v>
      </c>
      <c r="S46" s="18"/>
      <c r="T46" s="3">
        <v>7.1999999999999998E-3</v>
      </c>
      <c r="U46" s="3"/>
      <c r="V46" s="3"/>
      <c r="W46">
        <v>1.8646499999999999</v>
      </c>
      <c r="X46" s="3">
        <v>8.0000000000000002E-3</v>
      </c>
      <c r="Y46" s="3"/>
      <c r="Z46" s="3"/>
      <c r="AA46">
        <v>1.7792209999999999</v>
      </c>
      <c r="AB46" s="3">
        <v>8.8000000000000005E-3</v>
      </c>
      <c r="AC46" s="3"/>
      <c r="AD46" s="3"/>
      <c r="AE46">
        <v>1.7796970000000001</v>
      </c>
      <c r="AF46" s="3">
        <v>9.4999999999999998E-3</v>
      </c>
      <c r="AG46" s="3"/>
      <c r="AH46" s="3"/>
      <c r="AI46">
        <v>1.780456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124</v>
      </c>
      <c r="C50" s="11"/>
      <c r="D50" s="11"/>
      <c r="E50" s="11"/>
      <c r="F50" s="11" t="s">
        <v>125</v>
      </c>
      <c r="G50" s="11"/>
      <c r="H50" s="11"/>
      <c r="I50" s="11"/>
      <c r="J50" s="11" t="s">
        <v>126</v>
      </c>
      <c r="K50" s="11"/>
      <c r="L50" s="11"/>
      <c r="M50" s="11"/>
      <c r="N50" s="11" t="s">
        <v>127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1.0800000000000001E-2</v>
      </c>
      <c r="E52">
        <v>0.89378999999999997</v>
      </c>
      <c r="F52" t="s">
        <v>20</v>
      </c>
      <c r="G52">
        <v>2.5999999999999999E-3</v>
      </c>
      <c r="H52">
        <v>1.2E-2</v>
      </c>
      <c r="I52">
        <v>0.89135900000000001</v>
      </c>
      <c r="J52" t="s">
        <v>20</v>
      </c>
      <c r="K52">
        <v>2.5999999999999999E-3</v>
      </c>
      <c r="L52">
        <v>1.32E-2</v>
      </c>
      <c r="M52">
        <v>0.89602000000000004</v>
      </c>
      <c r="N52" t="s">
        <v>20</v>
      </c>
      <c r="O52">
        <v>2.5999999999999999E-3</v>
      </c>
      <c r="P52">
        <v>1.44E-2</v>
      </c>
      <c r="Q52">
        <v>0.88729400000000003</v>
      </c>
    </row>
    <row r="53" spans="1:17" x14ac:dyDescent="0.25">
      <c r="A53" s="17"/>
      <c r="B53" t="s">
        <v>21</v>
      </c>
      <c r="C53">
        <v>2.5999999999999999E-3</v>
      </c>
      <c r="D53">
        <v>6.4000000000000003E-3</v>
      </c>
      <c r="E53">
        <v>0.91854999999999998</v>
      </c>
      <c r="F53" t="s">
        <v>21</v>
      </c>
      <c r="G53">
        <v>2.8999999999999998E-3</v>
      </c>
      <c r="H53">
        <v>7.0000000000000001E-3</v>
      </c>
      <c r="I53">
        <v>0.93331500000000001</v>
      </c>
      <c r="J53" t="s">
        <v>21</v>
      </c>
      <c r="K53">
        <v>3.2000000000000002E-3</v>
      </c>
      <c r="L53">
        <v>7.4000000000000003E-3</v>
      </c>
      <c r="M53">
        <v>0.91688400000000003</v>
      </c>
      <c r="N53" t="s">
        <v>21</v>
      </c>
      <c r="O53">
        <v>3.5000000000000001E-3</v>
      </c>
      <c r="P53">
        <v>8.0000000000000002E-3</v>
      </c>
      <c r="Q53">
        <v>0.91425199999999995</v>
      </c>
    </row>
    <row r="54" spans="1:17" x14ac:dyDescent="0.25">
      <c r="A54" s="17"/>
      <c r="B54" t="s">
        <v>22</v>
      </c>
      <c r="C54">
        <v>3.3E-3</v>
      </c>
      <c r="D54">
        <v>5.0000000000000001E-3</v>
      </c>
      <c r="E54">
        <v>0.95441900000000002</v>
      </c>
      <c r="F54" t="s">
        <v>22</v>
      </c>
      <c r="G54">
        <v>3.8E-3</v>
      </c>
      <c r="H54">
        <v>5.7000000000000002E-3</v>
      </c>
      <c r="I54">
        <v>0.92873600000000001</v>
      </c>
      <c r="J54" t="s">
        <v>22</v>
      </c>
      <c r="K54">
        <v>4.1999999999999997E-3</v>
      </c>
      <c r="L54">
        <v>6.3E-3</v>
      </c>
      <c r="M54">
        <v>0.93132999999999999</v>
      </c>
      <c r="N54" t="s">
        <v>22</v>
      </c>
      <c r="O54">
        <v>4.5999999999999999E-3</v>
      </c>
      <c r="P54">
        <v>6.7999999999999996E-3</v>
      </c>
      <c r="Q54">
        <v>0.93246300000000004</v>
      </c>
    </row>
    <row r="57" spans="1:17" x14ac:dyDescent="0.25">
      <c r="A57" s="13" t="s">
        <v>24</v>
      </c>
      <c r="B57" s="11" t="s">
        <v>124</v>
      </c>
      <c r="C57" s="11"/>
      <c r="D57" s="11"/>
      <c r="E57" s="11"/>
      <c r="F57" s="11" t="s">
        <v>125</v>
      </c>
      <c r="G57" s="11"/>
      <c r="H57" s="11"/>
      <c r="I57" s="11"/>
      <c r="J57" s="11" t="s">
        <v>126</v>
      </c>
      <c r="K57" s="11"/>
      <c r="L57" s="11"/>
      <c r="M57" s="11"/>
      <c r="N57" s="11" t="s">
        <v>127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1.0800000000000001E-2</v>
      </c>
      <c r="E59">
        <v>0.864707</v>
      </c>
      <c r="F59" t="s">
        <v>20</v>
      </c>
      <c r="G59">
        <v>2.5999999999999999E-3</v>
      </c>
      <c r="H59">
        <v>1.2E-2</v>
      </c>
      <c r="I59">
        <v>0.86955400000000005</v>
      </c>
      <c r="J59" t="s">
        <v>20</v>
      </c>
      <c r="K59">
        <v>2.5999999999999999E-3</v>
      </c>
      <c r="L59">
        <v>1.32E-2</v>
      </c>
      <c r="M59">
        <v>0.89368800000000004</v>
      </c>
      <c r="N59" t="s">
        <v>20</v>
      </c>
      <c r="O59">
        <v>2.5999999999999999E-3</v>
      </c>
      <c r="P59">
        <v>1.44E-2</v>
      </c>
      <c r="Q59">
        <v>0.87839800000000001</v>
      </c>
    </row>
    <row r="60" spans="1:17" x14ac:dyDescent="0.25">
      <c r="A60" s="13"/>
      <c r="B60" t="s">
        <v>21</v>
      </c>
      <c r="C60">
        <v>2.5999999999999999E-3</v>
      </c>
      <c r="D60">
        <v>6.4000000000000003E-3</v>
      </c>
      <c r="E60">
        <v>0.88276600000000005</v>
      </c>
      <c r="F60" t="s">
        <v>21</v>
      </c>
      <c r="G60">
        <v>3.0999999999999999E-3</v>
      </c>
      <c r="H60">
        <v>6.0000000000000001E-3</v>
      </c>
      <c r="I60">
        <v>0.90603400000000001</v>
      </c>
      <c r="J60" t="s">
        <v>21</v>
      </c>
      <c r="K60">
        <v>3.8999999999999998E-3</v>
      </c>
      <c r="L60">
        <v>6.7999999999999996E-3</v>
      </c>
      <c r="M60">
        <v>0.88428499999999999</v>
      </c>
      <c r="N60" t="s">
        <v>21</v>
      </c>
      <c r="O60">
        <v>3.8999999999999998E-3</v>
      </c>
      <c r="P60">
        <v>7.6E-3</v>
      </c>
      <c r="Q60">
        <v>0.88668000000000002</v>
      </c>
    </row>
    <row r="61" spans="1:17" x14ac:dyDescent="0.25">
      <c r="A61" s="13"/>
      <c r="B61" t="s">
        <v>22</v>
      </c>
      <c r="C61">
        <v>3.3E-3</v>
      </c>
      <c r="D61">
        <v>5.0000000000000001E-3</v>
      </c>
      <c r="E61">
        <v>0.91304300000000005</v>
      </c>
      <c r="F61" t="s">
        <v>22</v>
      </c>
      <c r="G61">
        <v>4.1000000000000003E-3</v>
      </c>
      <c r="H61">
        <v>5.4000000000000003E-3</v>
      </c>
      <c r="I61">
        <v>0.906663</v>
      </c>
      <c r="J61" t="s">
        <v>22</v>
      </c>
      <c r="K61">
        <v>4.4999999999999997E-3</v>
      </c>
      <c r="L61">
        <v>5.5999999999999999E-3</v>
      </c>
      <c r="M61">
        <v>0.89649100000000004</v>
      </c>
      <c r="N61" t="s">
        <v>22</v>
      </c>
      <c r="O61">
        <v>4.8999999999999998E-3</v>
      </c>
      <c r="P61">
        <v>6.3E-3</v>
      </c>
      <c r="Q61">
        <v>0.91507899999999998</v>
      </c>
    </row>
    <row r="64" spans="1:17" x14ac:dyDescent="0.25">
      <c r="A64" s="18" t="s">
        <v>25</v>
      </c>
      <c r="B64" s="11" t="s">
        <v>124</v>
      </c>
      <c r="C64" s="11"/>
      <c r="D64" s="11"/>
      <c r="E64" s="11"/>
      <c r="F64" s="11" t="s">
        <v>125</v>
      </c>
      <c r="G64" s="11"/>
      <c r="H64" s="11"/>
      <c r="I64" s="11"/>
      <c r="J64" s="11" t="s">
        <v>126</v>
      </c>
      <c r="K64" s="11"/>
      <c r="L64" s="11"/>
      <c r="M64" s="11"/>
      <c r="N64" s="11" t="s">
        <v>127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4.3E-3</v>
      </c>
      <c r="C66" s="3"/>
      <c r="D66" s="3"/>
      <c r="E66">
        <v>1.8550169999999999</v>
      </c>
      <c r="F66" s="3"/>
      <c r="G66" s="3">
        <v>4.7999999999999996E-3</v>
      </c>
      <c r="H66" s="3"/>
      <c r="I66">
        <v>1.850878</v>
      </c>
      <c r="J66" s="3">
        <v>5.4000000000000003E-3</v>
      </c>
      <c r="K66" s="3"/>
      <c r="L66" s="3"/>
      <c r="M66">
        <v>1.8882190000000001</v>
      </c>
      <c r="N66" s="3">
        <v>5.7999999999999996E-3</v>
      </c>
      <c r="O66" s="3"/>
      <c r="P66" s="3"/>
      <c r="Q66">
        <v>1.8417209999999999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F75" si="0">0.05*G11+(1-0.05)*C11</f>
        <v>1.3649999999999999E-3</v>
      </c>
      <c r="G73">
        <f t="shared" ref="G73:G75" si="1">0.05*H11+(1-0.05)*D11</f>
        <v>1.086E-2</v>
      </c>
      <c r="H73">
        <f t="shared" ref="H73:H75" si="2">E11+I11</f>
        <v>1.759755</v>
      </c>
      <c r="I73">
        <f t="shared" ref="I73:I75" si="3">0.05*G18+(1-0.05)*C18</f>
        <v>1.3649999999999999E-3</v>
      </c>
      <c r="J73">
        <f t="shared" ref="J73:J75" si="4">0.05*H18+(1-0.05)*D18</f>
        <v>1.086E-2</v>
      </c>
      <c r="K73">
        <f t="shared" ref="K73:K75" si="5">I18+E18</f>
        <v>1.6816469999999999</v>
      </c>
      <c r="L73">
        <f>0.05*F25+(1-0.05)*B25</f>
        <v>1.0754999999999999E-2</v>
      </c>
      <c r="M73">
        <f>I25+E25</f>
        <v>3.7217830000000003</v>
      </c>
      <c r="P73" s="16" t="s">
        <v>35</v>
      </c>
      <c r="Q73" t="s">
        <v>34</v>
      </c>
      <c r="R73">
        <f t="shared" ref="R73:R75" si="6">0.1*G11+(1-0.1)*C11</f>
        <v>1.4300000000000001E-3</v>
      </c>
      <c r="S73">
        <f t="shared" ref="S73:S75" si="7">0.1*H11+(1-0.1)*D11</f>
        <v>1.0920000000000001E-2</v>
      </c>
      <c r="U73">
        <f t="shared" ref="U73:U75" si="8">0.1*G18+(1-0.1)*C18</f>
        <v>1.4300000000000001E-3</v>
      </c>
      <c r="V73">
        <f t="shared" ref="V73:V75" si="9">0.1*H18+(1-0.1)*D18</f>
        <v>1.0920000000000001E-2</v>
      </c>
      <c r="X73">
        <f>0.1*F25+(1-0.1)*B25</f>
        <v>1.081E-2</v>
      </c>
    </row>
    <row r="74" spans="1:27" x14ac:dyDescent="0.25">
      <c r="C74" s="17"/>
      <c r="D74" s="16"/>
      <c r="E74" t="s">
        <v>36</v>
      </c>
      <c r="F74">
        <f t="shared" si="0"/>
        <v>1.0754999999999999E-2</v>
      </c>
      <c r="G74">
        <f t="shared" si="1"/>
        <v>1.086E-2</v>
      </c>
      <c r="H74">
        <f t="shared" si="2"/>
        <v>1.7748330000000001</v>
      </c>
      <c r="I74">
        <f t="shared" si="3"/>
        <v>1.0754999999999999E-2</v>
      </c>
      <c r="J74">
        <f t="shared" si="4"/>
        <v>1.0855E-2</v>
      </c>
      <c r="K74">
        <f t="shared" si="5"/>
        <v>1.7210649999999998</v>
      </c>
      <c r="P74" s="16"/>
      <c r="Q74" t="s">
        <v>36</v>
      </c>
      <c r="R74">
        <f t="shared" si="6"/>
        <v>1.081E-2</v>
      </c>
      <c r="S74">
        <f t="shared" si="7"/>
        <v>1.0920000000000001E-2</v>
      </c>
      <c r="U74">
        <f t="shared" si="8"/>
        <v>1.081E-2</v>
      </c>
      <c r="V74">
        <f t="shared" si="9"/>
        <v>1.0910000000000001E-2</v>
      </c>
    </row>
    <row r="75" spans="1:27" x14ac:dyDescent="0.25">
      <c r="C75" s="17"/>
      <c r="D75" s="16"/>
      <c r="E75" t="s">
        <v>37</v>
      </c>
      <c r="F75">
        <f t="shared" si="0"/>
        <v>1.0754999999999999E-2</v>
      </c>
      <c r="G75">
        <f t="shared" si="1"/>
        <v>1.0754999999999999E-2</v>
      </c>
      <c r="H75">
        <f t="shared" si="2"/>
        <v>1.816522</v>
      </c>
      <c r="I75">
        <f t="shared" si="3"/>
        <v>1.0754999999999999E-2</v>
      </c>
      <c r="J75">
        <f t="shared" si="4"/>
        <v>1.0754999999999999E-2</v>
      </c>
      <c r="K75">
        <f t="shared" si="5"/>
        <v>2.2477229999999997</v>
      </c>
      <c r="P75" s="16"/>
      <c r="Q75" t="s">
        <v>37</v>
      </c>
      <c r="R75">
        <f t="shared" si="6"/>
        <v>1.081E-2</v>
      </c>
      <c r="S75">
        <f t="shared" si="7"/>
        <v>1.081E-2</v>
      </c>
      <c r="U75">
        <f t="shared" si="8"/>
        <v>1.081E-2</v>
      </c>
      <c r="V75">
        <f t="shared" si="9"/>
        <v>1.081E-2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F81" si="10">0.2*G11+(1-0.2)*C11</f>
        <v>1.5599999999999998E-3</v>
      </c>
      <c r="G79">
        <f t="shared" ref="G79:G81" si="11">0.2*H11+(1-0.2)*D11</f>
        <v>1.1040000000000001E-2</v>
      </c>
      <c r="I79">
        <f t="shared" ref="I79:I81" si="12">0.2*G18+(1-0.2)*C18</f>
        <v>1.5599999999999998E-3</v>
      </c>
      <c r="J79">
        <f t="shared" ref="J79:J81" si="13">0.2*H18+(1-0.2)*D18</f>
        <v>1.1040000000000001E-2</v>
      </c>
      <c r="L79">
        <f>0.2*F25+(1-0.2)*B25</f>
        <v>1.0919999999999999E-2</v>
      </c>
      <c r="P79" s="16" t="s">
        <v>39</v>
      </c>
      <c r="Q79" t="s">
        <v>34</v>
      </c>
      <c r="R79">
        <f t="shared" ref="R79:R81" si="14">0.3*G11+(1-0.3)*C11</f>
        <v>1.6899999999999999E-3</v>
      </c>
      <c r="S79">
        <f t="shared" ref="S79:S81" si="15">0.3*H11+(1-0.3)*D11</f>
        <v>1.116E-2</v>
      </c>
      <c r="U79">
        <f t="shared" ref="U79:U81" si="16">0.3*G18+(1-0.3)*C18</f>
        <v>1.6899999999999999E-3</v>
      </c>
      <c r="V79">
        <f t="shared" ref="V79:V81" si="17">0.3*H18+(1-0.3)*D18</f>
        <v>1.116E-2</v>
      </c>
      <c r="X79">
        <f>0.3*F25+(1-0.3)*B25</f>
        <v>1.1029999999999998E-2</v>
      </c>
    </row>
    <row r="80" spans="1:27" x14ac:dyDescent="0.25">
      <c r="C80" s="17"/>
      <c r="D80" s="16"/>
      <c r="E80" t="s">
        <v>36</v>
      </c>
      <c r="F80">
        <f t="shared" si="10"/>
        <v>1.0919999999999999E-2</v>
      </c>
      <c r="G80">
        <f t="shared" si="11"/>
        <v>1.1040000000000001E-2</v>
      </c>
      <c r="I80">
        <f t="shared" si="12"/>
        <v>1.0919999999999999E-2</v>
      </c>
      <c r="J80">
        <f t="shared" si="13"/>
        <v>1.102E-2</v>
      </c>
      <c r="P80" s="16"/>
      <c r="Q80" t="s">
        <v>36</v>
      </c>
      <c r="R80">
        <f t="shared" si="14"/>
        <v>1.1029999999999998E-2</v>
      </c>
      <c r="S80">
        <f t="shared" si="15"/>
        <v>1.116E-2</v>
      </c>
      <c r="U80">
        <f t="shared" si="16"/>
        <v>1.1029999999999998E-2</v>
      </c>
      <c r="V80">
        <f t="shared" si="17"/>
        <v>1.1130000000000001E-2</v>
      </c>
    </row>
    <row r="81" spans="2:25" x14ac:dyDescent="0.25">
      <c r="C81" s="17"/>
      <c r="D81" s="16"/>
      <c r="E81" t="s">
        <v>37</v>
      </c>
      <c r="F81">
        <f t="shared" si="10"/>
        <v>1.0919999999999999E-2</v>
      </c>
      <c r="G81">
        <f t="shared" si="11"/>
        <v>1.0919999999999999E-2</v>
      </c>
      <c r="I81">
        <f t="shared" si="12"/>
        <v>1.0919999999999999E-2</v>
      </c>
      <c r="J81">
        <f t="shared" si="13"/>
        <v>1.0919999999999999E-2</v>
      </c>
      <c r="P81" s="16"/>
      <c r="Q81" t="s">
        <v>37</v>
      </c>
      <c r="R81">
        <f t="shared" si="14"/>
        <v>1.1029999999999998E-2</v>
      </c>
      <c r="S81">
        <f t="shared" si="15"/>
        <v>1.1029999999999998E-2</v>
      </c>
      <c r="U81">
        <f t="shared" si="16"/>
        <v>1.1029999999999998E-2</v>
      </c>
      <c r="V81">
        <f t="shared" si="17"/>
        <v>1.1029999999999998E-2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F88" si="18">(0.05*(1-0.05)+0.05*(1-0.05))*G11+0.05*0.05*K11+(1-0.05*(1-0.05)-0.05*(1-0.05)-0.05*0.05)*C11</f>
        <v>1.4267500000000001E-3</v>
      </c>
      <c r="G86">
        <f t="shared" ref="G86:G88" si="19">(0.05*(1-0.05)+0.05*(1-0.05))*H11+0.05*0.05*L11+(1-0.05*(1-0.05)-0.05*(1-0.05)-0.05*0.05)*D11</f>
        <v>1.0920000000000003E-2</v>
      </c>
      <c r="H86">
        <f t="shared" ref="H86:H88" si="20">M11+I11+E11</f>
        <v>2.6389230000000001</v>
      </c>
      <c r="I86">
        <f t="shared" ref="I86:I88" si="21">(0.05*(1-0.05)+0.05*(1-0.05))*G18+0.05*0.05*K18+(1-0.05*(1-0.05)-0.05*(1-0.05)-0.05*0.05)*C18</f>
        <v>1.4267500000000001E-3</v>
      </c>
      <c r="J86">
        <f t="shared" ref="J86:J88" si="22">(0.05*(1-0.05)+0.05*(1-0.05))*H18+0.05*0.05*L18+(1-0.05*(1-0.05)-0.05*(1-0.05)-0.05*0.05)*D18</f>
        <v>1.0920000000000003E-2</v>
      </c>
      <c r="K86">
        <f t="shared" ref="K86:K88" si="23">M18+I18+E18</f>
        <v>2.5309970000000002</v>
      </c>
      <c r="L86">
        <f>(0.05*(1-0.05)+0.05*(1-0.05))*F25+0.05*0.05*J25+(1-0.05*(1-0.05)-0.05*(1-0.05)-0.05*0.05)*B25</f>
        <v>1.0810500000000001E-2</v>
      </c>
      <c r="M86">
        <f>M25+I25+E25</f>
        <v>5.5738760000000003</v>
      </c>
      <c r="O86" s="15" t="s">
        <v>41</v>
      </c>
      <c r="P86" s="16" t="s">
        <v>35</v>
      </c>
      <c r="Q86" t="s">
        <v>34</v>
      </c>
      <c r="R86">
        <f t="shared" ref="R86:R88" si="24">(0.1*0.9+0.1*0.9)*G11+0.1*0.1*K11+(1-0.1*0.9-0.1*0.9-0.1*0.1)*C11</f>
        <v>1.5470000000000002E-3</v>
      </c>
      <c r="S86">
        <f t="shared" ref="S86:S88" si="25">(0.1*0.9+0.1*0.9)*H11+0.1*0.1*L11+(1-0.1*0.9-0.1*0.9-0.1*0.1)*D11</f>
        <v>1.1040000000000001E-2</v>
      </c>
      <c r="U86">
        <f t="shared" ref="U86:U88" si="26">(0.1*0.9+0.1*0.9)*G18+0.1*0.1*K18+(1-0.1*0.9-0.1*0.9-0.1*0.1)*C18</f>
        <v>1.5470000000000002E-3</v>
      </c>
      <c r="V86">
        <f t="shared" ref="V86:V88" si="27">(0.1*0.9+0.1*0.9)*H18+0.1*0.1*L18+(1-0.1*0.9-0.1*0.9-0.1*0.1)*D18</f>
        <v>1.1040000000000001E-2</v>
      </c>
      <c r="X86">
        <f>(0.1*0.9+0.1*0.9)*F25+0.1*0.1*J25+(1-0.1*0.9-0.1*0.9-0.1*0.1)*B25</f>
        <v>1.0921999999999999E-2</v>
      </c>
    </row>
    <row r="87" spans="2:25" x14ac:dyDescent="0.25">
      <c r="B87" s="17"/>
      <c r="C87" s="15"/>
      <c r="D87" s="16"/>
      <c r="E87" t="s">
        <v>36</v>
      </c>
      <c r="F87">
        <f t="shared" si="18"/>
        <v>1.081025E-2</v>
      </c>
      <c r="G87">
        <f t="shared" si="19"/>
        <v>1.0920000000000003E-2</v>
      </c>
      <c r="H87">
        <f t="shared" si="20"/>
        <v>2.6601439999999998</v>
      </c>
      <c r="I87">
        <f t="shared" si="21"/>
        <v>1.081025E-2</v>
      </c>
      <c r="J87">
        <f t="shared" si="22"/>
        <v>1.0910250000000002E-2</v>
      </c>
      <c r="K87">
        <f t="shared" si="23"/>
        <v>2.587304</v>
      </c>
      <c r="O87" s="15"/>
      <c r="P87" s="16"/>
      <c r="Q87" t="s">
        <v>36</v>
      </c>
      <c r="R87">
        <f t="shared" si="24"/>
        <v>1.0921E-2</v>
      </c>
      <c r="S87">
        <f t="shared" si="25"/>
        <v>1.1040000000000001E-2</v>
      </c>
      <c r="U87">
        <f t="shared" si="26"/>
        <v>1.0921E-2</v>
      </c>
      <c r="V87">
        <f t="shared" si="27"/>
        <v>1.1021000000000001E-2</v>
      </c>
    </row>
    <row r="88" spans="2:25" x14ac:dyDescent="0.25">
      <c r="B88" s="17"/>
      <c r="C88" s="15"/>
      <c r="D88" s="16"/>
      <c r="E88" t="s">
        <v>37</v>
      </c>
      <c r="F88">
        <f t="shared" si="18"/>
        <v>1.081025E-2</v>
      </c>
      <c r="G88">
        <f t="shared" si="19"/>
        <v>1.081025E-2</v>
      </c>
      <c r="H88">
        <f t="shared" si="20"/>
        <v>2.7419129999999998</v>
      </c>
      <c r="I88">
        <f t="shared" si="21"/>
        <v>1.081025E-2</v>
      </c>
      <c r="J88">
        <f t="shared" si="22"/>
        <v>1.081025E-2</v>
      </c>
      <c r="K88">
        <f t="shared" si="23"/>
        <v>3.131462</v>
      </c>
      <c r="O88" s="15"/>
      <c r="P88" s="16"/>
      <c r="Q88" t="s">
        <v>37</v>
      </c>
      <c r="R88">
        <f t="shared" si="24"/>
        <v>1.0921E-2</v>
      </c>
      <c r="S88">
        <f t="shared" si="25"/>
        <v>1.0921E-2</v>
      </c>
      <c r="U88">
        <f t="shared" si="26"/>
        <v>1.0921E-2</v>
      </c>
      <c r="V88">
        <f t="shared" si="27"/>
        <v>1.0921E-2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F94" si="28">(0.2*0.8+0.2*0.8)*G11+0.2*0.2*K11+(1-0.2*0.8-0.2*0.8-0.2*0.2)*C11</f>
        <v>1.768E-3</v>
      </c>
      <c r="G92">
        <f t="shared" ref="G92:G94" si="29">(0.2*0.8+0.2*0.8)*H11+0.2*0.2*L11+(1-0.2*0.8-0.2*0.8-0.2*0.2)*D11</f>
        <v>1.1280000000000002E-2</v>
      </c>
      <c r="I92">
        <f t="shared" ref="I92:I94" si="30">(0.2*0.8+0.2*0.8)*G18+0.2*0.2*K18+(1-0.2*0.8-0.2*0.8-0.2*0.2)*C18</f>
        <v>1.768E-3</v>
      </c>
      <c r="J92">
        <f t="shared" ref="J92:J94" si="31">(0.2*0.8+0.2*0.8)*H18+0.2*0.2*L18+(1-0.2*0.8-0.2*0.8-0.2*0.2)*D18</f>
        <v>1.1280000000000002E-2</v>
      </c>
      <c r="L92">
        <f>(0.2*0.8+0.2*0.8)*F25+0.2*0.2*J25+(1-0.2*0.8-0.2*0.8-0.2*0.2)*B25</f>
        <v>1.1147999999999998E-2</v>
      </c>
      <c r="O92" s="15" t="s">
        <v>43</v>
      </c>
      <c r="P92" s="16" t="s">
        <v>39</v>
      </c>
      <c r="Q92" t="s">
        <v>34</v>
      </c>
      <c r="R92">
        <f t="shared" ref="R92:R94" si="32">(0.3*0.7+0.3*0.7)*G11+0.3*0.3*K11+(1-0.3*0.7-0.3*0.7-0.3*0.3)*C11</f>
        <v>1.9629999999999999E-3</v>
      </c>
      <c r="S92">
        <f t="shared" ref="S92:S94" si="33">(0.3*0.7+0.3*0.7)*H11+0.3*0.3*L11+(1-0.3*0.7-0.3*0.7-0.3*0.3)*D11</f>
        <v>1.1520000000000002E-2</v>
      </c>
      <c r="U92">
        <f t="shared" ref="U92:U94" si="34">(0.3*0.7+0.3*0.7)*G18+0.3*0.3*K18+(1-0.3*0.7-0.3*0.7-0.3*0.3)*C18</f>
        <v>1.9629999999999999E-3</v>
      </c>
      <c r="V92">
        <f t="shared" ref="V92:V94" si="35">(0.3*0.7+0.3*0.7)*H18+0.3*0.3*L18+(1-0.3*0.7-0.3*0.7-0.3*0.3)*D18</f>
        <v>1.1520000000000002E-2</v>
      </c>
      <c r="X92">
        <f>(0.3*0.7+0.3*0.7)*F25+0.3*0.3*J25+(1-0.3*0.7-0.3*0.7-0.3*0.3)*B25</f>
        <v>1.1378000000000001E-2</v>
      </c>
    </row>
    <row r="93" spans="2:25" x14ac:dyDescent="0.25">
      <c r="B93" s="17"/>
      <c r="C93" s="15"/>
      <c r="D93" s="16"/>
      <c r="E93" t="s">
        <v>36</v>
      </c>
      <c r="F93">
        <f t="shared" si="28"/>
        <v>1.1143999999999999E-2</v>
      </c>
      <c r="G93">
        <f t="shared" si="29"/>
        <v>1.1280000000000002E-2</v>
      </c>
      <c r="I93">
        <f t="shared" si="30"/>
        <v>1.1143999999999999E-2</v>
      </c>
      <c r="J93">
        <f t="shared" si="31"/>
        <v>1.1244000000000001E-2</v>
      </c>
      <c r="O93" s="15"/>
      <c r="P93" s="16"/>
      <c r="Q93" t="s">
        <v>36</v>
      </c>
      <c r="R93">
        <f t="shared" si="32"/>
        <v>1.1369000000000001E-2</v>
      </c>
      <c r="S93">
        <f t="shared" si="33"/>
        <v>1.1520000000000002E-2</v>
      </c>
      <c r="U93">
        <f t="shared" si="34"/>
        <v>1.1369000000000001E-2</v>
      </c>
      <c r="V93">
        <f t="shared" si="35"/>
        <v>1.1469000000000002E-2</v>
      </c>
    </row>
    <row r="94" spans="2:25" x14ac:dyDescent="0.25">
      <c r="B94" s="17"/>
      <c r="C94" s="15"/>
      <c r="D94" s="16"/>
      <c r="E94" t="s">
        <v>37</v>
      </c>
      <c r="F94">
        <f t="shared" si="28"/>
        <v>1.1143999999999999E-2</v>
      </c>
      <c r="G94">
        <f t="shared" si="29"/>
        <v>1.1143999999999999E-2</v>
      </c>
      <c r="I94">
        <f t="shared" si="30"/>
        <v>1.1143999999999999E-2</v>
      </c>
      <c r="J94">
        <f t="shared" si="31"/>
        <v>1.1143999999999999E-2</v>
      </c>
      <c r="O94" s="15"/>
      <c r="P94" s="16"/>
      <c r="Q94" t="s">
        <v>37</v>
      </c>
      <c r="R94">
        <f t="shared" si="32"/>
        <v>1.1369000000000001E-2</v>
      </c>
      <c r="S94">
        <f t="shared" si="33"/>
        <v>1.1369000000000001E-2</v>
      </c>
      <c r="U94">
        <f t="shared" si="34"/>
        <v>1.1369000000000001E-2</v>
      </c>
      <c r="V94">
        <f t="shared" si="35"/>
        <v>1.1369000000000001E-2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F101" si="36">3*0.05*(1-0.05)*(1-0.05)*G11+3*0.05*0.05*(1-0.05)*K11+0.05*0.05*0.05*O11+(1-3*0.05*(1-0.05)*(1-0.05)-3*0.05*0.05*(1-0.05)-0.05*0.05*0.05)*C11</f>
        <v>1.4854124999999997E-3</v>
      </c>
      <c r="G99">
        <f t="shared" ref="G99:G101" si="37">3*0.05*(1-0.05)*(1-0.05)*H11+3*0.05*0.05*(1-0.05)*L11+0.05*0.05*0.05*P11+(1-3*0.05*(1-0.05)*(1-0.05)-3*0.05*0.05*(1-0.05)-0.05*0.05*0.05)*D11</f>
        <v>1.098E-2</v>
      </c>
      <c r="H99">
        <f t="shared" ref="H99:H101" si="38">Q11+M11+I11+E11</f>
        <v>3.5117289999999999</v>
      </c>
      <c r="I99">
        <f t="shared" ref="I99:I101" si="39">3*0.05*(1-0.05)*(1-0.05)*G18+3*0.05*0.05*(1-0.05)*K18+0.05*0.05*0.05*O18+(1-3*0.05*(1-0.05)*(1-0.05)-3*0.05*0.05*(1-0.05)-0.05*0.05*0.05)*C18</f>
        <v>1.4854124999999997E-3</v>
      </c>
      <c r="J99">
        <f t="shared" ref="J99:J101" si="40">3*0.05*(1-0.05)*(1-0.05)*H18+3*0.05*0.05*(1-0.05)*L18+0.05*0.05*0.05*P18+(1-3*0.05*(1-0.05)*(1-0.05)-3*0.05*0.05*(1-0.05)-0.05*0.05*0.05)*D18</f>
        <v>1.098E-2</v>
      </c>
      <c r="K99">
        <f t="shared" ref="K99:K101" si="41">Q18+M18+E18+I18</f>
        <v>3.3634900000000001</v>
      </c>
      <c r="L99">
        <f>3*0.05*(1-0.05)*(1-0.05)*F25+3*0.05*0.05*(1-0.05)*J25+0.05*0.05*0.05*N25+(1-3*0.05*(1-0.05)*(1-0.05)-3*0.05*0.05*(1-0.05)-0.05*0.05*0.05)*B25</f>
        <v>1.086645E-2</v>
      </c>
      <c r="M99">
        <f>Q25+M25+I25+E25</f>
        <v>7.4376040000000003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R101" si="42">3*0.1*(1-0.1)*(1-0.1)*G11+3*0.1*0.1*(1-0.1)*K11+0.1*0.1*0.1*O11+(1-3*0.1*(1-0.1)*(1-0.1)-3*0.1*0.1*(1-0.1)-0.1*0.1*0.1)*C11</f>
        <v>1.6522999999999998E-3</v>
      </c>
      <c r="S99">
        <f t="shared" ref="S99:S101" si="43">3*0.1*(1-0.1)*(1-0.1)*H11+3*0.1*0.1*(1-0.1)*L11+0.1*0.1*0.1*P11+(1-3*0.1*(1-0.1)*(1-0.1)-3*0.1*0.1*(1-0.1)-0.1*0.1*0.1)*D11</f>
        <v>1.116E-2</v>
      </c>
      <c r="U99">
        <f t="shared" ref="U99:U101" si="44">3*0.1*(1-0.1)*(1-0.1)*G18+3*0.1*0.1*(1-0.1)*K18+0.1*0.1*0.1*O18+(1-3*0.1*(1-0.1)*(1-0.1)-3*0.1*0.1*(1-0.1)-0.1*0.1*0.1)*C18</f>
        <v>1.6522999999999998E-3</v>
      </c>
      <c r="V99">
        <f t="shared" ref="V99:V101" si="45">3*0.1*(1-0.1)*(1-0.1)*H18+3*0.1*0.1*(1-0.1)*L18+0.1*0.1*0.1*P18+(1-3*0.1*(1-0.1)*(1-0.1)-3*0.1*0.1*(1-0.1)-0.1*0.1*0.1)*D18</f>
        <v>1.116E-2</v>
      </c>
      <c r="X99">
        <f>3*0.1*(1-0.1)*(1-0.1)*F25+3*0.1*0.1*(1-0.1)*J25+0.1*0.1*0.1*N25+(1-3*0.1*(1-0.1)*(1-0.1)-3*0.1*0.1*(1-0.1)-0.1*0.1*0.1)*B25</f>
        <v>1.10356E-2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36"/>
        <v>1.08657375E-2</v>
      </c>
      <c r="G100">
        <f t="shared" si="37"/>
        <v>1.09799875E-2</v>
      </c>
      <c r="H100">
        <f t="shared" si="38"/>
        <v>3.5535269999999999</v>
      </c>
      <c r="I100">
        <f t="shared" si="39"/>
        <v>1.08657375E-2</v>
      </c>
      <c r="J100">
        <f t="shared" si="40"/>
        <v>1.0965737499999999E-2</v>
      </c>
      <c r="K100">
        <f t="shared" si="41"/>
        <v>3.4394179999999999</v>
      </c>
      <c r="N100" s="19"/>
      <c r="O100" s="15"/>
      <c r="P100" s="16"/>
      <c r="Q100" t="s">
        <v>36</v>
      </c>
      <c r="R100">
        <f t="shared" si="42"/>
        <v>1.1032899999999998E-2</v>
      </c>
      <c r="S100">
        <f t="shared" si="43"/>
        <v>1.11599E-2</v>
      </c>
      <c r="U100">
        <f t="shared" si="44"/>
        <v>1.1032899999999998E-2</v>
      </c>
      <c r="V100">
        <f t="shared" si="45"/>
        <v>1.1132899999999999E-2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36"/>
        <v>1.08657375E-2</v>
      </c>
      <c r="G101">
        <f t="shared" si="37"/>
        <v>1.08657375E-2</v>
      </c>
      <c r="H101">
        <f t="shared" si="38"/>
        <v>3.6632470000000001</v>
      </c>
      <c r="I101">
        <f t="shared" si="39"/>
        <v>1.08657375E-2</v>
      </c>
      <c r="J101">
        <f t="shared" si="40"/>
        <v>1.08657375E-2</v>
      </c>
      <c r="K101">
        <f t="shared" si="41"/>
        <v>4.0739929999999998</v>
      </c>
      <c r="N101" s="19"/>
      <c r="O101" s="15"/>
      <c r="P101" s="16"/>
      <c r="Q101" t="s">
        <v>37</v>
      </c>
      <c r="R101">
        <f t="shared" si="42"/>
        <v>1.1032899999999998E-2</v>
      </c>
      <c r="S101">
        <f t="shared" si="43"/>
        <v>1.1032899999999998E-2</v>
      </c>
      <c r="U101">
        <f t="shared" si="44"/>
        <v>1.1032899999999998E-2</v>
      </c>
      <c r="V101">
        <f t="shared" si="45"/>
        <v>1.1032899999999998E-2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F107" si="46">3*0.2*(1-0.2)*(1-0.2)*G11+3*0.2*0.2*(1-0.2)*K11+0.2*0.2*0.2*O11+(1-3*0.2*(1-0.2)*(1-0.2)-3*0.2*0.2*(1-0.2)-0.2*0.2*0.2)*C11</f>
        <v>1.9344E-3</v>
      </c>
      <c r="G105">
        <f t="shared" ref="G105:G107" si="47">3*0.2*(1-0.2)*(1-0.2)*H11+3*0.2*0.2*(1-0.2)*L11+0.2*0.2*0.2*P11+(1-3*0.2*(1-0.2)*(1-0.2)-3*0.2*0.2*(1-0.2)-0.2*0.2*0.2)*D11</f>
        <v>1.1520000000000001E-2</v>
      </c>
      <c r="I105">
        <f t="shared" ref="I105:I107" si="48">3*0.2*(1-0.2)*(1-0.2)*G18+3*0.2*0.2*(1-0.2)*K18+0.2*0.2*0.2*O18+(1-3*0.2*(1-0.2)*(1-0.2)-3*0.2*0.2*(1-0.2)-0.2*0.2*0.2)*C18</f>
        <v>1.9344E-3</v>
      </c>
      <c r="J105">
        <f t="shared" ref="J105:J107" si="49">3*0.2*(1-0.2)*(1-0.2)*H18+3*0.2*0.2*(1-0.2)*L18+0.2*0.2*0.2*P18+(1-3*0.2*(1-0.2)*(1-0.2)-3*0.2*0.2*(1-0.2)-0.2*0.2*0.2)*D18</f>
        <v>1.1520000000000001E-2</v>
      </c>
      <c r="L105">
        <f>3*0.2*(1-0.2)*(1-0.2)*F25+3*0.2*0.2*(1-0.2)*J25+0.2*0.2*0.2*N25+(1-3*0.2*(1-0.2)*(1-0.2)-3*0.2*0.2*(1-0.2)-0.2*0.2*0.2)*B25</f>
        <v>1.13808E-2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R107" si="50">3*0.3*(1-0.3)*(1-0.3)*G11+3*0.3*0.3*(1-0.3)*K11+0.3*0.3*0.3*O11+(1-3*0.3*(1-0.3)*(1-0.3)-3*0.3*0.3*(1-0.3)-0.3*0.3*0.3)*C11</f>
        <v>2.1540999999999999E-3</v>
      </c>
      <c r="S105">
        <f t="shared" ref="S105:S107" si="51">3*0.3*(1-0.3)*(1-0.3)*H11+3*0.3*0.3*(1-0.3)*L11+0.3*0.3*0.3*P11+(1-3*0.3*(1-0.3)*(1-0.3)-3*0.3*0.3*(1-0.3)-0.3*0.3*0.3)*D11</f>
        <v>1.188E-2</v>
      </c>
      <c r="U105">
        <f t="shared" ref="U105:U107" si="52">3*0.3*(1-0.3)*(1-0.3)*G18+3*0.3*0.3*(1-0.3)*K18+0.3*0.3*0.3*O18+(1-3*0.3*(1-0.3)*(1-0.3)-3*0.3*0.3*(1-0.3)-0.3*0.3*0.3)*C18</f>
        <v>2.1540999999999999E-3</v>
      </c>
      <c r="V105">
        <f t="shared" ref="V105:V107" si="53">3*0.3*(1-0.3)*(1-0.3)*H18+3*0.3*0.3*(1-0.3)*L18+0.3*0.3*0.3*P18+(1-3*0.3*(1-0.3)*(1-0.3)-3*0.3*0.3*(1-0.3)-0.3*0.3*0.3)*D18</f>
        <v>1.188E-2</v>
      </c>
      <c r="X105">
        <f>3*0.3*(1-0.3)*(1-0.3)*F25+3*0.3*0.3*(1-0.3)*J25+0.3*0.3*0.3*N25+(1-3*0.3*(1-0.3)*(1-0.3)-3*0.3*0.3*(1-0.3)-0.3*0.3*0.3)*B25</f>
        <v>1.1733200000000001E-2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46"/>
        <v>1.13712E-2</v>
      </c>
      <c r="G106">
        <f t="shared" si="47"/>
        <v>1.15192E-2</v>
      </c>
      <c r="I106">
        <f t="shared" si="48"/>
        <v>1.13712E-2</v>
      </c>
      <c r="J106">
        <f t="shared" si="49"/>
        <v>1.1471200000000001E-2</v>
      </c>
      <c r="N106" s="19"/>
      <c r="O106" s="15"/>
      <c r="P106" s="16"/>
      <c r="Q106" t="s">
        <v>36</v>
      </c>
      <c r="R106">
        <f t="shared" si="50"/>
        <v>1.1714300000000002E-2</v>
      </c>
      <c r="S106">
        <f t="shared" si="51"/>
        <v>1.18773E-2</v>
      </c>
      <c r="U106">
        <f t="shared" si="52"/>
        <v>1.1714300000000002E-2</v>
      </c>
      <c r="V106">
        <f t="shared" si="53"/>
        <v>1.18143E-2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46"/>
        <v>1.13712E-2</v>
      </c>
      <c r="G107">
        <f t="shared" si="47"/>
        <v>1.13712E-2</v>
      </c>
      <c r="I107">
        <f t="shared" si="48"/>
        <v>1.13712E-2</v>
      </c>
      <c r="J107">
        <f t="shared" si="49"/>
        <v>1.13712E-2</v>
      </c>
      <c r="N107" s="19"/>
      <c r="O107" s="15"/>
      <c r="P107" s="16"/>
      <c r="Q107" t="s">
        <v>37</v>
      </c>
      <c r="R107">
        <f t="shared" si="50"/>
        <v>1.1714300000000002E-2</v>
      </c>
      <c r="S107">
        <f t="shared" si="51"/>
        <v>1.1714300000000002E-2</v>
      </c>
      <c r="U107">
        <f t="shared" si="52"/>
        <v>1.1714300000000002E-2</v>
      </c>
      <c r="V107">
        <f t="shared" si="53"/>
        <v>1.1714300000000002E-2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F114" si="54">0.05*Y11+(1-0.05)*U11</f>
        <v>1.3649999999999999E-3</v>
      </c>
      <c r="G112">
        <f t="shared" ref="G112:G114" si="55">0.05*Z11+(1-0.05)*V11</f>
        <v>1.086E-2</v>
      </c>
      <c r="H112">
        <f t="shared" ref="H112:H114" si="56">AA11+W11</f>
        <v>1.721117</v>
      </c>
      <c r="I112">
        <f t="shared" ref="I112:I114" si="57">0.05*Y18+(1-0.05)*U18</f>
        <v>1.3649999999999999E-3</v>
      </c>
      <c r="J112">
        <f t="shared" ref="J112:J114" si="58">0.05*Z18+(1-0.05)*V18</f>
        <v>1.086E-2</v>
      </c>
      <c r="K112">
        <f t="shared" ref="K112:K114" si="59">AA18+W18</f>
        <v>1.672722</v>
      </c>
      <c r="L112">
        <f>0.05*X25+(1-0.05)*T25</f>
        <v>1.0255E-2</v>
      </c>
      <c r="M112">
        <f>AA25+W25</f>
        <v>3.6507529999999999</v>
      </c>
      <c r="P112" s="16" t="s">
        <v>35</v>
      </c>
      <c r="Q112" t="s">
        <v>34</v>
      </c>
      <c r="R112">
        <f t="shared" ref="R112:R114" si="60">0.1*Y11+(1-0.1)*U11</f>
        <v>1.4300000000000001E-3</v>
      </c>
      <c r="S112">
        <f t="shared" ref="S112:S114" si="61">0.1*Z11+(1-0.1)*V11</f>
        <v>1.0920000000000001E-2</v>
      </c>
      <c r="U112">
        <f t="shared" ref="U112:U114" si="62">0.1*Y18+(1-0.1)*U18</f>
        <v>1.4300000000000001E-3</v>
      </c>
      <c r="V112">
        <f t="shared" ref="V112:V114" si="63">0.1*Z18+(1-0.1)*V18</f>
        <v>1.0920000000000001E-2</v>
      </c>
      <c r="X112">
        <f>0.1*X25+(1-0.1)*T25</f>
        <v>1.031E-2</v>
      </c>
    </row>
    <row r="113" spans="2:25" x14ac:dyDescent="0.25">
      <c r="C113" s="17"/>
      <c r="D113" s="16"/>
      <c r="E113" t="s">
        <v>36</v>
      </c>
      <c r="F113">
        <f t="shared" si="54"/>
        <v>1.0154999999999999E-2</v>
      </c>
      <c r="G113">
        <f t="shared" si="55"/>
        <v>1.0659999999999999E-2</v>
      </c>
      <c r="H113">
        <f t="shared" si="56"/>
        <v>1.7617160000000001</v>
      </c>
      <c r="I113">
        <f t="shared" si="57"/>
        <v>1.0154999999999999E-2</v>
      </c>
      <c r="J113">
        <f t="shared" si="58"/>
        <v>1.0655E-2</v>
      </c>
      <c r="K113">
        <f t="shared" si="59"/>
        <v>1.7132290000000001</v>
      </c>
      <c r="P113" s="16"/>
      <c r="Q113" t="s">
        <v>36</v>
      </c>
      <c r="R113">
        <f t="shared" si="60"/>
        <v>1.0209999999999999E-2</v>
      </c>
      <c r="S113">
        <f t="shared" si="61"/>
        <v>1.072E-2</v>
      </c>
      <c r="U113">
        <f t="shared" si="62"/>
        <v>1.0209999999999999E-2</v>
      </c>
      <c r="V113">
        <f t="shared" si="63"/>
        <v>1.0710000000000001E-2</v>
      </c>
    </row>
    <row r="114" spans="2:25" x14ac:dyDescent="0.25">
      <c r="C114" s="17"/>
      <c r="D114" s="16"/>
      <c r="E114" t="s">
        <v>37</v>
      </c>
      <c r="F114">
        <f t="shared" si="54"/>
        <v>1.0255E-2</v>
      </c>
      <c r="G114">
        <f t="shared" si="55"/>
        <v>1.0255E-2</v>
      </c>
      <c r="H114">
        <f t="shared" si="56"/>
        <v>1.8468</v>
      </c>
      <c r="I114">
        <f t="shared" si="57"/>
        <v>1.0255E-2</v>
      </c>
      <c r="J114">
        <f t="shared" si="58"/>
        <v>1.0255E-2</v>
      </c>
      <c r="K114">
        <f t="shared" si="59"/>
        <v>1.7361680000000002</v>
      </c>
      <c r="P114" s="16"/>
      <c r="Q114" t="s">
        <v>37</v>
      </c>
      <c r="R114">
        <f t="shared" si="60"/>
        <v>1.031E-2</v>
      </c>
      <c r="S114">
        <f t="shared" si="61"/>
        <v>1.031E-2</v>
      </c>
      <c r="U114">
        <f t="shared" si="62"/>
        <v>1.031E-2</v>
      </c>
      <c r="V114">
        <f t="shared" si="63"/>
        <v>1.031E-2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F120" si="64">0.2*Y11+(1-0.2)*U11</f>
        <v>1.5599999999999998E-3</v>
      </c>
      <c r="G118">
        <f t="shared" ref="G118:G120" si="65">0.2*Z11+(1-0.2)*V11</f>
        <v>1.1040000000000001E-2</v>
      </c>
      <c r="I118">
        <f t="shared" ref="I118:I120" si="66">0.2*Y18+(1-0.2)*U18</f>
        <v>1.5599999999999998E-3</v>
      </c>
      <c r="J118">
        <f t="shared" ref="J118:J120" si="67">0.2*Z18+(1-0.2)*V18</f>
        <v>1.1040000000000001E-2</v>
      </c>
      <c r="L118">
        <f>0.2*X25+(1-0.2)*T25</f>
        <v>1.042E-2</v>
      </c>
      <c r="P118" s="16" t="s">
        <v>39</v>
      </c>
      <c r="Q118" t="s">
        <v>34</v>
      </c>
      <c r="R118">
        <f t="shared" ref="R118:R120" si="68">0.3*Y11+(1-0.3)*U11</f>
        <v>1.6899999999999999E-3</v>
      </c>
      <c r="S118">
        <f t="shared" ref="S118:S120" si="69">0.3*Z11+(1-0.3)*V11</f>
        <v>1.116E-2</v>
      </c>
      <c r="U118">
        <f t="shared" ref="U118:U120" si="70">0.3*Y18+(1-0.3)*U18</f>
        <v>1.6899999999999999E-3</v>
      </c>
      <c r="V118">
        <f t="shared" ref="V118:V120" si="71">0.3*Z18+(1-0.3)*V18</f>
        <v>1.116E-2</v>
      </c>
      <c r="X118">
        <f>0.3*X25+(1-0.3)*T25</f>
        <v>1.0529999999999999E-2</v>
      </c>
    </row>
    <row r="119" spans="2:25" x14ac:dyDescent="0.25">
      <c r="C119" s="17"/>
      <c r="D119" s="16"/>
      <c r="E119" t="s">
        <v>36</v>
      </c>
      <c r="F119">
        <f t="shared" si="64"/>
        <v>1.0320000000000001E-2</v>
      </c>
      <c r="G119">
        <f t="shared" si="65"/>
        <v>1.0839999999999999E-2</v>
      </c>
      <c r="I119">
        <f t="shared" si="66"/>
        <v>1.0320000000000001E-2</v>
      </c>
      <c r="J119">
        <f t="shared" si="67"/>
        <v>1.082E-2</v>
      </c>
      <c r="P119" s="16"/>
      <c r="Q119" t="s">
        <v>36</v>
      </c>
      <c r="R119">
        <f t="shared" si="68"/>
        <v>1.0429999999999998E-2</v>
      </c>
      <c r="S119">
        <f t="shared" si="69"/>
        <v>1.0959999999999999E-2</v>
      </c>
      <c r="U119">
        <f t="shared" si="70"/>
        <v>1.0429999999999998E-2</v>
      </c>
      <c r="V119">
        <f t="shared" si="71"/>
        <v>1.0929999999999999E-2</v>
      </c>
    </row>
    <row r="120" spans="2:25" x14ac:dyDescent="0.25">
      <c r="C120" s="17"/>
      <c r="D120" s="16"/>
      <c r="E120" t="s">
        <v>37</v>
      </c>
      <c r="F120">
        <f t="shared" si="64"/>
        <v>1.042E-2</v>
      </c>
      <c r="G120">
        <f t="shared" si="65"/>
        <v>1.042E-2</v>
      </c>
      <c r="I120">
        <f t="shared" si="66"/>
        <v>1.042E-2</v>
      </c>
      <c r="J120">
        <f t="shared" si="67"/>
        <v>1.042E-2</v>
      </c>
      <c r="P120" s="16"/>
      <c r="Q120" t="s">
        <v>37</v>
      </c>
      <c r="R120">
        <f t="shared" si="68"/>
        <v>1.0529999999999999E-2</v>
      </c>
      <c r="S120">
        <f t="shared" si="69"/>
        <v>1.0529999999999999E-2</v>
      </c>
      <c r="U120">
        <f t="shared" si="70"/>
        <v>1.0529999999999999E-2</v>
      </c>
      <c r="V120">
        <f t="shared" si="71"/>
        <v>1.0529999999999999E-2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F127" si="72">(0.05*(1-0.05)+0.05*(1-0.05))*Y11+0.05*0.05*AC11+(1-0.05*(1-0.05)-0.05*(1-0.05)-0.05*0.05)*U11</f>
        <v>1.4267500000000001E-3</v>
      </c>
      <c r="G125">
        <f t="shared" ref="G125:G127" si="73">(0.05*(1-0.05)+0.05*(1-0.05))*Z11+0.05*0.05*AD11+(1-0.05*(1-0.05)-0.05*(1-0.05)-0.05*0.05)*V11</f>
        <v>1.0920000000000003E-2</v>
      </c>
      <c r="H125">
        <f t="shared" ref="H125:H127" si="74">AE11+AA11+W11</f>
        <v>2.5824729999999998</v>
      </c>
      <c r="I125">
        <f t="shared" ref="I125:I127" si="75">(0.05*(1-0.05)+0.05*(1-0.05))*Y18+0.05*0.05*AC18+(1-0.05*(1-0.05)-0.05*(1-0.05)-0.05*0.05)*U18</f>
        <v>1.4267500000000001E-3</v>
      </c>
      <c r="J125">
        <f t="shared" ref="J125:J127" si="76">(0.05*(1-0.05)+0.05*(1-0.05))*Z18+0.05*0.05*AD18+(1-0.05*(1-0.05)-0.05*(1-0.05)-0.05*0.05)*V18</f>
        <v>1.0920000000000003E-2</v>
      </c>
      <c r="K125">
        <f t="shared" ref="K125:K127" si="77">AE18+AA18+W18</f>
        <v>2.505541</v>
      </c>
      <c r="L125">
        <f>(0.05*(1-0.05)+0.05*(1-0.05))*X25+0.05*0.05*AB25+(1-0.05*(1-0.05)-0.05*(1-0.05)-0.05*0.05)*T25</f>
        <v>1.0310000000000001E-2</v>
      </c>
      <c r="M125">
        <f>AE25+AA25+W25</f>
        <v>5.4362910000000007</v>
      </c>
      <c r="O125" s="15" t="s">
        <v>41</v>
      </c>
      <c r="P125" s="16" t="s">
        <v>35</v>
      </c>
      <c r="Q125" t="s">
        <v>34</v>
      </c>
      <c r="R125">
        <f t="shared" ref="R125:R127" si="78">(0.1*0.9+0.1*0.9)*Y11+0.1*0.1*AC11+(1-0.1*0.9-0.1*0.9-0.1*0.1)*U11</f>
        <v>1.5470000000000002E-3</v>
      </c>
      <c r="S125">
        <f t="shared" ref="S125:S127" si="79">(0.1*0.9+0.1*0.9)*Z11+0.1*0.1*AD11+(1-0.1*0.9-0.1*0.9-0.1*0.1)*V11</f>
        <v>1.1040000000000001E-2</v>
      </c>
      <c r="U125">
        <f t="shared" ref="U125:U127" si="80">(0.1*0.9+0.1*0.9)*Y18+0.1*0.1*AC18+(1-0.1*0.9-0.1*0.9-0.1*0.1)*U18</f>
        <v>1.5470000000000002E-3</v>
      </c>
      <c r="V125">
        <f t="shared" ref="V125:V127" si="81">(0.1*0.9+0.1*0.9)*Z18+0.1*0.1*AD18+(1-0.1*0.9-0.1*0.9-0.1*0.1)*V18</f>
        <v>1.1040000000000001E-2</v>
      </c>
      <c r="X125">
        <f>(0.1*0.9+0.1*0.9)*X25+0.1*0.1*AB25+(1-0.1*0.9-0.1*0.9-0.1*0.1)*T25</f>
        <v>1.0420000000000002E-2</v>
      </c>
    </row>
    <row r="126" spans="2:25" x14ac:dyDescent="0.25">
      <c r="B126" s="17"/>
      <c r="C126" s="15"/>
      <c r="D126" s="16"/>
      <c r="E126" t="s">
        <v>36</v>
      </c>
      <c r="F126">
        <f t="shared" si="72"/>
        <v>1.021E-2</v>
      </c>
      <c r="G126">
        <f t="shared" si="73"/>
        <v>1.071975E-2</v>
      </c>
      <c r="H126">
        <f t="shared" si="74"/>
        <v>2.635602</v>
      </c>
      <c r="I126">
        <f t="shared" si="75"/>
        <v>1.021E-2</v>
      </c>
      <c r="J126">
        <f t="shared" si="76"/>
        <v>1.0710250000000001E-2</v>
      </c>
      <c r="K126">
        <f t="shared" si="77"/>
        <v>2.5562459999999998</v>
      </c>
      <c r="O126" s="15"/>
      <c r="P126" s="16"/>
      <c r="Q126" t="s">
        <v>36</v>
      </c>
      <c r="R126">
        <f t="shared" si="78"/>
        <v>1.0320000000000001E-2</v>
      </c>
      <c r="S126">
        <f t="shared" si="79"/>
        <v>1.0839E-2</v>
      </c>
      <c r="U126">
        <f t="shared" si="80"/>
        <v>1.0320000000000001E-2</v>
      </c>
      <c r="V126">
        <f t="shared" si="81"/>
        <v>1.0821000000000001E-2</v>
      </c>
    </row>
    <row r="127" spans="2:25" x14ac:dyDescent="0.25">
      <c r="B127" s="17"/>
      <c r="C127" s="15"/>
      <c r="D127" s="16"/>
      <c r="E127" t="s">
        <v>37</v>
      </c>
      <c r="F127">
        <f t="shared" si="72"/>
        <v>1.0310000000000001E-2</v>
      </c>
      <c r="G127">
        <f t="shared" si="73"/>
        <v>1.0310000000000001E-2</v>
      </c>
      <c r="H127">
        <f t="shared" si="74"/>
        <v>2.741387</v>
      </c>
      <c r="I127">
        <f t="shared" si="75"/>
        <v>1.0310000000000001E-2</v>
      </c>
      <c r="J127">
        <f t="shared" si="76"/>
        <v>1.0310000000000001E-2</v>
      </c>
      <c r="K127">
        <f t="shared" si="77"/>
        <v>2.601785</v>
      </c>
      <c r="O127" s="15"/>
      <c r="P127" s="16"/>
      <c r="Q127" t="s">
        <v>37</v>
      </c>
      <c r="R127">
        <f t="shared" si="78"/>
        <v>1.0420000000000002E-2</v>
      </c>
      <c r="S127">
        <f t="shared" si="79"/>
        <v>1.0420000000000002E-2</v>
      </c>
      <c r="U127">
        <f t="shared" si="80"/>
        <v>1.0420000000000002E-2</v>
      </c>
      <c r="V127">
        <f t="shared" si="81"/>
        <v>1.0420000000000002E-2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F133" si="82">(0.2*0.8+0.2*0.8)*Y11+0.2*0.2*AC11+(1-0.2*0.8-0.2*0.8-0.2*0.2)*U11</f>
        <v>1.768E-3</v>
      </c>
      <c r="G131">
        <f t="shared" ref="G131:G133" si="83">(0.2*0.8+0.2*0.8)*Z11+0.2*0.2*AD11+(1-0.2*0.8-0.2*0.8-0.2*0.2)*V11</f>
        <v>1.1280000000000002E-2</v>
      </c>
      <c r="I131">
        <f t="shared" ref="I131:I133" si="84">(0.2*0.8+0.2*0.8)*Y18+0.2*0.2*AC18+(1-0.2*0.8-0.2*0.8-0.2*0.2)*U18</f>
        <v>1.768E-3</v>
      </c>
      <c r="J131">
        <f t="shared" ref="J131:J133" si="85">(0.2*0.8+0.2*0.8)*Z18+0.2*0.2*AD18+(1-0.2*0.8-0.2*0.8-0.2*0.2)*V18</f>
        <v>1.1280000000000002E-2</v>
      </c>
      <c r="L131">
        <f>(0.2*0.8+0.2*0.8)*X25+0.2*0.2*AB25+(1-0.2*0.8-0.2*0.8-0.2*0.2)*T25</f>
        <v>1.064E-2</v>
      </c>
      <c r="O131" s="15" t="s">
        <v>43</v>
      </c>
      <c r="P131" s="16" t="s">
        <v>39</v>
      </c>
      <c r="Q131" t="s">
        <v>34</v>
      </c>
      <c r="R131">
        <f t="shared" ref="R131:R133" si="86">(0.3*0.7+0.3*0.7)*Y11+0.3*0.3*AC11+(1-0.3*0.7-0.3*0.7-0.3*0.3)*U11</f>
        <v>1.9629999999999999E-3</v>
      </c>
      <c r="S131">
        <f t="shared" ref="S131:S133" si="87">(0.3*0.7+0.3*0.7)*Z11+0.3*0.3*AD11+(1-0.3*0.7-0.3*0.7-0.3*0.3)*V11</f>
        <v>1.1520000000000002E-2</v>
      </c>
      <c r="U131">
        <f t="shared" ref="U131:U133" si="88">(0.3*0.7+0.3*0.7)*Y18+0.3*0.3*AC18+(1-0.3*0.7-0.3*0.7-0.3*0.3)*U18</f>
        <v>1.9629999999999999E-3</v>
      </c>
      <c r="V131">
        <f t="shared" ref="V131:V133" si="89">(0.3*0.7+0.3*0.7)*Z18+0.3*0.3*AD18+(1-0.3*0.7-0.3*0.7-0.3*0.3)*V18</f>
        <v>1.1520000000000002E-2</v>
      </c>
      <c r="X131">
        <f>(0.3*0.7+0.3*0.7)*X25+0.3*0.3*AB25+(1-0.3*0.7-0.3*0.7-0.3*0.3)*T25</f>
        <v>1.0860000000000002E-2</v>
      </c>
    </row>
    <row r="132" spans="1:25" x14ac:dyDescent="0.25">
      <c r="B132" s="17"/>
      <c r="C132" s="15"/>
      <c r="D132" s="16"/>
      <c r="E132" t="s">
        <v>36</v>
      </c>
      <c r="F132">
        <f t="shared" si="82"/>
        <v>1.0539999999999999E-2</v>
      </c>
      <c r="G132">
        <f t="shared" si="83"/>
        <v>1.1075999999999999E-2</v>
      </c>
      <c r="I132">
        <f t="shared" si="84"/>
        <v>1.0539999999999999E-2</v>
      </c>
      <c r="J132">
        <f t="shared" si="85"/>
        <v>1.1044E-2</v>
      </c>
      <c r="O132" s="15"/>
      <c r="P132" s="16"/>
      <c r="Q132" t="s">
        <v>36</v>
      </c>
      <c r="R132">
        <f t="shared" si="86"/>
        <v>1.0760000000000002E-2</v>
      </c>
      <c r="S132">
        <f t="shared" si="87"/>
        <v>1.1311E-2</v>
      </c>
      <c r="U132">
        <f t="shared" si="88"/>
        <v>1.0760000000000002E-2</v>
      </c>
      <c r="V132">
        <f t="shared" si="89"/>
        <v>1.1269000000000001E-2</v>
      </c>
    </row>
    <row r="133" spans="1:25" x14ac:dyDescent="0.25">
      <c r="B133" s="17"/>
      <c r="C133" s="15"/>
      <c r="D133" s="16"/>
      <c r="E133" t="s">
        <v>37</v>
      </c>
      <c r="F133">
        <f t="shared" si="82"/>
        <v>1.064E-2</v>
      </c>
      <c r="G133">
        <f t="shared" si="83"/>
        <v>1.064E-2</v>
      </c>
      <c r="I133">
        <f t="shared" si="84"/>
        <v>1.064E-2</v>
      </c>
      <c r="J133">
        <f t="shared" si="85"/>
        <v>1.064E-2</v>
      </c>
      <c r="O133" s="15"/>
      <c r="P133" s="16"/>
      <c r="Q133" t="s">
        <v>37</v>
      </c>
      <c r="R133">
        <f t="shared" si="86"/>
        <v>1.0860000000000002E-2</v>
      </c>
      <c r="S133">
        <f t="shared" si="87"/>
        <v>1.0860000000000002E-2</v>
      </c>
      <c r="U133">
        <f t="shared" si="88"/>
        <v>1.0860000000000002E-2</v>
      </c>
      <c r="V133">
        <f t="shared" si="89"/>
        <v>1.0860000000000002E-2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F140" si="90">3*0.05*(1-0.05)*(1-0.05)*Y11+3*0.05*0.05*(1-0.05)*AC11+0.05*0.05*0.05*AG11+(1-3*0.05*(1-0.05)*(1-0.05)-3*0.05*0.05*(1-0.05)-0.05*0.05*0.05)*U11</f>
        <v>1.4854124999999997E-3</v>
      </c>
      <c r="G138">
        <f t="shared" ref="G138:G140" si="91">3*0.05*(1-0.05)*(1-0.05)*Z11+3*0.05*0.05*(1-0.05)*AD11+0.05*0.05*0.05*AH11+(1-3*0.05*(1-0.05)*(1-0.05)-3*0.05*0.05*(1-0.05)-0.05*0.05*0.05)*V11</f>
        <v>1.098E-2</v>
      </c>
      <c r="H138">
        <f t="shared" ref="H138:H140" si="92">AI11+AE11+AA11+W11</f>
        <v>3.444572</v>
      </c>
      <c r="I138">
        <f t="shared" ref="I138:I140" si="93">3*0.05*(1-0.05)*(1-0.05)*Y18+3*0.05*0.05*(1-0.05)*AC18+0.05*0.05*0.05*AG18+(1-3*0.05*(1-0.05)*(1-0.05)-3*0.05*0.05*(1-0.05)-0.05*0.05*0.05)*U18</f>
        <v>1.4854124999999997E-3</v>
      </c>
      <c r="J138">
        <f t="shared" ref="J138:J140" si="94">3*0.05*(1-0.05)*(1-0.05)*Z18+3*0.05*0.05*(1-0.05)*AD18+0.05*0.05*0.05*AH18+(1-3*0.05*(1-0.05)*(1-0.05)-3*0.05*0.05*(1-0.05)-0.05*0.05*0.05)*V18</f>
        <v>1.098E-2</v>
      </c>
      <c r="K138">
        <f t="shared" ref="K138:K140" si="95">AI18+AE18+AA18+W18</f>
        <v>3.3370429999999995</v>
      </c>
      <c r="L138">
        <f>3*0.05*(1-0.05)*(1-0.05)*X25+3*0.05*0.05*(1-0.05)*AB25+0.05*0.05*0.05*AF25+(1-3*0.05*(1-0.05)*(1-0.05)-3*0.05*0.05*(1-0.05)-0.05*0.05*0.05)*T25</f>
        <v>1.0364999999999999E-2</v>
      </c>
      <c r="M138">
        <f>AI25+AE25+AA25+W25</f>
        <v>7.2298590000000011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R140" si="96">3*0.1*(1-0.1)*(1-0.1)*Y11+3*0.1*0.1*(1-0.1)*AC11+0.1*0.1*0.1*AG11+(1-3*0.1*(1-0.1)*(1-0.1)-3*0.1*0.1*(1-0.1)-0.1*0.1*0.1)*U11</f>
        <v>1.6522999999999998E-3</v>
      </c>
      <c r="S138">
        <f t="shared" ref="S138:S140" si="97">3*0.1*(1-0.1)*(1-0.1)*Z11+3*0.1*0.1*(1-0.1)*AD11+0.1*0.1*0.1*AH11+(1-3*0.1*(1-0.1)*(1-0.1)-3*0.1*0.1*(1-0.1)-0.1*0.1*0.1)*V11</f>
        <v>1.116E-2</v>
      </c>
      <c r="U138">
        <f t="shared" ref="U138:U140" si="98">3*0.1*(1-0.1)*(1-0.1)*Y18+3*0.1*0.1*(1-0.1)*AC18+0.1*0.1*0.1*AG18+(1-3*0.1*(1-0.1)*(1-0.1)-3*0.1*0.1*(1-0.1)-0.1*0.1*0.1)*U18</f>
        <v>1.6522999999999998E-3</v>
      </c>
      <c r="V138">
        <f t="shared" ref="V138:V140" si="99">3*0.1*(1-0.1)*(1-0.1)*Z18+3*0.1*0.1*(1-0.1)*AD18+0.1*0.1*0.1*AH18+(1-3*0.1*(1-0.1)*(1-0.1)-3*0.1*0.1*(1-0.1)-0.1*0.1*0.1)*V18</f>
        <v>1.116E-2</v>
      </c>
      <c r="X138">
        <f>3*0.1*(1-0.1)*(1-0.1)*X25+3*0.1*0.1*(1-0.1)*AB25+0.1*0.1*0.1*AF25+(1-3*0.1*(1-0.1)*(1-0.1)-3*0.1*0.1*(1-0.1)-0.1*0.1*0.1)*T25</f>
        <v>1.0530000000000001E-2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90"/>
        <v>1.0264999999999998E-2</v>
      </c>
      <c r="G139">
        <f t="shared" si="91"/>
        <v>1.0779274999999998E-2</v>
      </c>
      <c r="H139">
        <f t="shared" si="92"/>
        <v>3.5217030000000005</v>
      </c>
      <c r="I139">
        <f t="shared" si="93"/>
        <v>1.0264999999999998E-2</v>
      </c>
      <c r="J139">
        <f t="shared" si="94"/>
        <v>1.0765737499999999E-2</v>
      </c>
      <c r="K139">
        <f t="shared" si="95"/>
        <v>3.3997420000000003</v>
      </c>
      <c r="N139" s="19"/>
      <c r="O139" s="15"/>
      <c r="P139" s="16"/>
      <c r="Q139" t="s">
        <v>36</v>
      </c>
      <c r="R139">
        <f t="shared" si="96"/>
        <v>1.043E-2</v>
      </c>
      <c r="S139">
        <f t="shared" si="97"/>
        <v>1.09572E-2</v>
      </c>
      <c r="U139">
        <f t="shared" si="98"/>
        <v>1.043E-2</v>
      </c>
      <c r="V139">
        <f t="shared" si="99"/>
        <v>1.0932900000000001E-2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90"/>
        <v>1.0364987499999999E-2</v>
      </c>
      <c r="G140">
        <f t="shared" si="91"/>
        <v>1.0364999999999999E-2</v>
      </c>
      <c r="H140">
        <f t="shared" si="92"/>
        <v>3.6466070000000004</v>
      </c>
      <c r="I140">
        <f t="shared" si="93"/>
        <v>1.0364999999999999E-2</v>
      </c>
      <c r="J140">
        <f t="shared" si="94"/>
        <v>1.0364999999999999E-2</v>
      </c>
      <c r="K140">
        <f t="shared" si="95"/>
        <v>3.4643160000000002</v>
      </c>
      <c r="N140" s="19"/>
      <c r="O140" s="15"/>
      <c r="P140" s="16"/>
      <c r="Q140" t="s">
        <v>37</v>
      </c>
      <c r="R140">
        <f t="shared" si="96"/>
        <v>1.05299E-2</v>
      </c>
      <c r="S140">
        <f t="shared" si="97"/>
        <v>1.0530000000000001E-2</v>
      </c>
      <c r="U140">
        <f t="shared" si="98"/>
        <v>1.0530000000000001E-2</v>
      </c>
      <c r="V140">
        <f t="shared" si="99"/>
        <v>1.0530000000000001E-2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F146" si="100">3*0.2*(1-0.2)*(1-0.2)*Y11+3*0.2*0.2*(1-0.2)*AC11+0.2*0.2*0.2*AG11+(1-3*0.2*(1-0.2)*(1-0.2)-3*0.2*0.2*(1-0.2)-0.2*0.2*0.2)*U11</f>
        <v>1.9344E-3</v>
      </c>
      <c r="G144">
        <f t="shared" ref="G144:G146" si="101">3*0.2*(1-0.2)*(1-0.2)*Z11+3*0.2*0.2*(1-0.2)*AD11+0.2*0.2*0.2*AH11+(1-3*0.2*(1-0.2)*(1-0.2)-3*0.2*0.2*(1-0.2)-0.2*0.2*0.2)*V11</f>
        <v>1.1520000000000001E-2</v>
      </c>
      <c r="I144">
        <f t="shared" ref="I144:I146" si="102">3*0.2*(1-0.2)*(1-0.2)*Y18+3*0.2*0.2*(1-0.2)*AC18+0.2*0.2*0.2*AG18+(1-3*0.2*(1-0.2)*(1-0.2)-3*0.2*0.2*(1-0.2)-0.2*0.2*0.2)*U18</f>
        <v>1.9344E-3</v>
      </c>
      <c r="J144">
        <f t="shared" ref="J144:J146" si="103">3*0.2*(1-0.2)*(1-0.2)*Z18+3*0.2*0.2*(1-0.2)*AD18+0.2*0.2*0.2*AH18+(1-3*0.2*(1-0.2)*(1-0.2)-3*0.2*0.2*(1-0.2)-0.2*0.2*0.2)*V18</f>
        <v>1.1520000000000001E-2</v>
      </c>
      <c r="L144">
        <f>3*0.2*(1-0.2)*(1-0.2)*X25+3*0.2*0.2*(1-0.2)*AB25+0.2*0.2*0.2*AF25+(1-3*0.2*(1-0.2)*(1-0.2)-3*0.2*0.2*(1-0.2)-0.2*0.2*0.2)*T25</f>
        <v>1.086E-2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R146" si="104">3*0.3*(1-0.3)*(1-0.3)*Y11+3*0.3*0.3*(1-0.3)*AC11+0.3*0.3*0.3*AG11+(1-3*0.3*(1-0.3)*(1-0.3)-3*0.3*0.3*(1-0.3)-0.3*0.3*0.3)*U11</f>
        <v>2.1540999999999999E-3</v>
      </c>
      <c r="S144">
        <f t="shared" ref="S144:S146" si="105">3*0.3*(1-0.3)*(1-0.3)*Z11+3*0.3*0.3*(1-0.3)*AD11+0.3*0.3*0.3*AH11+(1-3*0.3*(1-0.3)*(1-0.3)-3*0.3*0.3*(1-0.3)-0.3*0.3*0.3)*V11</f>
        <v>1.188E-2</v>
      </c>
      <c r="U144">
        <f t="shared" ref="U144:U146" si="106">3*0.3*(1-0.3)*(1-0.3)*Y18+3*0.3*0.3*(1-0.3)*AC18+0.3*0.3*0.3*AG18+(1-3*0.3*(1-0.3)*(1-0.3)-3*0.3*0.3*(1-0.3)-0.3*0.3*0.3)*U18</f>
        <v>2.1540999999999999E-3</v>
      </c>
      <c r="V144">
        <f t="shared" ref="V144:V146" si="107">3*0.3*(1-0.3)*(1-0.3)*Z18+3*0.3*0.3*(1-0.3)*AD18+0.3*0.3*0.3*AH18+(1-3*0.3*(1-0.3)*(1-0.3)-3*0.3*0.3*(1-0.3)-0.3*0.3*0.3)*V18</f>
        <v>1.188E-2</v>
      </c>
      <c r="X144">
        <f>3*0.3*(1-0.3)*(1-0.3)*X25+3*0.3*0.3*(1-0.3)*AB25+0.3*0.3*0.3*AF25+(1-3*0.3*(1-0.3)*(1-0.3)-3*0.3*0.3*(1-0.3)-0.3*0.3*0.3)*T25</f>
        <v>1.119E-2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100"/>
        <v>1.0759999999999999E-2</v>
      </c>
      <c r="G145">
        <f t="shared" si="101"/>
        <v>1.13096E-2</v>
      </c>
      <c r="I145">
        <f t="shared" si="102"/>
        <v>1.0759999999999999E-2</v>
      </c>
      <c r="J145">
        <f t="shared" si="103"/>
        <v>1.1271199999999999E-2</v>
      </c>
      <c r="N145" s="19"/>
      <c r="O145" s="15"/>
      <c r="P145" s="16"/>
      <c r="Q145" t="s">
        <v>36</v>
      </c>
      <c r="R145">
        <f t="shared" si="104"/>
        <v>1.1089999999999999E-2</v>
      </c>
      <c r="S145">
        <f t="shared" si="105"/>
        <v>1.1658399999999999E-2</v>
      </c>
      <c r="U145">
        <f t="shared" si="106"/>
        <v>1.1089999999999999E-2</v>
      </c>
      <c r="V145">
        <f t="shared" si="107"/>
        <v>1.1614299999999999E-2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100"/>
        <v>1.0859199999999999E-2</v>
      </c>
      <c r="G146">
        <f t="shared" si="101"/>
        <v>1.086E-2</v>
      </c>
      <c r="I146">
        <f t="shared" si="102"/>
        <v>1.086E-2</v>
      </c>
      <c r="J146">
        <f t="shared" si="103"/>
        <v>1.086E-2</v>
      </c>
      <c r="N146" s="19"/>
      <c r="O146" s="15"/>
      <c r="P146" s="16"/>
      <c r="Q146" t="s">
        <v>37</v>
      </c>
      <c r="R146">
        <f t="shared" si="104"/>
        <v>1.1187300000000001E-2</v>
      </c>
      <c r="S146">
        <f t="shared" si="105"/>
        <v>1.119E-2</v>
      </c>
      <c r="U146">
        <f t="shared" si="106"/>
        <v>1.119E-2</v>
      </c>
      <c r="V146">
        <f t="shared" si="107"/>
        <v>1.119E-2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F153" si="108">0.05*G32+(1-0.05)*C32</f>
        <v>1.3649999999999999E-3</v>
      </c>
      <c r="G151">
        <f t="shared" ref="G151:G153" si="109">0.05*H32+(1-0.05)*D32</f>
        <v>1.086E-2</v>
      </c>
      <c r="H151">
        <f t="shared" ref="H151:H153" si="110">I32++E32</f>
        <v>1.7913969999999999</v>
      </c>
      <c r="I151">
        <f t="shared" ref="I151:I153" si="111">0.05*G39+(1-0.05)*C39</f>
        <v>1.3649999999999999E-3</v>
      </c>
      <c r="J151">
        <f t="shared" ref="J151:J153" si="112">0.05*H39+(1-0.05)*D39</f>
        <v>1.086E-2</v>
      </c>
      <c r="K151">
        <f t="shared" ref="K151:K153" si="113">I39+E39</f>
        <v>1.7423829999999998</v>
      </c>
      <c r="L151">
        <f>0.05*F46+(1-0.05)*B46</f>
        <v>9.1500000000000001E-3</v>
      </c>
      <c r="M151">
        <f>I46+E46</f>
        <v>3.7183919999999997</v>
      </c>
      <c r="P151" s="16" t="s">
        <v>35</v>
      </c>
      <c r="Q151" t="s">
        <v>34</v>
      </c>
      <c r="R151">
        <f t="shared" ref="R151:R153" si="114">0.1*G32+(1-0.1)*C32</f>
        <v>1.4300000000000001E-3</v>
      </c>
      <c r="S151">
        <f t="shared" ref="S151:S153" si="115">0.1*H32+(1-0.1)*D32</f>
        <v>1.0920000000000001E-2</v>
      </c>
      <c r="U151">
        <f t="shared" ref="U151:U153" si="116">0.1*G39+(1-0.1)*C39</f>
        <v>1.4300000000000001E-3</v>
      </c>
      <c r="V151">
        <f t="shared" ref="V151:V153" si="117">0.1*H39+(1-0.1)*D39</f>
        <v>1.0920000000000001E-2</v>
      </c>
      <c r="X151">
        <f>0.1*F46+(1-0.1)*B46</f>
        <v>9.2000000000000016E-3</v>
      </c>
    </row>
    <row r="152" spans="1:25" x14ac:dyDescent="0.25">
      <c r="C152" s="17"/>
      <c r="D152" s="16"/>
      <c r="E152" t="s">
        <v>36</v>
      </c>
      <c r="F152">
        <f t="shared" si="108"/>
        <v>8.5450000000000005E-3</v>
      </c>
      <c r="G152">
        <f t="shared" si="109"/>
        <v>1.0255E-2</v>
      </c>
      <c r="H152">
        <f t="shared" si="110"/>
        <v>1.8403209999999999</v>
      </c>
      <c r="I152">
        <f t="shared" si="111"/>
        <v>8.5450000000000005E-3</v>
      </c>
      <c r="J152">
        <f t="shared" si="112"/>
        <v>1.0245000000000001E-2</v>
      </c>
      <c r="K152">
        <f t="shared" si="113"/>
        <v>1.7640899999999999</v>
      </c>
      <c r="P152" s="16"/>
      <c r="Q152" t="s">
        <v>36</v>
      </c>
      <c r="R152">
        <f t="shared" si="114"/>
        <v>8.5900000000000004E-3</v>
      </c>
      <c r="S152">
        <f t="shared" si="115"/>
        <v>1.031E-2</v>
      </c>
      <c r="U152">
        <f t="shared" si="116"/>
        <v>8.5900000000000004E-3</v>
      </c>
      <c r="V152">
        <f t="shared" si="117"/>
        <v>1.0290000000000001E-2</v>
      </c>
    </row>
    <row r="153" spans="1:25" x14ac:dyDescent="0.25">
      <c r="C153" s="17"/>
      <c r="D153" s="16"/>
      <c r="E153" t="s">
        <v>37</v>
      </c>
      <c r="F153">
        <f t="shared" si="108"/>
        <v>8.8500000000000002E-3</v>
      </c>
      <c r="G153">
        <f t="shared" si="109"/>
        <v>9.3499999999999989E-3</v>
      </c>
      <c r="H153">
        <f t="shared" si="110"/>
        <v>1.8639060000000001</v>
      </c>
      <c r="I153">
        <f t="shared" si="111"/>
        <v>8.8500000000000002E-3</v>
      </c>
      <c r="J153">
        <f t="shared" si="112"/>
        <v>9.3499999999999989E-3</v>
      </c>
      <c r="K153">
        <f t="shared" si="113"/>
        <v>1.8098290000000001</v>
      </c>
      <c r="P153" s="16"/>
      <c r="Q153" t="s">
        <v>37</v>
      </c>
      <c r="R153">
        <f t="shared" si="114"/>
        <v>8.8999999999999999E-3</v>
      </c>
      <c r="S153">
        <f t="shared" si="115"/>
        <v>9.3999999999999986E-3</v>
      </c>
      <c r="U153">
        <f t="shared" si="116"/>
        <v>8.8999999999999999E-3</v>
      </c>
      <c r="V153">
        <f t="shared" si="117"/>
        <v>9.3999999999999986E-3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F159" si="118">0.2*G32+(1-0.2)*C32</f>
        <v>1.5599999999999998E-3</v>
      </c>
      <c r="G157">
        <f t="shared" ref="G157:G159" si="119">0.2*H32+(1-0.2)*D32</f>
        <v>1.1040000000000001E-2</v>
      </c>
      <c r="I157">
        <f t="shared" ref="I157:I159" si="120">0.2*G39+(1-0.2)*C39</f>
        <v>1.5599999999999998E-3</v>
      </c>
      <c r="J157">
        <f t="shared" ref="J157:J159" si="121">0.2*H39+(1-0.2)*D39</f>
        <v>1.1040000000000001E-2</v>
      </c>
      <c r="L157">
        <f>0.2*F46+(1-0.2)*B46</f>
        <v>9.300000000000001E-3</v>
      </c>
      <c r="P157" s="16" t="s">
        <v>39</v>
      </c>
      <c r="Q157" t="s">
        <v>34</v>
      </c>
      <c r="R157">
        <f t="shared" ref="R157:R159" si="122">0.3*G32+(1-0.3)*C32</f>
        <v>1.6899999999999999E-3</v>
      </c>
      <c r="S157">
        <f t="shared" ref="S157:S159" si="123">0.3*H32+(1-0.3)*D32</f>
        <v>1.116E-2</v>
      </c>
      <c r="U157">
        <f t="shared" ref="U157:U159" si="124">0.3*G39+(1-0.3)*C39</f>
        <v>1.6899999999999999E-3</v>
      </c>
      <c r="V157">
        <f t="shared" ref="V157:V159" si="125">0.3*H39+(1-0.3)*D39</f>
        <v>1.116E-2</v>
      </c>
      <c r="X157">
        <f>0.3*F46+(1-0.3)*B46</f>
        <v>9.3999999999999986E-3</v>
      </c>
    </row>
    <row r="158" spans="1:25" x14ac:dyDescent="0.25">
      <c r="C158" s="17"/>
      <c r="D158" s="16"/>
      <c r="E158" t="s">
        <v>36</v>
      </c>
      <c r="F158">
        <f t="shared" si="118"/>
        <v>8.6800000000000002E-3</v>
      </c>
      <c r="G158">
        <f t="shared" si="119"/>
        <v>1.042E-2</v>
      </c>
      <c r="I158">
        <f t="shared" si="120"/>
        <v>8.6800000000000002E-3</v>
      </c>
      <c r="J158">
        <f t="shared" si="121"/>
        <v>1.038E-2</v>
      </c>
      <c r="P158" s="16"/>
      <c r="Q158" t="s">
        <v>36</v>
      </c>
      <c r="R158">
        <f t="shared" si="122"/>
        <v>8.77E-3</v>
      </c>
      <c r="S158">
        <f t="shared" si="123"/>
        <v>1.0529999999999999E-2</v>
      </c>
      <c r="U158">
        <f t="shared" si="124"/>
        <v>8.77E-3</v>
      </c>
      <c r="V158">
        <f t="shared" si="125"/>
        <v>1.047E-2</v>
      </c>
    </row>
    <row r="159" spans="1:25" x14ac:dyDescent="0.25">
      <c r="C159" s="17"/>
      <c r="D159" s="16"/>
      <c r="E159" t="s">
        <v>37</v>
      </c>
      <c r="F159">
        <f t="shared" si="118"/>
        <v>9.0000000000000011E-3</v>
      </c>
      <c r="G159">
        <f t="shared" si="119"/>
        <v>9.4999999999999998E-3</v>
      </c>
      <c r="I159">
        <f t="shared" si="120"/>
        <v>9.0000000000000011E-3</v>
      </c>
      <c r="J159">
        <f t="shared" si="121"/>
        <v>9.4999999999999998E-3</v>
      </c>
      <c r="P159" s="16"/>
      <c r="Q159" t="s">
        <v>37</v>
      </c>
      <c r="R159">
        <f t="shared" si="122"/>
        <v>9.1000000000000004E-3</v>
      </c>
      <c r="S159">
        <f t="shared" si="123"/>
        <v>9.5999999999999992E-3</v>
      </c>
      <c r="U159">
        <f t="shared" si="124"/>
        <v>9.1000000000000004E-3</v>
      </c>
      <c r="V159">
        <f t="shared" si="125"/>
        <v>9.5999999999999992E-3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F166" si="126">(0.05*(1-0.05)+0.05*(1-0.05))*G32+0.05*0.05*K32+(1-0.05*(1-0.05)-0.05*(1-0.05)-0.05*0.05)*C32</f>
        <v>1.4267500000000001E-3</v>
      </c>
      <c r="G164">
        <f t="shared" ref="G164:G166" si="127">(0.05*(1-0.05)+0.05*(1-0.05))*H32+0.05*0.05*L32+(1-0.05*(1-0.05)-0.05*(1-0.05)-0.05*0.05)*D32</f>
        <v>1.0920000000000003E-2</v>
      </c>
      <c r="H164">
        <f t="shared" ref="H164:H166" si="128">M32+I32+E32</f>
        <v>2.6863079999999999</v>
      </c>
      <c r="I164">
        <f t="shared" ref="I164:I166" si="129">(0.05*(1-0.05)+0.05*(1-0.05))*G39+0.05*0.05*K39+(1-0.05*(1-0.05)-0.05*(1-0.05)-0.05*0.05)*C39</f>
        <v>1.4267500000000001E-3</v>
      </c>
      <c r="J164">
        <f t="shared" ref="J164:J166" si="130">(0.05*(1-0.05)+0.05*(1-0.05))*H39+0.05*0.05*L39+(1-0.05*(1-0.05)-0.05*(1-0.05)-0.05*0.05)*D39</f>
        <v>1.0920000000000003E-2</v>
      </c>
      <c r="K164">
        <f t="shared" ref="K164:K166" si="131">M39+I39+E39</f>
        <v>2.6114709999999999</v>
      </c>
      <c r="L164">
        <f>(0.05*(1-0.05)+0.05*(1-0.05))*F46+0.05*0.05*J46+(1-0.05*(1-0.05)-0.05*(1-0.05)-0.05*0.05)*B46</f>
        <v>9.2000000000000016E-3</v>
      </c>
      <c r="M164">
        <f>M46+I46+E46</f>
        <v>5.5933189999999993</v>
      </c>
      <c r="O164" s="15" t="s">
        <v>41</v>
      </c>
      <c r="P164" s="16" t="s">
        <v>35</v>
      </c>
      <c r="Q164" t="s">
        <v>34</v>
      </c>
      <c r="R164">
        <f t="shared" ref="R164:R166" si="132">(0.1*0.9+0.1*0.9)*G32+0.1*0.1*K32+(1-0.1*0.9-0.1*0.9-0.1*0.1)*C32</f>
        <v>1.5470000000000002E-3</v>
      </c>
      <c r="S164">
        <f t="shared" ref="S164:S166" si="133">(0.1*0.9+0.1*0.9)*H32+0.1*0.1*L32+(1-0.1*0.9-0.1*0.9-0.1*0.1)*D32</f>
        <v>1.1040000000000001E-2</v>
      </c>
      <c r="U164">
        <f t="shared" ref="U164:U166" si="134">(0.1*0.9+0.1*0.9)*G39+0.1*0.1*K39+(1-0.1*0.9-0.1*0.9-0.1*0.1)*C39</f>
        <v>1.5470000000000002E-3</v>
      </c>
      <c r="V164">
        <f t="shared" ref="V164:V166" si="135">(0.1*0.9+0.1*0.9)*H39+0.1*0.1*L39+(1-0.1*0.9-0.1*0.9-0.1*0.1)*D39</f>
        <v>1.1040000000000001E-2</v>
      </c>
      <c r="X164">
        <f>(0.1*0.9+0.1*0.9)*F46+0.1*0.1*J46+(1-0.1*0.9-0.1*0.9-0.1*0.1)*B46</f>
        <v>9.300000000000001E-3</v>
      </c>
    </row>
    <row r="165" spans="2:25" x14ac:dyDescent="0.25">
      <c r="B165" s="17"/>
      <c r="C165" s="15"/>
      <c r="D165" s="16"/>
      <c r="E165" t="s">
        <v>36</v>
      </c>
      <c r="F165">
        <f t="shared" si="126"/>
        <v>8.5900000000000004E-3</v>
      </c>
      <c r="G165">
        <f t="shared" si="127"/>
        <v>1.0310000000000001E-2</v>
      </c>
      <c r="H165">
        <f t="shared" si="128"/>
        <v>2.8091840000000001</v>
      </c>
      <c r="I165">
        <f t="shared" si="129"/>
        <v>8.5900000000000004E-3</v>
      </c>
      <c r="J165">
        <f t="shared" si="130"/>
        <v>1.0290750000000001E-2</v>
      </c>
      <c r="K165">
        <f t="shared" si="131"/>
        <v>2.6487280000000002</v>
      </c>
      <c r="O165" s="15"/>
      <c r="P165" s="16"/>
      <c r="Q165" t="s">
        <v>36</v>
      </c>
      <c r="R165">
        <f t="shared" si="132"/>
        <v>8.680000000000002E-3</v>
      </c>
      <c r="S165">
        <f t="shared" si="133"/>
        <v>1.0420000000000002E-2</v>
      </c>
      <c r="U165">
        <f t="shared" si="134"/>
        <v>8.680000000000002E-3</v>
      </c>
      <c r="V165">
        <f t="shared" si="135"/>
        <v>1.0383000000000002E-2</v>
      </c>
    </row>
    <row r="166" spans="2:25" x14ac:dyDescent="0.25">
      <c r="B166" s="17"/>
      <c r="C166" s="15"/>
      <c r="D166" s="16"/>
      <c r="E166" t="s">
        <v>37</v>
      </c>
      <c r="F166">
        <f t="shared" si="126"/>
        <v>8.8997500000000014E-3</v>
      </c>
      <c r="G166">
        <f t="shared" si="127"/>
        <v>9.4000000000000004E-3</v>
      </c>
      <c r="H166">
        <f t="shared" si="128"/>
        <v>2.7995080000000003</v>
      </c>
      <c r="I166">
        <f t="shared" si="129"/>
        <v>8.9000000000000017E-3</v>
      </c>
      <c r="J166">
        <f t="shared" si="130"/>
        <v>9.4000000000000004E-3</v>
      </c>
      <c r="K166">
        <f t="shared" si="131"/>
        <v>2.7144680000000001</v>
      </c>
      <c r="O166" s="15"/>
      <c r="P166" s="16"/>
      <c r="Q166" t="s">
        <v>37</v>
      </c>
      <c r="R166">
        <f t="shared" si="132"/>
        <v>8.9990000000000001E-3</v>
      </c>
      <c r="S166">
        <f t="shared" si="133"/>
        <v>9.4999999999999998E-3</v>
      </c>
      <c r="U166">
        <f t="shared" si="134"/>
        <v>9.0000000000000011E-3</v>
      </c>
      <c r="V166">
        <f t="shared" si="135"/>
        <v>9.4999999999999998E-3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F172" si="136">(0.2*0.8+0.2*0.8)*G32+0.2*0.2*K32+(1-0.2*0.8-0.2*0.8-0.2*0.2)*C32</f>
        <v>1.768E-3</v>
      </c>
      <c r="G170">
        <f t="shared" ref="G170:G172" si="137">(0.2*0.8+0.2*0.8)*H32+0.2*0.2*L32+(1-0.2*0.8-0.2*0.8-0.2*0.2)*D32</f>
        <v>1.1280000000000002E-2</v>
      </c>
      <c r="I170">
        <f t="shared" ref="I170:I172" si="138">(0.2*0.8+0.2*0.8)*G39+0.2*0.2*K39+(1-0.2*0.8-0.2*0.8-0.2*0.2)*C39</f>
        <v>1.768E-3</v>
      </c>
      <c r="J170">
        <f t="shared" ref="J170:J172" si="139">(0.2*0.8+0.2*0.8)*H39+0.2*0.2*L39+(1-0.2*0.8-0.2*0.8-0.2*0.2)*D39</f>
        <v>1.1280000000000002E-2</v>
      </c>
      <c r="L170">
        <f>(0.2*0.8+0.2*0.8)*F46+0.2*0.2*J46+(1-0.2*0.8-0.2*0.8-0.2*0.2)*B46</f>
        <v>9.4999999999999998E-3</v>
      </c>
      <c r="O170" s="15" t="s">
        <v>43</v>
      </c>
      <c r="P170" s="16" t="s">
        <v>39</v>
      </c>
      <c r="Q170" t="s">
        <v>34</v>
      </c>
      <c r="R170">
        <f t="shared" ref="R170:R172" si="140">(0.3*0.7+0.3*0.7)*G32+0.3*0.3*K32+(1-0.3*0.7-0.3*0.7-0.3*0.3)*C32</f>
        <v>1.9629999999999999E-3</v>
      </c>
      <c r="S170">
        <f t="shared" ref="S170:S172" si="141">(0.3*0.7+0.3*0.7)*H32+0.3*0.3*L32+(1-0.3*0.7-0.3*0.7-0.3*0.3)*D32</f>
        <v>1.1520000000000002E-2</v>
      </c>
      <c r="U170">
        <f t="shared" ref="U170:U172" si="142">(0.3*0.7+0.3*0.7)*G39+0.3*0.3*K39+(1-0.3*0.7-0.3*0.7-0.3*0.3)*C39</f>
        <v>1.9629999999999999E-3</v>
      </c>
      <c r="V170">
        <f t="shared" ref="V170:V172" si="143">(0.3*0.7+0.3*0.7)*H39+0.3*0.3*L39+(1-0.3*0.7-0.3*0.7-0.3*0.3)*D39</f>
        <v>1.1520000000000002E-2</v>
      </c>
      <c r="X170">
        <f>(0.3*0.7+0.3*0.7)*F46+0.3*0.3*J46+(1-0.3*0.7-0.3*0.7-0.3*0.3)*B46</f>
        <v>9.7000000000000003E-3</v>
      </c>
    </row>
    <row r="171" spans="2:25" x14ac:dyDescent="0.25">
      <c r="B171" s="17"/>
      <c r="C171" s="15"/>
      <c r="D171" s="16"/>
      <c r="E171" t="s">
        <v>36</v>
      </c>
      <c r="F171">
        <f t="shared" si="136"/>
        <v>8.8599999999999998E-3</v>
      </c>
      <c r="G171">
        <f t="shared" si="137"/>
        <v>1.064E-2</v>
      </c>
      <c r="I171">
        <f t="shared" si="138"/>
        <v>8.8599999999999998E-3</v>
      </c>
      <c r="J171">
        <f t="shared" si="139"/>
        <v>1.0572E-2</v>
      </c>
      <c r="O171" s="15"/>
      <c r="P171" s="16"/>
      <c r="Q171" t="s">
        <v>36</v>
      </c>
      <c r="R171">
        <f t="shared" si="140"/>
        <v>9.0400000000000012E-3</v>
      </c>
      <c r="S171">
        <f t="shared" si="141"/>
        <v>1.0860000000000002E-2</v>
      </c>
      <c r="U171">
        <f t="shared" si="142"/>
        <v>9.0400000000000012E-3</v>
      </c>
      <c r="V171">
        <f t="shared" si="143"/>
        <v>1.0767000000000002E-2</v>
      </c>
    </row>
    <row r="172" spans="2:25" x14ac:dyDescent="0.25">
      <c r="B172" s="17"/>
      <c r="C172" s="15"/>
      <c r="D172" s="16"/>
      <c r="E172" t="s">
        <v>37</v>
      </c>
      <c r="F172">
        <f t="shared" si="136"/>
        <v>9.1959999999999993E-3</v>
      </c>
      <c r="G172">
        <f t="shared" si="137"/>
        <v>9.7000000000000003E-3</v>
      </c>
      <c r="I172">
        <f t="shared" si="138"/>
        <v>9.1999999999999998E-3</v>
      </c>
      <c r="J172">
        <f t="shared" si="139"/>
        <v>9.7000000000000003E-3</v>
      </c>
      <c r="O172" s="15"/>
      <c r="P172" s="16"/>
      <c r="Q172" t="s">
        <v>37</v>
      </c>
      <c r="R172">
        <f t="shared" si="140"/>
        <v>9.391E-3</v>
      </c>
      <c r="S172">
        <f t="shared" si="141"/>
        <v>9.8999999999999991E-3</v>
      </c>
      <c r="U172">
        <f t="shared" si="142"/>
        <v>9.4000000000000004E-3</v>
      </c>
      <c r="V172">
        <f t="shared" si="143"/>
        <v>9.8999999999999991E-3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F179" si="144">3*0.05*(1-0.05)*(1-0.05)*G32+3*0.05*0.05*(1-0.05)*K32+0.05*0.05*0.05*O32+(1-3*0.05*(1-0.05)*(1-0.05)-3*0.05*0.05*(1-0.05)-0.05*0.05*0.05)*C32</f>
        <v>1.4854124999999997E-3</v>
      </c>
      <c r="G177">
        <f t="shared" ref="G177:G179" si="145">3*0.05*(1-0.05)*(1-0.05)*H32+3*0.05*0.05*(1-0.05)*L32+0.05*0.05*0.05*P32+(1-3*0.05*(1-0.05)*(1-0.05)-3*0.05*0.05*(1-0.05)-0.05*0.05*0.05)*D32</f>
        <v>1.098E-2</v>
      </c>
      <c r="H177">
        <f t="shared" ref="H177:H179" si="146">Q32+M32+I32+E32</f>
        <v>3.6020119999999998</v>
      </c>
      <c r="I177">
        <f t="shared" ref="I177:I179" si="147">3*0.05*(1-0.05)*(1-0.05)*G39+3*0.05*0.05*(1-0.05)*K39+0.05*0.05*0.05*O39+(1-3*0.05*(1-0.05)*(1-0.05)-3*0.05*0.05*(1-0.05)-0.05*0.05*0.05)*C39</f>
        <v>1.4854124999999997E-3</v>
      </c>
      <c r="J177">
        <f t="shared" ref="J177:J179" si="148">3*0.05*(1-0.05)*(1-0.05)*H39+3*0.05*0.05*(1-0.05)*L39+0.05*0.05*0.05*P39+(1-3*0.05*(1-0.05)*(1-0.05)-3*0.05*0.05*(1-0.05)-0.05*0.05*0.05)*D39</f>
        <v>1.098E-2</v>
      </c>
      <c r="K177">
        <f t="shared" ref="K177:K179" si="149">Q39+M39+I39+E39</f>
        <v>3.477036</v>
      </c>
      <c r="L177">
        <f>3*0.05*(1-0.05)*(1-0.05)*F46+3*0.05*0.05*(1-0.05)*J46+0.05*0.05*0.05*N46+(1-3*0.05*(1-0.05)*(1-0.05)-3*0.05*0.05*(1-0.05)-0.05*0.05*0.05)*B46</f>
        <v>9.2499874999999992E-3</v>
      </c>
      <c r="M177">
        <f>Q46+M46+I46+E46</f>
        <v>7.4289020000000008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R179" si="150">3*0.1*(1-0.1)*(1-0.1)*G32+3*0.1*0.1*(1-0.1)*K32+0.1*0.1*0.1*O32+(1-3*0.1*(1-0.1)*(1-0.1)-3*0.1*0.1*(1-0.1)-0.1*0.1*0.1)*C32</f>
        <v>1.6522999999999998E-3</v>
      </c>
      <c r="S177">
        <f t="shared" ref="S177:S179" si="151">3*0.1*(1-0.1)*(1-0.1)*H32+3*0.1*0.1*(1-0.1)*L32+0.1*0.1*0.1*P32+(1-3*0.1*(1-0.1)*(1-0.1)-3*0.1*0.1*(1-0.1)-0.1*0.1*0.1)*D32</f>
        <v>1.116E-2</v>
      </c>
      <c r="U177">
        <f t="shared" ref="U177:U179" si="152">3*0.1*(1-0.1)*(1-0.1)*G39+3*0.1*0.1*(1-0.1)*K39+0.1*0.1*0.1*O39+(1-3*0.1*(1-0.1)*(1-0.1)-3*0.1*0.1*(1-0.1)-0.1*0.1*0.1)*C39</f>
        <v>1.6522999999999998E-3</v>
      </c>
      <c r="V177">
        <f t="shared" ref="V177:V179" si="153">3*0.1*(1-0.1)*(1-0.1)*H39+3*0.1*0.1*(1-0.1)*L39+0.1*0.1*0.1*P39+(1-3*0.1*(1-0.1)*(1-0.1)-3*0.1*0.1*(1-0.1)-0.1*0.1*0.1)*D39</f>
        <v>1.116E-2</v>
      </c>
      <c r="X177">
        <f>3*0.1*(1-0.1)*(1-0.1)*F46+3*0.1*0.1*(1-0.1)*J46+0.1*0.1*0.1*N46+(1-3*0.1*(1-0.1)*(1-0.1)-3*0.1*0.1*(1-0.1)-0.1*0.1*0.1)*B46</f>
        <v>9.3998999999999992E-3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144"/>
        <v>8.6349875E-3</v>
      </c>
      <c r="G178">
        <f t="shared" si="145"/>
        <v>1.0364999999999999E-2</v>
      </c>
      <c r="H178">
        <f t="shared" si="146"/>
        <v>3.730464</v>
      </c>
      <c r="I178">
        <f t="shared" si="147"/>
        <v>8.6349875E-3</v>
      </c>
      <c r="J178">
        <f t="shared" si="148"/>
        <v>1.03372E-2</v>
      </c>
      <c r="K178">
        <f t="shared" si="149"/>
        <v>3.5326719999999998</v>
      </c>
      <c r="N178" s="19"/>
      <c r="O178" s="15"/>
      <c r="P178" s="16"/>
      <c r="Q178" t="s">
        <v>36</v>
      </c>
      <c r="R178">
        <f t="shared" si="150"/>
        <v>8.7699000000000006E-3</v>
      </c>
      <c r="S178">
        <f t="shared" si="151"/>
        <v>1.0530000000000001E-2</v>
      </c>
      <c r="U178">
        <f t="shared" si="152"/>
        <v>8.7699000000000006E-3</v>
      </c>
      <c r="V178">
        <f t="shared" si="153"/>
        <v>1.0478600000000001E-2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144"/>
        <v>8.9492624999999992E-3</v>
      </c>
      <c r="G179">
        <f t="shared" si="145"/>
        <v>9.4499999999999983E-3</v>
      </c>
      <c r="H179">
        <f t="shared" si="146"/>
        <v>3.7367280000000003</v>
      </c>
      <c r="I179">
        <f t="shared" si="147"/>
        <v>8.9499874999999993E-3</v>
      </c>
      <c r="J179">
        <f t="shared" si="148"/>
        <v>9.4499999999999983E-3</v>
      </c>
      <c r="K179">
        <f t="shared" si="149"/>
        <v>3.6213520000000003</v>
      </c>
      <c r="N179" s="19"/>
      <c r="O179" s="15"/>
      <c r="P179" s="16"/>
      <c r="Q179" t="s">
        <v>37</v>
      </c>
      <c r="R179">
        <f t="shared" si="150"/>
        <v>9.0971000000000003E-3</v>
      </c>
      <c r="S179">
        <f t="shared" si="151"/>
        <v>9.5999999999999974E-3</v>
      </c>
      <c r="U179">
        <f t="shared" si="152"/>
        <v>9.0998999999999993E-3</v>
      </c>
      <c r="V179">
        <f t="shared" si="153"/>
        <v>9.5999999999999974E-3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F185" si="154">3*0.2*(1-0.2)*(1-0.2)*G32+3*0.2*0.2*(1-0.2)*K32+0.2*0.2*0.2*O32+(1-3*0.2*(1-0.2)*(1-0.2)-3*0.2*0.2*(1-0.2)-0.2*0.2*0.2)*C32</f>
        <v>1.9344E-3</v>
      </c>
      <c r="G183">
        <f t="shared" ref="G183:G185" si="155">3*0.2*(1-0.2)*(1-0.2)*H32+3*0.2*0.2*(1-0.2)*L32+0.2*0.2*0.2*P32+(1-3*0.2*(1-0.2)*(1-0.2)-3*0.2*0.2*(1-0.2)-0.2*0.2*0.2)*D32</f>
        <v>1.1520000000000001E-2</v>
      </c>
      <c r="I183">
        <f t="shared" ref="I183:I185" si="156">3*0.2*(1-0.2)*(1-0.2)*G39+3*0.2*0.2*(1-0.2)*K39+0.2*0.2*0.2*O39+(1-3*0.2*(1-0.2)*(1-0.2)-3*0.2*0.2*(1-0.2)-0.2*0.2*0.2)*C39</f>
        <v>1.9344E-3</v>
      </c>
      <c r="J183">
        <f t="shared" ref="J183:J185" si="157">3*0.2*(1-0.2)*(1-0.2)*H39+3*0.2*0.2*(1-0.2)*L39+0.2*0.2*0.2*P39+(1-3*0.2*(1-0.2)*(1-0.2)-3*0.2*0.2*(1-0.2)-0.2*0.2*0.2)*D39</f>
        <v>1.1520000000000001E-2</v>
      </c>
      <c r="L183">
        <f>3*0.2*(1-0.2)*(1-0.2)*F46+3*0.2*0.2*(1-0.2)*J46+0.2*0.2*0.2*N46+(1-3*0.2*(1-0.2)*(1-0.2)-3*0.2*0.2*(1-0.2)-0.2*0.2*0.2)*B46</f>
        <v>9.6991999999999981E-3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R185" si="158">3*0.3*(1-0.3)*(1-0.3)*G32+3*0.3*0.3*(1-0.3)*K32+0.3*0.3*0.3*O32+(1-3*0.3*(1-0.3)*(1-0.3)-3*0.3*0.3*(1-0.3)-0.3*0.3*0.3)*C32</f>
        <v>2.1540999999999999E-3</v>
      </c>
      <c r="S183">
        <f t="shared" ref="S183:S185" si="159">3*0.3*(1-0.3)*(1-0.3)*H32+3*0.3*0.3*(1-0.3)*L32+0.3*0.3*0.3*P32+(1-3*0.3*(1-0.3)*(1-0.3)-3*0.3*0.3*(1-0.3)-0.3*0.3*0.3)*D32</f>
        <v>1.188E-2</v>
      </c>
      <c r="U183">
        <f t="shared" ref="U183:U185" si="160">3*0.3*(1-0.3)*(1-0.3)*G39+3*0.3*0.3*(1-0.3)*K39+0.3*0.3*0.3*O39+(1-3*0.3*(1-0.3)*(1-0.3)-3*0.3*0.3*(1-0.3)-0.3*0.3*0.3)*C39</f>
        <v>2.1540999999999999E-3</v>
      </c>
      <c r="V183">
        <f t="shared" ref="V183:V185" si="161">3*0.3*(1-0.3)*(1-0.3)*H39+3*0.3*0.3*(1-0.3)*L39+0.3*0.3*0.3*P39+(1-3*0.3*(1-0.3)*(1-0.3)-3*0.3*0.3*(1-0.3)-0.3*0.3*0.3)*D39</f>
        <v>1.188E-2</v>
      </c>
      <c r="X183">
        <f>3*0.3*(1-0.3)*(1-0.3)*F46+3*0.3*0.3*(1-0.3)*J46+0.3*0.3*0.3*N46+(1-3*0.3*(1-0.3)*(1-0.3)-3*0.3*0.3*(1-0.3)-0.3*0.3*0.3)*B46</f>
        <v>9.9973000000000006E-3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154"/>
        <v>9.0392000000000007E-3</v>
      </c>
      <c r="G184">
        <f t="shared" si="155"/>
        <v>1.086E-2</v>
      </c>
      <c r="I184">
        <f t="shared" si="156"/>
        <v>9.0392000000000007E-3</v>
      </c>
      <c r="J184">
        <f t="shared" si="157"/>
        <v>1.0772799999999999E-2</v>
      </c>
      <c r="N184" s="19"/>
      <c r="O184" s="15"/>
      <c r="P184" s="16"/>
      <c r="Q184" t="s">
        <v>36</v>
      </c>
      <c r="R184">
        <f t="shared" si="158"/>
        <v>9.307300000000001E-3</v>
      </c>
      <c r="S184">
        <f t="shared" si="159"/>
        <v>1.119E-2</v>
      </c>
      <c r="U184">
        <f t="shared" si="160"/>
        <v>9.307300000000001E-3</v>
      </c>
      <c r="V184">
        <f t="shared" si="161"/>
        <v>1.1080200000000002E-2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154"/>
        <v>9.3887999999999992E-3</v>
      </c>
      <c r="G185">
        <f t="shared" si="155"/>
        <v>9.8999999999999991E-3</v>
      </c>
      <c r="I185">
        <f t="shared" si="156"/>
        <v>9.3991999999999999E-3</v>
      </c>
      <c r="J185">
        <f t="shared" si="157"/>
        <v>9.8999999999999991E-3</v>
      </c>
      <c r="N185" s="19"/>
      <c r="O185" s="15"/>
      <c r="P185" s="16"/>
      <c r="Q185" t="s">
        <v>37</v>
      </c>
      <c r="R185">
        <f t="shared" si="158"/>
        <v>9.6756999999999989E-3</v>
      </c>
      <c r="S185">
        <f t="shared" si="159"/>
        <v>1.0200000000000001E-2</v>
      </c>
      <c r="U185">
        <f t="shared" si="160"/>
        <v>9.6973000000000007E-3</v>
      </c>
      <c r="V185">
        <f t="shared" si="161"/>
        <v>1.0200000000000001E-2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F192" si="162">0.05*Y32+(1-0.05)*U32</f>
        <v>1.3649999999999999E-3</v>
      </c>
      <c r="G190">
        <f t="shared" ref="G190:G192" si="163">0.05*Z32+(1-0.05)*V32</f>
        <v>1.086E-2</v>
      </c>
      <c r="H190">
        <f t="shared" ref="H190:H192" si="164">AA32+W32</f>
        <v>1.743668</v>
      </c>
      <c r="I190">
        <f t="shared" ref="I190:I192" si="165">0.05*Y39+(1-0.05)*U39</f>
        <v>1.3649999999999999E-3</v>
      </c>
      <c r="J190">
        <f t="shared" ref="J190:J192" si="166">0.05*Z39+(1-0.05)*V39</f>
        <v>1.086E-2</v>
      </c>
      <c r="K190">
        <f t="shared" ref="K190:K192" si="167">AA39+W39</f>
        <v>1.666175</v>
      </c>
      <c r="L190">
        <f>0.05*X46+(1-0.05)*T46</f>
        <v>7.2399999999999999E-3</v>
      </c>
      <c r="M190">
        <f>AA46+W46</f>
        <v>3.6438709999999999</v>
      </c>
      <c r="P190" s="16" t="s">
        <v>35</v>
      </c>
      <c r="Q190" t="s">
        <v>34</v>
      </c>
      <c r="R190">
        <f t="shared" ref="R190:R192" si="168">0.1*Y32+(1-0.1)*U32</f>
        <v>1.4300000000000001E-3</v>
      </c>
      <c r="S190">
        <f t="shared" ref="S190:S192" si="169">0.1*Z32+(1-0.1)*V32</f>
        <v>1.0920000000000001E-2</v>
      </c>
      <c r="U190">
        <f t="shared" ref="U190:U192" si="170">0.1*Y39+(1-0.1)*U39</f>
        <v>1.4300000000000001E-3</v>
      </c>
      <c r="V190">
        <f t="shared" ref="V190:V192" si="171">0.1*Z39+(1-0.1)*V39</f>
        <v>1.0920000000000001E-2</v>
      </c>
      <c r="X190">
        <f>0.1*X46+(1-0.1)*T46</f>
        <v>7.28E-3</v>
      </c>
    </row>
    <row r="191" spans="1:25" x14ac:dyDescent="0.25">
      <c r="C191" s="17"/>
      <c r="D191" s="16"/>
      <c r="E191" t="s">
        <v>36</v>
      </c>
      <c r="F191">
        <f t="shared" si="162"/>
        <v>5.0299999999999997E-3</v>
      </c>
      <c r="G191">
        <f t="shared" si="163"/>
        <v>9.2449999999999997E-3</v>
      </c>
      <c r="H191">
        <f t="shared" si="164"/>
        <v>1.826498</v>
      </c>
      <c r="I191">
        <f t="shared" si="165"/>
        <v>5.0349999999999995E-3</v>
      </c>
      <c r="J191">
        <f t="shared" si="166"/>
        <v>9.2249999999999988E-3</v>
      </c>
      <c r="K191">
        <f t="shared" si="167"/>
        <v>1.6963059999999999</v>
      </c>
      <c r="P191" s="16"/>
      <c r="Q191" t="s">
        <v>36</v>
      </c>
      <c r="R191">
        <f t="shared" si="168"/>
        <v>5.0600000000000003E-3</v>
      </c>
      <c r="S191">
        <f t="shared" si="169"/>
        <v>9.2900000000000014E-3</v>
      </c>
      <c r="U191">
        <f t="shared" si="170"/>
        <v>5.0700000000000007E-3</v>
      </c>
      <c r="V191">
        <f t="shared" si="171"/>
        <v>9.2500000000000013E-3</v>
      </c>
    </row>
    <row r="192" spans="1:25" x14ac:dyDescent="0.25">
      <c r="C192" s="17"/>
      <c r="D192" s="16"/>
      <c r="E192" t="s">
        <v>37</v>
      </c>
      <c r="F192">
        <f t="shared" si="162"/>
        <v>6.2349999999999992E-3</v>
      </c>
      <c r="G192">
        <f t="shared" si="163"/>
        <v>7.7450000000000001E-3</v>
      </c>
      <c r="H192">
        <f t="shared" si="164"/>
        <v>1.7918509999999999</v>
      </c>
      <c r="I192">
        <f t="shared" si="165"/>
        <v>6.2499999999999995E-3</v>
      </c>
      <c r="J192">
        <f t="shared" si="166"/>
        <v>7.7450000000000001E-3</v>
      </c>
      <c r="K192">
        <f t="shared" si="167"/>
        <v>1.7445569999999999</v>
      </c>
      <c r="P192" s="16"/>
      <c r="Q192" t="s">
        <v>37</v>
      </c>
      <c r="R192">
        <f t="shared" si="168"/>
        <v>6.2699999999999995E-3</v>
      </c>
      <c r="S192">
        <f t="shared" si="169"/>
        <v>7.79E-3</v>
      </c>
      <c r="U192">
        <f t="shared" si="170"/>
        <v>6.3E-3</v>
      </c>
      <c r="V192">
        <f t="shared" si="171"/>
        <v>7.79E-3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F198" si="172">0.2*Y32+(1-0.2)*U32</f>
        <v>1.5599999999999998E-3</v>
      </c>
      <c r="G196">
        <f t="shared" ref="G196:G198" si="173">0.2*Z32+(1-0.2)*V32</f>
        <v>1.1040000000000001E-2</v>
      </c>
      <c r="I196">
        <f t="shared" ref="I196:I198" si="174">0.2*Y39+(1-0.2)*U39</f>
        <v>1.5599999999999998E-3</v>
      </c>
      <c r="J196">
        <f t="shared" ref="J196:J198" si="175">0.2*Z39+(1-0.2)*V39</f>
        <v>1.1040000000000001E-2</v>
      </c>
      <c r="L196">
        <f>0.2*X46+(1-0.2)*T46</f>
        <v>7.3600000000000002E-3</v>
      </c>
      <c r="P196" s="16" t="s">
        <v>39</v>
      </c>
      <c r="Q196" t="s">
        <v>34</v>
      </c>
      <c r="R196">
        <f t="shared" ref="R196:R198" si="176">0.3*Y32+(1-0.3)*U32</f>
        <v>1.6899999999999999E-3</v>
      </c>
      <c r="S196">
        <f t="shared" ref="S196:S198" si="177">0.3*Z32+(1-0.3)*V32</f>
        <v>1.116E-2</v>
      </c>
      <c r="U196">
        <f t="shared" ref="U196:U198" si="178">0.3*Y39+(1-0.3)*U39</f>
        <v>1.6899999999999999E-3</v>
      </c>
      <c r="V196">
        <f t="shared" ref="V196:V198" si="179">0.3*Z39+(1-0.3)*V39</f>
        <v>1.116E-2</v>
      </c>
      <c r="X196">
        <f>0.3*X46+(1-0.3)*T46</f>
        <v>7.4399999999999987E-3</v>
      </c>
    </row>
    <row r="197" spans="2:25" x14ac:dyDescent="0.25">
      <c r="C197" s="17"/>
      <c r="D197" s="16"/>
      <c r="E197" t="s">
        <v>36</v>
      </c>
      <c r="F197">
        <f t="shared" si="172"/>
        <v>5.1200000000000004E-3</v>
      </c>
      <c r="G197">
        <f t="shared" si="173"/>
        <v>9.3799999999999994E-3</v>
      </c>
      <c r="I197">
        <f t="shared" si="174"/>
        <v>5.1400000000000005E-3</v>
      </c>
      <c r="J197">
        <f t="shared" si="175"/>
        <v>9.300000000000001E-3</v>
      </c>
      <c r="P197" s="16"/>
      <c r="Q197" t="s">
        <v>36</v>
      </c>
      <c r="R197">
        <f t="shared" si="176"/>
        <v>5.1799999999999997E-3</v>
      </c>
      <c r="S197">
        <f t="shared" si="177"/>
        <v>9.4699999999999993E-3</v>
      </c>
      <c r="U197">
        <f t="shared" si="178"/>
        <v>5.2099999999999994E-3</v>
      </c>
      <c r="V197">
        <f t="shared" si="179"/>
        <v>9.3499999999999989E-3</v>
      </c>
    </row>
    <row r="198" spans="2:25" x14ac:dyDescent="0.25">
      <c r="C198" s="17"/>
      <c r="D198" s="16"/>
      <c r="E198" t="s">
        <v>37</v>
      </c>
      <c r="F198">
        <f t="shared" si="172"/>
        <v>6.3400000000000001E-3</v>
      </c>
      <c r="G198">
        <f t="shared" si="173"/>
        <v>7.8800000000000016E-3</v>
      </c>
      <c r="I198">
        <f t="shared" si="174"/>
        <v>6.4000000000000003E-3</v>
      </c>
      <c r="J198">
        <f t="shared" si="175"/>
        <v>7.8800000000000016E-3</v>
      </c>
      <c r="P198" s="16"/>
      <c r="Q198" t="s">
        <v>37</v>
      </c>
      <c r="R198">
        <f t="shared" si="176"/>
        <v>6.409999999999999E-3</v>
      </c>
      <c r="S198">
        <f t="shared" si="177"/>
        <v>7.9699999999999997E-3</v>
      </c>
      <c r="U198">
        <f t="shared" si="178"/>
        <v>6.4999999999999988E-3</v>
      </c>
      <c r="V198">
        <f t="shared" si="179"/>
        <v>7.9699999999999997E-3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F205" si="180">(0.05*(1-0.05)+0.05*(1-0.05))*Y32+0.05*0.05*AC32+(1-0.05*(1-0.05)-0.05*(1-0.05)-0.05*0.05)*U32</f>
        <v>1.4267500000000001E-3</v>
      </c>
      <c r="G203">
        <f t="shared" ref="G203:G205" si="181">(0.05*(1-0.05)+0.05*(1-0.05))*Z32+0.05*0.05*AD32+(1-0.05*(1-0.05)-0.05*(1-0.05)-0.05*0.05)*V32</f>
        <v>1.0920000000000003E-2</v>
      </c>
      <c r="H203">
        <f t="shared" ref="H203:H205" si="182">AE32+AA32+W32</f>
        <v>2.6029530000000003</v>
      </c>
      <c r="I203">
        <f t="shared" ref="I203:I205" si="183">(0.05*(1-0.05)+0.05*(1-0.05))*Y39+0.05*0.05*AC39+(1-0.05*(1-0.05)-0.05*(1-0.05)-0.05*0.05)*U39</f>
        <v>1.4267500000000001E-3</v>
      </c>
      <c r="J203">
        <f t="shared" ref="J203:J205" si="184">(0.05*(1-0.05)+0.05*(1-0.05))*Z39+0.05*0.05*AD39+(1-0.05*(1-0.05)-0.05*(1-0.05)-0.05*0.05)*V39</f>
        <v>1.0920000000000003E-2</v>
      </c>
      <c r="K203">
        <f>AE39+AA39+W39</f>
        <v>2.4966940000000002</v>
      </c>
      <c r="L203">
        <f>(0.05*(1-0.05)+0.05*(1-0.05))*X46+0.05*0.05*AB46+(1-0.05*(1-0.05)-0.05*(1-0.05)-0.05*0.05)*T46</f>
        <v>7.28E-3</v>
      </c>
      <c r="M203">
        <f>AE46+AA46+W46</f>
        <v>5.4235680000000004</v>
      </c>
      <c r="O203" s="15" t="s">
        <v>41</v>
      </c>
      <c r="P203" s="16" t="s">
        <v>35</v>
      </c>
      <c r="Q203" t="s">
        <v>34</v>
      </c>
      <c r="R203">
        <f t="shared" ref="R203:R205" si="185">(0.1*0.9+0.1*0.9)*Y32+0.1*0.1*AC32+(1-0.1*0.9-0.1*0.9-0.1*0.1)*U32</f>
        <v>1.5470000000000002E-3</v>
      </c>
      <c r="S203">
        <f t="shared" ref="S203:S205" si="186">(0.1*0.9+0.1*0.9)*Z32+0.1*0.1*AD32+(1-0.1*0.9-0.1*0.9-0.1*0.1)*V32</f>
        <v>1.1040000000000001E-2</v>
      </c>
      <c r="U203">
        <f t="shared" ref="U203:U205" si="187">(0.1*0.9+0.1*0.9)*Y39+0.1*0.1*AC39+(1-0.1*0.9-0.1*0.9-0.1*0.1)*U39</f>
        <v>1.5470000000000002E-3</v>
      </c>
      <c r="V203">
        <f t="shared" ref="V203:V205" si="188">(0.1*0.9+0.1*0.9)*Z39+0.1*0.1*AD39+(1-0.1*0.9-0.1*0.9-0.1*0.1)*V39</f>
        <v>1.1040000000000001E-2</v>
      </c>
      <c r="X203">
        <f>(0.1*0.9+0.1*0.9)*X46+0.1*0.1*AB46+(1-0.1*0.9-0.1*0.9-0.1*0.1)*T46</f>
        <v>7.3600000000000002E-3</v>
      </c>
    </row>
    <row r="204" spans="2:25" x14ac:dyDescent="0.25">
      <c r="B204" s="17"/>
      <c r="C204" s="15"/>
      <c r="D204" s="16"/>
      <c r="E204" t="s">
        <v>36</v>
      </c>
      <c r="F204">
        <f t="shared" si="180"/>
        <v>5.0600000000000011E-3</v>
      </c>
      <c r="G204">
        <f t="shared" si="181"/>
        <v>9.2900000000000014E-3</v>
      </c>
      <c r="H204">
        <f t="shared" si="182"/>
        <v>2.72166</v>
      </c>
      <c r="I204">
        <f t="shared" si="183"/>
        <v>5.0695000000000011E-3</v>
      </c>
      <c r="J204">
        <f t="shared" si="184"/>
        <v>9.2512500000000008E-3</v>
      </c>
      <c r="K204">
        <f>AE117+AA117+W117</f>
        <v>0</v>
      </c>
      <c r="O204" s="15"/>
      <c r="P204" s="16"/>
      <c r="Q204" t="s">
        <v>36</v>
      </c>
      <c r="R204">
        <f t="shared" si="185"/>
        <v>5.1200000000000013E-3</v>
      </c>
      <c r="S204">
        <f t="shared" si="186"/>
        <v>9.3800000000000012E-3</v>
      </c>
      <c r="U204">
        <f t="shared" si="187"/>
        <v>5.1380000000000011E-3</v>
      </c>
      <c r="V204">
        <f t="shared" si="188"/>
        <v>9.3050000000000008E-3</v>
      </c>
    </row>
    <row r="205" spans="2:25" x14ac:dyDescent="0.25">
      <c r="B205" s="17"/>
      <c r="C205" s="15"/>
      <c r="D205" s="16"/>
      <c r="E205" t="s">
        <v>37</v>
      </c>
      <c r="F205">
        <f t="shared" si="180"/>
        <v>6.2700000000000004E-3</v>
      </c>
      <c r="G205">
        <f t="shared" si="181"/>
        <v>7.7897500000000007E-3</v>
      </c>
      <c r="H205">
        <f t="shared" si="182"/>
        <v>2.6932369999999999</v>
      </c>
      <c r="I205">
        <f t="shared" si="183"/>
        <v>6.2990000000000008E-3</v>
      </c>
      <c r="J205">
        <f t="shared" si="184"/>
        <v>7.7897500000000007E-3</v>
      </c>
      <c r="K205">
        <f>AE118+AA118+W118</f>
        <v>0</v>
      </c>
      <c r="O205" s="15"/>
      <c r="P205" s="16"/>
      <c r="Q205" t="s">
        <v>37</v>
      </c>
      <c r="R205">
        <f t="shared" si="185"/>
        <v>6.3400000000000001E-3</v>
      </c>
      <c r="S205">
        <f t="shared" si="186"/>
        <v>7.8790000000000006E-3</v>
      </c>
      <c r="U205">
        <f t="shared" si="187"/>
        <v>6.3960000000000006E-3</v>
      </c>
      <c r="V205">
        <f t="shared" si="188"/>
        <v>7.8790000000000006E-3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F211" si="189">(0.2*0.8+0.2*0.8)*Y32+0.2*0.2*AC32+(1-0.2*0.8-0.2*0.8-0.2*0.2)*U32</f>
        <v>1.768E-3</v>
      </c>
      <c r="G209">
        <f t="shared" ref="G209:G211" si="190">(0.2*0.8+0.2*0.8)*Z32+0.2*0.2*AD32+(1-0.2*0.8-0.2*0.8-0.2*0.2)*V32</f>
        <v>1.1280000000000002E-2</v>
      </c>
      <c r="I209">
        <f t="shared" ref="I209:I211" si="191">(0.2*0.8+0.2*0.8)*Y39+0.2*0.2*AC39+(1-0.2*0.8-0.2*0.8-0.2*0.2)*U39</f>
        <v>1.768E-3</v>
      </c>
      <c r="J209">
        <f t="shared" ref="J209:J211" si="192">(0.2*0.8+0.2*0.8)*Z39+0.2*0.2*AD39+(1-0.2*0.8-0.2*0.8-0.2*0.2)*V39</f>
        <v>1.1280000000000002E-2</v>
      </c>
      <c r="L209">
        <f>(0.2*0.8+0.2*0.8)*X46+0.2*0.2*AB46+(1-0.2*0.8-0.2*0.8-0.2*0.2)*T46</f>
        <v>7.5199999999999998E-3</v>
      </c>
      <c r="O209" s="15" t="s">
        <v>43</v>
      </c>
      <c r="P209" s="16" t="s">
        <v>39</v>
      </c>
      <c r="Q209" t="s">
        <v>34</v>
      </c>
      <c r="R209">
        <f t="shared" ref="R209:R211" si="193">(0.3*0.7+0.3*0.7)*Y32+0.3*0.3*AC32+(1-0.3*0.7-0.3*0.7-0.3*0.3)*U32</f>
        <v>1.9629999999999999E-3</v>
      </c>
      <c r="S209">
        <f t="shared" ref="S209:S211" si="194">(0.3*0.7+0.3*0.7)*Z32+0.3*0.3*AD32+(1-0.3*0.7-0.3*0.7-0.3*0.3)*V32</f>
        <v>1.1520000000000002E-2</v>
      </c>
      <c r="U209">
        <f t="shared" ref="U209:U211" si="195">(0.3*0.7+0.3*0.7)*Y39+0.3*0.3*AC39+(1-0.3*0.7-0.3*0.7-0.3*0.3)*U39</f>
        <v>1.9629999999999999E-3</v>
      </c>
      <c r="V209">
        <f t="shared" ref="V209:V211" si="196">(0.3*0.7+0.3*0.7)*Z39+0.3*0.3*AD39+(1-0.3*0.7-0.3*0.7-0.3*0.3)*V39</f>
        <v>1.1520000000000002E-2</v>
      </c>
      <c r="X209">
        <f>(0.3*0.7+0.3*0.7)*X46+0.3*0.3*AB46+(1-0.3*0.7-0.3*0.7-0.3*0.3)*T46</f>
        <v>7.6800000000000011E-3</v>
      </c>
    </row>
    <row r="210" spans="1:25" x14ac:dyDescent="0.25">
      <c r="B210" s="17"/>
      <c r="C210" s="15"/>
      <c r="D210" s="16"/>
      <c r="E210" t="s">
        <v>36</v>
      </c>
      <c r="F210">
        <f t="shared" si="189"/>
        <v>5.2399999999999999E-3</v>
      </c>
      <c r="G210">
        <f t="shared" si="190"/>
        <v>9.5599999999999991E-3</v>
      </c>
      <c r="I210">
        <f t="shared" si="191"/>
        <v>5.2720000000000006E-3</v>
      </c>
      <c r="J210">
        <f t="shared" si="192"/>
        <v>9.4199999999999996E-3</v>
      </c>
      <c r="O210" s="15"/>
      <c r="P210" s="16"/>
      <c r="Q210" t="s">
        <v>36</v>
      </c>
      <c r="R210">
        <f t="shared" si="193"/>
        <v>5.3600000000000002E-3</v>
      </c>
      <c r="S210">
        <f t="shared" si="194"/>
        <v>9.7399999999999987E-3</v>
      </c>
      <c r="U210">
        <f t="shared" si="195"/>
        <v>5.4020000000000006E-3</v>
      </c>
      <c r="V210">
        <f t="shared" si="196"/>
        <v>9.5450000000000014E-3</v>
      </c>
    </row>
    <row r="211" spans="1:25" x14ac:dyDescent="0.25">
      <c r="B211" s="17"/>
      <c r="C211" s="15"/>
      <c r="D211" s="16"/>
      <c r="E211" t="s">
        <v>37</v>
      </c>
      <c r="F211">
        <f t="shared" si="189"/>
        <v>6.4799999999999996E-3</v>
      </c>
      <c r="G211">
        <f t="shared" si="190"/>
        <v>8.0560000000000007E-3</v>
      </c>
      <c r="I211">
        <f t="shared" si="191"/>
        <v>6.5839999999999996E-3</v>
      </c>
      <c r="J211">
        <f t="shared" si="192"/>
        <v>8.0560000000000007E-3</v>
      </c>
      <c r="O211" s="15"/>
      <c r="P211" s="16"/>
      <c r="Q211" t="s">
        <v>37</v>
      </c>
      <c r="R211">
        <f t="shared" si="193"/>
        <v>6.6200000000000009E-3</v>
      </c>
      <c r="S211">
        <f t="shared" si="194"/>
        <v>8.2310000000000005E-3</v>
      </c>
      <c r="U211">
        <f t="shared" si="195"/>
        <v>6.764E-3</v>
      </c>
      <c r="V211">
        <f t="shared" si="196"/>
        <v>8.2310000000000005E-3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F218" si="197">3*0.05*(1-0.05)*(1-0.05)*Y32+3*0.05*0.05*(1-0.05)*AC32+0.05*0.05*0.05*AG32+(1-3*0.05*(1-0.05)*(1-0.05)-3*0.05*0.05*(1-0.05)-0.05*0.05*0.05)*U32</f>
        <v>1.4854124999999997E-3</v>
      </c>
      <c r="G216">
        <f t="shared" ref="G216:G218" si="198">3*0.05*(1-0.05)*(1-0.05)*Z32+3*0.05*0.05*(1-0.05)*AD32+0.05*0.05*0.05*AH32+(1-3*0.05*(1-0.05)*(1-0.05)-3*0.05*0.05*(1-0.05)-0.05*0.05*0.05)*V32</f>
        <v>1.098E-2</v>
      </c>
      <c r="H216">
        <f t="shared" ref="H216:H218" si="199">AI32+AE32+AA32+W32</f>
        <v>3.4605519999999999</v>
      </c>
      <c r="I216">
        <f t="shared" ref="I216:I218" si="200">3*0.05*(1-0.05)*(1-0.05)*Y39+3*0.05*0.05*(1-0.05)*AC39+0.05*0.05*0.05*AG39+(1-3*0.05*(1-0.05)*(1-0.05)-3*0.05*0.05*(1-0.05)-0.05*0.05*0.05)*U39</f>
        <v>1.4854124999999997E-3</v>
      </c>
      <c r="J216">
        <f t="shared" ref="J216:J218" si="201">3*0.05*(1-0.05)*(1-0.05)*Z39+3*0.05*0.05*(1-0.05)*AD39+0.05*0.05*0.05*AH39+(1-3*0.05*(1-0.05)*(1-0.05)-3*0.05*0.05*(1-0.05)-0.05*0.05*0.05)*V39</f>
        <v>1.098E-2</v>
      </c>
      <c r="K216">
        <f t="shared" ref="K216:K218" si="202">AI39+AE39+AA39+W39</f>
        <v>3.3254549999999998</v>
      </c>
      <c r="L216">
        <f>3*0.05*(1-0.05)*(1-0.05)*X46+3*0.05*0.05*(1-0.05)*AB46+0.05*0.05*0.05*AF46+(1-3*0.05*(1-0.05)*(1-0.05)-3*0.05*0.05*(1-0.05)-0.05*0.05*0.05)*T46</f>
        <v>7.3199874999999989E-3</v>
      </c>
      <c r="M216">
        <f>AI46+AE46+AA46+W46</f>
        <v>7.2040240000000004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R218" si="203">3*0.1*(1-0.1)*(1-0.1)*Y32+3*0.1*0.1*(1-0.1)*AC32+0.1*0.1*0.1*AG32+(1-3*0.1*(1-0.1)*(1-0.1)-3*0.1*0.1*(1-0.1)-0.1*0.1*0.1)*U32</f>
        <v>1.6522999999999998E-3</v>
      </c>
      <c r="S216">
        <f t="shared" ref="S216:S218" si="204">3*0.1*(1-0.1)*(1-0.1)*Z32+3*0.1*0.1*(1-0.1)*AD32+0.1*0.1*0.1*AH32+(1-3*0.1*(1-0.1)*(1-0.1)-3*0.1*0.1*(1-0.1)-0.1*0.1*0.1)*V32</f>
        <v>1.116E-2</v>
      </c>
      <c r="U216">
        <f t="shared" ref="U216:U218" si="205">3*0.1*(1-0.1)*(1-0.1)*Y39+3*0.1*0.1*(1-0.1)*AC39+0.1*0.1*0.1*AG39+(1-3*0.1*(1-0.1)*(1-0.1)-3*0.1*0.1*(1-0.1)-0.1*0.1*0.1)*U39</f>
        <v>1.6522999999999998E-3</v>
      </c>
      <c r="V216">
        <f t="shared" ref="V216:V218" si="206">3*0.1*(1-0.1)*(1-0.1)*Z39+3*0.1*0.1*(1-0.1)*AD39+0.1*0.1*0.1*AH39+(1-3*0.1*(1-0.1)*(1-0.1)-3*0.1*0.1*(1-0.1)-0.1*0.1*0.1)*V39</f>
        <v>1.116E-2</v>
      </c>
      <c r="X216">
        <f>3*0.1*(1-0.1)*(1-0.1)*X46+3*0.1*0.1*(1-0.1)*AB46+0.1*0.1*0.1*AF46+(1-3*0.1*(1-0.1)*(1-0.1)-3*0.1*0.1*(1-0.1)-0.1*0.1*0.1)*T46</f>
        <v>7.4398999999999993E-3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197"/>
        <v>5.0899874999999995E-3</v>
      </c>
      <c r="G217">
        <f t="shared" si="198"/>
        <v>9.3349999999999978E-3</v>
      </c>
      <c r="H217">
        <f t="shared" si="199"/>
        <v>3.6060979999999998</v>
      </c>
      <c r="I217">
        <f t="shared" si="200"/>
        <v>5.1035250000000002E-3</v>
      </c>
      <c r="J217">
        <f t="shared" si="201"/>
        <v>9.2786874999999987E-3</v>
      </c>
      <c r="K217">
        <f t="shared" si="202"/>
        <v>3.4276260000000001</v>
      </c>
      <c r="N217" s="19"/>
      <c r="O217" s="15"/>
      <c r="P217" s="16"/>
      <c r="Q217" t="s">
        <v>36</v>
      </c>
      <c r="R217">
        <f t="shared" si="203"/>
        <v>5.1798999999999994E-3</v>
      </c>
      <c r="S217">
        <f t="shared" si="204"/>
        <v>9.4699999999999993E-3</v>
      </c>
      <c r="U217">
        <f t="shared" si="205"/>
        <v>5.2042E-3</v>
      </c>
      <c r="V217">
        <f t="shared" si="206"/>
        <v>9.3644999999999996E-3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197"/>
        <v>6.3049999999999998E-3</v>
      </c>
      <c r="G218">
        <f t="shared" si="198"/>
        <v>7.8342624999999996E-3</v>
      </c>
      <c r="H218">
        <f t="shared" si="199"/>
        <v>3.5870060000000001</v>
      </c>
      <c r="I218">
        <f t="shared" si="200"/>
        <v>6.3470499999999999E-3</v>
      </c>
      <c r="J218">
        <f t="shared" si="201"/>
        <v>7.8342624999999996E-3</v>
      </c>
      <c r="K218">
        <f t="shared" si="202"/>
        <v>3.488766</v>
      </c>
      <c r="N218" s="19"/>
      <c r="O218" s="15"/>
      <c r="P218" s="16"/>
      <c r="Q218" t="s">
        <v>37</v>
      </c>
      <c r="R218">
        <f t="shared" si="203"/>
        <v>6.4099999999999999E-3</v>
      </c>
      <c r="S218">
        <f t="shared" si="204"/>
        <v>7.9670999999999995E-3</v>
      </c>
      <c r="U218">
        <f t="shared" si="205"/>
        <v>6.4884000000000001E-3</v>
      </c>
      <c r="V218">
        <f t="shared" si="206"/>
        <v>7.9670999999999995E-3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F224" si="207">3*0.2*(1-0.2)*(1-0.2)*Y32+3*0.2*0.2*(1-0.2)*AC32+0.2*0.2*0.2*AG32+(1-3*0.2*(1-0.2)*(1-0.2)-3*0.2*0.2*(1-0.2)-0.2*0.2*0.2)*U32</f>
        <v>1.9344E-3</v>
      </c>
      <c r="G222">
        <f t="shared" ref="G222:G224" si="208">3*0.2*(1-0.2)*(1-0.2)*Z32+3*0.2*0.2*(1-0.2)*AD32+0.2*0.2*0.2*AH32+(1-3*0.2*(1-0.2)*(1-0.2)-3*0.2*0.2*(1-0.2)-0.2*0.2*0.2)*V32</f>
        <v>1.1520000000000001E-2</v>
      </c>
      <c r="I222">
        <f t="shared" ref="I222:I224" si="209">3*0.2*(1-0.2)*(1-0.2)*Y39+3*0.2*0.2*(1-0.2)*AC39+0.2*0.2*0.2*AG39+(1-3*0.2*(1-0.2)*(1-0.2)-3*0.2*0.2*(1-0.2)-0.2*0.2*0.2)*U39</f>
        <v>1.9344E-3</v>
      </c>
      <c r="J222">
        <f t="shared" ref="J222:J224" si="210">3*0.2*(1-0.2)*(1-0.2)*Z39+3*0.2*0.2*(1-0.2)*AD39+0.2*0.2*0.2*AH39+(1-3*0.2*(1-0.2)*(1-0.2)-3*0.2*0.2*(1-0.2)-0.2*0.2*0.2)*V39</f>
        <v>1.1520000000000001E-2</v>
      </c>
      <c r="L222">
        <f>3*0.2*(1-0.2)*(1-0.2)*X46+3*0.2*0.2*(1-0.2)*AB46+0.2*0.2*0.2*AF46+(1-3*0.2*(1-0.2)*(1-0.2)-3*0.2*0.2*(1-0.2)-0.2*0.2*0.2)*T46</f>
        <v>7.6791999999999997E-3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R224" si="211">3*0.3*(1-0.3)*(1-0.3)*Y32+3*0.3*0.3*(1-0.3)*AC32+0.3*0.3*0.3*AG32+(1-3*0.3*(1-0.3)*(1-0.3)-3*0.3*0.3*(1-0.3)-0.3*0.3*0.3)*U32</f>
        <v>2.1540999999999999E-3</v>
      </c>
      <c r="S222">
        <f t="shared" ref="S222:S224" si="212">3*0.3*(1-0.3)*(1-0.3)*Z32+3*0.3*0.3*(1-0.3)*AD32+0.3*0.3*0.3*AH32+(1-3*0.3*(1-0.3)*(1-0.3)-3*0.3*0.3*(1-0.3)-0.3*0.3*0.3)*V32</f>
        <v>1.188E-2</v>
      </c>
      <c r="U222">
        <f t="shared" ref="U222:U224" si="213">3*0.3*(1-0.3)*(1-0.3)*Y39+3*0.3*0.3*(1-0.3)*AC39+0.3*0.3*0.3*AG39+(1-3*0.3*(1-0.3)*(1-0.3)-3*0.3*0.3*(1-0.3)-0.3*0.3*0.3)*U39</f>
        <v>2.1540999999999999E-3</v>
      </c>
      <c r="V222">
        <f t="shared" ref="V222:V224" si="214">3*0.3*(1-0.3)*(1-0.3)*Z39+3*0.3*0.3*(1-0.3)*AD39+0.3*0.3*0.3*AH39+(1-3*0.3*(1-0.3)*(1-0.3)-3*0.3*0.3*(1-0.3)-0.3*0.3*0.3)*V39</f>
        <v>1.188E-2</v>
      </c>
      <c r="X222">
        <f>3*0.3*(1-0.3)*(1-0.3)*X46+3*0.3*0.3*(1-0.3)*AB46+0.3*0.3*0.3*AF46+(1-3*0.3*(1-0.3)*(1-0.3)-3*0.3*0.3*(1-0.3)-0.3*0.3*0.3)*T46</f>
        <v>7.9173000000000004E-3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207"/>
        <v>5.3591999999999997E-3</v>
      </c>
      <c r="G223">
        <f t="shared" si="208"/>
        <v>9.7399999999999987E-3</v>
      </c>
      <c r="I223">
        <f t="shared" si="209"/>
        <v>5.3975999999999998E-3</v>
      </c>
      <c r="J223">
        <f t="shared" si="210"/>
        <v>9.5559999999999985E-3</v>
      </c>
      <c r="N223" s="19"/>
      <c r="O223" s="15"/>
      <c r="P223" s="16"/>
      <c r="Q223" t="s">
        <v>36</v>
      </c>
      <c r="R223">
        <f t="shared" si="211"/>
        <v>5.5373000000000002E-3</v>
      </c>
      <c r="S223">
        <f t="shared" si="212"/>
        <v>1.001E-2</v>
      </c>
      <c r="U223">
        <f t="shared" si="213"/>
        <v>5.5814000000000002E-3</v>
      </c>
      <c r="V223">
        <f t="shared" si="214"/>
        <v>9.7715000000000007E-3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207"/>
        <v>6.6199999999999991E-3</v>
      </c>
      <c r="G224">
        <f t="shared" si="208"/>
        <v>8.2288000000000014E-3</v>
      </c>
      <c r="I224">
        <f t="shared" si="209"/>
        <v>6.7551999999999994E-3</v>
      </c>
      <c r="J224">
        <f t="shared" si="210"/>
        <v>8.2288000000000014E-3</v>
      </c>
      <c r="N224" s="19"/>
      <c r="O224" s="15"/>
      <c r="P224" s="16"/>
      <c r="Q224" t="s">
        <v>37</v>
      </c>
      <c r="R224">
        <f t="shared" si="211"/>
        <v>6.8299999999999993E-3</v>
      </c>
      <c r="S224">
        <f t="shared" si="212"/>
        <v>8.4857000000000005E-3</v>
      </c>
      <c r="U224">
        <f t="shared" si="213"/>
        <v>7.0028E-3</v>
      </c>
      <c r="V224">
        <f t="shared" si="214"/>
        <v>8.4857000000000005E-3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F231" si="215">0.05*G52+(1-0.05)*C52</f>
        <v>1.3649999999999999E-3</v>
      </c>
      <c r="G229">
        <f t="shared" ref="G229:G231" si="216">0.05*H52+(1-0.05)*D52</f>
        <v>1.086E-2</v>
      </c>
      <c r="H229">
        <f t="shared" ref="H229:H231" si="217">I52+E52</f>
        <v>1.7851490000000001</v>
      </c>
      <c r="I229">
        <f t="shared" ref="I229:I231" si="218">0.05*G59+(1-0.05)*C59</f>
        <v>1.3649999999999999E-3</v>
      </c>
      <c r="J229">
        <f t="shared" ref="J229:J231" si="219">0.05*H59+(1-0.05)*D59</f>
        <v>1.086E-2</v>
      </c>
      <c r="K229">
        <f t="shared" ref="K229:K231" si="220">I59+E59</f>
        <v>1.7342610000000001</v>
      </c>
      <c r="L229">
        <f>0.05*G66+(1-0.05)*B66</f>
        <v>4.3249999999999999E-3</v>
      </c>
      <c r="M229">
        <f>I66+E66</f>
        <v>3.7058949999999999</v>
      </c>
      <c r="P229" s="16" t="s">
        <v>35</v>
      </c>
      <c r="Q229" t="s">
        <v>34</v>
      </c>
      <c r="R229">
        <f t="shared" ref="R229:R231" si="221">0.1*G52+(1-0.1)*C52</f>
        <v>1.4300000000000001E-3</v>
      </c>
      <c r="S229">
        <f t="shared" ref="S229:S231" si="222">0.1*H52+(1-0.1)*D52</f>
        <v>1.0920000000000001E-2</v>
      </c>
      <c r="U229">
        <f t="shared" ref="U229:U231" si="223">0.1*G59+(1-0.1)*C59</f>
        <v>1.4300000000000001E-3</v>
      </c>
      <c r="V229">
        <f t="shared" ref="V229:V231" si="224">0.1*H59+(1-0.1)*D59</f>
        <v>1.0920000000000001E-2</v>
      </c>
      <c r="X229">
        <f>0.1*G66+(1-0.1)*B66</f>
        <v>4.3499999999999997E-3</v>
      </c>
    </row>
    <row r="230" spans="1:25" x14ac:dyDescent="0.25">
      <c r="C230" s="17"/>
      <c r="D230" s="16"/>
      <c r="E230" t="s">
        <v>36</v>
      </c>
      <c r="F230">
        <f t="shared" si="215"/>
        <v>2.6150000000000001E-3</v>
      </c>
      <c r="G230">
        <f t="shared" si="216"/>
        <v>6.43E-3</v>
      </c>
      <c r="H230">
        <f t="shared" si="217"/>
        <v>1.8518650000000001</v>
      </c>
      <c r="I230">
        <f t="shared" si="218"/>
        <v>2.6250000000000002E-3</v>
      </c>
      <c r="J230">
        <f t="shared" si="219"/>
        <v>6.3800000000000003E-3</v>
      </c>
      <c r="K230">
        <f t="shared" si="220"/>
        <v>1.7888000000000002</v>
      </c>
      <c r="P230" s="16"/>
      <c r="Q230" t="s">
        <v>36</v>
      </c>
      <c r="R230">
        <f t="shared" si="221"/>
        <v>2.63E-3</v>
      </c>
      <c r="S230">
        <f t="shared" si="222"/>
        <v>6.4600000000000005E-3</v>
      </c>
      <c r="U230">
        <f t="shared" si="223"/>
        <v>2.65E-3</v>
      </c>
      <c r="V230">
        <f t="shared" si="224"/>
        <v>6.3600000000000002E-3</v>
      </c>
    </row>
    <row r="231" spans="1:25" x14ac:dyDescent="0.25">
      <c r="C231" s="17"/>
      <c r="D231" s="16"/>
      <c r="E231" t="s">
        <v>37</v>
      </c>
      <c r="F231">
        <f t="shared" si="215"/>
        <v>3.3249999999999998E-3</v>
      </c>
      <c r="G231">
        <f t="shared" si="216"/>
        <v>5.0349999999999995E-3</v>
      </c>
      <c r="H231">
        <f t="shared" si="217"/>
        <v>1.8831549999999999</v>
      </c>
      <c r="I231">
        <f t="shared" si="218"/>
        <v>3.3399999999999997E-3</v>
      </c>
      <c r="J231">
        <f t="shared" si="219"/>
        <v>5.0200000000000002E-3</v>
      </c>
      <c r="K231">
        <f t="shared" si="220"/>
        <v>1.819706</v>
      </c>
      <c r="P231" s="16"/>
      <c r="Q231" t="s">
        <v>37</v>
      </c>
      <c r="R231">
        <f t="shared" si="221"/>
        <v>3.3500000000000001E-3</v>
      </c>
      <c r="S231">
        <f t="shared" si="222"/>
        <v>5.0700000000000007E-3</v>
      </c>
      <c r="U231">
        <f t="shared" si="223"/>
        <v>3.3800000000000002E-3</v>
      </c>
      <c r="V231">
        <f t="shared" si="224"/>
        <v>5.0400000000000002E-3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F237" si="225">0.2*G52+(1-0.2)*C52</f>
        <v>1.5599999999999998E-3</v>
      </c>
      <c r="G235">
        <f t="shared" ref="G235:G237" si="226">0.2*H52+(1-0.2)*D52</f>
        <v>1.1040000000000001E-2</v>
      </c>
      <c r="I235">
        <f t="shared" ref="I235:I237" si="227">0.2*G59+(1-0.2)*C59</f>
        <v>1.5599999999999998E-3</v>
      </c>
      <c r="J235">
        <f t="shared" ref="J235:J237" si="228">0.2*H59+(1-0.2)*D59</f>
        <v>1.1040000000000001E-2</v>
      </c>
      <c r="L235">
        <f>0.2*G66+(1-0.2)*B66</f>
        <v>4.4000000000000003E-3</v>
      </c>
      <c r="P235" s="16" t="s">
        <v>39</v>
      </c>
      <c r="Q235" t="s">
        <v>34</v>
      </c>
      <c r="R235">
        <f t="shared" ref="R235:R237" si="229">0.3*G52+(1-0.3)*C52</f>
        <v>1.6899999999999999E-3</v>
      </c>
      <c r="S235">
        <f t="shared" ref="S235:S237" si="230">0.3*H52+(1-0.3)*D52</f>
        <v>1.116E-2</v>
      </c>
      <c r="U235">
        <f t="shared" ref="U235:U237" si="231">0.3*G59+(1-0.3)*C59</f>
        <v>1.6899999999999999E-3</v>
      </c>
      <c r="V235">
        <f t="shared" ref="V235:V237" si="232">0.3*H59+(1-0.3)*D59</f>
        <v>1.116E-2</v>
      </c>
      <c r="X235">
        <f>0.3*G66+(1-0.3)*B66</f>
        <v>4.4499999999999991E-3</v>
      </c>
    </row>
    <row r="236" spans="1:25" x14ac:dyDescent="0.25">
      <c r="C236" s="17"/>
      <c r="D236" s="16"/>
      <c r="E236" t="s">
        <v>36</v>
      </c>
      <c r="F236">
        <f t="shared" si="225"/>
        <v>2.66E-3</v>
      </c>
      <c r="G236">
        <f t="shared" si="226"/>
        <v>6.5200000000000006E-3</v>
      </c>
      <c r="I236">
        <f t="shared" si="227"/>
        <v>2.6999999999999997E-3</v>
      </c>
      <c r="J236">
        <f t="shared" si="228"/>
        <v>6.320000000000001E-3</v>
      </c>
      <c r="P236" s="16"/>
      <c r="Q236" t="s">
        <v>36</v>
      </c>
      <c r="R236">
        <f t="shared" si="229"/>
        <v>2.6899999999999997E-3</v>
      </c>
      <c r="S236">
        <f t="shared" si="230"/>
        <v>6.579999999999999E-3</v>
      </c>
      <c r="U236">
        <f t="shared" si="231"/>
        <v>2.7499999999999998E-3</v>
      </c>
      <c r="V236">
        <f t="shared" si="232"/>
        <v>6.2799999999999991E-3</v>
      </c>
    </row>
    <row r="237" spans="1:25" x14ac:dyDescent="0.25">
      <c r="C237" s="17"/>
      <c r="D237" s="16"/>
      <c r="E237" t="s">
        <v>37</v>
      </c>
      <c r="F237">
        <f t="shared" si="225"/>
        <v>3.4000000000000002E-3</v>
      </c>
      <c r="G237">
        <f t="shared" si="226"/>
        <v>5.1400000000000005E-3</v>
      </c>
      <c r="I237">
        <f t="shared" si="227"/>
        <v>3.46E-3</v>
      </c>
      <c r="J237">
        <f t="shared" si="228"/>
        <v>5.0800000000000003E-3</v>
      </c>
      <c r="P237" s="16"/>
      <c r="Q237" t="s">
        <v>37</v>
      </c>
      <c r="R237">
        <f t="shared" si="229"/>
        <v>3.4499999999999999E-3</v>
      </c>
      <c r="S237">
        <f t="shared" si="230"/>
        <v>5.2099999999999994E-3</v>
      </c>
      <c r="U237">
        <f t="shared" si="231"/>
        <v>3.5399999999999997E-3</v>
      </c>
      <c r="V237">
        <f t="shared" si="232"/>
        <v>5.1199999999999996E-3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F244" si="233">(0.05*(1-0.05)+0.05*(1-0.05))*G52+0.05*0.05*K52+(1-0.05*(1-0.05)-0.05*(1-0.05)-0.05*0.05)*C52</f>
        <v>1.4267500000000001E-3</v>
      </c>
      <c r="G242">
        <f t="shared" ref="G242:G244" si="234">(0.05*(1-0.05)+0.05*(1-0.05))*H52+0.05*0.05*L52+(1-0.05*(1-0.05)-0.05*(1-0.05)-0.05*0.05)*D52</f>
        <v>1.0920000000000003E-2</v>
      </c>
      <c r="H242">
        <f t="shared" ref="H242:H244" si="235">M52+I52+E52</f>
        <v>2.6811690000000001</v>
      </c>
      <c r="I242">
        <f t="shared" ref="I242:I244" si="236">(0.05*(1-0.05)+0.05*(1-0.05))*G59+0.05*0.05*K59+(1-0.05*(1-0.05)-0.05*(1-0.05)-0.05*0.05)*C59</f>
        <v>1.4267500000000001E-3</v>
      </c>
      <c r="J242">
        <f t="shared" ref="J242:J244" si="237">(0.05*(1-0.05)+0.05*(1-0.05))*H59+0.05*0.05*L59+(1-0.05*(1-0.05)-0.05*(1-0.05)-0.05*0.05)*D59</f>
        <v>1.0920000000000003E-2</v>
      </c>
      <c r="K242">
        <f t="shared" ref="K242:K244" si="238">M59+I59+E59</f>
        <v>2.6279490000000001</v>
      </c>
      <c r="L242">
        <f>(0.05*(1-0.05)+0.05*(1-0.05))*G66+0.05*0.05*J66+(1-0.05*(1-0.05)-0.05*(1-0.05)-0.05*0.05)*B66</f>
        <v>4.3502500000000008E-3</v>
      </c>
      <c r="M242">
        <f>M66+I66+E66</f>
        <v>5.5941140000000003</v>
      </c>
      <c r="O242" s="15" t="s">
        <v>41</v>
      </c>
      <c r="P242" s="16" t="s">
        <v>35</v>
      </c>
      <c r="Q242" t="s">
        <v>34</v>
      </c>
      <c r="R242">
        <f t="shared" ref="R242:R244" si="239">(0.1*0.9+0.1*0.9)*G52+0.1*0.1*K52+(1-0.1*0.9-0.1*0.9-0.1*0.1)*C52</f>
        <v>1.5470000000000002E-3</v>
      </c>
      <c r="S242">
        <f t="shared" ref="S242:S244" si="240">(0.1*0.9+0.1*0.9)*H52+0.1*0.1*L52+(1-0.1*0.9-0.1*0.9-0.1*0.1)*D52</f>
        <v>1.1040000000000001E-2</v>
      </c>
      <c r="U242">
        <f t="shared" ref="U242:U244" si="241">(0.1*0.9+0.1*0.9)*G59+0.1*0.1*K59+(1-0.1*0.9-0.1*0.9-0.1*0.1)*C59</f>
        <v>1.5470000000000002E-3</v>
      </c>
      <c r="V242">
        <f t="shared" ref="V242:V244" si="242">(0.1*0.9+0.1*0.9)*H59+0.1*0.1*L59+(1-0.1*0.9-0.1*0.9-0.1*0.1)*D59</f>
        <v>1.1040000000000001E-2</v>
      </c>
      <c r="X242">
        <f>(0.1*0.9+0.1*0.9)*G66+0.1*0.1*J66+(1-0.1*0.9-0.1*0.9-0.1*0.1)*B66</f>
        <v>4.4010000000000004E-3</v>
      </c>
    </row>
    <row r="243" spans="1:25" x14ac:dyDescent="0.25">
      <c r="B243" s="17"/>
      <c r="C243" s="15"/>
      <c r="D243" s="16"/>
      <c r="E243" t="s">
        <v>36</v>
      </c>
      <c r="F243">
        <f t="shared" si="233"/>
        <v>2.63E-3</v>
      </c>
      <c r="G243">
        <f t="shared" si="234"/>
        <v>6.4595000000000008E-3</v>
      </c>
      <c r="H243">
        <f t="shared" si="235"/>
        <v>2.7687489999999997</v>
      </c>
      <c r="I243">
        <f t="shared" si="236"/>
        <v>2.6507499999999999E-3</v>
      </c>
      <c r="J243">
        <f t="shared" si="237"/>
        <v>6.3630000000000006E-3</v>
      </c>
      <c r="K243">
        <f t="shared" si="238"/>
        <v>2.6730849999999999</v>
      </c>
      <c r="O243" s="15"/>
      <c r="P243" s="16"/>
      <c r="Q243" t="s">
        <v>36</v>
      </c>
      <c r="R243">
        <f t="shared" si="239"/>
        <v>2.66E-3</v>
      </c>
      <c r="S243">
        <f t="shared" si="240"/>
        <v>6.5180000000000004E-3</v>
      </c>
      <c r="U243">
        <f t="shared" si="241"/>
        <v>2.7030000000000001E-3</v>
      </c>
      <c r="V243">
        <f t="shared" si="242"/>
        <v>6.3320000000000008E-3</v>
      </c>
    </row>
    <row r="244" spans="1:25" x14ac:dyDescent="0.25">
      <c r="B244" s="17"/>
      <c r="C244" s="15"/>
      <c r="D244" s="16"/>
      <c r="E244" t="s">
        <v>37</v>
      </c>
      <c r="F244">
        <f t="shared" si="233"/>
        <v>3.3497500000000003E-3</v>
      </c>
      <c r="G244">
        <f t="shared" si="234"/>
        <v>5.0697500000000013E-3</v>
      </c>
      <c r="H244">
        <f t="shared" si="235"/>
        <v>2.8144849999999999</v>
      </c>
      <c r="I244">
        <f t="shared" si="236"/>
        <v>3.3790000000000005E-3</v>
      </c>
      <c r="J244">
        <f t="shared" si="237"/>
        <v>5.0395000000000006E-3</v>
      </c>
      <c r="K244">
        <f t="shared" si="238"/>
        <v>2.7161970000000002</v>
      </c>
      <c r="O244" s="15"/>
      <c r="P244" s="16"/>
      <c r="Q244" t="s">
        <v>37</v>
      </c>
      <c r="R244">
        <f t="shared" si="239"/>
        <v>3.3990000000000001E-3</v>
      </c>
      <c r="S244">
        <f t="shared" si="240"/>
        <v>5.1390000000000012E-3</v>
      </c>
      <c r="U244">
        <f t="shared" si="241"/>
        <v>3.4560000000000003E-3</v>
      </c>
      <c r="V244">
        <f t="shared" si="242"/>
        <v>5.0780000000000009E-3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F250" si="243">(0.2*0.8+0.2*0.8)*G52+0.2*0.2*K52+(1-0.2*0.8-0.2*0.8-0.2*0.2)*C52</f>
        <v>1.768E-3</v>
      </c>
      <c r="G248">
        <f t="shared" ref="G248:G250" si="244">(0.2*0.8+0.2*0.8)*H52+0.2*0.2*L52+(1-0.2*0.8-0.2*0.8-0.2*0.2)*D52</f>
        <v>1.1280000000000002E-2</v>
      </c>
      <c r="I248">
        <f t="shared" ref="I248:I250" si="245">(0.2*0.8+0.2*0.8)*G59+0.2*0.2*K59+(1-0.2*0.8-0.2*0.8-0.2*0.2)*C59</f>
        <v>1.768E-3</v>
      </c>
      <c r="J248">
        <f t="shared" ref="J248:J250" si="246">(0.2*0.8+0.2*0.8)*H59+0.2*0.2*L59+(1-0.2*0.8-0.2*0.8-0.2*0.2)*D59</f>
        <v>1.1280000000000002E-2</v>
      </c>
      <c r="L248">
        <f>(0.2*0.8+0.2*0.8)*G66+0.2*0.2*J66+(1-0.2*0.8-0.2*0.8-0.2*0.2)*B66</f>
        <v>4.5040000000000002E-3</v>
      </c>
      <c r="O248" s="15" t="s">
        <v>43</v>
      </c>
      <c r="P248" s="16" t="s">
        <v>39</v>
      </c>
      <c r="Q248" t="s">
        <v>34</v>
      </c>
      <c r="R248">
        <f t="shared" ref="R248:R250" si="247">(0.3*0.7+0.3*0.7)*G52+0.3*0.3*K52+(1-0.3*0.7-0.3*0.7-0.3*0.3)*C52</f>
        <v>1.9629999999999999E-3</v>
      </c>
      <c r="S248">
        <f t="shared" ref="S248:S250" si="248">(0.3*0.7+0.3*0.7)*H52+0.3*0.3*L52+(1-0.3*0.7-0.3*0.7-0.3*0.3)*D52</f>
        <v>1.1520000000000002E-2</v>
      </c>
      <c r="U248">
        <f t="shared" ref="U248:U250" si="249">(0.3*0.7+0.3*0.7)*G59+0.3*0.3*K59+(1-0.3*0.7-0.3*0.7-0.3*0.3)*C59</f>
        <v>1.9629999999999999E-3</v>
      </c>
      <c r="V248">
        <f t="shared" ref="V248:V250" si="250">(0.3*0.7+0.3*0.7)*H59+0.3*0.3*L59+(1-0.3*0.7-0.3*0.7-0.3*0.3)*D59</f>
        <v>1.1520000000000002E-2</v>
      </c>
      <c r="X248">
        <f>(0.3*0.7+0.3*0.7)*G66+0.3*0.3*J66+(1-0.3*0.7-0.3*0.7-0.3*0.3)*B66</f>
        <v>4.6090000000000002E-3</v>
      </c>
    </row>
    <row r="249" spans="1:25" x14ac:dyDescent="0.25">
      <c r="B249" s="17"/>
      <c r="C249" s="15"/>
      <c r="D249" s="16"/>
      <c r="E249" t="s">
        <v>36</v>
      </c>
      <c r="F249">
        <f t="shared" si="243"/>
        <v>2.7199999999999998E-3</v>
      </c>
      <c r="G249">
        <f t="shared" si="244"/>
        <v>6.6320000000000007E-3</v>
      </c>
      <c r="I249">
        <f t="shared" si="245"/>
        <v>2.8120000000000003E-3</v>
      </c>
      <c r="J249">
        <f t="shared" si="246"/>
        <v>6.2880000000000002E-3</v>
      </c>
      <c r="O249" s="15"/>
      <c r="P249" s="16"/>
      <c r="Q249" t="s">
        <v>36</v>
      </c>
      <c r="R249">
        <f t="shared" si="247"/>
        <v>2.7800000000000004E-3</v>
      </c>
      <c r="S249">
        <f t="shared" si="248"/>
        <v>6.7420000000000006E-3</v>
      </c>
      <c r="U249">
        <f t="shared" si="249"/>
        <v>2.9269999999999999E-3</v>
      </c>
      <c r="V249">
        <f t="shared" si="250"/>
        <v>6.268000000000001E-3</v>
      </c>
    </row>
    <row r="250" spans="1:25" x14ac:dyDescent="0.25">
      <c r="B250" s="17"/>
      <c r="C250" s="15"/>
      <c r="D250" s="16"/>
      <c r="E250" t="s">
        <v>37</v>
      </c>
      <c r="F250">
        <f t="shared" si="243"/>
        <v>3.496E-3</v>
      </c>
      <c r="G250">
        <f t="shared" si="244"/>
        <v>5.2760000000000003E-3</v>
      </c>
      <c r="I250">
        <f t="shared" si="245"/>
        <v>3.6040000000000004E-3</v>
      </c>
      <c r="J250">
        <f t="shared" si="246"/>
        <v>5.1520000000000003E-3</v>
      </c>
      <c r="O250" s="15"/>
      <c r="P250" s="16"/>
      <c r="Q250" t="s">
        <v>37</v>
      </c>
      <c r="R250">
        <f t="shared" si="247"/>
        <v>3.5910000000000004E-3</v>
      </c>
      <c r="S250">
        <f t="shared" si="248"/>
        <v>5.4110000000000009E-3</v>
      </c>
      <c r="U250">
        <f t="shared" si="249"/>
        <v>3.7440000000000004E-3</v>
      </c>
      <c r="V250">
        <f t="shared" si="250"/>
        <v>5.2220000000000009E-3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F257" si="251">3*0.05*(1-0.05)*(1-0.05)*G52+3*0.05*0.05*(1-0.05)*K52+0.05*0.05*0.05*O52+(1-3*0.05*(1-0.05)*(1-0.05)-3*0.05*0.05*(1-0.05)-0.05*0.05*0.05)*C52</f>
        <v>1.4854124999999997E-3</v>
      </c>
      <c r="G255">
        <f t="shared" ref="G255:G257" si="252">3*0.05*(1-0.05)*(1-0.05)*H52+3*0.05*0.05*(1-0.05)*L52+0.05*0.05*0.05*P52+(1-3*0.05*(1-0.05)*(1-0.05)-3*0.05*0.05*(1-0.05)-0.05*0.05*0.05)*D52</f>
        <v>1.098E-2</v>
      </c>
      <c r="H255">
        <f t="shared" ref="H255:H257" si="253">Q52+M52+I52+E52</f>
        <v>3.5684630000000004</v>
      </c>
      <c r="I255">
        <f t="shared" ref="I255:I257" si="254">3*0.05*(1-0.05)*(1-0.05)*G59+3*0.05*0.05*(1-0.05)*K59+0.05*0.05*0.05*O59+(1-3*0.05*(1-0.05)*(1-0.05)-3*0.05*0.05*(1-0.05)-0.05*0.05*0.05)*C59</f>
        <v>1.4854124999999997E-3</v>
      </c>
      <c r="J255">
        <f t="shared" ref="J255:J257" si="255">3*0.05*(1-0.05)*(1-0.05)*H59+3*0.05*0.05*(1-0.05)*L59+0.05*0.05*0.05*P59+(1-3*0.05*(1-0.05)*(1-0.05)-3*0.05*0.05*(1-0.05)-0.05*0.05*0.05)*D59</f>
        <v>1.098E-2</v>
      </c>
      <c r="K255">
        <f t="shared" ref="K255:K257" si="256">Q59+M59+I59+E59</f>
        <v>3.5063470000000003</v>
      </c>
      <c r="L255">
        <f>3*0.05*(1-0.05)*(1-0.05)*G66+3*0.05*0.05*(1-0.05)*J66+0.05*0.05*0.05*N66+(1-3*0.05*(1-0.05)*(1-0.05)-3*0.05*0.05*(1-0.05)-0.05*0.05*0.05)*B66</f>
        <v>4.3757125000000001E-3</v>
      </c>
      <c r="M255">
        <f>Q66+M66+I66+E66</f>
        <v>7.435835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R257" si="257">3*0.1*(1-0.1)*(1-0.1)*G52+3*0.1*0.1*(1-0.1)*K52+0.1*0.1*0.1*O52+(1-3*0.1*(1-0.1)*(1-0.1)-3*0.1*0.1*(1-0.1)-0.1*0.1*0.1)*C52</f>
        <v>1.6522999999999998E-3</v>
      </c>
      <c r="S255">
        <f t="shared" ref="S255:S257" si="258">3*0.1*(1-0.1)*(1-0.1)*H52+3*0.1*0.1*(1-0.1)*L52+0.1*0.1*0.1*P52+(1-3*0.1*(1-0.1)*(1-0.1)-3*0.1*0.1*(1-0.1)-0.1*0.1*0.1)*D52</f>
        <v>1.116E-2</v>
      </c>
      <c r="U255">
        <f t="shared" ref="U255:U257" si="259">3*0.1*(1-0.1)*(1-0.1)*G59+3*0.1*0.1*(1-0.1)*K59+0.1*0.1*0.1*O59+(1-3*0.1*(1-0.1)*(1-0.1)-3*0.1*0.1*(1-0.1)-0.1*0.1*0.1)*C59</f>
        <v>1.6522999999999998E-3</v>
      </c>
      <c r="V255">
        <f t="shared" ref="V255:V257" si="260">3*0.1*(1-0.1)*(1-0.1)*H59+3*0.1*0.1*(1-0.1)*L59+0.1*0.1*0.1*P59+(1-3*0.1*(1-0.1)*(1-0.1)-3*0.1*0.1*(1-0.1)-0.1*0.1*0.1)*D59</f>
        <v>1.116E-2</v>
      </c>
      <c r="X255">
        <f>3*0.1*(1-0.1)*(1-0.1)*G66+3*0.1*0.1*(1-0.1)*J66+0.1*0.1*0.1*N66+(1-3*0.1*(1-0.1)*(1-0.1)-3*0.1*0.1*(1-0.1)-0.1*0.1*0.1)*B66</f>
        <v>4.4526999999999995E-3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251"/>
        <v>2.6449999999999993E-3</v>
      </c>
      <c r="G256">
        <f t="shared" si="252"/>
        <v>6.4885499999999992E-3</v>
      </c>
      <c r="H256">
        <f t="shared" si="253"/>
        <v>3.683001</v>
      </c>
      <c r="I256">
        <f t="shared" si="254"/>
        <v>2.6771124999999995E-3</v>
      </c>
      <c r="J256">
        <f t="shared" si="255"/>
        <v>6.3488499999999996E-3</v>
      </c>
      <c r="K256">
        <f t="shared" si="256"/>
        <v>3.5597650000000001</v>
      </c>
      <c r="N256" s="19"/>
      <c r="O256" s="15"/>
      <c r="P256" s="16"/>
      <c r="Q256" t="s">
        <v>36</v>
      </c>
      <c r="R256">
        <f t="shared" si="257"/>
        <v>2.6899999999999997E-3</v>
      </c>
      <c r="S256">
        <f t="shared" si="258"/>
        <v>6.5744000000000002E-3</v>
      </c>
      <c r="U256">
        <f t="shared" si="259"/>
        <v>2.7578999999999998E-3</v>
      </c>
      <c r="V256">
        <f t="shared" si="260"/>
        <v>6.3148000000000006E-3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251"/>
        <v>3.3742624999999996E-3</v>
      </c>
      <c r="G257">
        <f t="shared" si="252"/>
        <v>5.1042500000000003E-3</v>
      </c>
      <c r="H257">
        <f t="shared" si="253"/>
        <v>3.7469480000000002</v>
      </c>
      <c r="I257">
        <f t="shared" si="254"/>
        <v>3.4170499999999996E-3</v>
      </c>
      <c r="J257">
        <f t="shared" si="255"/>
        <v>5.0585874999999995E-3</v>
      </c>
      <c r="K257">
        <f t="shared" si="256"/>
        <v>3.6312760000000002</v>
      </c>
      <c r="N257" s="19"/>
      <c r="O257" s="15"/>
      <c r="P257" s="16"/>
      <c r="Q257" t="s">
        <v>37</v>
      </c>
      <c r="R257">
        <f t="shared" si="257"/>
        <v>3.4470999999999998E-3</v>
      </c>
      <c r="S257">
        <f t="shared" si="258"/>
        <v>5.2069999999999998E-3</v>
      </c>
      <c r="U257">
        <f t="shared" si="259"/>
        <v>3.5284000000000001E-3</v>
      </c>
      <c r="V257">
        <f t="shared" si="260"/>
        <v>5.1146999999999998E-3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F263" si="261">3*0.2*(1-0.2)*(1-0.2)*G52+3*0.2*0.2*(1-0.2)*K52+0.2*0.2*0.2*O52+(1-3*0.2*(1-0.2)*(1-0.2)-3*0.2*0.2*(1-0.2)-0.2*0.2*0.2)*C52</f>
        <v>1.9344E-3</v>
      </c>
      <c r="G261">
        <f t="shared" ref="G261:G263" si="262">3*0.2*(1-0.2)*(1-0.2)*H52+3*0.2*0.2*(1-0.2)*L52+0.2*0.2*0.2*P52+(1-3*0.2*(1-0.2)*(1-0.2)-3*0.2*0.2*(1-0.2)-0.2*0.2*0.2)*D52</f>
        <v>1.1520000000000001E-2</v>
      </c>
      <c r="I261">
        <f t="shared" ref="I261:I263" si="263">3*0.2*(1-0.2)*(1-0.2)*G59+3*0.2*0.2*(1-0.2)*K59+0.2*0.2*0.2*O59+(1-3*0.2*(1-0.2)*(1-0.2)-3*0.2*0.2*(1-0.2)-0.2*0.2*0.2)*C59</f>
        <v>1.9344E-3</v>
      </c>
      <c r="J261">
        <f t="shared" ref="J261:J263" si="264">3*0.2*(1-0.2)*(1-0.2)*H59+3*0.2*0.2*(1-0.2)*L59+0.2*0.2*0.2*P59+(1-3*0.2*(1-0.2)*(1-0.2)-3*0.2*0.2*(1-0.2)-0.2*0.2*0.2)*D59</f>
        <v>1.1520000000000001E-2</v>
      </c>
      <c r="L261">
        <f>3*0.2*(1-0.2)*(1-0.2)*G66+3*0.2*0.2*(1-0.2)*J66+0.2*0.2*0.2*N66+(1-3*0.2*(1-0.2)*(1-0.2)-3*0.2*0.2*(1-0.2)-0.2*0.2*0.2)*B66</f>
        <v>4.6096000000000002E-3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R263" si="265">3*0.3*(1-0.3)*(1-0.3)*G52+3*0.3*0.3*(1-0.3)*K52+0.3*0.3*0.3*O52+(1-3*0.3*(1-0.3)*(1-0.3)-3*0.3*0.3*(1-0.3)-0.3*0.3*0.3)*C52</f>
        <v>2.1540999999999999E-3</v>
      </c>
      <c r="S261">
        <f t="shared" ref="S261:S263" si="266">3*0.3*(1-0.3)*(1-0.3)*H52+3*0.3*0.3*(1-0.3)*L52+0.3*0.3*0.3*P52+(1-3*0.3*(1-0.3)*(1-0.3)-3*0.3*0.3*(1-0.3)-0.3*0.3*0.3)*D52</f>
        <v>1.188E-2</v>
      </c>
      <c r="U261">
        <f t="shared" ref="U261:U263" si="267">3*0.3*(1-0.3)*(1-0.3)*G59+3*0.3*0.3*(1-0.3)*K59+0.3*0.3*0.3*O59+(1-3*0.3*(1-0.3)*(1-0.3)-3*0.3*0.3*(1-0.3)-0.3*0.3*0.3)*C59</f>
        <v>2.1540999999999999E-3</v>
      </c>
      <c r="V261">
        <f t="shared" ref="V261:V263" si="268">3*0.3*(1-0.3)*(1-0.3)*H59+3*0.3*0.3*(1-0.3)*L59+0.3*0.3*0.3*P59+(1-3*0.3*(1-0.3)*(1-0.3)-3*0.3*0.3*(1-0.3)-0.3*0.3*0.3)*D59</f>
        <v>1.188E-2</v>
      </c>
      <c r="X261">
        <f>3*0.3*(1-0.3)*(1-0.3)*G66+3*0.3*0.3*(1-0.3)*J66+0.3*0.3*0.3*N66+(1-3*0.3*(1-0.3)*(1-0.3)-3*0.3*0.3*(1-0.3)-0.3*0.3*0.3)*B66</f>
        <v>4.7688999999999995E-3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261"/>
        <v>2.7799999999999995E-3</v>
      </c>
      <c r="G262">
        <f t="shared" si="262"/>
        <v>6.7391999999999999E-3</v>
      </c>
      <c r="I262">
        <f t="shared" si="263"/>
        <v>2.9271999999999996E-3</v>
      </c>
      <c r="J262">
        <f t="shared" si="264"/>
        <v>6.2944000000000003E-3</v>
      </c>
      <c r="N262" s="19"/>
      <c r="O262" s="15"/>
      <c r="P262" s="16"/>
      <c r="Q262" t="s">
        <v>36</v>
      </c>
      <c r="R262">
        <f t="shared" si="265"/>
        <v>2.8700000000000002E-3</v>
      </c>
      <c r="S262">
        <f t="shared" si="266"/>
        <v>6.8968000000000007E-3</v>
      </c>
      <c r="U262">
        <f t="shared" si="267"/>
        <v>3.1013E-3</v>
      </c>
      <c r="V262">
        <f t="shared" si="268"/>
        <v>6.3316000000000006E-3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261"/>
        <v>3.5887999999999996E-3</v>
      </c>
      <c r="G263">
        <f t="shared" si="262"/>
        <v>5.4079999999999996E-3</v>
      </c>
      <c r="I263">
        <f t="shared" si="263"/>
        <v>3.7352000000000002E-3</v>
      </c>
      <c r="J263">
        <f t="shared" si="264"/>
        <v>5.2215999999999999E-3</v>
      </c>
      <c r="N263" s="19"/>
      <c r="O263" s="15"/>
      <c r="P263" s="16"/>
      <c r="Q263" t="s">
        <v>37</v>
      </c>
      <c r="R263">
        <f t="shared" si="265"/>
        <v>3.7257000000000002E-3</v>
      </c>
      <c r="S263">
        <f t="shared" si="266"/>
        <v>5.6030000000000003E-3</v>
      </c>
      <c r="U263">
        <f t="shared" si="267"/>
        <v>3.9228000000000006E-3</v>
      </c>
      <c r="V263">
        <f t="shared" si="268"/>
        <v>5.3249000000000005E-3</v>
      </c>
    </row>
  </sheetData>
  <mergeCells count="345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5:D65"/>
    <mergeCell ref="F65:H65"/>
    <mergeCell ref="J65:L65"/>
    <mergeCell ref="N65:P65"/>
    <mergeCell ref="D71:H71"/>
    <mergeCell ref="I71:K71"/>
    <mergeCell ref="L71:M71"/>
    <mergeCell ref="P71:T71"/>
    <mergeCell ref="U71:W71"/>
    <mergeCell ref="B50:E50"/>
    <mergeCell ref="F50:I50"/>
    <mergeCell ref="J50:M50"/>
    <mergeCell ref="N50:Q50"/>
    <mergeCell ref="B57:E57"/>
    <mergeCell ref="F57:I57"/>
    <mergeCell ref="J57:M57"/>
    <mergeCell ref="N57:Q57"/>
    <mergeCell ref="B64:E64"/>
    <mergeCell ref="F64:I64"/>
    <mergeCell ref="J64:M64"/>
    <mergeCell ref="N64:Q64"/>
    <mergeCell ref="B45:D45"/>
    <mergeCell ref="F45:H45"/>
    <mergeCell ref="J45:L45"/>
    <mergeCell ref="N45:P45"/>
    <mergeCell ref="T45:V45"/>
    <mergeCell ref="X45:Z45"/>
    <mergeCell ref="AB45:AD45"/>
    <mergeCell ref="AF45:AH45"/>
    <mergeCell ref="B49:E49"/>
    <mergeCell ref="F49:I49"/>
    <mergeCell ref="J49:M49"/>
    <mergeCell ref="N49:Q49"/>
    <mergeCell ref="B37:E37"/>
    <mergeCell ref="F37:I37"/>
    <mergeCell ref="J37:M37"/>
    <mergeCell ref="N37:Q37"/>
    <mergeCell ref="T37:W37"/>
    <mergeCell ref="X37:AA37"/>
    <mergeCell ref="AB37:AE37"/>
    <mergeCell ref="AF37:AI37"/>
    <mergeCell ref="B44:E44"/>
    <mergeCell ref="F44:I44"/>
    <mergeCell ref="J44:M44"/>
    <mergeCell ref="N44:Q44"/>
    <mergeCell ref="T44:W44"/>
    <mergeCell ref="X44:AA44"/>
    <mergeCell ref="AB44:AE44"/>
    <mergeCell ref="AF44:AI44"/>
    <mergeCell ref="B29:E29"/>
    <mergeCell ref="F29:I29"/>
    <mergeCell ref="J29:M29"/>
    <mergeCell ref="N29:Q29"/>
    <mergeCell ref="T29:W29"/>
    <mergeCell ref="X29:AA29"/>
    <mergeCell ref="AB29:AE29"/>
    <mergeCell ref="AF29:AI29"/>
    <mergeCell ref="B30:E30"/>
    <mergeCell ref="F30:I30"/>
    <mergeCell ref="J30:M30"/>
    <mergeCell ref="N30:Q30"/>
    <mergeCell ref="T30:W30"/>
    <mergeCell ref="X30:AA30"/>
    <mergeCell ref="AB30:AE30"/>
    <mergeCell ref="AF30:AI30"/>
    <mergeCell ref="B24:D24"/>
    <mergeCell ref="F24:H24"/>
    <mergeCell ref="J24:L24"/>
    <mergeCell ref="N24:P24"/>
    <mergeCell ref="T24:V24"/>
    <mergeCell ref="X24:Z24"/>
    <mergeCell ref="AB24:AD24"/>
    <mergeCell ref="AF24:AH24"/>
    <mergeCell ref="B25:D25"/>
    <mergeCell ref="F25:H25"/>
    <mergeCell ref="J25:L25"/>
    <mergeCell ref="N25:P25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I263"/>
  <sheetViews>
    <sheetView zoomScale="40" zoomScaleNormal="40" workbookViewId="0">
      <selection activeCell="P1" sqref="P1:X5"/>
    </sheetView>
  </sheetViews>
  <sheetFormatPr defaultColWidth="9" defaultRowHeight="14.4" x14ac:dyDescent="0.25"/>
  <cols>
    <col min="4" max="4" width="14.88671875" customWidth="1"/>
    <col min="5" max="5" width="10.109375" customWidth="1"/>
    <col min="6" max="6" width="12.88671875"/>
    <col min="7" max="7" width="13.6640625" customWidth="1"/>
    <col min="8" max="8" width="13.21875" customWidth="1"/>
    <col min="9" max="9" width="12.44140625" customWidth="1"/>
    <col min="10" max="10" width="12.88671875"/>
    <col min="11" max="11" width="9.6640625"/>
    <col min="12" max="12" width="11.5546875" customWidth="1"/>
    <col min="13" max="17" width="9.6640625"/>
    <col min="18" max="18" width="12.88671875"/>
    <col min="19" max="19" width="12.21875" customWidth="1"/>
    <col min="20" max="20" width="9.6640625"/>
    <col min="21" max="22" width="11.77734375"/>
    <col min="23" max="23" width="13.33203125" customWidth="1"/>
    <col min="24" max="24" width="10.6640625"/>
    <col min="25" max="26" width="9.6640625"/>
    <col min="27" max="27" width="13.44140625" customWidth="1"/>
    <col min="28" max="28" width="9.6640625"/>
    <col min="29" max="29" width="16.77734375" customWidth="1"/>
    <col min="30" max="32" width="9.6640625"/>
    <col min="33" max="33" width="17.5546875" customWidth="1"/>
    <col min="34" max="35" width="9.6640625"/>
    <col min="37" max="37" width="12.88671875" customWidth="1"/>
    <col min="38" max="38" width="9.6640625"/>
    <col min="40" max="40" width="9.6640625"/>
    <col min="41" max="41" width="15.5546875" customWidth="1"/>
    <col min="43" max="44" width="9.6640625"/>
    <col min="46" max="48" width="9.6640625"/>
    <col min="50" max="52" width="9.6640625"/>
    <col min="54" max="55" width="9.6640625"/>
    <col min="58" max="58" width="9.6640625"/>
  </cols>
  <sheetData>
    <row r="1" spans="1:35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P1" s="6" t="s">
        <v>132</v>
      </c>
      <c r="Q1" s="6"/>
      <c r="R1" s="6"/>
      <c r="S1" s="6"/>
      <c r="T1" s="6"/>
      <c r="U1" s="6" t="s">
        <v>133</v>
      </c>
      <c r="V1" s="6"/>
      <c r="W1" s="6"/>
      <c r="X1" s="6"/>
    </row>
    <row r="2" spans="1:35" x14ac:dyDescent="0.25">
      <c r="H2">
        <v>0.05</v>
      </c>
      <c r="I2">
        <v>0.95</v>
      </c>
      <c r="J2">
        <v>0.05</v>
      </c>
      <c r="K2">
        <v>0.95</v>
      </c>
      <c r="L2">
        <v>0.05</v>
      </c>
      <c r="M2">
        <v>0.95</v>
      </c>
      <c r="P2" s="6" t="s">
        <v>134</v>
      </c>
      <c r="Q2" s="6"/>
      <c r="R2" s="6"/>
      <c r="S2" s="6"/>
      <c r="T2" s="6"/>
      <c r="U2" s="6" t="s">
        <v>135</v>
      </c>
      <c r="V2" s="6"/>
      <c r="W2" s="6"/>
      <c r="X2" s="6"/>
    </row>
    <row r="3" spans="1:35" x14ac:dyDescent="0.25">
      <c r="H3">
        <v>0.1</v>
      </c>
      <c r="I3">
        <v>0.9</v>
      </c>
      <c r="J3">
        <v>0.1</v>
      </c>
      <c r="K3">
        <v>0.9</v>
      </c>
      <c r="L3">
        <v>0.1</v>
      </c>
      <c r="M3">
        <v>0.9</v>
      </c>
      <c r="P3" s="6" t="s">
        <v>136</v>
      </c>
      <c r="Q3" s="6"/>
      <c r="R3" s="6"/>
      <c r="S3" s="6"/>
      <c r="T3" s="6"/>
      <c r="U3" s="6" t="s">
        <v>137</v>
      </c>
      <c r="V3" s="6"/>
    </row>
    <row r="4" spans="1:35" x14ac:dyDescent="0.25">
      <c r="H4">
        <v>0.2</v>
      </c>
      <c r="I4">
        <v>0.8</v>
      </c>
      <c r="J4">
        <v>0.2</v>
      </c>
      <c r="K4">
        <v>0.8</v>
      </c>
      <c r="L4">
        <v>0.2</v>
      </c>
      <c r="M4">
        <v>0.8</v>
      </c>
      <c r="P4" s="6" t="s">
        <v>138</v>
      </c>
      <c r="Q4" s="6"/>
      <c r="R4" s="6"/>
      <c r="S4" s="6"/>
      <c r="T4" s="6"/>
      <c r="U4" s="6" t="s">
        <v>139</v>
      </c>
      <c r="V4" s="6"/>
    </row>
    <row r="5" spans="1:35" x14ac:dyDescent="0.25">
      <c r="H5">
        <v>0.3</v>
      </c>
      <c r="I5">
        <v>0.7</v>
      </c>
      <c r="J5">
        <v>0.3</v>
      </c>
      <c r="K5">
        <v>0.7</v>
      </c>
      <c r="L5">
        <v>0.3</v>
      </c>
      <c r="M5">
        <v>0.7</v>
      </c>
      <c r="P5" s="6" t="s">
        <v>140</v>
      </c>
      <c r="Q5" s="6"/>
      <c r="R5" s="6"/>
      <c r="S5" s="6"/>
      <c r="T5" s="6"/>
      <c r="U5" s="6" t="s">
        <v>141</v>
      </c>
      <c r="V5" s="6"/>
      <c r="W5" s="6" t="s">
        <v>142</v>
      </c>
    </row>
    <row r="7" spans="1:35" x14ac:dyDescent="0.25">
      <c r="A7" s="1" t="s">
        <v>6</v>
      </c>
      <c r="S7" s="1" t="s">
        <v>7</v>
      </c>
    </row>
    <row r="8" spans="1:35" x14ac:dyDescent="0.25">
      <c r="B8" s="11" t="s">
        <v>8</v>
      </c>
      <c r="C8" s="11"/>
      <c r="D8" s="11"/>
      <c r="E8" s="11"/>
      <c r="F8" s="11" t="s">
        <v>9</v>
      </c>
      <c r="G8" s="11"/>
      <c r="H8" s="11"/>
      <c r="I8" s="11"/>
      <c r="J8" s="11" t="s">
        <v>10</v>
      </c>
      <c r="K8" s="11"/>
      <c r="L8" s="11"/>
      <c r="M8" s="11"/>
      <c r="N8" s="11" t="s">
        <v>11</v>
      </c>
      <c r="O8" s="11"/>
      <c r="P8" s="11"/>
      <c r="Q8" s="11"/>
      <c r="T8" s="11" t="s">
        <v>8</v>
      </c>
      <c r="U8" s="11"/>
      <c r="V8" s="11"/>
      <c r="W8" s="11"/>
      <c r="X8" s="11" t="s">
        <v>9</v>
      </c>
      <c r="Y8" s="11"/>
      <c r="Z8" s="11"/>
      <c r="AA8" s="11"/>
      <c r="AB8" s="11" t="s">
        <v>10</v>
      </c>
      <c r="AC8" s="11"/>
      <c r="AD8" s="11"/>
      <c r="AE8" s="11"/>
      <c r="AF8" s="11" t="s">
        <v>11</v>
      </c>
      <c r="AG8" s="11"/>
      <c r="AH8" s="11"/>
      <c r="AI8" s="11"/>
    </row>
    <row r="9" spans="1:35" x14ac:dyDescent="0.25">
      <c r="A9" s="17" t="s">
        <v>12</v>
      </c>
      <c r="B9" s="11" t="s">
        <v>128</v>
      </c>
      <c r="C9" s="11"/>
      <c r="D9" s="11"/>
      <c r="E9" s="11"/>
      <c r="F9" s="11" t="s">
        <v>129</v>
      </c>
      <c r="G9" s="11"/>
      <c r="H9" s="11"/>
      <c r="I9" s="11"/>
      <c r="J9" s="11" t="s">
        <v>130</v>
      </c>
      <c r="K9" s="11"/>
      <c r="L9" s="11"/>
      <c r="M9" s="11"/>
      <c r="N9" s="11" t="s">
        <v>131</v>
      </c>
      <c r="O9" s="11"/>
      <c r="P9" s="11"/>
      <c r="Q9" s="11"/>
      <c r="S9" s="17" t="s">
        <v>12</v>
      </c>
      <c r="T9" s="11" t="s">
        <v>128</v>
      </c>
      <c r="U9" s="11"/>
      <c r="V9" s="11"/>
      <c r="W9" s="11"/>
      <c r="X9" s="11" t="s">
        <v>129</v>
      </c>
      <c r="Y9" s="11"/>
      <c r="Z9" s="11"/>
      <c r="AA9" s="11"/>
      <c r="AB9" s="11" t="s">
        <v>130</v>
      </c>
      <c r="AC9" s="11"/>
      <c r="AD9" s="11"/>
      <c r="AE9" s="11"/>
      <c r="AF9" s="11" t="s">
        <v>131</v>
      </c>
      <c r="AG9" s="11"/>
      <c r="AH9" s="11"/>
      <c r="AI9" s="11"/>
    </row>
    <row r="10" spans="1:35" x14ac:dyDescent="0.25">
      <c r="A10" s="17"/>
      <c r="C10" t="s">
        <v>17</v>
      </c>
      <c r="D10" t="s">
        <v>18</v>
      </c>
      <c r="E10" t="s">
        <v>19</v>
      </c>
      <c r="G10" t="s">
        <v>17</v>
      </c>
      <c r="H10" t="s">
        <v>18</v>
      </c>
      <c r="I10" t="s">
        <v>19</v>
      </c>
      <c r="K10" t="s">
        <v>17</v>
      </c>
      <c r="L10" t="s">
        <v>18</v>
      </c>
      <c r="M10" t="s">
        <v>19</v>
      </c>
      <c r="O10" t="s">
        <v>17</v>
      </c>
      <c r="P10" t="s">
        <v>18</v>
      </c>
      <c r="Q10" t="s">
        <v>19</v>
      </c>
      <c r="S10" s="17"/>
      <c r="U10" t="s">
        <v>17</v>
      </c>
      <c r="V10" t="s">
        <v>18</v>
      </c>
      <c r="W10" t="s">
        <v>19</v>
      </c>
      <c r="Y10" t="s">
        <v>17</v>
      </c>
      <c r="Z10" t="s">
        <v>18</v>
      </c>
      <c r="AA10" t="s">
        <v>19</v>
      </c>
      <c r="AC10" t="s">
        <v>17</v>
      </c>
      <c r="AD10" t="s">
        <v>18</v>
      </c>
      <c r="AE10" t="s">
        <v>19</v>
      </c>
      <c r="AG10" t="s">
        <v>17</v>
      </c>
      <c r="AH10" t="s">
        <v>18</v>
      </c>
      <c r="AI10" t="s">
        <v>19</v>
      </c>
    </row>
    <row r="11" spans="1:35" x14ac:dyDescent="0.25">
      <c r="A11" s="17"/>
      <c r="B11" t="s">
        <v>20</v>
      </c>
      <c r="C11">
        <v>1.2999999999999999E-3</v>
      </c>
      <c r="D11">
        <v>9.4000000000000004E-3</v>
      </c>
      <c r="E11">
        <v>0.88210699999999997</v>
      </c>
      <c r="F11" t="s">
        <v>20</v>
      </c>
      <c r="G11">
        <v>2.5999999999999999E-3</v>
      </c>
      <c r="H11">
        <v>1.0699999999999999E-2</v>
      </c>
      <c r="I11">
        <v>0.89068099999999994</v>
      </c>
      <c r="J11" t="s">
        <v>20</v>
      </c>
      <c r="K11">
        <v>2.5999999999999999E-3</v>
      </c>
      <c r="L11">
        <v>1.1900000000000001E-2</v>
      </c>
      <c r="M11">
        <v>0.88571599999999995</v>
      </c>
      <c r="N11" t="s">
        <v>20</v>
      </c>
      <c r="O11">
        <v>2.5999999999999999E-3</v>
      </c>
      <c r="P11">
        <v>1.3100000000000001E-2</v>
      </c>
      <c r="Q11">
        <v>0.87568800000000002</v>
      </c>
      <c r="S11" s="17"/>
      <c r="T11" t="s">
        <v>20</v>
      </c>
      <c r="U11">
        <v>1.2999999999999999E-3</v>
      </c>
      <c r="V11">
        <v>9.4000000000000004E-3</v>
      </c>
      <c r="W11">
        <v>0.85369300000000004</v>
      </c>
      <c r="X11" t="s">
        <v>20</v>
      </c>
      <c r="Y11">
        <v>2.5999999999999999E-3</v>
      </c>
      <c r="Z11">
        <v>1.0699999999999999E-2</v>
      </c>
      <c r="AA11">
        <v>0.89198999999999995</v>
      </c>
      <c r="AB11" t="s">
        <v>20</v>
      </c>
      <c r="AC11">
        <v>2.5999999999999999E-3</v>
      </c>
      <c r="AD11">
        <v>1.1900000000000001E-2</v>
      </c>
      <c r="AE11">
        <v>0.86928799999999995</v>
      </c>
      <c r="AF11" t="s">
        <v>20</v>
      </c>
      <c r="AG11">
        <v>2.5999999999999999E-3</v>
      </c>
      <c r="AH11">
        <v>1.3100000000000001E-2</v>
      </c>
      <c r="AI11">
        <v>0.87940099999999999</v>
      </c>
    </row>
    <row r="12" spans="1:35" x14ac:dyDescent="0.25">
      <c r="A12" s="17"/>
      <c r="B12" t="s">
        <v>21</v>
      </c>
      <c r="C12">
        <v>9.2999999999999992E-3</v>
      </c>
      <c r="D12">
        <v>9.4000000000000004E-3</v>
      </c>
      <c r="E12">
        <v>0.89721499999999998</v>
      </c>
      <c r="F12" t="s">
        <v>21</v>
      </c>
      <c r="G12">
        <v>1.0500000000000001E-2</v>
      </c>
      <c r="H12">
        <v>1.06E-2</v>
      </c>
      <c r="I12">
        <v>0.89624400000000004</v>
      </c>
      <c r="J12" t="s">
        <v>21</v>
      </c>
      <c r="K12">
        <v>1.17E-2</v>
      </c>
      <c r="L12">
        <v>1.18E-2</v>
      </c>
      <c r="M12">
        <v>0.89514400000000005</v>
      </c>
      <c r="N12" t="s">
        <v>21</v>
      </c>
      <c r="O12">
        <v>1.29E-2</v>
      </c>
      <c r="P12">
        <v>1.2999999999999999E-2</v>
      </c>
      <c r="Q12">
        <v>0.90649800000000003</v>
      </c>
      <c r="S12" s="17"/>
      <c r="T12" t="s">
        <v>21</v>
      </c>
      <c r="U12">
        <v>8.8999999999999999E-3</v>
      </c>
      <c r="V12">
        <v>9.2999999999999992E-3</v>
      </c>
      <c r="W12">
        <v>0.91682900000000001</v>
      </c>
      <c r="X12" t="s">
        <v>21</v>
      </c>
      <c r="Y12">
        <v>1.01E-2</v>
      </c>
      <c r="Z12">
        <v>1.0500000000000001E-2</v>
      </c>
      <c r="AA12">
        <v>0.92847900000000005</v>
      </c>
      <c r="AB12" t="s">
        <v>21</v>
      </c>
      <c r="AC12">
        <v>1.12E-2</v>
      </c>
      <c r="AD12">
        <v>1.1599999999999999E-2</v>
      </c>
      <c r="AE12">
        <v>0.885355</v>
      </c>
      <c r="AF12" t="s">
        <v>21</v>
      </c>
      <c r="AG12">
        <v>1.23E-2</v>
      </c>
      <c r="AH12">
        <v>1.2800000000000001E-2</v>
      </c>
      <c r="AI12">
        <v>0.91202799999999995</v>
      </c>
    </row>
    <row r="13" spans="1:35" x14ac:dyDescent="0.25">
      <c r="A13" s="17"/>
      <c r="B13" t="s">
        <v>22</v>
      </c>
      <c r="C13">
        <v>9.2999999999999992E-3</v>
      </c>
      <c r="D13">
        <v>9.2999999999999992E-3</v>
      </c>
      <c r="E13">
        <v>0.915794</v>
      </c>
      <c r="F13" t="s">
        <v>22</v>
      </c>
      <c r="G13">
        <v>1.0500000000000001E-2</v>
      </c>
      <c r="H13">
        <v>1.0500000000000001E-2</v>
      </c>
      <c r="I13">
        <v>0.91940500000000003</v>
      </c>
      <c r="J13" t="s">
        <v>22</v>
      </c>
      <c r="K13">
        <v>1.17E-2</v>
      </c>
      <c r="L13">
        <v>1.17E-2</v>
      </c>
      <c r="M13">
        <v>0.91943699999999995</v>
      </c>
      <c r="N13" t="s">
        <v>22</v>
      </c>
      <c r="O13">
        <v>1.29E-2</v>
      </c>
      <c r="P13">
        <v>1.29E-2</v>
      </c>
      <c r="Q13">
        <v>0.91664999999999996</v>
      </c>
      <c r="S13" s="17"/>
      <c r="T13" t="s">
        <v>22</v>
      </c>
      <c r="U13">
        <v>8.9999999999999993E-3</v>
      </c>
      <c r="V13">
        <v>8.9999999999999993E-3</v>
      </c>
      <c r="W13">
        <v>0.91123299999999996</v>
      </c>
      <c r="X13" t="s">
        <v>22</v>
      </c>
      <c r="Y13">
        <v>1.01E-2</v>
      </c>
      <c r="Z13">
        <v>1.01E-2</v>
      </c>
      <c r="AA13">
        <v>0.90162500000000001</v>
      </c>
      <c r="AB13" t="s">
        <v>22</v>
      </c>
      <c r="AC13">
        <v>1.12E-2</v>
      </c>
      <c r="AD13">
        <v>1.12E-2</v>
      </c>
      <c r="AE13">
        <v>0.90817499999999995</v>
      </c>
      <c r="AF13" t="s">
        <v>22</v>
      </c>
      <c r="AG13">
        <v>1.23E-2</v>
      </c>
      <c r="AH13">
        <v>1.23E-2</v>
      </c>
      <c r="AI13">
        <v>0.93034899999999998</v>
      </c>
    </row>
    <row r="16" spans="1:35" x14ac:dyDescent="0.25">
      <c r="A16" s="13" t="s">
        <v>24</v>
      </c>
      <c r="B16" s="11" t="s">
        <v>128</v>
      </c>
      <c r="C16" s="11"/>
      <c r="D16" s="11"/>
      <c r="E16" s="11"/>
      <c r="F16" s="11" t="s">
        <v>129</v>
      </c>
      <c r="G16" s="11"/>
      <c r="H16" s="11"/>
      <c r="I16" s="11"/>
      <c r="J16" s="11" t="s">
        <v>130</v>
      </c>
      <c r="K16" s="11"/>
      <c r="L16" s="11"/>
      <c r="M16" s="11"/>
      <c r="N16" s="11" t="s">
        <v>131</v>
      </c>
      <c r="O16" s="11"/>
      <c r="P16" s="11"/>
      <c r="Q16" s="11"/>
      <c r="S16" s="13" t="s">
        <v>24</v>
      </c>
      <c r="T16" s="11" t="s">
        <v>128</v>
      </c>
      <c r="U16" s="11"/>
      <c r="V16" s="11"/>
      <c r="W16" s="11"/>
      <c r="X16" s="11" t="s">
        <v>129</v>
      </c>
      <c r="Y16" s="11"/>
      <c r="Z16" s="11"/>
      <c r="AA16" s="11"/>
      <c r="AB16" s="11" t="s">
        <v>130</v>
      </c>
      <c r="AC16" s="11"/>
      <c r="AD16" s="11"/>
      <c r="AE16" s="11"/>
      <c r="AF16" s="11" t="s">
        <v>131</v>
      </c>
      <c r="AG16" s="11"/>
      <c r="AH16" s="11"/>
      <c r="AI16" s="11"/>
    </row>
    <row r="17" spans="1:35" x14ac:dyDescent="0.25">
      <c r="A17" s="13"/>
      <c r="C17" t="s">
        <v>17</v>
      </c>
      <c r="D17" t="s">
        <v>18</v>
      </c>
      <c r="E17" t="s">
        <v>19</v>
      </c>
      <c r="G17" t="s">
        <v>17</v>
      </c>
      <c r="H17" t="s">
        <v>18</v>
      </c>
      <c r="I17" t="s">
        <v>19</v>
      </c>
      <c r="K17" t="s">
        <v>17</v>
      </c>
      <c r="L17" t="s">
        <v>18</v>
      </c>
      <c r="M17" t="s">
        <v>19</v>
      </c>
      <c r="O17" t="s">
        <v>17</v>
      </c>
      <c r="P17" t="s">
        <v>18</v>
      </c>
      <c r="Q17" t="s">
        <v>19</v>
      </c>
      <c r="S17" s="13"/>
      <c r="U17" t="s">
        <v>17</v>
      </c>
      <c r="V17" t="s">
        <v>18</v>
      </c>
      <c r="W17" t="s">
        <v>19</v>
      </c>
      <c r="Y17" t="s">
        <v>17</v>
      </c>
      <c r="Z17" t="s">
        <v>18</v>
      </c>
      <c r="AA17" t="s">
        <v>19</v>
      </c>
      <c r="AC17" t="s">
        <v>17</v>
      </c>
      <c r="AD17" t="s">
        <v>18</v>
      </c>
      <c r="AE17" t="s">
        <v>19</v>
      </c>
      <c r="AG17" t="s">
        <v>17</v>
      </c>
      <c r="AH17" t="s">
        <v>18</v>
      </c>
      <c r="AI17" t="s">
        <v>19</v>
      </c>
    </row>
    <row r="18" spans="1:35" x14ac:dyDescent="0.25">
      <c r="A18" s="13"/>
      <c r="B18" t="s">
        <v>20</v>
      </c>
      <c r="C18">
        <v>1.2999999999999999E-3</v>
      </c>
      <c r="D18">
        <v>9.4000000000000004E-3</v>
      </c>
      <c r="E18">
        <v>0.84843199999999996</v>
      </c>
      <c r="F18" t="s">
        <v>20</v>
      </c>
      <c r="G18">
        <v>2.5999999999999999E-3</v>
      </c>
      <c r="H18">
        <v>1.0699999999999999E-2</v>
      </c>
      <c r="I18">
        <v>0.84442399999999995</v>
      </c>
      <c r="J18" t="s">
        <v>20</v>
      </c>
      <c r="K18">
        <v>2.5999999999999999E-3</v>
      </c>
      <c r="L18">
        <v>1.1900000000000001E-2</v>
      </c>
      <c r="M18">
        <v>0.84935000000000005</v>
      </c>
      <c r="N18" t="s">
        <v>20</v>
      </c>
      <c r="O18">
        <v>2.5999999999999999E-3</v>
      </c>
      <c r="P18">
        <v>1.3100000000000001E-2</v>
      </c>
      <c r="Q18">
        <v>0.84557199999999999</v>
      </c>
      <c r="S18" s="13"/>
      <c r="T18" t="s">
        <v>20</v>
      </c>
      <c r="U18">
        <v>1.2999999999999999E-3</v>
      </c>
      <c r="V18">
        <v>9.4000000000000004E-3</v>
      </c>
      <c r="W18">
        <v>0.86941500000000005</v>
      </c>
      <c r="X18" t="s">
        <v>20</v>
      </c>
      <c r="Y18">
        <v>2.5999999999999999E-3</v>
      </c>
      <c r="Z18">
        <v>1.0699999999999999E-2</v>
      </c>
      <c r="AA18">
        <v>0.865398</v>
      </c>
      <c r="AB18" t="s">
        <v>20</v>
      </c>
      <c r="AC18">
        <v>2.5999999999999999E-3</v>
      </c>
      <c r="AD18">
        <v>1.1900000000000001E-2</v>
      </c>
      <c r="AE18">
        <v>0.88256199999999996</v>
      </c>
      <c r="AF18" t="s">
        <v>20</v>
      </c>
      <c r="AG18">
        <v>2.5999999999999999E-3</v>
      </c>
      <c r="AH18">
        <v>1.3100000000000001E-2</v>
      </c>
      <c r="AI18">
        <v>0.86358299999999999</v>
      </c>
    </row>
    <row r="19" spans="1:35" x14ac:dyDescent="0.25">
      <c r="A19" s="13"/>
      <c r="B19" t="s">
        <v>21</v>
      </c>
      <c r="C19">
        <v>9.2999999999999992E-3</v>
      </c>
      <c r="D19">
        <v>9.4000000000000004E-3</v>
      </c>
      <c r="E19">
        <v>0.87606899999999999</v>
      </c>
      <c r="F19" t="s">
        <v>21</v>
      </c>
      <c r="G19">
        <v>1.0500000000000001E-2</v>
      </c>
      <c r="H19">
        <v>1.06E-2</v>
      </c>
      <c r="I19">
        <v>0.86865599999999998</v>
      </c>
      <c r="J19" t="s">
        <v>21</v>
      </c>
      <c r="K19">
        <v>1.17E-2</v>
      </c>
      <c r="L19">
        <v>1.18E-2</v>
      </c>
      <c r="M19">
        <v>0.86296499999999998</v>
      </c>
      <c r="N19" t="s">
        <v>21</v>
      </c>
      <c r="O19">
        <v>1.29E-2</v>
      </c>
      <c r="P19">
        <v>1.2999999999999999E-2</v>
      </c>
      <c r="Q19">
        <v>0.86219900000000005</v>
      </c>
      <c r="S19" s="13"/>
      <c r="T19" t="s">
        <v>21</v>
      </c>
      <c r="U19">
        <v>8.8999999999999999E-3</v>
      </c>
      <c r="V19">
        <v>9.2999999999999992E-3</v>
      </c>
      <c r="W19">
        <v>0.97523000000000004</v>
      </c>
      <c r="X19" t="s">
        <v>21</v>
      </c>
      <c r="Y19">
        <v>1.01E-2</v>
      </c>
      <c r="Z19">
        <v>1.04E-2</v>
      </c>
      <c r="AA19">
        <v>0.88153700000000002</v>
      </c>
      <c r="AB19" t="s">
        <v>21</v>
      </c>
      <c r="AC19">
        <v>1.12E-2</v>
      </c>
      <c r="AD19">
        <v>1.1599999999999999E-2</v>
      </c>
      <c r="AE19">
        <v>0.877888</v>
      </c>
      <c r="AF19" t="s">
        <v>21</v>
      </c>
      <c r="AG19">
        <v>1.23E-2</v>
      </c>
      <c r="AH19">
        <v>1.2800000000000001E-2</v>
      </c>
      <c r="AI19">
        <v>0.87743599999999999</v>
      </c>
    </row>
    <row r="20" spans="1:35" x14ac:dyDescent="0.25">
      <c r="A20" s="13"/>
      <c r="B20" t="s">
        <v>22</v>
      </c>
      <c r="C20">
        <v>9.2999999999999992E-3</v>
      </c>
      <c r="D20">
        <v>9.2999999999999992E-3</v>
      </c>
      <c r="E20">
        <v>0.94172400000000001</v>
      </c>
      <c r="F20" t="s">
        <v>22</v>
      </c>
      <c r="G20">
        <v>1.0500000000000001E-2</v>
      </c>
      <c r="H20">
        <v>1.0500000000000001E-2</v>
      </c>
      <c r="I20">
        <v>0.93031399999999997</v>
      </c>
      <c r="J20" t="s">
        <v>22</v>
      </c>
      <c r="K20">
        <v>1.17E-2</v>
      </c>
      <c r="L20">
        <v>1.17E-2</v>
      </c>
      <c r="M20">
        <v>0.92327000000000004</v>
      </c>
      <c r="N20" t="s">
        <v>22</v>
      </c>
      <c r="O20">
        <v>1.29E-2</v>
      </c>
      <c r="P20">
        <v>1.29E-2</v>
      </c>
      <c r="Q20">
        <v>0.94253100000000001</v>
      </c>
      <c r="S20" s="13"/>
      <c r="T20" t="s">
        <v>22</v>
      </c>
      <c r="U20">
        <v>8.9999999999999993E-3</v>
      </c>
      <c r="V20">
        <v>8.9999999999999993E-3</v>
      </c>
      <c r="W20">
        <v>0.93319300000000005</v>
      </c>
      <c r="X20" t="s">
        <v>22</v>
      </c>
      <c r="Y20">
        <v>1.01E-2</v>
      </c>
      <c r="Z20">
        <v>1.01E-2</v>
      </c>
      <c r="AA20">
        <v>0.94042300000000001</v>
      </c>
      <c r="AB20" t="s">
        <v>22</v>
      </c>
      <c r="AC20">
        <v>1.12E-2</v>
      </c>
      <c r="AD20">
        <v>1.12E-2</v>
      </c>
      <c r="AE20">
        <v>0.99745799999999996</v>
      </c>
      <c r="AF20" t="s">
        <v>22</v>
      </c>
      <c r="AG20">
        <v>1.23E-2</v>
      </c>
      <c r="AH20">
        <v>1.23E-2</v>
      </c>
      <c r="AI20">
        <v>0.93376499999999996</v>
      </c>
    </row>
    <row r="23" spans="1:35" x14ac:dyDescent="0.25">
      <c r="A23" s="18" t="s">
        <v>25</v>
      </c>
      <c r="B23" s="11" t="s">
        <v>128</v>
      </c>
      <c r="C23" s="11"/>
      <c r="D23" s="11"/>
      <c r="E23" s="11"/>
      <c r="F23" s="11" t="s">
        <v>129</v>
      </c>
      <c r="G23" s="11"/>
      <c r="H23" s="11"/>
      <c r="I23" s="11"/>
      <c r="J23" s="11" t="s">
        <v>130</v>
      </c>
      <c r="K23" s="11"/>
      <c r="L23" s="11"/>
      <c r="M23" s="11"/>
      <c r="N23" s="11" t="s">
        <v>131</v>
      </c>
      <c r="O23" s="11"/>
      <c r="P23" s="11"/>
      <c r="Q23" s="11"/>
      <c r="S23" s="18" t="s">
        <v>25</v>
      </c>
      <c r="T23" s="11" t="s">
        <v>128</v>
      </c>
      <c r="U23" s="11"/>
      <c r="V23" s="11"/>
      <c r="W23" s="11"/>
      <c r="X23" s="11" t="s">
        <v>129</v>
      </c>
      <c r="Y23" s="11"/>
      <c r="Z23" s="11"/>
      <c r="AA23" s="11"/>
      <c r="AB23" s="11" t="s">
        <v>130</v>
      </c>
      <c r="AC23" s="11"/>
      <c r="AD23" s="11"/>
      <c r="AE23" s="11"/>
      <c r="AF23" s="11" t="s">
        <v>131</v>
      </c>
      <c r="AG23" s="11"/>
      <c r="AH23" s="11"/>
      <c r="AI23" s="11"/>
    </row>
    <row r="24" spans="1:35" x14ac:dyDescent="0.25">
      <c r="A24" s="18"/>
      <c r="B24" s="11" t="s">
        <v>26</v>
      </c>
      <c r="C24" s="11"/>
      <c r="D24" s="11"/>
      <c r="E24" t="s">
        <v>19</v>
      </c>
      <c r="F24" s="11" t="s">
        <v>26</v>
      </c>
      <c r="G24" s="11"/>
      <c r="H24" s="11"/>
      <c r="I24" t="s">
        <v>19</v>
      </c>
      <c r="J24" s="11" t="s">
        <v>26</v>
      </c>
      <c r="K24" s="11"/>
      <c r="L24" s="11"/>
      <c r="M24" t="s">
        <v>19</v>
      </c>
      <c r="N24" s="11" t="s">
        <v>26</v>
      </c>
      <c r="O24" s="11"/>
      <c r="P24" s="11"/>
      <c r="Q24" t="s">
        <v>19</v>
      </c>
      <c r="S24" s="18"/>
      <c r="T24" s="11" t="s">
        <v>26</v>
      </c>
      <c r="U24" s="11"/>
      <c r="V24" s="11"/>
      <c r="W24" t="s">
        <v>19</v>
      </c>
      <c r="X24" s="11" t="s">
        <v>26</v>
      </c>
      <c r="Y24" s="11"/>
      <c r="Z24" s="11"/>
      <c r="AA24" t="s">
        <v>19</v>
      </c>
      <c r="AB24" s="11" t="s">
        <v>26</v>
      </c>
      <c r="AC24" s="11"/>
      <c r="AD24" s="11"/>
      <c r="AE24" t="s">
        <v>19</v>
      </c>
      <c r="AF24" s="11" t="s">
        <v>26</v>
      </c>
      <c r="AG24" s="11"/>
      <c r="AH24" s="11"/>
      <c r="AI24" t="s">
        <v>19</v>
      </c>
    </row>
    <row r="25" spans="1:35" x14ac:dyDescent="0.25">
      <c r="A25" s="18"/>
      <c r="B25" s="11">
        <v>9.2999999999999992E-3</v>
      </c>
      <c r="C25" s="11"/>
      <c r="D25" s="11"/>
      <c r="E25">
        <v>1.637896</v>
      </c>
      <c r="F25" s="11">
        <v>1.0500000000000001E-2</v>
      </c>
      <c r="G25" s="11"/>
      <c r="H25" s="11"/>
      <c r="I25">
        <v>1.62575</v>
      </c>
      <c r="J25" s="11">
        <v>1.17E-2</v>
      </c>
      <c r="K25" s="11"/>
      <c r="L25" s="11"/>
      <c r="M25">
        <v>1.652426</v>
      </c>
      <c r="N25" s="11">
        <v>1.29E-2</v>
      </c>
      <c r="O25" s="11"/>
      <c r="P25" s="11"/>
      <c r="Q25">
        <v>1.658369</v>
      </c>
      <c r="S25" s="18"/>
      <c r="T25" s="3">
        <v>8.9999999999999993E-3</v>
      </c>
      <c r="U25" s="3"/>
      <c r="V25" s="3"/>
      <c r="W25">
        <v>1.6473899999999999</v>
      </c>
      <c r="X25" s="3">
        <v>1.01E-2</v>
      </c>
      <c r="Y25" s="3"/>
      <c r="Z25" s="3"/>
      <c r="AA25">
        <v>1.650482</v>
      </c>
      <c r="AB25" s="3">
        <v>1.12E-2</v>
      </c>
      <c r="AC25" s="3"/>
      <c r="AD25" s="3"/>
      <c r="AE25">
        <v>1.64466</v>
      </c>
      <c r="AF25" s="3">
        <v>1.23E-2</v>
      </c>
      <c r="AG25" s="3"/>
      <c r="AH25" s="3"/>
      <c r="AI25">
        <v>1.6517269999999999</v>
      </c>
    </row>
    <row r="27" spans="1:3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35" x14ac:dyDescent="0.25">
      <c r="A28" s="1" t="s">
        <v>27</v>
      </c>
      <c r="S28" s="1" t="s">
        <v>28</v>
      </c>
    </row>
    <row r="29" spans="1:35" x14ac:dyDescent="0.25">
      <c r="B29" s="11" t="s">
        <v>8</v>
      </c>
      <c r="C29" s="11"/>
      <c r="D29" s="11"/>
      <c r="E29" s="11"/>
      <c r="F29" s="11" t="s">
        <v>9</v>
      </c>
      <c r="G29" s="11"/>
      <c r="H29" s="11"/>
      <c r="I29" s="11"/>
      <c r="J29" s="11" t="s">
        <v>10</v>
      </c>
      <c r="K29" s="11"/>
      <c r="L29" s="11"/>
      <c r="M29" s="11"/>
      <c r="N29" s="11" t="s">
        <v>11</v>
      </c>
      <c r="O29" s="11"/>
      <c r="P29" s="11"/>
      <c r="Q29" s="11"/>
      <c r="T29" s="11" t="s">
        <v>8</v>
      </c>
      <c r="U29" s="11"/>
      <c r="V29" s="11"/>
      <c r="W29" s="11"/>
      <c r="X29" s="11" t="s">
        <v>9</v>
      </c>
      <c r="Y29" s="11"/>
      <c r="Z29" s="11"/>
      <c r="AA29" s="11"/>
      <c r="AB29" s="11" t="s">
        <v>10</v>
      </c>
      <c r="AC29" s="11"/>
      <c r="AD29" s="11"/>
      <c r="AE29" s="11"/>
      <c r="AF29" s="11" t="s">
        <v>11</v>
      </c>
      <c r="AG29" s="11"/>
      <c r="AH29" s="11"/>
      <c r="AI29" s="11"/>
    </row>
    <row r="30" spans="1:35" x14ac:dyDescent="0.25">
      <c r="A30" s="17" t="s">
        <v>12</v>
      </c>
      <c r="B30" s="11" t="s">
        <v>128</v>
      </c>
      <c r="C30" s="11"/>
      <c r="D30" s="11"/>
      <c r="E30" s="11"/>
      <c r="F30" s="11" t="s">
        <v>129</v>
      </c>
      <c r="G30" s="11"/>
      <c r="H30" s="11"/>
      <c r="I30" s="11"/>
      <c r="J30" s="11" t="s">
        <v>130</v>
      </c>
      <c r="K30" s="11"/>
      <c r="L30" s="11"/>
      <c r="M30" s="11"/>
      <c r="N30" s="11" t="s">
        <v>131</v>
      </c>
      <c r="O30" s="11"/>
      <c r="P30" s="11"/>
      <c r="Q30" s="11"/>
      <c r="S30" s="17" t="s">
        <v>12</v>
      </c>
      <c r="T30" s="11" t="s">
        <v>128</v>
      </c>
      <c r="U30" s="11"/>
      <c r="V30" s="11"/>
      <c r="W30" s="11"/>
      <c r="X30" s="11" t="s">
        <v>129</v>
      </c>
      <c r="Y30" s="11"/>
      <c r="Z30" s="11"/>
      <c r="AA30" s="11"/>
      <c r="AB30" s="11" t="s">
        <v>130</v>
      </c>
      <c r="AC30" s="11"/>
      <c r="AD30" s="11"/>
      <c r="AE30" s="11"/>
      <c r="AF30" s="11" t="s">
        <v>131</v>
      </c>
      <c r="AG30" s="11"/>
      <c r="AH30" s="11"/>
      <c r="AI30" s="11"/>
    </row>
    <row r="31" spans="1:35" x14ac:dyDescent="0.25">
      <c r="A31" s="17"/>
      <c r="C31" t="s">
        <v>17</v>
      </c>
      <c r="D31" t="s">
        <v>18</v>
      </c>
      <c r="E31" t="s">
        <v>19</v>
      </c>
      <c r="G31" t="s">
        <v>17</v>
      </c>
      <c r="H31" t="s">
        <v>18</v>
      </c>
      <c r="I31" t="s">
        <v>19</v>
      </c>
      <c r="K31" t="s">
        <v>17</v>
      </c>
      <c r="L31" t="s">
        <v>18</v>
      </c>
      <c r="M31" t="s">
        <v>19</v>
      </c>
      <c r="O31" t="s">
        <v>17</v>
      </c>
      <c r="P31" t="s">
        <v>18</v>
      </c>
      <c r="Q31" t="s">
        <v>19</v>
      </c>
      <c r="S31" s="17"/>
      <c r="U31" t="s">
        <v>17</v>
      </c>
      <c r="V31" t="s">
        <v>18</v>
      </c>
      <c r="W31" t="s">
        <v>19</v>
      </c>
      <c r="Y31" t="s">
        <v>17</v>
      </c>
      <c r="Z31" t="s">
        <v>18</v>
      </c>
      <c r="AA31" t="s">
        <v>19</v>
      </c>
      <c r="AC31" t="s">
        <v>17</v>
      </c>
      <c r="AD31" t="s">
        <v>18</v>
      </c>
      <c r="AE31" t="s">
        <v>19</v>
      </c>
      <c r="AG31" t="s">
        <v>17</v>
      </c>
      <c r="AH31" t="s">
        <v>18</v>
      </c>
      <c r="AI31" t="s">
        <v>19</v>
      </c>
    </row>
    <row r="32" spans="1:35" x14ac:dyDescent="0.25">
      <c r="A32" s="17"/>
      <c r="B32" t="s">
        <v>20</v>
      </c>
      <c r="C32">
        <v>1.2999999999999999E-3</v>
      </c>
      <c r="D32">
        <v>9.4000000000000004E-3</v>
      </c>
      <c r="E32">
        <v>0.897065</v>
      </c>
      <c r="F32" t="s">
        <v>20</v>
      </c>
      <c r="G32">
        <v>2.5999999999999999E-3</v>
      </c>
      <c r="H32">
        <v>1.0699999999999999E-2</v>
      </c>
      <c r="I32">
        <v>0.89843899999999999</v>
      </c>
      <c r="J32" t="s">
        <v>20</v>
      </c>
      <c r="K32">
        <v>2.5999999999999999E-3</v>
      </c>
      <c r="L32">
        <v>1.1900000000000001E-2</v>
      </c>
      <c r="M32">
        <v>0.89076999999999995</v>
      </c>
      <c r="N32" t="s">
        <v>20</v>
      </c>
      <c r="O32">
        <v>2.5999999999999999E-3</v>
      </c>
      <c r="P32">
        <v>1.3100000000000001E-2</v>
      </c>
      <c r="Q32">
        <v>0.89790599999999998</v>
      </c>
      <c r="S32" s="17"/>
      <c r="T32" t="s">
        <v>20</v>
      </c>
      <c r="U32">
        <v>1.2999999999999999E-3</v>
      </c>
      <c r="V32">
        <v>9.4000000000000004E-3</v>
      </c>
      <c r="W32">
        <v>0.85482899999999995</v>
      </c>
      <c r="X32" t="s">
        <v>20</v>
      </c>
      <c r="Y32">
        <v>2.5999999999999999E-3</v>
      </c>
      <c r="Z32">
        <v>1.0699999999999999E-2</v>
      </c>
      <c r="AA32">
        <v>0.90275799999999995</v>
      </c>
      <c r="AB32" t="s">
        <v>20</v>
      </c>
      <c r="AC32">
        <v>2.5999999999999999E-3</v>
      </c>
      <c r="AD32">
        <v>1.1900000000000001E-2</v>
      </c>
      <c r="AE32">
        <v>0.89585499999999996</v>
      </c>
      <c r="AF32" t="s">
        <v>20</v>
      </c>
      <c r="AG32">
        <v>2.5999999999999999E-3</v>
      </c>
      <c r="AH32">
        <v>1.3100000000000001E-2</v>
      </c>
      <c r="AI32">
        <v>0.89291900000000002</v>
      </c>
    </row>
    <row r="33" spans="1:35" x14ac:dyDescent="0.25">
      <c r="A33" s="17"/>
      <c r="B33" t="s">
        <v>21</v>
      </c>
      <c r="C33">
        <v>7.7000000000000002E-3</v>
      </c>
      <c r="D33">
        <v>8.9999999999999993E-3</v>
      </c>
      <c r="E33">
        <v>0.91631600000000002</v>
      </c>
      <c r="F33" t="s">
        <v>21</v>
      </c>
      <c r="G33">
        <v>8.6999999999999994E-3</v>
      </c>
      <c r="H33">
        <v>0.01</v>
      </c>
      <c r="I33">
        <v>0.92272299999999996</v>
      </c>
      <c r="J33" t="s">
        <v>21</v>
      </c>
      <c r="K33">
        <v>9.5999999999999992E-3</v>
      </c>
      <c r="L33">
        <v>1.11E-2</v>
      </c>
      <c r="M33">
        <v>0.91931200000000002</v>
      </c>
      <c r="N33" t="s">
        <v>21</v>
      </c>
      <c r="O33">
        <v>1.0500000000000001E-2</v>
      </c>
      <c r="P33">
        <v>1.2200000000000001E-2</v>
      </c>
      <c r="Q33">
        <v>0.91591500000000003</v>
      </c>
      <c r="S33" s="17"/>
      <c r="T33" t="s">
        <v>21</v>
      </c>
      <c r="U33">
        <v>4.7000000000000002E-3</v>
      </c>
      <c r="V33">
        <v>8.0999999999999996E-3</v>
      </c>
      <c r="W33">
        <v>8.0999999999999996E-3</v>
      </c>
      <c r="X33" t="s">
        <v>21</v>
      </c>
      <c r="Y33">
        <v>5.3E-3</v>
      </c>
      <c r="Z33">
        <v>8.9999999999999993E-3</v>
      </c>
      <c r="AA33">
        <v>0.93102200000000002</v>
      </c>
      <c r="AB33" t="s">
        <v>21</v>
      </c>
      <c r="AC33">
        <v>5.8999999999999999E-3</v>
      </c>
      <c r="AD33">
        <v>9.9000000000000008E-3</v>
      </c>
      <c r="AE33">
        <v>0.91622800000000004</v>
      </c>
      <c r="AF33" t="s">
        <v>21</v>
      </c>
      <c r="AG33">
        <v>6.4000000000000003E-3</v>
      </c>
      <c r="AH33">
        <v>1.0800000000000001E-2</v>
      </c>
      <c r="AI33">
        <v>0.91790000000000005</v>
      </c>
    </row>
    <row r="34" spans="1:35" x14ac:dyDescent="0.25">
      <c r="A34" s="17"/>
      <c r="B34" t="s">
        <v>22</v>
      </c>
      <c r="C34">
        <v>8.0000000000000002E-3</v>
      </c>
      <c r="D34">
        <v>8.3000000000000001E-3</v>
      </c>
      <c r="E34">
        <v>0.93219200000000002</v>
      </c>
      <c r="F34" t="s">
        <v>22</v>
      </c>
      <c r="G34">
        <v>8.9999999999999993E-3</v>
      </c>
      <c r="H34">
        <v>9.2999999999999992E-3</v>
      </c>
      <c r="I34">
        <v>0.92509600000000003</v>
      </c>
      <c r="J34" t="s">
        <v>22</v>
      </c>
      <c r="K34">
        <v>9.9000000000000008E-3</v>
      </c>
      <c r="L34">
        <v>1.03E-2</v>
      </c>
      <c r="M34">
        <v>0.93688499999999997</v>
      </c>
      <c r="N34" t="s">
        <v>22</v>
      </c>
      <c r="O34">
        <v>1.09E-2</v>
      </c>
      <c r="P34">
        <v>1.1299999999999999E-2</v>
      </c>
      <c r="Q34">
        <v>0.92364100000000005</v>
      </c>
      <c r="S34" s="17"/>
      <c r="T34" t="s">
        <v>22</v>
      </c>
      <c r="U34">
        <v>5.8999999999999999E-3</v>
      </c>
      <c r="V34">
        <v>6.8999999999999999E-3</v>
      </c>
      <c r="W34">
        <v>0.932284</v>
      </c>
      <c r="X34" t="s">
        <v>22</v>
      </c>
      <c r="Y34">
        <v>6.7000000000000002E-3</v>
      </c>
      <c r="Z34">
        <v>7.7999999999999996E-3</v>
      </c>
      <c r="AA34">
        <v>0.927207</v>
      </c>
      <c r="AB34" t="s">
        <v>22</v>
      </c>
      <c r="AC34">
        <v>7.4999999999999997E-3</v>
      </c>
      <c r="AD34">
        <v>8.6999999999999994E-3</v>
      </c>
      <c r="AE34">
        <v>0.92538600000000004</v>
      </c>
      <c r="AF34" t="s">
        <v>22</v>
      </c>
      <c r="AG34">
        <v>8.2000000000000007E-3</v>
      </c>
      <c r="AH34">
        <v>9.4999999999999998E-3</v>
      </c>
      <c r="AI34">
        <v>0.92244400000000004</v>
      </c>
    </row>
    <row r="37" spans="1:35" x14ac:dyDescent="0.25">
      <c r="A37" s="13" t="s">
        <v>24</v>
      </c>
      <c r="B37" s="11" t="s">
        <v>128</v>
      </c>
      <c r="C37" s="11"/>
      <c r="D37" s="11"/>
      <c r="E37" s="11"/>
      <c r="F37" s="11" t="s">
        <v>129</v>
      </c>
      <c r="G37" s="11"/>
      <c r="H37" s="11"/>
      <c r="I37" s="11"/>
      <c r="J37" s="11" t="s">
        <v>130</v>
      </c>
      <c r="K37" s="11"/>
      <c r="L37" s="11"/>
      <c r="M37" s="11"/>
      <c r="N37" s="11" t="s">
        <v>131</v>
      </c>
      <c r="O37" s="11"/>
      <c r="P37" s="11"/>
      <c r="Q37" s="11"/>
      <c r="S37" s="13" t="s">
        <v>24</v>
      </c>
      <c r="T37" s="11" t="s">
        <v>128</v>
      </c>
      <c r="U37" s="11"/>
      <c r="V37" s="11"/>
      <c r="W37" s="11"/>
      <c r="X37" s="11" t="s">
        <v>129</v>
      </c>
      <c r="Y37" s="11"/>
      <c r="Z37" s="11"/>
      <c r="AA37" s="11"/>
      <c r="AB37" s="11" t="s">
        <v>130</v>
      </c>
      <c r="AC37" s="11"/>
      <c r="AD37" s="11"/>
      <c r="AE37" s="11"/>
      <c r="AF37" s="11" t="s">
        <v>131</v>
      </c>
      <c r="AG37" s="11"/>
      <c r="AH37" s="11"/>
      <c r="AI37" s="11"/>
    </row>
    <row r="38" spans="1:35" x14ac:dyDescent="0.25">
      <c r="A38" s="13"/>
      <c r="C38" t="s">
        <v>17</v>
      </c>
      <c r="D38" t="s">
        <v>18</v>
      </c>
      <c r="E38" t="s">
        <v>19</v>
      </c>
      <c r="G38" t="s">
        <v>17</v>
      </c>
      <c r="H38" t="s">
        <v>18</v>
      </c>
      <c r="I38" t="s">
        <v>19</v>
      </c>
      <c r="K38" t="s">
        <v>17</v>
      </c>
      <c r="L38" t="s">
        <v>18</v>
      </c>
      <c r="M38" t="s">
        <v>19</v>
      </c>
      <c r="O38" t="s">
        <v>17</v>
      </c>
      <c r="P38" t="s">
        <v>18</v>
      </c>
      <c r="Q38" t="s">
        <v>19</v>
      </c>
      <c r="S38" s="13"/>
      <c r="U38" t="s">
        <v>17</v>
      </c>
      <c r="V38" t="s">
        <v>18</v>
      </c>
      <c r="W38" t="s">
        <v>19</v>
      </c>
      <c r="Y38" t="s">
        <v>17</v>
      </c>
      <c r="Z38" t="s">
        <v>18</v>
      </c>
      <c r="AA38" t="s">
        <v>19</v>
      </c>
      <c r="AC38" t="s">
        <v>17</v>
      </c>
      <c r="AD38" t="s">
        <v>18</v>
      </c>
      <c r="AE38" t="s">
        <v>19</v>
      </c>
      <c r="AG38" t="s">
        <v>17</v>
      </c>
      <c r="AH38" t="s">
        <v>18</v>
      </c>
      <c r="AI38" t="s">
        <v>19</v>
      </c>
    </row>
    <row r="39" spans="1:35" x14ac:dyDescent="0.25">
      <c r="A39" s="13"/>
      <c r="B39" t="s">
        <v>20</v>
      </c>
      <c r="C39">
        <v>1.2999999999999999E-3</v>
      </c>
      <c r="D39">
        <v>9.4000000000000004E-3</v>
      </c>
      <c r="E39">
        <v>0.88130600000000003</v>
      </c>
      <c r="F39" t="s">
        <v>20</v>
      </c>
      <c r="G39">
        <v>2.5999999999999999E-3</v>
      </c>
      <c r="H39">
        <v>1.0699999999999999E-2</v>
      </c>
      <c r="I39">
        <v>0.86674899999999999</v>
      </c>
      <c r="J39" t="s">
        <v>20</v>
      </c>
      <c r="K39">
        <v>2.5999999999999999E-3</v>
      </c>
      <c r="L39">
        <v>1.1900000000000001E-2</v>
      </c>
      <c r="M39">
        <v>0.87188600000000005</v>
      </c>
      <c r="N39" t="s">
        <v>20</v>
      </c>
      <c r="O39">
        <v>2.5999999999999999E-3</v>
      </c>
      <c r="P39">
        <v>1.3100000000000001E-2</v>
      </c>
      <c r="Q39">
        <v>0.86556500000000003</v>
      </c>
      <c r="S39" s="13"/>
      <c r="T39" t="s">
        <v>20</v>
      </c>
      <c r="U39">
        <v>1.2999999999999999E-3</v>
      </c>
      <c r="V39">
        <v>9.4000000000000004E-3</v>
      </c>
      <c r="W39">
        <v>0.85944200000000004</v>
      </c>
      <c r="X39" t="s">
        <v>20</v>
      </c>
      <c r="Y39">
        <v>2.5999999999999999E-3</v>
      </c>
      <c r="Z39">
        <v>1.0699999999999999E-2</v>
      </c>
      <c r="AA39">
        <v>0.86156699999999997</v>
      </c>
      <c r="AB39" t="s">
        <v>20</v>
      </c>
      <c r="AC39">
        <v>2.5999999999999999E-3</v>
      </c>
      <c r="AD39">
        <v>1.1900000000000001E-2</v>
      </c>
      <c r="AE39">
        <v>0.89848899999999998</v>
      </c>
      <c r="AF39" t="s">
        <v>20</v>
      </c>
      <c r="AG39">
        <v>2.5999999999999999E-3</v>
      </c>
      <c r="AH39">
        <v>1.3100000000000001E-2</v>
      </c>
      <c r="AI39">
        <v>0.89820299999999997</v>
      </c>
    </row>
    <row r="40" spans="1:35" x14ac:dyDescent="0.25">
      <c r="A40" s="13"/>
      <c r="B40" t="s">
        <v>21</v>
      </c>
      <c r="C40">
        <v>7.7000000000000002E-3</v>
      </c>
      <c r="D40">
        <v>8.9999999999999993E-3</v>
      </c>
      <c r="E40">
        <v>0.88209700000000002</v>
      </c>
      <c r="F40" t="s">
        <v>21</v>
      </c>
      <c r="G40">
        <v>8.6999999999999994E-3</v>
      </c>
      <c r="H40">
        <v>9.9000000000000008E-3</v>
      </c>
      <c r="I40">
        <v>0.87709400000000004</v>
      </c>
      <c r="J40" t="s">
        <v>21</v>
      </c>
      <c r="K40">
        <v>9.5999999999999992E-3</v>
      </c>
      <c r="L40">
        <v>1.0999999999999999E-2</v>
      </c>
      <c r="M40">
        <v>0.97043599999999997</v>
      </c>
      <c r="N40" t="s">
        <v>21</v>
      </c>
      <c r="O40">
        <v>1.0500000000000001E-2</v>
      </c>
      <c r="P40">
        <v>1.2200000000000001E-2</v>
      </c>
      <c r="Q40">
        <v>0.87607900000000005</v>
      </c>
      <c r="S40" s="13"/>
      <c r="T40" t="s">
        <v>21</v>
      </c>
      <c r="U40">
        <v>4.7000000000000002E-3</v>
      </c>
      <c r="V40">
        <v>8.0999999999999996E-3</v>
      </c>
      <c r="W40">
        <v>0.87922199999999995</v>
      </c>
      <c r="X40" t="s">
        <v>21</v>
      </c>
      <c r="Y40">
        <v>5.4999999999999997E-3</v>
      </c>
      <c r="Z40">
        <v>8.6999999999999994E-3</v>
      </c>
      <c r="AA40">
        <v>0.87202500000000005</v>
      </c>
      <c r="AB40" t="s">
        <v>21</v>
      </c>
      <c r="AC40">
        <v>6.1000000000000004E-3</v>
      </c>
      <c r="AD40">
        <v>9.7000000000000003E-3</v>
      </c>
      <c r="AE40">
        <v>0.94478799999999996</v>
      </c>
      <c r="AF40" t="s">
        <v>21</v>
      </c>
      <c r="AG40">
        <v>6.6E-3</v>
      </c>
      <c r="AH40">
        <v>1.0699999999999999E-2</v>
      </c>
      <c r="AI40">
        <v>0.88311200000000001</v>
      </c>
    </row>
    <row r="41" spans="1:35" x14ac:dyDescent="0.25">
      <c r="A41" s="13"/>
      <c r="B41" t="s">
        <v>22</v>
      </c>
      <c r="C41">
        <v>8.0000000000000002E-3</v>
      </c>
      <c r="D41">
        <v>8.3000000000000001E-3</v>
      </c>
      <c r="E41">
        <v>0.998309</v>
      </c>
      <c r="F41" t="s">
        <v>22</v>
      </c>
      <c r="G41">
        <v>8.9999999999999993E-3</v>
      </c>
      <c r="H41">
        <v>9.2999999999999992E-3</v>
      </c>
      <c r="I41">
        <v>0.94821100000000003</v>
      </c>
      <c r="J41" t="s">
        <v>22</v>
      </c>
      <c r="K41">
        <v>9.9000000000000008E-3</v>
      </c>
      <c r="L41">
        <v>1.03E-2</v>
      </c>
      <c r="M41">
        <v>0.93524200000000002</v>
      </c>
      <c r="N41" t="s">
        <v>22</v>
      </c>
      <c r="O41">
        <v>1.09E-2</v>
      </c>
      <c r="P41">
        <v>1.1299999999999999E-2</v>
      </c>
      <c r="Q41">
        <v>0.94305899999999998</v>
      </c>
      <c r="S41" s="13"/>
      <c r="T41" t="s">
        <v>22</v>
      </c>
      <c r="U41">
        <v>5.8999999999999999E-3</v>
      </c>
      <c r="V41">
        <v>6.8999999999999999E-3</v>
      </c>
      <c r="W41">
        <v>0.949214</v>
      </c>
      <c r="X41" t="s">
        <v>22</v>
      </c>
      <c r="Y41">
        <v>6.8999999999999999E-3</v>
      </c>
      <c r="Z41">
        <v>7.7999999999999996E-3</v>
      </c>
      <c r="AA41">
        <v>0.939747</v>
      </c>
      <c r="AB41" t="s">
        <v>22</v>
      </c>
      <c r="AC41">
        <v>7.6E-3</v>
      </c>
      <c r="AD41">
        <v>8.6E-3</v>
      </c>
      <c r="AE41">
        <v>0.93349199999999999</v>
      </c>
      <c r="AF41" t="s">
        <v>22</v>
      </c>
      <c r="AG41">
        <v>8.2000000000000007E-3</v>
      </c>
      <c r="AH41">
        <v>9.4999999999999998E-3</v>
      </c>
      <c r="AI41">
        <v>0.95972000000000002</v>
      </c>
    </row>
    <row r="44" spans="1:35" x14ac:dyDescent="0.25">
      <c r="A44" s="18" t="s">
        <v>25</v>
      </c>
      <c r="B44" s="11" t="s">
        <v>128</v>
      </c>
      <c r="C44" s="11"/>
      <c r="D44" s="11"/>
      <c r="E44" s="11"/>
      <c r="F44" s="11" t="s">
        <v>129</v>
      </c>
      <c r="G44" s="11"/>
      <c r="H44" s="11"/>
      <c r="I44" s="11"/>
      <c r="J44" s="11" t="s">
        <v>130</v>
      </c>
      <c r="K44" s="11"/>
      <c r="L44" s="11"/>
      <c r="M44" s="11"/>
      <c r="N44" s="11" t="s">
        <v>131</v>
      </c>
      <c r="O44" s="11"/>
      <c r="P44" s="11"/>
      <c r="Q44" s="11"/>
      <c r="S44" s="18" t="s">
        <v>25</v>
      </c>
      <c r="T44" s="11" t="s">
        <v>128</v>
      </c>
      <c r="U44" s="11"/>
      <c r="V44" s="11"/>
      <c r="W44" s="11"/>
      <c r="X44" s="11" t="s">
        <v>129</v>
      </c>
      <c r="Y44" s="11"/>
      <c r="Z44" s="11"/>
      <c r="AA44" s="11"/>
      <c r="AB44" s="11" t="s">
        <v>130</v>
      </c>
      <c r="AC44" s="11"/>
      <c r="AD44" s="11"/>
      <c r="AE44" s="11"/>
      <c r="AF44" s="11" t="s">
        <v>131</v>
      </c>
      <c r="AG44" s="11"/>
      <c r="AH44" s="11"/>
      <c r="AI44" s="11"/>
    </row>
    <row r="45" spans="1:35" x14ac:dyDescent="0.25">
      <c r="A45" s="18"/>
      <c r="B45" s="11" t="s">
        <v>26</v>
      </c>
      <c r="C45" s="11"/>
      <c r="D45" s="11"/>
      <c r="E45" t="s">
        <v>19</v>
      </c>
      <c r="F45" s="11" t="s">
        <v>26</v>
      </c>
      <c r="G45" s="11"/>
      <c r="H45" s="11"/>
      <c r="I45" t="s">
        <v>19</v>
      </c>
      <c r="J45" s="11" t="s">
        <v>26</v>
      </c>
      <c r="K45" s="11"/>
      <c r="L45" s="11"/>
      <c r="M45" t="s">
        <v>19</v>
      </c>
      <c r="N45" s="11" t="s">
        <v>26</v>
      </c>
      <c r="O45" s="11"/>
      <c r="P45" s="11"/>
      <c r="Q45" t="s">
        <v>19</v>
      </c>
      <c r="S45" s="18"/>
      <c r="T45" s="11" t="s">
        <v>26</v>
      </c>
      <c r="U45" s="11"/>
      <c r="V45" s="11"/>
      <c r="W45" t="s">
        <v>19</v>
      </c>
      <c r="X45" s="11" t="s">
        <v>26</v>
      </c>
      <c r="Y45" s="11"/>
      <c r="Z45" s="11"/>
      <c r="AA45" t="s">
        <v>19</v>
      </c>
      <c r="AB45" s="11" t="s">
        <v>26</v>
      </c>
      <c r="AC45" s="11"/>
      <c r="AD45" s="11"/>
      <c r="AE45" t="s">
        <v>19</v>
      </c>
      <c r="AF45" s="11" t="s">
        <v>26</v>
      </c>
      <c r="AG45" s="11"/>
      <c r="AH45" s="11"/>
      <c r="AI45" t="s">
        <v>19</v>
      </c>
    </row>
    <row r="46" spans="1:35" x14ac:dyDescent="0.25">
      <c r="A46" s="18"/>
      <c r="B46" s="3">
        <v>8.0999999999999996E-3</v>
      </c>
      <c r="C46" s="3"/>
      <c r="D46" s="3"/>
      <c r="E46">
        <v>1.6401110000000001</v>
      </c>
      <c r="F46" s="3">
        <v>9.1000000000000004E-3</v>
      </c>
      <c r="G46" s="3"/>
      <c r="H46" s="3"/>
      <c r="I46">
        <v>1.6405730000000001</v>
      </c>
      <c r="J46" s="3">
        <v>1.0200000000000001E-2</v>
      </c>
      <c r="K46" s="3"/>
      <c r="L46" s="3"/>
      <c r="M46">
        <v>1.644428</v>
      </c>
      <c r="N46" s="3">
        <v>1.11E-2</v>
      </c>
      <c r="O46" s="3"/>
      <c r="P46" s="3"/>
      <c r="Q46">
        <v>1.6319239999999999</v>
      </c>
      <c r="S46" s="18"/>
      <c r="T46" s="3">
        <v>6.6E-3</v>
      </c>
      <c r="U46" s="3"/>
      <c r="V46" s="3"/>
      <c r="W46">
        <v>1.650757</v>
      </c>
      <c r="X46" s="3">
        <v>7.4000000000000003E-3</v>
      </c>
      <c r="Y46" s="3"/>
      <c r="Z46" s="3"/>
      <c r="AA46">
        <v>1.6491709999999999</v>
      </c>
      <c r="AB46" s="3">
        <v>8.2000000000000007E-3</v>
      </c>
      <c r="AC46" s="3"/>
      <c r="AD46" s="3"/>
      <c r="AE46">
        <v>1.649683</v>
      </c>
      <c r="AF46" s="3">
        <v>8.8999999999999999E-3</v>
      </c>
      <c r="AG46" s="3"/>
      <c r="AH46" s="3"/>
      <c r="AI46">
        <v>1.642242</v>
      </c>
    </row>
    <row r="48" spans="1:35" x14ac:dyDescent="0.25">
      <c r="A48" s="1" t="s">
        <v>29</v>
      </c>
    </row>
    <row r="49" spans="1:17" x14ac:dyDescent="0.25">
      <c r="B49" s="11" t="s">
        <v>8</v>
      </c>
      <c r="C49" s="11"/>
      <c r="D49" s="11"/>
      <c r="E49" s="11"/>
      <c r="F49" s="11" t="s">
        <v>9</v>
      </c>
      <c r="G49" s="11"/>
      <c r="H49" s="11"/>
      <c r="I49" s="11"/>
      <c r="J49" s="11" t="s">
        <v>10</v>
      </c>
      <c r="K49" s="11"/>
      <c r="L49" s="11"/>
      <c r="M49" s="11"/>
      <c r="N49" s="11" t="s">
        <v>11</v>
      </c>
      <c r="O49" s="11"/>
      <c r="P49" s="11"/>
      <c r="Q49" s="11"/>
    </row>
    <row r="50" spans="1:17" x14ac:dyDescent="0.25">
      <c r="A50" s="17" t="s">
        <v>12</v>
      </c>
      <c r="B50" s="11" t="s">
        <v>128</v>
      </c>
      <c r="C50" s="11"/>
      <c r="D50" s="11"/>
      <c r="E50" s="11"/>
      <c r="F50" s="11" t="s">
        <v>129</v>
      </c>
      <c r="G50" s="11"/>
      <c r="H50" s="11"/>
      <c r="I50" s="11"/>
      <c r="J50" s="11" t="s">
        <v>130</v>
      </c>
      <c r="K50" s="11"/>
      <c r="L50" s="11"/>
      <c r="M50" s="11"/>
      <c r="N50" s="11" t="s">
        <v>131</v>
      </c>
      <c r="O50" s="11"/>
      <c r="P50" s="11"/>
      <c r="Q50" s="11"/>
    </row>
    <row r="51" spans="1:17" x14ac:dyDescent="0.25">
      <c r="A51" s="17"/>
      <c r="C51" t="s">
        <v>17</v>
      </c>
      <c r="D51" t="s">
        <v>18</v>
      </c>
      <c r="E51" t="s">
        <v>19</v>
      </c>
      <c r="G51" t="s">
        <v>17</v>
      </c>
      <c r="H51" t="s">
        <v>18</v>
      </c>
      <c r="I51" t="s">
        <v>19</v>
      </c>
      <c r="K51" t="s">
        <v>17</v>
      </c>
      <c r="L51" t="s">
        <v>18</v>
      </c>
      <c r="M51" t="s">
        <v>19</v>
      </c>
      <c r="O51" t="s">
        <v>17</v>
      </c>
      <c r="P51" t="s">
        <v>18</v>
      </c>
      <c r="Q51" t="s">
        <v>19</v>
      </c>
    </row>
    <row r="52" spans="1:17" x14ac:dyDescent="0.25">
      <c r="A52" s="17"/>
      <c r="B52" t="s">
        <v>20</v>
      </c>
      <c r="C52">
        <v>1.2999999999999999E-3</v>
      </c>
      <c r="D52">
        <v>9.4000000000000004E-3</v>
      </c>
      <c r="E52">
        <v>0.85393600000000003</v>
      </c>
      <c r="F52" t="s">
        <v>20</v>
      </c>
      <c r="G52">
        <v>2.5999999999999999E-3</v>
      </c>
      <c r="H52">
        <v>1.0699999999999999E-2</v>
      </c>
      <c r="I52">
        <v>0.90307400000000004</v>
      </c>
      <c r="J52" t="s">
        <v>20</v>
      </c>
      <c r="K52">
        <v>2.5999999999999999E-3</v>
      </c>
      <c r="L52">
        <v>1.1900000000000001E-2</v>
      </c>
      <c r="M52">
        <v>0.89940200000000003</v>
      </c>
      <c r="N52" t="s">
        <v>20</v>
      </c>
      <c r="O52">
        <v>2.5999999999999999E-3</v>
      </c>
      <c r="P52">
        <v>1.3100000000000001E-2</v>
      </c>
      <c r="Q52">
        <v>0.89981599999999995</v>
      </c>
    </row>
    <row r="53" spans="1:17" x14ac:dyDescent="0.25">
      <c r="A53" s="17"/>
      <c r="B53" t="s">
        <v>21</v>
      </c>
      <c r="C53">
        <v>2.5000000000000001E-3</v>
      </c>
      <c r="D53">
        <v>5.7000000000000002E-3</v>
      </c>
      <c r="E53">
        <v>0.91650699999999996</v>
      </c>
      <c r="F53" t="s">
        <v>21</v>
      </c>
      <c r="G53">
        <v>2.8999999999999998E-3</v>
      </c>
      <c r="H53">
        <v>6.1999999999999998E-3</v>
      </c>
      <c r="I53">
        <v>0.91181599999999996</v>
      </c>
      <c r="J53" t="s">
        <v>21</v>
      </c>
      <c r="K53">
        <v>3.2000000000000002E-3</v>
      </c>
      <c r="L53">
        <v>6.7000000000000002E-3</v>
      </c>
      <c r="M53">
        <v>0.91891100000000003</v>
      </c>
      <c r="N53" t="s">
        <v>21</v>
      </c>
      <c r="O53">
        <v>3.5999999999999999E-3</v>
      </c>
      <c r="P53">
        <v>7.3000000000000001E-3</v>
      </c>
      <c r="Q53">
        <v>0.91755600000000004</v>
      </c>
    </row>
    <row r="54" spans="1:17" x14ac:dyDescent="0.25">
      <c r="A54" s="17"/>
      <c r="B54" t="s">
        <v>22</v>
      </c>
      <c r="C54">
        <v>3.3E-3</v>
      </c>
      <c r="D54">
        <v>4.5999999999999999E-3</v>
      </c>
      <c r="E54">
        <v>0.93436300000000005</v>
      </c>
      <c r="F54" t="s">
        <v>22</v>
      </c>
      <c r="G54">
        <v>3.7000000000000002E-3</v>
      </c>
      <c r="H54">
        <v>5.1999999999999998E-3</v>
      </c>
      <c r="I54">
        <v>0.93321399999999999</v>
      </c>
      <c r="J54" t="s">
        <v>22</v>
      </c>
      <c r="K54">
        <v>4.1999999999999997E-3</v>
      </c>
      <c r="L54">
        <v>5.7999999999999996E-3</v>
      </c>
      <c r="M54">
        <v>0.93391199999999996</v>
      </c>
      <c r="N54" t="s">
        <v>22</v>
      </c>
      <c r="O54">
        <v>4.7000000000000002E-3</v>
      </c>
      <c r="P54">
        <v>6.4000000000000003E-3</v>
      </c>
      <c r="Q54">
        <v>0.92989699999999997</v>
      </c>
    </row>
    <row r="57" spans="1:17" x14ac:dyDescent="0.25">
      <c r="A57" s="13" t="s">
        <v>24</v>
      </c>
      <c r="B57" s="11" t="s">
        <v>128</v>
      </c>
      <c r="C57" s="11"/>
      <c r="D57" s="11"/>
      <c r="E57" s="11"/>
      <c r="F57" s="11" t="s">
        <v>129</v>
      </c>
      <c r="G57" s="11"/>
      <c r="H57" s="11"/>
      <c r="I57" s="11"/>
      <c r="J57" s="11" t="s">
        <v>130</v>
      </c>
      <c r="K57" s="11"/>
      <c r="L57" s="11"/>
      <c r="M57" s="11"/>
      <c r="N57" s="11" t="s">
        <v>131</v>
      </c>
      <c r="O57" s="11"/>
      <c r="P57" s="11"/>
      <c r="Q57" s="11"/>
    </row>
    <row r="58" spans="1:17" x14ac:dyDescent="0.25">
      <c r="A58" s="13"/>
      <c r="C58" t="s">
        <v>17</v>
      </c>
      <c r="D58" t="s">
        <v>18</v>
      </c>
      <c r="E58" t="s">
        <v>19</v>
      </c>
      <c r="G58" t="s">
        <v>17</v>
      </c>
      <c r="H58" t="s">
        <v>18</v>
      </c>
      <c r="I58" t="s">
        <v>19</v>
      </c>
      <c r="K58" t="s">
        <v>17</v>
      </c>
      <c r="L58" t="s">
        <v>18</v>
      </c>
      <c r="M58" t="s">
        <v>19</v>
      </c>
      <c r="O58" t="s">
        <v>17</v>
      </c>
      <c r="P58" t="s">
        <v>18</v>
      </c>
      <c r="Q58" t="s">
        <v>19</v>
      </c>
    </row>
    <row r="59" spans="1:17" x14ac:dyDescent="0.25">
      <c r="A59" s="13"/>
      <c r="B59" t="s">
        <v>20</v>
      </c>
      <c r="C59">
        <v>1.2999999999999999E-3</v>
      </c>
      <c r="D59">
        <v>9.4000000000000004E-3</v>
      </c>
      <c r="E59">
        <v>0.932504</v>
      </c>
      <c r="F59" t="s">
        <v>20</v>
      </c>
      <c r="G59">
        <v>2.5999999999999999E-3</v>
      </c>
      <c r="H59">
        <v>1.0699999999999999E-2</v>
      </c>
      <c r="I59">
        <v>0.93037499999999995</v>
      </c>
      <c r="J59" t="s">
        <v>20</v>
      </c>
      <c r="K59">
        <v>2.5999999999999999E-3</v>
      </c>
      <c r="L59">
        <v>1.1900000000000001E-2</v>
      </c>
      <c r="M59">
        <v>0.92275799999999997</v>
      </c>
      <c r="N59" t="s">
        <v>20</v>
      </c>
      <c r="O59">
        <v>2.5999999999999999E-3</v>
      </c>
      <c r="P59">
        <v>1.3100000000000001E-2</v>
      </c>
      <c r="Q59">
        <v>0.871896</v>
      </c>
    </row>
    <row r="60" spans="1:17" x14ac:dyDescent="0.25">
      <c r="A60" s="13"/>
      <c r="B60" t="s">
        <v>21</v>
      </c>
      <c r="C60">
        <v>2.5000000000000001E-3</v>
      </c>
      <c r="D60">
        <v>5.7000000000000002E-3</v>
      </c>
      <c r="E60">
        <v>0.93762199999999996</v>
      </c>
      <c r="F60" t="s">
        <v>21</v>
      </c>
      <c r="G60">
        <v>3.0999999999999999E-3</v>
      </c>
      <c r="H60">
        <v>5.4999999999999997E-3</v>
      </c>
      <c r="I60">
        <v>0.94023800000000002</v>
      </c>
      <c r="J60" t="s">
        <v>21</v>
      </c>
      <c r="K60">
        <v>3.8999999999999998E-3</v>
      </c>
      <c r="L60">
        <v>6.3E-3</v>
      </c>
      <c r="M60">
        <v>0.93245699999999998</v>
      </c>
      <c r="N60" t="s">
        <v>21</v>
      </c>
      <c r="O60">
        <v>3.8999999999999998E-3</v>
      </c>
      <c r="P60">
        <v>7.1000000000000004E-3</v>
      </c>
      <c r="Q60">
        <v>0.882772</v>
      </c>
    </row>
    <row r="61" spans="1:17" x14ac:dyDescent="0.25">
      <c r="A61" s="13"/>
      <c r="B61" t="s">
        <v>22</v>
      </c>
      <c r="C61">
        <v>3.3E-3</v>
      </c>
      <c r="D61">
        <v>4.5999999999999999E-3</v>
      </c>
      <c r="E61">
        <v>0.96969499999999997</v>
      </c>
      <c r="F61" t="s">
        <v>22</v>
      </c>
      <c r="G61">
        <v>4.0000000000000001E-3</v>
      </c>
      <c r="H61">
        <v>5.0000000000000001E-3</v>
      </c>
      <c r="I61">
        <v>0.96035199999999998</v>
      </c>
      <c r="J61" t="s">
        <v>22</v>
      </c>
      <c r="K61">
        <v>4.4999999999999997E-3</v>
      </c>
      <c r="L61">
        <v>5.3E-3</v>
      </c>
      <c r="M61">
        <v>0.94311400000000001</v>
      </c>
      <c r="N61" t="s">
        <v>22</v>
      </c>
      <c r="O61">
        <v>4.8999999999999998E-3</v>
      </c>
      <c r="P61">
        <v>6.0000000000000001E-3</v>
      </c>
      <c r="Q61">
        <v>0.98008399999999996</v>
      </c>
    </row>
    <row r="64" spans="1:17" x14ac:dyDescent="0.25">
      <c r="A64" s="18" t="s">
        <v>25</v>
      </c>
      <c r="B64" s="11" t="s">
        <v>128</v>
      </c>
      <c r="C64" s="11"/>
      <c r="D64" s="11"/>
      <c r="E64" s="11"/>
      <c r="F64" s="11" t="s">
        <v>129</v>
      </c>
      <c r="G64" s="11"/>
      <c r="H64" s="11"/>
      <c r="I64" s="11"/>
      <c r="J64" s="11" t="s">
        <v>130</v>
      </c>
      <c r="K64" s="11"/>
      <c r="L64" s="11"/>
      <c r="M64" s="11"/>
      <c r="N64" s="11" t="s">
        <v>131</v>
      </c>
      <c r="O64" s="11"/>
      <c r="P64" s="11"/>
      <c r="Q64" s="11"/>
    </row>
    <row r="65" spans="1:27" x14ac:dyDescent="0.25">
      <c r="A65" s="18"/>
      <c r="B65" s="11" t="s">
        <v>26</v>
      </c>
      <c r="C65" s="11"/>
      <c r="D65" s="11"/>
      <c r="E65" t="s">
        <v>19</v>
      </c>
      <c r="F65" s="11" t="s">
        <v>26</v>
      </c>
      <c r="G65" s="11"/>
      <c r="H65" s="11"/>
      <c r="I65" t="s">
        <v>19</v>
      </c>
      <c r="J65" s="11" t="s">
        <v>26</v>
      </c>
      <c r="K65" s="11"/>
      <c r="L65" s="11"/>
      <c r="M65" t="s">
        <v>19</v>
      </c>
      <c r="N65" s="11" t="s">
        <v>26</v>
      </c>
      <c r="O65" s="11"/>
      <c r="P65" s="11"/>
      <c r="Q65" t="s">
        <v>19</v>
      </c>
    </row>
    <row r="66" spans="1:27" x14ac:dyDescent="0.25">
      <c r="A66" s="18"/>
      <c r="B66" s="3">
        <v>4.0000000000000001E-3</v>
      </c>
      <c r="C66" s="3"/>
      <c r="D66" s="3"/>
      <c r="E66">
        <v>1.650631</v>
      </c>
      <c r="F66" s="3"/>
      <c r="G66" s="3">
        <v>4.5999999999999999E-3</v>
      </c>
      <c r="H66" s="3"/>
      <c r="I66">
        <v>1.7357260000000001</v>
      </c>
      <c r="J66" s="3">
        <v>5.1000000000000004E-3</v>
      </c>
      <c r="K66" s="3"/>
      <c r="L66" s="3"/>
      <c r="M66">
        <v>1.6375820000000001</v>
      </c>
      <c r="N66" s="3">
        <v>5.5999999999999999E-3</v>
      </c>
      <c r="O66" s="3"/>
      <c r="P66" s="3"/>
      <c r="Q66">
        <v>1.707891</v>
      </c>
    </row>
    <row r="68" spans="1:27" x14ac:dyDescent="0.25">
      <c r="A68" s="17" t="s">
        <v>30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1:27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25">
      <c r="A71" s="1" t="s">
        <v>6</v>
      </c>
      <c r="D71" s="12" t="s">
        <v>12</v>
      </c>
      <c r="E71" s="12"/>
      <c r="F71" s="12"/>
      <c r="G71" s="12"/>
      <c r="H71" s="12"/>
      <c r="I71" s="13" t="s">
        <v>24</v>
      </c>
      <c r="J71" s="13"/>
      <c r="K71" s="13"/>
      <c r="L71" s="14" t="s">
        <v>25</v>
      </c>
      <c r="M71" s="14"/>
      <c r="N71" s="4"/>
      <c r="P71" s="12" t="s">
        <v>12</v>
      </c>
      <c r="Q71" s="12"/>
      <c r="R71" s="12"/>
      <c r="S71" s="12"/>
      <c r="T71" s="12"/>
      <c r="U71" s="13" t="s">
        <v>24</v>
      </c>
      <c r="V71" s="13"/>
      <c r="W71" s="13"/>
      <c r="X71" s="14" t="s">
        <v>25</v>
      </c>
      <c r="Y71" s="14"/>
    </row>
    <row r="72" spans="1:27" x14ac:dyDescent="0.25">
      <c r="F72" t="s">
        <v>17</v>
      </c>
      <c r="G72" t="s">
        <v>18</v>
      </c>
      <c r="H72" t="s">
        <v>31</v>
      </c>
      <c r="I72" t="s">
        <v>17</v>
      </c>
      <c r="J72" t="s">
        <v>18</v>
      </c>
      <c r="K72" t="s">
        <v>31</v>
      </c>
      <c r="L72" t="s">
        <v>26</v>
      </c>
      <c r="M72" t="s">
        <v>32</v>
      </c>
      <c r="R72" t="s">
        <v>17</v>
      </c>
      <c r="S72" t="s">
        <v>18</v>
      </c>
      <c r="T72" t="s">
        <v>31</v>
      </c>
      <c r="U72" t="s">
        <v>17</v>
      </c>
      <c r="V72" t="s">
        <v>18</v>
      </c>
      <c r="W72" t="s">
        <v>31</v>
      </c>
      <c r="X72" t="s">
        <v>26</v>
      </c>
      <c r="Y72" t="s">
        <v>32</v>
      </c>
    </row>
    <row r="73" spans="1:27" x14ac:dyDescent="0.25">
      <c r="C73" s="17" t="s">
        <v>9</v>
      </c>
      <c r="D73" s="16" t="s">
        <v>33</v>
      </c>
      <c r="E73" t="s">
        <v>34</v>
      </c>
      <c r="F73">
        <f t="shared" ref="F73:G75" si="0">0.05*G11+(1-0.05)*C11</f>
        <v>1.3649999999999999E-3</v>
      </c>
      <c r="G73">
        <f t="shared" si="0"/>
        <v>9.4650000000000012E-3</v>
      </c>
      <c r="H73">
        <f>E11+I11</f>
        <v>1.7727879999999998</v>
      </c>
      <c r="I73">
        <f t="shared" ref="I73:J75" si="1">0.05*G18+(1-0.05)*C18</f>
        <v>1.3649999999999999E-3</v>
      </c>
      <c r="J73">
        <f t="shared" si="1"/>
        <v>9.4650000000000012E-3</v>
      </c>
      <c r="K73">
        <f>I18+E18</f>
        <v>1.6928559999999999</v>
      </c>
      <c r="L73">
        <f>0.05*F25+(1-0.05)*B25</f>
        <v>9.3599999999999985E-3</v>
      </c>
      <c r="M73">
        <f>I25+E25</f>
        <v>3.263646</v>
      </c>
      <c r="P73" s="16" t="s">
        <v>35</v>
      </c>
      <c r="Q73" t="s">
        <v>34</v>
      </c>
      <c r="R73">
        <f t="shared" ref="R73:S75" si="2">0.1*G11+(1-0.1)*C11</f>
        <v>1.4300000000000001E-3</v>
      </c>
      <c r="S73">
        <f t="shared" si="2"/>
        <v>9.5300000000000003E-3</v>
      </c>
      <c r="U73">
        <f t="shared" ref="U73:V75" si="3">0.1*G18+(1-0.1)*C18</f>
        <v>1.4300000000000001E-3</v>
      </c>
      <c r="V73">
        <f t="shared" si="3"/>
        <v>9.5300000000000003E-3</v>
      </c>
      <c r="X73">
        <f>0.1*F25+(1-0.1)*B25</f>
        <v>9.4199999999999996E-3</v>
      </c>
    </row>
    <row r="74" spans="1:27" x14ac:dyDescent="0.25">
      <c r="C74" s="17"/>
      <c r="D74" s="16"/>
      <c r="E74" t="s">
        <v>36</v>
      </c>
      <c r="F74">
        <f t="shared" si="0"/>
        <v>9.3599999999999985E-3</v>
      </c>
      <c r="G74">
        <f t="shared" si="0"/>
        <v>9.4599999999999997E-3</v>
      </c>
      <c r="H74">
        <f>E12+I12</f>
        <v>1.7934589999999999</v>
      </c>
      <c r="I74">
        <f t="shared" si="1"/>
        <v>9.3599999999999985E-3</v>
      </c>
      <c r="J74">
        <f t="shared" si="1"/>
        <v>9.4599999999999997E-3</v>
      </c>
      <c r="K74">
        <f>I19+E19</f>
        <v>1.7447249999999999</v>
      </c>
      <c r="P74" s="16"/>
      <c r="Q74" t="s">
        <v>36</v>
      </c>
      <c r="R74">
        <f t="shared" si="2"/>
        <v>9.4199999999999996E-3</v>
      </c>
      <c r="S74">
        <f t="shared" si="2"/>
        <v>9.5200000000000007E-3</v>
      </c>
      <c r="U74">
        <f t="shared" si="3"/>
        <v>9.4199999999999996E-3</v>
      </c>
      <c r="V74">
        <f t="shared" si="3"/>
        <v>9.5200000000000007E-3</v>
      </c>
    </row>
    <row r="75" spans="1:27" x14ac:dyDescent="0.25">
      <c r="C75" s="17"/>
      <c r="D75" s="16"/>
      <c r="E75" t="s">
        <v>37</v>
      </c>
      <c r="F75">
        <f t="shared" si="0"/>
        <v>9.3599999999999985E-3</v>
      </c>
      <c r="G75">
        <f t="shared" si="0"/>
        <v>9.3599999999999985E-3</v>
      </c>
      <c r="H75">
        <f>E13+I13</f>
        <v>1.835199</v>
      </c>
      <c r="I75">
        <f t="shared" si="1"/>
        <v>9.3599999999999985E-3</v>
      </c>
      <c r="J75">
        <f t="shared" si="1"/>
        <v>9.3599999999999985E-3</v>
      </c>
      <c r="K75">
        <f>I20+E20</f>
        <v>1.8720379999999999</v>
      </c>
      <c r="P75" s="16"/>
      <c r="Q75" t="s">
        <v>37</v>
      </c>
      <c r="R75">
        <f t="shared" si="2"/>
        <v>9.4199999999999996E-3</v>
      </c>
      <c r="S75">
        <f t="shared" si="2"/>
        <v>9.4199999999999996E-3</v>
      </c>
      <c r="U75">
        <f t="shared" si="3"/>
        <v>9.4199999999999996E-3</v>
      </c>
      <c r="V75">
        <f t="shared" si="3"/>
        <v>9.4199999999999996E-3</v>
      </c>
    </row>
    <row r="76" spans="1:27" x14ac:dyDescent="0.25">
      <c r="C76" s="17"/>
    </row>
    <row r="77" spans="1:27" x14ac:dyDescent="0.25">
      <c r="C77" s="17"/>
    </row>
    <row r="78" spans="1:27" x14ac:dyDescent="0.25">
      <c r="C78" s="17"/>
    </row>
    <row r="79" spans="1:27" x14ac:dyDescent="0.25">
      <c r="C79" s="17"/>
      <c r="D79" s="16" t="s">
        <v>38</v>
      </c>
      <c r="E79" t="s">
        <v>34</v>
      </c>
      <c r="F79">
        <f t="shared" ref="F79:G81" si="4">0.2*G11+(1-0.2)*C11</f>
        <v>1.5599999999999998E-3</v>
      </c>
      <c r="G79">
        <f t="shared" si="4"/>
        <v>9.6600000000000002E-3</v>
      </c>
      <c r="I79">
        <f t="shared" ref="I79:J81" si="5">0.2*G18+(1-0.2)*C18</f>
        <v>1.5599999999999998E-3</v>
      </c>
      <c r="J79">
        <f t="shared" si="5"/>
        <v>9.6600000000000002E-3</v>
      </c>
      <c r="L79">
        <f>0.2*F25+(1-0.2)*B25</f>
        <v>9.5399999999999999E-3</v>
      </c>
      <c r="P79" s="16" t="s">
        <v>39</v>
      </c>
      <c r="Q79" t="s">
        <v>34</v>
      </c>
      <c r="R79">
        <f t="shared" ref="R79:S81" si="6">0.3*G11+(1-0.3)*C11</f>
        <v>1.6899999999999999E-3</v>
      </c>
      <c r="S79">
        <f t="shared" si="6"/>
        <v>9.7900000000000001E-3</v>
      </c>
      <c r="U79">
        <f t="shared" ref="U79:V81" si="7">0.3*G18+(1-0.3)*C18</f>
        <v>1.6899999999999999E-3</v>
      </c>
      <c r="V79">
        <f t="shared" si="7"/>
        <v>9.7900000000000001E-3</v>
      </c>
      <c r="X79">
        <f>0.3*F25+(1-0.3)*B25</f>
        <v>9.6599999999999984E-3</v>
      </c>
    </row>
    <row r="80" spans="1:27" x14ac:dyDescent="0.25">
      <c r="C80" s="17"/>
      <c r="D80" s="16"/>
      <c r="E80" t="s">
        <v>36</v>
      </c>
      <c r="F80">
        <f t="shared" si="4"/>
        <v>9.5399999999999999E-3</v>
      </c>
      <c r="G80">
        <f t="shared" si="4"/>
        <v>9.640000000000001E-3</v>
      </c>
      <c r="I80">
        <f t="shared" si="5"/>
        <v>9.5399999999999999E-3</v>
      </c>
      <c r="J80">
        <f t="shared" si="5"/>
        <v>9.640000000000001E-3</v>
      </c>
      <c r="P80" s="16"/>
      <c r="Q80" t="s">
        <v>36</v>
      </c>
      <c r="R80">
        <f t="shared" si="6"/>
        <v>9.6599999999999984E-3</v>
      </c>
      <c r="S80">
        <f t="shared" si="6"/>
        <v>9.7599999999999996E-3</v>
      </c>
      <c r="U80">
        <f t="shared" si="7"/>
        <v>9.6599999999999984E-3</v>
      </c>
      <c r="V80">
        <f t="shared" si="7"/>
        <v>9.7599999999999996E-3</v>
      </c>
    </row>
    <row r="81" spans="2:25" x14ac:dyDescent="0.25">
      <c r="C81" s="17"/>
      <c r="D81" s="16"/>
      <c r="E81" t="s">
        <v>37</v>
      </c>
      <c r="F81">
        <f t="shared" si="4"/>
        <v>9.5399999999999999E-3</v>
      </c>
      <c r="G81">
        <f t="shared" si="4"/>
        <v>9.5399999999999999E-3</v>
      </c>
      <c r="I81">
        <f t="shared" si="5"/>
        <v>9.5399999999999999E-3</v>
      </c>
      <c r="J81">
        <f t="shared" si="5"/>
        <v>9.5399999999999999E-3</v>
      </c>
      <c r="P81" s="16"/>
      <c r="Q81" t="s">
        <v>37</v>
      </c>
      <c r="R81">
        <f t="shared" si="6"/>
        <v>9.6599999999999984E-3</v>
      </c>
      <c r="S81">
        <f t="shared" si="6"/>
        <v>9.6599999999999984E-3</v>
      </c>
      <c r="U81">
        <f t="shared" si="7"/>
        <v>9.6599999999999984E-3</v>
      </c>
      <c r="V81">
        <f t="shared" si="7"/>
        <v>9.6599999999999984E-3</v>
      </c>
    </row>
    <row r="84" spans="2:25" x14ac:dyDescent="0.25">
      <c r="D84" s="12" t="s">
        <v>12</v>
      </c>
      <c r="E84" s="12"/>
      <c r="F84" s="12"/>
      <c r="G84" s="12"/>
      <c r="H84" s="12"/>
      <c r="I84" s="13" t="s">
        <v>24</v>
      </c>
      <c r="J84" s="13"/>
      <c r="K84" s="13"/>
      <c r="L84" s="14" t="s">
        <v>25</v>
      </c>
      <c r="M84" s="14"/>
      <c r="N84" s="2"/>
      <c r="P84" s="12" t="s">
        <v>12</v>
      </c>
      <c r="Q84" s="12"/>
      <c r="R84" s="12"/>
      <c r="S84" s="12"/>
      <c r="T84" s="12"/>
      <c r="U84" s="13" t="s">
        <v>24</v>
      </c>
      <c r="V84" s="13"/>
      <c r="W84" s="13"/>
      <c r="X84" s="14" t="s">
        <v>25</v>
      </c>
      <c r="Y84" s="14"/>
    </row>
    <row r="85" spans="2:25" x14ac:dyDescent="0.25">
      <c r="F85" t="s">
        <v>17</v>
      </c>
      <c r="G85" t="s">
        <v>18</v>
      </c>
      <c r="H85" t="s">
        <v>31</v>
      </c>
      <c r="I85" t="s">
        <v>17</v>
      </c>
      <c r="J85" t="s">
        <v>18</v>
      </c>
      <c r="K85" t="s">
        <v>31</v>
      </c>
      <c r="L85" t="s">
        <v>26</v>
      </c>
      <c r="M85" t="s">
        <v>32</v>
      </c>
      <c r="R85" t="s">
        <v>17</v>
      </c>
      <c r="S85" t="s">
        <v>18</v>
      </c>
      <c r="T85" t="s">
        <v>31</v>
      </c>
      <c r="U85" t="s">
        <v>17</v>
      </c>
      <c r="V85" t="s">
        <v>18</v>
      </c>
      <c r="W85" t="s">
        <v>31</v>
      </c>
      <c r="X85" t="s">
        <v>26</v>
      </c>
      <c r="Y85" t="s">
        <v>32</v>
      </c>
    </row>
    <row r="86" spans="2:25" x14ac:dyDescent="0.25">
      <c r="B86" s="17" t="s">
        <v>10</v>
      </c>
      <c r="C86" s="15" t="s">
        <v>40</v>
      </c>
      <c r="D86" s="16" t="s">
        <v>33</v>
      </c>
      <c r="E86" t="s">
        <v>34</v>
      </c>
      <c r="F86">
        <f t="shared" ref="F86:G88" si="8">(0.05*(1-0.05)+0.05*(1-0.05))*G11+0.05*0.05*K11+(1-0.05*(1-0.05)-0.05*(1-0.05)-0.05*0.05)*C11</f>
        <v>1.4267500000000001E-3</v>
      </c>
      <c r="G86">
        <f t="shared" si="8"/>
        <v>9.5297500000000018E-3</v>
      </c>
      <c r="H86">
        <f>M11+I11+E11</f>
        <v>2.6585039999999998</v>
      </c>
      <c r="I86">
        <f t="shared" ref="I86:J88" si="9">(0.05*(1-0.05)+0.05*(1-0.05))*G18+0.05*0.05*K18+(1-0.05*(1-0.05)-0.05*(1-0.05)-0.05*0.05)*C18</f>
        <v>1.4267500000000001E-3</v>
      </c>
      <c r="J86">
        <f t="shared" si="9"/>
        <v>9.5297500000000018E-3</v>
      </c>
      <c r="K86">
        <f>M18+I18+E18</f>
        <v>2.5422059999999997</v>
      </c>
      <c r="L86">
        <f>(0.05*(1-0.05)+0.05*(1-0.05))*F25+0.05*0.05*J25+(1-0.05*(1-0.05)-0.05*(1-0.05)-0.05*0.05)*B25</f>
        <v>9.4199999999999996E-3</v>
      </c>
      <c r="M86">
        <f>M25+I25+E25</f>
        <v>4.9160719999999998</v>
      </c>
      <c r="O86" s="15" t="s">
        <v>41</v>
      </c>
      <c r="P86" s="16" t="s">
        <v>35</v>
      </c>
      <c r="Q86" t="s">
        <v>34</v>
      </c>
      <c r="R86">
        <f t="shared" ref="R86:S88" si="10">(0.1*0.9+0.1*0.9)*G11+0.1*0.1*K11+(1-0.1*0.9-0.1*0.9-0.1*0.1)*C11</f>
        <v>1.5470000000000002E-3</v>
      </c>
      <c r="S86">
        <f t="shared" si="10"/>
        <v>9.6590000000000009E-3</v>
      </c>
      <c r="U86">
        <f t="shared" ref="U86:V88" si="11">(0.1*0.9+0.1*0.9)*G18+0.1*0.1*K18+(1-0.1*0.9-0.1*0.9-0.1*0.1)*C18</f>
        <v>1.5470000000000002E-3</v>
      </c>
      <c r="V86">
        <f t="shared" si="11"/>
        <v>9.6590000000000009E-3</v>
      </c>
      <c r="X86">
        <f>(0.1*0.9+0.1*0.9)*F25+0.1*0.1*J25+(1-0.1*0.9-0.1*0.9-0.1*0.1)*B25</f>
        <v>9.5399999999999999E-3</v>
      </c>
    </row>
    <row r="87" spans="2:25" x14ac:dyDescent="0.25">
      <c r="B87" s="17"/>
      <c r="C87" s="15"/>
      <c r="D87" s="16"/>
      <c r="E87" t="s">
        <v>36</v>
      </c>
      <c r="F87">
        <f t="shared" si="8"/>
        <v>9.4199999999999996E-3</v>
      </c>
      <c r="G87">
        <f t="shared" si="8"/>
        <v>9.5200000000000007E-3</v>
      </c>
      <c r="H87">
        <f>M12+I12+E12</f>
        <v>2.6886030000000001</v>
      </c>
      <c r="I87">
        <f t="shared" si="9"/>
        <v>9.4199999999999996E-3</v>
      </c>
      <c r="J87">
        <f t="shared" si="9"/>
        <v>9.5200000000000007E-3</v>
      </c>
      <c r="K87">
        <f>M19+I19+E19</f>
        <v>2.6076899999999998</v>
      </c>
      <c r="O87" s="15"/>
      <c r="P87" s="16"/>
      <c r="Q87" t="s">
        <v>36</v>
      </c>
      <c r="R87">
        <f t="shared" si="10"/>
        <v>9.5399999999999999E-3</v>
      </c>
      <c r="S87">
        <f t="shared" si="10"/>
        <v>9.640000000000001E-3</v>
      </c>
      <c r="U87">
        <f t="shared" si="11"/>
        <v>9.5399999999999999E-3</v>
      </c>
      <c r="V87">
        <f t="shared" si="11"/>
        <v>9.640000000000001E-3</v>
      </c>
    </row>
    <row r="88" spans="2:25" x14ac:dyDescent="0.25">
      <c r="B88" s="17"/>
      <c r="C88" s="15"/>
      <c r="D88" s="16"/>
      <c r="E88" t="s">
        <v>37</v>
      </c>
      <c r="F88">
        <f t="shared" si="8"/>
        <v>9.4199999999999996E-3</v>
      </c>
      <c r="G88">
        <f t="shared" si="8"/>
        <v>9.4199999999999996E-3</v>
      </c>
      <c r="H88">
        <f>M13+I13+E13</f>
        <v>2.7546360000000001</v>
      </c>
      <c r="I88">
        <f t="shared" si="9"/>
        <v>9.4199999999999996E-3</v>
      </c>
      <c r="J88">
        <f t="shared" si="9"/>
        <v>9.4199999999999996E-3</v>
      </c>
      <c r="K88">
        <f>M20+I20+E20</f>
        <v>2.7953080000000003</v>
      </c>
      <c r="O88" s="15"/>
      <c r="P88" s="16"/>
      <c r="Q88" t="s">
        <v>37</v>
      </c>
      <c r="R88">
        <f t="shared" si="10"/>
        <v>9.5399999999999999E-3</v>
      </c>
      <c r="S88">
        <f t="shared" si="10"/>
        <v>9.5399999999999999E-3</v>
      </c>
      <c r="U88">
        <f t="shared" si="11"/>
        <v>9.5399999999999999E-3</v>
      </c>
      <c r="V88">
        <f t="shared" si="11"/>
        <v>9.5399999999999999E-3</v>
      </c>
    </row>
    <row r="89" spans="2:25" x14ac:dyDescent="0.25">
      <c r="B89" s="17"/>
      <c r="C89" s="2"/>
    </row>
    <row r="90" spans="2:25" x14ac:dyDescent="0.25">
      <c r="B90" s="17"/>
      <c r="C90" s="2"/>
    </row>
    <row r="91" spans="2:25" x14ac:dyDescent="0.25">
      <c r="B91" s="17"/>
      <c r="C91" s="2"/>
    </row>
    <row r="92" spans="2:25" x14ac:dyDescent="0.25">
      <c r="B92" s="17"/>
      <c r="C92" s="15" t="s">
        <v>42</v>
      </c>
      <c r="D92" s="16" t="s">
        <v>38</v>
      </c>
      <c r="E92" t="s">
        <v>34</v>
      </c>
      <c r="F92">
        <f t="shared" ref="F92:G94" si="12">(0.2*0.8+0.2*0.8)*G11+0.2*0.2*K11+(1-0.2*0.8-0.2*0.8-0.2*0.2)*C11</f>
        <v>1.768E-3</v>
      </c>
      <c r="G92">
        <f t="shared" si="12"/>
        <v>9.9160000000000012E-3</v>
      </c>
      <c r="I92">
        <f t="shared" ref="I92:J94" si="13">(0.2*0.8+0.2*0.8)*G18+0.2*0.2*K18+(1-0.2*0.8-0.2*0.8-0.2*0.2)*C18</f>
        <v>1.768E-3</v>
      </c>
      <c r="J92">
        <f t="shared" si="13"/>
        <v>9.9160000000000012E-3</v>
      </c>
      <c r="L92">
        <f>(0.2*0.8+0.2*0.8)*F25+0.2*0.2*J25+(1-0.2*0.8-0.2*0.8-0.2*0.2)*B25</f>
        <v>9.7800000000000005E-3</v>
      </c>
      <c r="O92" s="15" t="s">
        <v>43</v>
      </c>
      <c r="P92" s="16" t="s">
        <v>39</v>
      </c>
      <c r="Q92" t="s">
        <v>34</v>
      </c>
      <c r="R92">
        <f t="shared" ref="R92:S94" si="14">(0.3*0.7+0.3*0.7)*G11+0.3*0.3*K11+(1-0.3*0.7-0.3*0.7-0.3*0.3)*C11</f>
        <v>1.9629999999999999E-3</v>
      </c>
      <c r="S92">
        <f t="shared" si="14"/>
        <v>1.0170999999999999E-2</v>
      </c>
      <c r="U92">
        <f t="shared" ref="U92:V94" si="15">(0.3*0.7+0.3*0.7)*G18+0.3*0.3*K18+(1-0.3*0.7-0.3*0.7-0.3*0.3)*C18</f>
        <v>1.9629999999999999E-3</v>
      </c>
      <c r="V92">
        <f t="shared" si="15"/>
        <v>1.0170999999999999E-2</v>
      </c>
      <c r="X92">
        <f>(0.3*0.7+0.3*0.7)*F25+0.3*0.3*J25+(1-0.3*0.7-0.3*0.7-0.3*0.3)*B25</f>
        <v>1.0020000000000001E-2</v>
      </c>
    </row>
    <row r="93" spans="2:25" x14ac:dyDescent="0.25">
      <c r="B93" s="17"/>
      <c r="C93" s="15"/>
      <c r="D93" s="16"/>
      <c r="E93" t="s">
        <v>36</v>
      </c>
      <c r="F93">
        <f t="shared" si="12"/>
        <v>9.7800000000000005E-3</v>
      </c>
      <c r="G93">
        <f t="shared" si="12"/>
        <v>9.8799999999999999E-3</v>
      </c>
      <c r="I93">
        <f t="shared" si="13"/>
        <v>9.7800000000000005E-3</v>
      </c>
      <c r="J93">
        <f t="shared" si="13"/>
        <v>9.8799999999999999E-3</v>
      </c>
      <c r="O93" s="15"/>
      <c r="P93" s="16"/>
      <c r="Q93" t="s">
        <v>36</v>
      </c>
      <c r="R93">
        <f t="shared" si="14"/>
        <v>1.0020000000000001E-2</v>
      </c>
      <c r="S93">
        <f t="shared" si="14"/>
        <v>1.0120000000000001E-2</v>
      </c>
      <c r="U93">
        <f t="shared" si="15"/>
        <v>1.0020000000000001E-2</v>
      </c>
      <c r="V93">
        <f t="shared" si="15"/>
        <v>1.0120000000000001E-2</v>
      </c>
    </row>
    <row r="94" spans="2:25" x14ac:dyDescent="0.25">
      <c r="B94" s="17"/>
      <c r="C94" s="15"/>
      <c r="D94" s="16"/>
      <c r="E94" t="s">
        <v>37</v>
      </c>
      <c r="F94">
        <f t="shared" si="12"/>
        <v>9.7800000000000005E-3</v>
      </c>
      <c r="G94">
        <f t="shared" si="12"/>
        <v>9.7800000000000005E-3</v>
      </c>
      <c r="I94">
        <f t="shared" si="13"/>
        <v>9.7800000000000005E-3</v>
      </c>
      <c r="J94">
        <f t="shared" si="13"/>
        <v>9.7800000000000005E-3</v>
      </c>
      <c r="O94" s="15"/>
      <c r="P94" s="16"/>
      <c r="Q94" t="s">
        <v>37</v>
      </c>
      <c r="R94">
        <f t="shared" si="14"/>
        <v>1.0020000000000001E-2</v>
      </c>
      <c r="S94">
        <f t="shared" si="14"/>
        <v>1.0020000000000001E-2</v>
      </c>
      <c r="U94">
        <f t="shared" si="15"/>
        <v>1.0020000000000001E-2</v>
      </c>
      <c r="V94">
        <f t="shared" si="15"/>
        <v>1.0020000000000001E-2</v>
      </c>
    </row>
    <row r="97" spans="1:25" x14ac:dyDescent="0.25">
      <c r="D97" s="12" t="s">
        <v>12</v>
      </c>
      <c r="E97" s="12"/>
      <c r="F97" s="12"/>
      <c r="G97" s="12"/>
      <c r="H97" s="12"/>
      <c r="I97" s="13" t="s">
        <v>24</v>
      </c>
      <c r="J97" s="13"/>
      <c r="K97" s="13"/>
      <c r="L97" s="14" t="s">
        <v>25</v>
      </c>
      <c r="M97" s="14"/>
      <c r="N97" s="2"/>
      <c r="P97" s="12" t="s">
        <v>12</v>
      </c>
      <c r="Q97" s="12"/>
      <c r="R97" s="12"/>
      <c r="S97" s="12"/>
      <c r="T97" s="12"/>
      <c r="U97" s="13" t="s">
        <v>24</v>
      </c>
      <c r="V97" s="13"/>
      <c r="W97" s="13"/>
      <c r="X97" s="14" t="s">
        <v>25</v>
      </c>
      <c r="Y97" s="14"/>
    </row>
    <row r="98" spans="1:25" x14ac:dyDescent="0.25">
      <c r="B98" s="2"/>
      <c r="F98" t="s">
        <v>17</v>
      </c>
      <c r="G98" t="s">
        <v>18</v>
      </c>
      <c r="H98" t="s">
        <v>31</v>
      </c>
      <c r="I98" t="s">
        <v>17</v>
      </c>
      <c r="J98" t="s">
        <v>18</v>
      </c>
      <c r="K98" t="s">
        <v>31</v>
      </c>
      <c r="L98" t="s">
        <v>26</v>
      </c>
      <c r="M98" t="s">
        <v>32</v>
      </c>
      <c r="R98" t="s">
        <v>17</v>
      </c>
      <c r="S98" t="s">
        <v>18</v>
      </c>
      <c r="T98" t="s">
        <v>31</v>
      </c>
      <c r="U98" t="s">
        <v>17</v>
      </c>
      <c r="V98" t="s">
        <v>18</v>
      </c>
      <c r="W98" t="s">
        <v>31</v>
      </c>
      <c r="X98" t="s">
        <v>26</v>
      </c>
      <c r="Y98" t="s">
        <v>32</v>
      </c>
    </row>
    <row r="99" spans="1:25" x14ac:dyDescent="0.25">
      <c r="A99" s="17" t="s">
        <v>11</v>
      </c>
      <c r="B99" s="19" t="s">
        <v>44</v>
      </c>
      <c r="C99" s="15" t="s">
        <v>40</v>
      </c>
      <c r="D99" s="16" t="s">
        <v>33</v>
      </c>
      <c r="E99" t="s">
        <v>34</v>
      </c>
      <c r="F99">
        <f t="shared" ref="F99:G101" si="16">3*0.05*(1-0.05)*(1-0.05)*G11+3*0.05*0.05*(1-0.05)*K11+0.05*0.05*0.05*O11+(1-3*0.05*(1-0.05)*(1-0.05)-3*0.05*0.05*(1-0.05)-0.05*0.05*0.05)*C11</f>
        <v>1.4854124999999997E-3</v>
      </c>
      <c r="G99">
        <f t="shared" si="16"/>
        <v>9.594262499999999E-3</v>
      </c>
      <c r="H99">
        <f>Q11+M11+I11+E11</f>
        <v>3.534192</v>
      </c>
      <c r="I99">
        <f t="shared" ref="I99:J101" si="17">3*0.05*(1-0.05)*(1-0.05)*G18+3*0.05*0.05*(1-0.05)*K18+0.05*0.05*0.05*O18+(1-3*0.05*(1-0.05)*(1-0.05)-3*0.05*0.05*(1-0.05)-0.05*0.05*0.05)*C18</f>
        <v>1.4854124999999997E-3</v>
      </c>
      <c r="J99">
        <f t="shared" si="17"/>
        <v>9.594262499999999E-3</v>
      </c>
      <c r="K99">
        <f>Q18+M18+E18+I18</f>
        <v>3.387778</v>
      </c>
      <c r="L99">
        <f>3*0.05*(1-0.05)*(1-0.05)*F25+3*0.05*0.05*(1-0.05)*J25+0.05*0.05*0.05*N25+(1-3*0.05*(1-0.05)*(1-0.05)-3*0.05*0.05*(1-0.05)-0.05*0.05*0.05)*B25</f>
        <v>9.4799999999999988E-3</v>
      </c>
      <c r="M99">
        <f>Q25+M25+I25+E25</f>
        <v>6.5744410000000002</v>
      </c>
      <c r="N99" s="19" t="s">
        <v>45</v>
      </c>
      <c r="O99" s="15" t="s">
        <v>41</v>
      </c>
      <c r="P99" s="16" t="s">
        <v>35</v>
      </c>
      <c r="Q99" t="s">
        <v>34</v>
      </c>
      <c r="R99">
        <f t="shared" ref="R99:S101" si="18">3*0.1*(1-0.1)*(1-0.1)*G11+3*0.1*0.1*(1-0.1)*K11+0.1*0.1*0.1*O11+(1-3*0.1*(1-0.1)*(1-0.1)-3*0.1*0.1*(1-0.1)-0.1*0.1*0.1)*C11</f>
        <v>1.6522999999999998E-3</v>
      </c>
      <c r="S99">
        <f t="shared" si="18"/>
        <v>9.7871E-3</v>
      </c>
      <c r="U99">
        <f t="shared" ref="U99:V101" si="19">3*0.1*(1-0.1)*(1-0.1)*G18+3*0.1*0.1*(1-0.1)*K18+0.1*0.1*0.1*O18+(1-3*0.1*(1-0.1)*(1-0.1)-3*0.1*0.1*(1-0.1)-0.1*0.1*0.1)*C18</f>
        <v>1.6522999999999998E-3</v>
      </c>
      <c r="V99">
        <f t="shared" si="19"/>
        <v>9.7871E-3</v>
      </c>
      <c r="X99">
        <f>3*0.1*(1-0.1)*(1-0.1)*F25+3*0.1*0.1*(1-0.1)*J25+0.1*0.1*0.1*N25+(1-3*0.1*(1-0.1)*(1-0.1)-3*0.1*0.1*(1-0.1)-0.1*0.1*0.1)*B25</f>
        <v>9.6599999999999984E-3</v>
      </c>
    </row>
    <row r="100" spans="1:25" x14ac:dyDescent="0.25">
      <c r="A100" s="17"/>
      <c r="B100" s="19"/>
      <c r="C100" s="15"/>
      <c r="D100" s="16"/>
      <c r="E100" t="s">
        <v>36</v>
      </c>
      <c r="F100">
        <f t="shared" si="16"/>
        <v>9.4799999999999988E-3</v>
      </c>
      <c r="G100">
        <f t="shared" si="16"/>
        <v>9.58E-3</v>
      </c>
      <c r="H100">
        <f>Q12+M12+I12+E12</f>
        <v>3.5951010000000005</v>
      </c>
      <c r="I100">
        <f t="shared" si="17"/>
        <v>9.4799999999999988E-3</v>
      </c>
      <c r="J100">
        <f t="shared" si="17"/>
        <v>9.58E-3</v>
      </c>
      <c r="K100">
        <f>Q19+M19+E19+I19</f>
        <v>3.4698889999999998</v>
      </c>
      <c r="N100" s="19"/>
      <c r="O100" s="15"/>
      <c r="P100" s="16"/>
      <c r="Q100" t="s">
        <v>36</v>
      </c>
      <c r="R100">
        <f t="shared" si="18"/>
        <v>9.6599999999999984E-3</v>
      </c>
      <c r="S100">
        <f t="shared" si="18"/>
        <v>9.7599999999999996E-3</v>
      </c>
      <c r="U100">
        <f t="shared" si="19"/>
        <v>9.6599999999999984E-3</v>
      </c>
      <c r="V100">
        <f t="shared" si="19"/>
        <v>9.7599999999999996E-3</v>
      </c>
    </row>
    <row r="101" spans="1:25" x14ac:dyDescent="0.25">
      <c r="A101" s="17"/>
      <c r="B101" s="19"/>
      <c r="C101" s="15"/>
      <c r="D101" s="16"/>
      <c r="E101" t="s">
        <v>37</v>
      </c>
      <c r="F101">
        <f t="shared" si="16"/>
        <v>9.4799999999999988E-3</v>
      </c>
      <c r="G101">
        <f t="shared" si="16"/>
        <v>9.4799999999999988E-3</v>
      </c>
      <c r="H101">
        <f>Q13+M13+I13+E13</f>
        <v>3.6712860000000003</v>
      </c>
      <c r="I101">
        <f t="shared" si="17"/>
        <v>9.4799999999999988E-3</v>
      </c>
      <c r="J101">
        <f t="shared" si="17"/>
        <v>9.4799999999999988E-3</v>
      </c>
      <c r="K101">
        <f>Q20+M20+E20+I20</f>
        <v>3.7378390000000001</v>
      </c>
      <c r="N101" s="19"/>
      <c r="O101" s="15"/>
      <c r="P101" s="16"/>
      <c r="Q101" t="s">
        <v>37</v>
      </c>
      <c r="R101">
        <f t="shared" si="18"/>
        <v>9.6599999999999984E-3</v>
      </c>
      <c r="S101">
        <f t="shared" si="18"/>
        <v>9.6599999999999984E-3</v>
      </c>
      <c r="U101">
        <f t="shared" si="19"/>
        <v>9.6599999999999984E-3</v>
      </c>
      <c r="V101">
        <f t="shared" si="19"/>
        <v>9.6599999999999984E-3</v>
      </c>
    </row>
    <row r="102" spans="1:25" x14ac:dyDescent="0.25">
      <c r="A102" s="17"/>
      <c r="C102" s="2"/>
    </row>
    <row r="103" spans="1:25" x14ac:dyDescent="0.25">
      <c r="A103" s="17"/>
      <c r="C103" s="2"/>
    </row>
    <row r="104" spans="1:25" x14ac:dyDescent="0.25">
      <c r="A104" s="17"/>
      <c r="C104" s="2"/>
    </row>
    <row r="105" spans="1:25" x14ac:dyDescent="0.25">
      <c r="A105" s="17"/>
      <c r="B105" s="19" t="s">
        <v>46</v>
      </c>
      <c r="C105" s="15" t="s">
        <v>42</v>
      </c>
      <c r="D105" s="16" t="s">
        <v>38</v>
      </c>
      <c r="E105" t="s">
        <v>34</v>
      </c>
      <c r="F105">
        <f t="shared" ref="F105:G107" si="20">3*0.2*(1-0.2)*(1-0.2)*G11+3*0.2*0.2*(1-0.2)*K11+0.2*0.2*0.2*O11+(1-3*0.2*(1-0.2)*(1-0.2)-3*0.2*0.2*(1-0.2)-0.2*0.2*0.2)*C11</f>
        <v>1.9344E-3</v>
      </c>
      <c r="G105">
        <f t="shared" si="20"/>
        <v>1.0168799999999999E-2</v>
      </c>
      <c r="I105">
        <f t="shared" ref="I105:J107" si="21">3*0.2*(1-0.2)*(1-0.2)*G18+3*0.2*0.2*(1-0.2)*K18+0.2*0.2*0.2*O18+(1-3*0.2*(1-0.2)*(1-0.2)-3*0.2*0.2*(1-0.2)-0.2*0.2*0.2)*C18</f>
        <v>1.9344E-3</v>
      </c>
      <c r="J105">
        <f t="shared" si="21"/>
        <v>1.0168799999999999E-2</v>
      </c>
      <c r="L105">
        <f>3*0.2*(1-0.2)*(1-0.2)*F25+3*0.2*0.2*(1-0.2)*J25+0.2*0.2*0.2*N25+(1-3*0.2*(1-0.2)*(1-0.2)-3*0.2*0.2*(1-0.2)-0.2*0.2*0.2)*B25</f>
        <v>1.0020000000000001E-2</v>
      </c>
      <c r="N105" s="19" t="s">
        <v>47</v>
      </c>
      <c r="O105" s="15" t="s">
        <v>43</v>
      </c>
      <c r="P105" s="16" t="s">
        <v>39</v>
      </c>
      <c r="Q105" t="s">
        <v>34</v>
      </c>
      <c r="R105">
        <f t="shared" ref="R105:S107" si="22">3*0.3*(1-0.3)*(1-0.3)*G11+3*0.3*0.3*(1-0.3)*K11+0.3*0.3*0.3*O11+(1-3*0.3*(1-0.3)*(1-0.3)-3*0.3*0.3*(1-0.3)-0.3*0.3*0.3)*C11</f>
        <v>2.1540999999999999E-3</v>
      </c>
      <c r="S105">
        <f t="shared" si="22"/>
        <v>1.05457E-2</v>
      </c>
      <c r="U105">
        <f t="shared" ref="U105:V107" si="23">3*0.3*(1-0.3)*(1-0.3)*G18+3*0.3*0.3*(1-0.3)*K18+0.3*0.3*0.3*O18+(1-3*0.3*(1-0.3)*(1-0.3)-3*0.3*0.3*(1-0.3)-0.3*0.3*0.3)*C18</f>
        <v>2.1540999999999999E-3</v>
      </c>
      <c r="V105">
        <f t="shared" si="23"/>
        <v>1.05457E-2</v>
      </c>
      <c r="X105">
        <f>3*0.3*(1-0.3)*(1-0.3)*F25+3*0.3*0.3*(1-0.3)*J25+0.3*0.3*0.3*N25+(1-3*0.3*(1-0.3)*(1-0.3)-3*0.3*0.3*(1-0.3)-0.3*0.3*0.3)*B25</f>
        <v>1.038E-2</v>
      </c>
    </row>
    <row r="106" spans="1:25" x14ac:dyDescent="0.25">
      <c r="A106" s="17"/>
      <c r="B106" s="19"/>
      <c r="C106" s="15"/>
      <c r="D106" s="16"/>
      <c r="E106" t="s">
        <v>36</v>
      </c>
      <c r="F106">
        <f t="shared" si="20"/>
        <v>1.0020000000000001E-2</v>
      </c>
      <c r="G106">
        <f t="shared" si="20"/>
        <v>1.0120000000000001E-2</v>
      </c>
      <c r="I106">
        <f t="shared" si="21"/>
        <v>1.0020000000000001E-2</v>
      </c>
      <c r="J106">
        <f t="shared" si="21"/>
        <v>1.0120000000000001E-2</v>
      </c>
      <c r="N106" s="19"/>
      <c r="O106" s="15"/>
      <c r="P106" s="16"/>
      <c r="Q106" t="s">
        <v>36</v>
      </c>
      <c r="R106">
        <f t="shared" si="22"/>
        <v>1.038E-2</v>
      </c>
      <c r="S106">
        <f t="shared" si="22"/>
        <v>1.0480000000000001E-2</v>
      </c>
      <c r="U106">
        <f t="shared" si="23"/>
        <v>1.038E-2</v>
      </c>
      <c r="V106">
        <f t="shared" si="23"/>
        <v>1.0480000000000001E-2</v>
      </c>
    </row>
    <row r="107" spans="1:25" x14ac:dyDescent="0.25">
      <c r="A107" s="17"/>
      <c r="B107" s="19"/>
      <c r="C107" s="15"/>
      <c r="D107" s="16"/>
      <c r="E107" t="s">
        <v>37</v>
      </c>
      <c r="F107">
        <f t="shared" si="20"/>
        <v>1.0020000000000001E-2</v>
      </c>
      <c r="G107">
        <f t="shared" si="20"/>
        <v>1.0020000000000001E-2</v>
      </c>
      <c r="I107">
        <f t="shared" si="21"/>
        <v>1.0020000000000001E-2</v>
      </c>
      <c r="J107">
        <f t="shared" si="21"/>
        <v>1.0020000000000001E-2</v>
      </c>
      <c r="N107" s="19"/>
      <c r="O107" s="15"/>
      <c r="P107" s="16"/>
      <c r="Q107" t="s">
        <v>37</v>
      </c>
      <c r="R107">
        <f t="shared" si="22"/>
        <v>1.038E-2</v>
      </c>
      <c r="S107">
        <f t="shared" si="22"/>
        <v>1.038E-2</v>
      </c>
      <c r="U107">
        <f t="shared" si="23"/>
        <v>1.038E-2</v>
      </c>
      <c r="V107">
        <f t="shared" si="23"/>
        <v>1.038E-2</v>
      </c>
    </row>
    <row r="110" spans="1:25" x14ac:dyDescent="0.25">
      <c r="A110" s="1" t="s">
        <v>7</v>
      </c>
      <c r="D110" s="12" t="s">
        <v>12</v>
      </c>
      <c r="E110" s="12"/>
      <c r="F110" s="12"/>
      <c r="G110" s="12"/>
      <c r="H110" s="12"/>
      <c r="I110" s="13" t="s">
        <v>24</v>
      </c>
      <c r="J110" s="13"/>
      <c r="K110" s="13"/>
      <c r="L110" s="14" t="s">
        <v>25</v>
      </c>
      <c r="M110" s="14"/>
      <c r="N110" s="4"/>
      <c r="P110" s="12" t="s">
        <v>12</v>
      </c>
      <c r="Q110" s="12"/>
      <c r="R110" s="12"/>
      <c r="S110" s="12"/>
      <c r="T110" s="12"/>
      <c r="U110" s="13" t="s">
        <v>24</v>
      </c>
      <c r="V110" s="13"/>
      <c r="W110" s="13"/>
      <c r="X110" s="14" t="s">
        <v>25</v>
      </c>
      <c r="Y110" s="14"/>
    </row>
    <row r="111" spans="1:25" x14ac:dyDescent="0.25">
      <c r="F111" t="s">
        <v>17</v>
      </c>
      <c r="G111" t="s">
        <v>18</v>
      </c>
      <c r="H111" t="s">
        <v>31</v>
      </c>
      <c r="I111" t="s">
        <v>17</v>
      </c>
      <c r="J111" t="s">
        <v>18</v>
      </c>
      <c r="K111" t="s">
        <v>31</v>
      </c>
      <c r="L111" t="s">
        <v>26</v>
      </c>
      <c r="M111" t="s">
        <v>32</v>
      </c>
      <c r="R111" t="s">
        <v>17</v>
      </c>
      <c r="S111" t="s">
        <v>18</v>
      </c>
      <c r="T111" t="s">
        <v>31</v>
      </c>
      <c r="U111" t="s">
        <v>17</v>
      </c>
      <c r="V111" t="s">
        <v>18</v>
      </c>
      <c r="W111" t="s">
        <v>31</v>
      </c>
      <c r="X111" t="s">
        <v>26</v>
      </c>
      <c r="Y111" t="s">
        <v>32</v>
      </c>
    </row>
    <row r="112" spans="1:25" x14ac:dyDescent="0.25">
      <c r="C112" s="17" t="s">
        <v>9</v>
      </c>
      <c r="D112" s="16" t="s">
        <v>33</v>
      </c>
      <c r="E112" t="s">
        <v>34</v>
      </c>
      <c r="F112">
        <f t="shared" ref="F112:G114" si="24">0.05*Y11+(1-0.05)*U11</f>
        <v>1.3649999999999999E-3</v>
      </c>
      <c r="G112">
        <f t="shared" si="24"/>
        <v>9.4650000000000012E-3</v>
      </c>
      <c r="H112">
        <f>AA11+W11</f>
        <v>1.7456830000000001</v>
      </c>
      <c r="I112">
        <f t="shared" ref="I112:J114" si="25">0.05*Y18+(1-0.05)*U18</f>
        <v>1.3649999999999999E-3</v>
      </c>
      <c r="J112">
        <f t="shared" si="25"/>
        <v>9.4650000000000012E-3</v>
      </c>
      <c r="K112">
        <f>AA18+W18</f>
        <v>1.7348129999999999</v>
      </c>
      <c r="L112">
        <f>0.05*X25+(1-0.05)*T25</f>
        <v>9.0549999999999988E-3</v>
      </c>
      <c r="M112">
        <f>AA25+W25</f>
        <v>3.2978719999999999</v>
      </c>
      <c r="P112" s="16" t="s">
        <v>35</v>
      </c>
      <c r="Q112" t="s">
        <v>34</v>
      </c>
      <c r="R112">
        <f t="shared" ref="R112:S114" si="26">0.1*Y11+(1-0.1)*U11</f>
        <v>1.4300000000000001E-3</v>
      </c>
      <c r="S112">
        <f t="shared" si="26"/>
        <v>9.5300000000000003E-3</v>
      </c>
      <c r="U112">
        <f t="shared" ref="U112:V114" si="27">0.1*Y18+(1-0.1)*U18</f>
        <v>1.4300000000000001E-3</v>
      </c>
      <c r="V112">
        <f t="shared" si="27"/>
        <v>9.5300000000000003E-3</v>
      </c>
      <c r="X112">
        <f>0.1*X25+(1-0.1)*T25</f>
        <v>9.11E-3</v>
      </c>
    </row>
    <row r="113" spans="2:25" x14ac:dyDescent="0.25">
      <c r="C113" s="17"/>
      <c r="D113" s="16"/>
      <c r="E113" t="s">
        <v>36</v>
      </c>
      <c r="F113">
        <f t="shared" si="24"/>
        <v>8.9599999999999992E-3</v>
      </c>
      <c r="G113">
        <f t="shared" si="24"/>
        <v>9.3599999999999985E-3</v>
      </c>
      <c r="H113">
        <f>AA12+W12</f>
        <v>1.8453080000000002</v>
      </c>
      <c r="I113">
        <f t="shared" si="25"/>
        <v>8.9599999999999992E-3</v>
      </c>
      <c r="J113">
        <f t="shared" si="25"/>
        <v>9.3549999999999987E-3</v>
      </c>
      <c r="K113">
        <f>AA19+W19</f>
        <v>1.8567670000000001</v>
      </c>
      <c r="P113" s="16"/>
      <c r="Q113" t="s">
        <v>36</v>
      </c>
      <c r="R113">
        <f t="shared" si="26"/>
        <v>9.0200000000000002E-3</v>
      </c>
      <c r="S113">
        <f t="shared" si="26"/>
        <v>9.4199999999999996E-3</v>
      </c>
      <c r="U113">
        <f t="shared" si="27"/>
        <v>9.0200000000000002E-3</v>
      </c>
      <c r="V113">
        <f t="shared" si="27"/>
        <v>9.4099999999999982E-3</v>
      </c>
    </row>
    <row r="114" spans="2:25" x14ac:dyDescent="0.25">
      <c r="C114" s="17"/>
      <c r="D114" s="16"/>
      <c r="E114" t="s">
        <v>37</v>
      </c>
      <c r="F114">
        <f t="shared" si="24"/>
        <v>9.0549999999999988E-3</v>
      </c>
      <c r="G114">
        <f t="shared" si="24"/>
        <v>9.0549999999999988E-3</v>
      </c>
      <c r="H114">
        <f>AA13+W13</f>
        <v>1.8128579999999999</v>
      </c>
      <c r="I114">
        <f t="shared" si="25"/>
        <v>9.0549999999999988E-3</v>
      </c>
      <c r="J114">
        <f t="shared" si="25"/>
        <v>9.0549999999999988E-3</v>
      </c>
      <c r="K114">
        <f>AA20+W20</f>
        <v>1.8736160000000002</v>
      </c>
      <c r="P114" s="16"/>
      <c r="Q114" t="s">
        <v>37</v>
      </c>
      <c r="R114">
        <f t="shared" si="26"/>
        <v>9.11E-3</v>
      </c>
      <c r="S114">
        <f t="shared" si="26"/>
        <v>9.11E-3</v>
      </c>
      <c r="U114">
        <f t="shared" si="27"/>
        <v>9.11E-3</v>
      </c>
      <c r="V114">
        <f t="shared" si="27"/>
        <v>9.11E-3</v>
      </c>
    </row>
    <row r="115" spans="2:25" x14ac:dyDescent="0.25">
      <c r="C115" s="17"/>
    </row>
    <row r="116" spans="2:25" x14ac:dyDescent="0.25">
      <c r="C116" s="17"/>
    </row>
    <row r="117" spans="2:25" x14ac:dyDescent="0.25">
      <c r="C117" s="17"/>
    </row>
    <row r="118" spans="2:25" x14ac:dyDescent="0.25">
      <c r="C118" s="17"/>
      <c r="D118" s="16" t="s">
        <v>38</v>
      </c>
      <c r="E118" t="s">
        <v>34</v>
      </c>
      <c r="F118">
        <f t="shared" ref="F118:G120" si="28">0.2*Y11+(1-0.2)*U11</f>
        <v>1.5599999999999998E-3</v>
      </c>
      <c r="G118">
        <f t="shared" si="28"/>
        <v>9.6600000000000002E-3</v>
      </c>
      <c r="I118">
        <f t="shared" ref="I118:J120" si="29">0.2*Y18+(1-0.2)*U18</f>
        <v>1.5599999999999998E-3</v>
      </c>
      <c r="J118">
        <f t="shared" si="29"/>
        <v>9.6600000000000002E-3</v>
      </c>
      <c r="L118">
        <f>0.2*X25+(1-0.2)*T25</f>
        <v>9.219999999999999E-3</v>
      </c>
      <c r="P118" s="16" t="s">
        <v>39</v>
      </c>
      <c r="Q118" t="s">
        <v>34</v>
      </c>
      <c r="R118">
        <f t="shared" ref="R118:S120" si="30">0.3*Y11+(1-0.3)*U11</f>
        <v>1.6899999999999999E-3</v>
      </c>
      <c r="S118">
        <f t="shared" si="30"/>
        <v>9.7900000000000001E-3</v>
      </c>
      <c r="U118">
        <f t="shared" ref="U118:V120" si="31">0.3*Y18+(1-0.3)*U18</f>
        <v>1.6899999999999999E-3</v>
      </c>
      <c r="V118">
        <f t="shared" si="31"/>
        <v>9.7900000000000001E-3</v>
      </c>
      <c r="X118">
        <f>0.3*X25+(1-0.3)*T25</f>
        <v>9.329999999999998E-3</v>
      </c>
    </row>
    <row r="119" spans="2:25" x14ac:dyDescent="0.25">
      <c r="C119" s="17"/>
      <c r="D119" s="16"/>
      <c r="E119" t="s">
        <v>36</v>
      </c>
      <c r="F119">
        <f t="shared" si="28"/>
        <v>9.1400000000000006E-3</v>
      </c>
      <c r="G119">
        <f t="shared" si="28"/>
        <v>9.5399999999999999E-3</v>
      </c>
      <c r="I119">
        <f t="shared" si="29"/>
        <v>9.1400000000000006E-3</v>
      </c>
      <c r="J119">
        <f t="shared" si="29"/>
        <v>9.5199999999999989E-3</v>
      </c>
      <c r="P119" s="16"/>
      <c r="Q119" t="s">
        <v>36</v>
      </c>
      <c r="R119">
        <f t="shared" si="30"/>
        <v>9.2599999999999991E-3</v>
      </c>
      <c r="S119">
        <f t="shared" si="30"/>
        <v>9.6599999999999984E-3</v>
      </c>
      <c r="U119">
        <f t="shared" si="31"/>
        <v>9.2599999999999991E-3</v>
      </c>
      <c r="V119">
        <f t="shared" si="31"/>
        <v>9.6299999999999997E-3</v>
      </c>
    </row>
    <row r="120" spans="2:25" x14ac:dyDescent="0.25">
      <c r="C120" s="17"/>
      <c r="D120" s="16"/>
      <c r="E120" t="s">
        <v>37</v>
      </c>
      <c r="F120">
        <f t="shared" si="28"/>
        <v>9.219999999999999E-3</v>
      </c>
      <c r="G120">
        <f t="shared" si="28"/>
        <v>9.219999999999999E-3</v>
      </c>
      <c r="I120">
        <f t="shared" si="29"/>
        <v>9.219999999999999E-3</v>
      </c>
      <c r="J120">
        <f t="shared" si="29"/>
        <v>9.219999999999999E-3</v>
      </c>
      <c r="P120" s="16"/>
      <c r="Q120" t="s">
        <v>37</v>
      </c>
      <c r="R120">
        <f t="shared" si="30"/>
        <v>9.329999999999998E-3</v>
      </c>
      <c r="S120">
        <f t="shared" si="30"/>
        <v>9.329999999999998E-3</v>
      </c>
      <c r="U120">
        <f t="shared" si="31"/>
        <v>9.329999999999998E-3</v>
      </c>
      <c r="V120">
        <f t="shared" si="31"/>
        <v>9.329999999999998E-3</v>
      </c>
    </row>
    <row r="123" spans="2:25" x14ac:dyDescent="0.25">
      <c r="D123" s="12" t="s">
        <v>12</v>
      </c>
      <c r="E123" s="12"/>
      <c r="F123" s="12"/>
      <c r="G123" s="12"/>
      <c r="H123" s="12"/>
      <c r="I123" s="13" t="s">
        <v>24</v>
      </c>
      <c r="J123" s="13"/>
      <c r="K123" s="13"/>
      <c r="L123" s="14" t="s">
        <v>25</v>
      </c>
      <c r="M123" s="14"/>
      <c r="N123" s="2"/>
      <c r="P123" s="12" t="s">
        <v>12</v>
      </c>
      <c r="Q123" s="12"/>
      <c r="R123" s="12"/>
      <c r="S123" s="12"/>
      <c r="T123" s="12"/>
      <c r="U123" s="13" t="s">
        <v>24</v>
      </c>
      <c r="V123" s="13"/>
      <c r="W123" s="13"/>
      <c r="X123" s="14" t="s">
        <v>25</v>
      </c>
      <c r="Y123" s="14"/>
    </row>
    <row r="124" spans="2:25" x14ac:dyDescent="0.25">
      <c r="F124" t="s">
        <v>17</v>
      </c>
      <c r="G124" t="s">
        <v>18</v>
      </c>
      <c r="H124" t="s">
        <v>31</v>
      </c>
      <c r="I124" t="s">
        <v>17</v>
      </c>
      <c r="J124" t="s">
        <v>18</v>
      </c>
      <c r="K124" t="s">
        <v>31</v>
      </c>
      <c r="L124" t="s">
        <v>26</v>
      </c>
      <c r="M124" t="s">
        <v>32</v>
      </c>
      <c r="R124" t="s">
        <v>17</v>
      </c>
      <c r="S124" t="s">
        <v>18</v>
      </c>
      <c r="T124" t="s">
        <v>31</v>
      </c>
      <c r="U124" t="s">
        <v>17</v>
      </c>
      <c r="V124" t="s">
        <v>18</v>
      </c>
      <c r="W124" t="s">
        <v>31</v>
      </c>
      <c r="X124" t="s">
        <v>26</v>
      </c>
      <c r="Y124" t="s">
        <v>32</v>
      </c>
    </row>
    <row r="125" spans="2:25" x14ac:dyDescent="0.25">
      <c r="B125" s="17" t="s">
        <v>10</v>
      </c>
      <c r="C125" s="15" t="s">
        <v>40</v>
      </c>
      <c r="D125" s="16" t="s">
        <v>33</v>
      </c>
      <c r="E125" t="s">
        <v>34</v>
      </c>
      <c r="F125">
        <f t="shared" ref="F125:G127" si="32">(0.05*(1-0.05)+0.05*(1-0.05))*Y11+0.05*0.05*AC11+(1-0.05*(1-0.05)-0.05*(1-0.05)-0.05*0.05)*U11</f>
        <v>1.4267500000000001E-3</v>
      </c>
      <c r="G125">
        <f t="shared" si="32"/>
        <v>9.5297500000000018E-3</v>
      </c>
      <c r="H125">
        <f>AE11+AA11+W11</f>
        <v>2.6149709999999997</v>
      </c>
      <c r="I125">
        <f t="shared" ref="I125:J127" si="33">(0.05*(1-0.05)+0.05*(1-0.05))*Y18+0.05*0.05*AC18+(1-0.05*(1-0.05)-0.05*(1-0.05)-0.05*0.05)*U18</f>
        <v>1.4267500000000001E-3</v>
      </c>
      <c r="J125">
        <f t="shared" si="33"/>
        <v>9.5297500000000018E-3</v>
      </c>
      <c r="K125">
        <f>AE18+AA18+W18</f>
        <v>2.617375</v>
      </c>
      <c r="L125">
        <f>(0.05*(1-0.05)+0.05*(1-0.05))*X25+0.05*0.05*AB25+(1-0.05*(1-0.05)-0.05*(1-0.05)-0.05*0.05)*T25</f>
        <v>9.11E-3</v>
      </c>
      <c r="M125">
        <f>AE25+AA25+W25</f>
        <v>4.9425319999999999</v>
      </c>
      <c r="O125" s="15" t="s">
        <v>41</v>
      </c>
      <c r="P125" s="16" t="s">
        <v>35</v>
      </c>
      <c r="Q125" t="s">
        <v>34</v>
      </c>
      <c r="R125">
        <f t="shared" ref="R125:S127" si="34">(0.1*0.9+0.1*0.9)*Y11+0.1*0.1*AC11+(1-0.1*0.9-0.1*0.9-0.1*0.1)*U11</f>
        <v>1.5470000000000002E-3</v>
      </c>
      <c r="S125">
        <f t="shared" si="34"/>
        <v>9.6590000000000009E-3</v>
      </c>
      <c r="U125">
        <f t="shared" ref="U125:V127" si="35">(0.1*0.9+0.1*0.9)*Y18+0.1*0.1*AC18+(1-0.1*0.9-0.1*0.9-0.1*0.1)*U18</f>
        <v>1.5470000000000002E-3</v>
      </c>
      <c r="V125">
        <f t="shared" si="35"/>
        <v>9.6590000000000009E-3</v>
      </c>
      <c r="X125">
        <f>(0.1*0.9+0.1*0.9)*X25+0.1*0.1*AB25+(1-0.1*0.9-0.1*0.9-0.1*0.1)*T25</f>
        <v>9.219999999999999E-3</v>
      </c>
    </row>
    <row r="126" spans="2:25" x14ac:dyDescent="0.25">
      <c r="B126" s="17"/>
      <c r="C126" s="15"/>
      <c r="D126" s="16"/>
      <c r="E126" t="s">
        <v>36</v>
      </c>
      <c r="F126">
        <f t="shared" si="32"/>
        <v>9.0197500000000017E-3</v>
      </c>
      <c r="G126">
        <f t="shared" si="32"/>
        <v>9.4197499999999993E-3</v>
      </c>
      <c r="H126">
        <f>AE12+AA12+W12</f>
        <v>2.7306629999999998</v>
      </c>
      <c r="I126">
        <f t="shared" si="33"/>
        <v>9.0197500000000017E-3</v>
      </c>
      <c r="J126">
        <f t="shared" si="33"/>
        <v>9.4102500000000002E-3</v>
      </c>
      <c r="K126">
        <f>AE19+AA19+W19</f>
        <v>2.7346550000000001</v>
      </c>
      <c r="O126" s="15"/>
      <c r="P126" s="16"/>
      <c r="Q126" t="s">
        <v>36</v>
      </c>
      <c r="R126">
        <f t="shared" si="34"/>
        <v>9.1390000000000013E-3</v>
      </c>
      <c r="S126">
        <f t="shared" si="34"/>
        <v>9.5390000000000006E-3</v>
      </c>
      <c r="U126">
        <f t="shared" si="35"/>
        <v>9.1390000000000013E-3</v>
      </c>
      <c r="V126">
        <f t="shared" si="35"/>
        <v>9.5209999999999999E-3</v>
      </c>
    </row>
    <row r="127" spans="2:25" x14ac:dyDescent="0.25">
      <c r="B127" s="17"/>
      <c r="C127" s="15"/>
      <c r="D127" s="16"/>
      <c r="E127" t="s">
        <v>37</v>
      </c>
      <c r="F127">
        <f t="shared" si="32"/>
        <v>9.11E-3</v>
      </c>
      <c r="G127">
        <f t="shared" si="32"/>
        <v>9.11E-3</v>
      </c>
      <c r="H127">
        <f>AE13+AA13+W13</f>
        <v>2.7210330000000003</v>
      </c>
      <c r="I127">
        <f t="shared" si="33"/>
        <v>9.11E-3</v>
      </c>
      <c r="J127">
        <f t="shared" si="33"/>
        <v>9.11E-3</v>
      </c>
      <c r="K127">
        <f>AE20+AA20+W20</f>
        <v>2.8710740000000001</v>
      </c>
      <c r="O127" s="15"/>
      <c r="P127" s="16"/>
      <c r="Q127" t="s">
        <v>37</v>
      </c>
      <c r="R127">
        <f t="shared" si="34"/>
        <v>9.219999999999999E-3</v>
      </c>
      <c r="S127">
        <f t="shared" si="34"/>
        <v>9.219999999999999E-3</v>
      </c>
      <c r="U127">
        <f t="shared" si="35"/>
        <v>9.219999999999999E-3</v>
      </c>
      <c r="V127">
        <f t="shared" si="35"/>
        <v>9.219999999999999E-3</v>
      </c>
    </row>
    <row r="128" spans="2:25" x14ac:dyDescent="0.25">
      <c r="B128" s="17"/>
      <c r="C128" s="2"/>
    </row>
    <row r="129" spans="1:25" x14ac:dyDescent="0.25">
      <c r="B129" s="17"/>
      <c r="C129" s="2"/>
    </row>
    <row r="130" spans="1:25" x14ac:dyDescent="0.25">
      <c r="B130" s="17"/>
      <c r="C130" s="2"/>
    </row>
    <row r="131" spans="1:25" x14ac:dyDescent="0.25">
      <c r="B131" s="17"/>
      <c r="C131" s="15" t="s">
        <v>42</v>
      </c>
      <c r="D131" s="16" t="s">
        <v>38</v>
      </c>
      <c r="E131" t="s">
        <v>34</v>
      </c>
      <c r="F131">
        <f t="shared" ref="F131:G133" si="36">(0.2*0.8+0.2*0.8)*Y11+0.2*0.2*AC11+(1-0.2*0.8-0.2*0.8-0.2*0.2)*U11</f>
        <v>1.768E-3</v>
      </c>
      <c r="G131">
        <f t="shared" si="36"/>
        <v>9.9160000000000012E-3</v>
      </c>
      <c r="I131">
        <f t="shared" ref="I131:J133" si="37">(0.2*0.8+0.2*0.8)*Y18+0.2*0.2*AC18+(1-0.2*0.8-0.2*0.8-0.2*0.2)*U18</f>
        <v>1.768E-3</v>
      </c>
      <c r="J131">
        <f t="shared" si="37"/>
        <v>9.9160000000000012E-3</v>
      </c>
      <c r="L131">
        <f>(0.2*0.8+0.2*0.8)*X25+0.2*0.2*AB25+(1-0.2*0.8-0.2*0.8-0.2*0.2)*T25</f>
        <v>9.4399999999999987E-3</v>
      </c>
      <c r="O131" s="15" t="s">
        <v>43</v>
      </c>
      <c r="P131" s="16" t="s">
        <v>39</v>
      </c>
      <c r="Q131" t="s">
        <v>34</v>
      </c>
      <c r="R131">
        <f t="shared" ref="R131:S133" si="38">(0.3*0.7+0.3*0.7)*Y11+0.3*0.3*AC11+(1-0.3*0.7-0.3*0.7-0.3*0.3)*U11</f>
        <v>1.9629999999999999E-3</v>
      </c>
      <c r="S131">
        <f t="shared" si="38"/>
        <v>1.0170999999999999E-2</v>
      </c>
      <c r="U131">
        <f t="shared" ref="U131:V133" si="39">(0.3*0.7+0.3*0.7)*Y18+0.3*0.3*AC18+(1-0.3*0.7-0.3*0.7-0.3*0.3)*U18</f>
        <v>1.9629999999999999E-3</v>
      </c>
      <c r="V131">
        <f t="shared" si="39"/>
        <v>1.0170999999999999E-2</v>
      </c>
      <c r="X131">
        <f>(0.3*0.7+0.3*0.7)*X25+0.3*0.3*AB25+(1-0.3*0.7-0.3*0.7-0.3*0.3)*T25</f>
        <v>9.6600000000000002E-3</v>
      </c>
    </row>
    <row r="132" spans="1:25" x14ac:dyDescent="0.25">
      <c r="B132" s="17"/>
      <c r="C132" s="15"/>
      <c r="D132" s="16"/>
      <c r="E132" t="s">
        <v>36</v>
      </c>
      <c r="F132">
        <f t="shared" si="36"/>
        <v>9.3759999999999989E-3</v>
      </c>
      <c r="G132">
        <f t="shared" si="36"/>
        <v>9.776E-3</v>
      </c>
      <c r="I132">
        <f t="shared" si="37"/>
        <v>9.3759999999999989E-3</v>
      </c>
      <c r="J132">
        <f t="shared" si="37"/>
        <v>9.7439999999999992E-3</v>
      </c>
      <c r="O132" s="15"/>
      <c r="P132" s="16"/>
      <c r="Q132" t="s">
        <v>36</v>
      </c>
      <c r="R132">
        <f t="shared" si="38"/>
        <v>9.6110000000000015E-3</v>
      </c>
      <c r="S132">
        <f t="shared" si="38"/>
        <v>1.0010999999999999E-2</v>
      </c>
      <c r="U132">
        <f t="shared" si="39"/>
        <v>9.6110000000000015E-3</v>
      </c>
      <c r="V132">
        <f t="shared" si="39"/>
        <v>9.9689999999999987E-3</v>
      </c>
    </row>
    <row r="133" spans="1:25" x14ac:dyDescent="0.25">
      <c r="B133" s="17"/>
      <c r="C133" s="15"/>
      <c r="D133" s="16"/>
      <c r="E133" t="s">
        <v>37</v>
      </c>
      <c r="F133">
        <f t="shared" si="36"/>
        <v>9.4399999999999987E-3</v>
      </c>
      <c r="G133">
        <f t="shared" si="36"/>
        <v>9.4399999999999987E-3</v>
      </c>
      <c r="I133">
        <f t="shared" si="37"/>
        <v>9.4399999999999987E-3</v>
      </c>
      <c r="J133">
        <f t="shared" si="37"/>
        <v>9.4399999999999987E-3</v>
      </c>
      <c r="O133" s="15"/>
      <c r="P133" s="16"/>
      <c r="Q133" t="s">
        <v>37</v>
      </c>
      <c r="R133">
        <f t="shared" si="38"/>
        <v>9.6600000000000002E-3</v>
      </c>
      <c r="S133">
        <f t="shared" si="38"/>
        <v>9.6600000000000002E-3</v>
      </c>
      <c r="U133">
        <f t="shared" si="39"/>
        <v>9.6600000000000002E-3</v>
      </c>
      <c r="V133">
        <f t="shared" si="39"/>
        <v>9.6600000000000002E-3</v>
      </c>
    </row>
    <row r="136" spans="1:25" x14ac:dyDescent="0.25">
      <c r="D136" s="12" t="s">
        <v>12</v>
      </c>
      <c r="E136" s="12"/>
      <c r="F136" s="12"/>
      <c r="G136" s="12"/>
      <c r="H136" s="12"/>
      <c r="I136" s="13" t="s">
        <v>24</v>
      </c>
      <c r="J136" s="13"/>
      <c r="K136" s="13"/>
      <c r="L136" s="14" t="s">
        <v>25</v>
      </c>
      <c r="M136" s="14"/>
      <c r="N136" s="2"/>
      <c r="P136" s="12" t="s">
        <v>12</v>
      </c>
      <c r="Q136" s="12"/>
      <c r="R136" s="12"/>
      <c r="S136" s="12"/>
      <c r="T136" s="12"/>
      <c r="U136" s="13" t="s">
        <v>24</v>
      </c>
      <c r="V136" s="13"/>
      <c r="W136" s="13"/>
      <c r="X136" s="14" t="s">
        <v>25</v>
      </c>
      <c r="Y136" s="14"/>
    </row>
    <row r="137" spans="1:25" x14ac:dyDescent="0.25">
      <c r="B137" s="2"/>
      <c r="F137" t="s">
        <v>17</v>
      </c>
      <c r="G137" t="s">
        <v>18</v>
      </c>
      <c r="H137" t="s">
        <v>31</v>
      </c>
      <c r="I137" t="s">
        <v>17</v>
      </c>
      <c r="J137" t="s">
        <v>18</v>
      </c>
      <c r="K137" t="s">
        <v>31</v>
      </c>
      <c r="L137" t="s">
        <v>26</v>
      </c>
      <c r="M137" t="s">
        <v>32</v>
      </c>
      <c r="R137" t="s">
        <v>17</v>
      </c>
      <c r="S137" t="s">
        <v>18</v>
      </c>
      <c r="T137" t="s">
        <v>31</v>
      </c>
      <c r="U137" t="s">
        <v>17</v>
      </c>
      <c r="V137" t="s">
        <v>18</v>
      </c>
      <c r="W137" t="s">
        <v>31</v>
      </c>
      <c r="X137" t="s">
        <v>26</v>
      </c>
      <c r="Y137" t="s">
        <v>32</v>
      </c>
    </row>
    <row r="138" spans="1:25" x14ac:dyDescent="0.25">
      <c r="A138" s="17" t="s">
        <v>11</v>
      </c>
      <c r="B138" s="19" t="s">
        <v>44</v>
      </c>
      <c r="C138" s="15" t="s">
        <v>40</v>
      </c>
      <c r="D138" s="16" t="s">
        <v>33</v>
      </c>
      <c r="E138" t="s">
        <v>34</v>
      </c>
      <c r="F138">
        <f t="shared" ref="F138:G140" si="40">3*0.05*(1-0.05)*(1-0.05)*Y11+3*0.05*0.05*(1-0.05)*AC11+0.05*0.05*0.05*AG11+(1-3*0.05*(1-0.05)*(1-0.05)-3*0.05*0.05*(1-0.05)-0.05*0.05*0.05)*U11</f>
        <v>1.4854124999999997E-3</v>
      </c>
      <c r="G138">
        <f t="shared" si="40"/>
        <v>9.594262499999999E-3</v>
      </c>
      <c r="H138">
        <f>AI11+AE11+AA11+W11</f>
        <v>3.4943720000000003</v>
      </c>
      <c r="I138">
        <f t="shared" ref="I138:J140" si="41">3*0.05*(1-0.05)*(1-0.05)*Y18+3*0.05*0.05*(1-0.05)*AC18+0.05*0.05*0.05*AG18+(1-3*0.05*(1-0.05)*(1-0.05)-3*0.05*0.05*(1-0.05)-0.05*0.05*0.05)*U18</f>
        <v>1.4854124999999997E-3</v>
      </c>
      <c r="J138">
        <f t="shared" si="41"/>
        <v>9.594262499999999E-3</v>
      </c>
      <c r="K138">
        <f>AI18+AE18+AA18+W18</f>
        <v>3.4809579999999998</v>
      </c>
      <c r="L138">
        <f>3*0.05*(1-0.05)*(1-0.05)*X25+3*0.05*0.05*(1-0.05)*AB25+0.05*0.05*0.05*AF25+(1-3*0.05*(1-0.05)*(1-0.05)-3*0.05*0.05*(1-0.05)-0.05*0.05*0.05)*T25</f>
        <v>9.1649999999999978E-3</v>
      </c>
      <c r="M138">
        <f>AI25+AE25+AA25+W25</f>
        <v>6.5942590000000001</v>
      </c>
      <c r="N138" s="19" t="s">
        <v>45</v>
      </c>
      <c r="O138" s="15" t="s">
        <v>41</v>
      </c>
      <c r="P138" s="16" t="s">
        <v>35</v>
      </c>
      <c r="Q138" t="s">
        <v>34</v>
      </c>
      <c r="R138">
        <f t="shared" ref="R138:S140" si="42">3*0.1*(1-0.1)*(1-0.1)*Y11+3*0.1*0.1*(1-0.1)*AC11+0.1*0.1*0.1*AG11+(1-3*0.1*(1-0.1)*(1-0.1)-3*0.1*0.1*(1-0.1)-0.1*0.1*0.1)*U11</f>
        <v>1.6522999999999998E-3</v>
      </c>
      <c r="S138">
        <f t="shared" si="42"/>
        <v>9.7871E-3</v>
      </c>
      <c r="U138">
        <f t="shared" ref="U138:V140" si="43">3*0.1*(1-0.1)*(1-0.1)*Y18+3*0.1*0.1*(1-0.1)*AC18+0.1*0.1*0.1*AG18+(1-3*0.1*(1-0.1)*(1-0.1)-3*0.1*0.1*(1-0.1)-0.1*0.1*0.1)*U18</f>
        <v>1.6522999999999998E-3</v>
      </c>
      <c r="V138">
        <f t="shared" si="43"/>
        <v>9.7871E-3</v>
      </c>
      <c r="X138">
        <f>3*0.1*(1-0.1)*(1-0.1)*X25+3*0.1*0.1*(1-0.1)*AB25+0.1*0.1*0.1*AF25+(1-3*0.1*(1-0.1)*(1-0.1)-3*0.1*0.1*(1-0.1)-0.1*0.1*0.1)*T25</f>
        <v>9.329999999999998E-3</v>
      </c>
    </row>
    <row r="139" spans="1:25" x14ac:dyDescent="0.25">
      <c r="A139" s="17"/>
      <c r="B139" s="19"/>
      <c r="C139" s="15"/>
      <c r="D139" s="16"/>
      <c r="E139" t="s">
        <v>36</v>
      </c>
      <c r="F139">
        <f t="shared" si="40"/>
        <v>9.0792624999999991E-3</v>
      </c>
      <c r="G139">
        <f t="shared" si="40"/>
        <v>9.4792749999999988E-3</v>
      </c>
      <c r="H139">
        <f>AI12+AE12+AA12+W12</f>
        <v>3.6426910000000001</v>
      </c>
      <c r="I139">
        <f t="shared" si="41"/>
        <v>9.0792624999999991E-3</v>
      </c>
      <c r="J139">
        <f t="shared" si="41"/>
        <v>9.4657374999999981E-3</v>
      </c>
      <c r="K139">
        <f>AI19+AE19+AA19+W19</f>
        <v>3.6120909999999995</v>
      </c>
      <c r="N139" s="19"/>
      <c r="O139" s="15"/>
      <c r="P139" s="16"/>
      <c r="Q139" t="s">
        <v>36</v>
      </c>
      <c r="R139">
        <f t="shared" si="42"/>
        <v>9.257099999999999E-3</v>
      </c>
      <c r="S139">
        <f t="shared" si="42"/>
        <v>9.6571999999999977E-3</v>
      </c>
      <c r="U139">
        <f t="shared" si="43"/>
        <v>9.257099999999999E-3</v>
      </c>
      <c r="V139">
        <f t="shared" si="43"/>
        <v>9.6328999999999981E-3</v>
      </c>
    </row>
    <row r="140" spans="1:25" x14ac:dyDescent="0.25">
      <c r="A140" s="17"/>
      <c r="B140" s="19"/>
      <c r="C140" s="15"/>
      <c r="D140" s="16"/>
      <c r="E140" t="s">
        <v>37</v>
      </c>
      <c r="F140">
        <f t="shared" si="40"/>
        <v>9.1649999999999978E-3</v>
      </c>
      <c r="G140">
        <f t="shared" si="40"/>
        <v>9.1649999999999978E-3</v>
      </c>
      <c r="H140">
        <f>AI13+AE13+AA13+W13</f>
        <v>3.6513819999999999</v>
      </c>
      <c r="I140">
        <f t="shared" si="41"/>
        <v>9.1649999999999978E-3</v>
      </c>
      <c r="J140">
        <f t="shared" si="41"/>
        <v>9.1649999999999978E-3</v>
      </c>
      <c r="K140">
        <f>AI20+AE20+AA20+W20</f>
        <v>3.8048390000000003</v>
      </c>
      <c r="N140" s="19"/>
      <c r="O140" s="15"/>
      <c r="P140" s="16"/>
      <c r="Q140" t="s">
        <v>37</v>
      </c>
      <c r="R140">
        <f t="shared" si="42"/>
        <v>9.329999999999998E-3</v>
      </c>
      <c r="S140">
        <f t="shared" si="42"/>
        <v>9.329999999999998E-3</v>
      </c>
      <c r="U140">
        <f t="shared" si="43"/>
        <v>9.329999999999998E-3</v>
      </c>
      <c r="V140">
        <f t="shared" si="43"/>
        <v>9.329999999999998E-3</v>
      </c>
    </row>
    <row r="141" spans="1:25" x14ac:dyDescent="0.25">
      <c r="A141" s="17"/>
      <c r="C141" s="2"/>
    </row>
    <row r="142" spans="1:25" x14ac:dyDescent="0.25">
      <c r="A142" s="17"/>
      <c r="C142" s="2"/>
    </row>
    <row r="143" spans="1:25" x14ac:dyDescent="0.25">
      <c r="A143" s="17"/>
      <c r="C143" s="2"/>
    </row>
    <row r="144" spans="1:25" x14ac:dyDescent="0.25">
      <c r="A144" s="17"/>
      <c r="B144" s="19" t="s">
        <v>46</v>
      </c>
      <c r="C144" s="15" t="s">
        <v>42</v>
      </c>
      <c r="D144" s="16" t="s">
        <v>38</v>
      </c>
      <c r="E144" t="s">
        <v>34</v>
      </c>
      <c r="F144">
        <f t="shared" ref="F144:G146" si="44">3*0.2*(1-0.2)*(1-0.2)*Y11+3*0.2*0.2*(1-0.2)*AC11+0.2*0.2*0.2*AG11+(1-3*0.2*(1-0.2)*(1-0.2)-3*0.2*0.2*(1-0.2)-0.2*0.2*0.2)*U11</f>
        <v>1.9344E-3</v>
      </c>
      <c r="G144">
        <f t="shared" si="44"/>
        <v>1.0168799999999999E-2</v>
      </c>
      <c r="I144">
        <f t="shared" ref="I144:J146" si="45">3*0.2*(1-0.2)*(1-0.2)*Y18+3*0.2*0.2*(1-0.2)*AC18+0.2*0.2*0.2*AG18+(1-3*0.2*(1-0.2)*(1-0.2)-3*0.2*0.2*(1-0.2)-0.2*0.2*0.2)*U18</f>
        <v>1.9344E-3</v>
      </c>
      <c r="J144">
        <f t="shared" si="45"/>
        <v>1.0168799999999999E-2</v>
      </c>
      <c r="L144">
        <f>3*0.2*(1-0.2)*(1-0.2)*X25+3*0.2*0.2*(1-0.2)*AB25+0.2*0.2*0.2*AF25+(1-3*0.2*(1-0.2)*(1-0.2)-3*0.2*0.2*(1-0.2)-0.2*0.2*0.2)*T25</f>
        <v>9.6599999999999984E-3</v>
      </c>
      <c r="N144" s="19" t="s">
        <v>47</v>
      </c>
      <c r="O144" s="15" t="s">
        <v>43</v>
      </c>
      <c r="P144" s="16" t="s">
        <v>39</v>
      </c>
      <c r="Q144" t="s">
        <v>34</v>
      </c>
      <c r="R144">
        <f t="shared" ref="R144:S146" si="46">3*0.3*(1-0.3)*(1-0.3)*Y11+3*0.3*0.3*(1-0.3)*AC11+0.3*0.3*0.3*AG11+(1-3*0.3*(1-0.3)*(1-0.3)-3*0.3*0.3*(1-0.3)-0.3*0.3*0.3)*U11</f>
        <v>2.1540999999999999E-3</v>
      </c>
      <c r="S144">
        <f t="shared" si="46"/>
        <v>1.05457E-2</v>
      </c>
      <c r="U144">
        <f t="shared" ref="U144:V146" si="47">3*0.3*(1-0.3)*(1-0.3)*Y18+3*0.3*0.3*(1-0.3)*AC18+0.3*0.3*0.3*AG18+(1-3*0.3*(1-0.3)*(1-0.3)-3*0.3*0.3*(1-0.3)-0.3*0.3*0.3)*U18</f>
        <v>2.1540999999999999E-3</v>
      </c>
      <c r="V144">
        <f t="shared" si="47"/>
        <v>1.05457E-2</v>
      </c>
      <c r="X144">
        <f>3*0.3*(1-0.3)*(1-0.3)*X25+3*0.3*0.3*(1-0.3)*AB25+0.3*0.3*0.3*AF25+(1-3*0.3*(1-0.3)*(1-0.3)-3*0.3*0.3*(1-0.3)-0.3*0.3*0.3)*T25</f>
        <v>9.9900000000000006E-3</v>
      </c>
    </row>
    <row r="145" spans="1:25" x14ac:dyDescent="0.25">
      <c r="A145" s="17"/>
      <c r="B145" s="19"/>
      <c r="C145" s="15"/>
      <c r="D145" s="16"/>
      <c r="E145" t="s">
        <v>36</v>
      </c>
      <c r="F145">
        <f t="shared" si="44"/>
        <v>9.6088000000000007E-3</v>
      </c>
      <c r="G145">
        <f t="shared" si="44"/>
        <v>1.00096E-2</v>
      </c>
      <c r="I145">
        <f t="shared" si="45"/>
        <v>9.6088000000000007E-3</v>
      </c>
      <c r="J145">
        <f t="shared" si="45"/>
        <v>9.9711999999999995E-3</v>
      </c>
      <c r="N145" s="19"/>
      <c r="O145" s="15"/>
      <c r="P145" s="16"/>
      <c r="Q145" t="s">
        <v>36</v>
      </c>
      <c r="R145">
        <f t="shared" si="46"/>
        <v>9.9557000000000014E-3</v>
      </c>
      <c r="S145">
        <f t="shared" si="46"/>
        <v>1.03584E-2</v>
      </c>
      <c r="U145">
        <f t="shared" si="47"/>
        <v>9.9557000000000014E-3</v>
      </c>
      <c r="V145">
        <f t="shared" si="47"/>
        <v>1.0314299999999998E-2</v>
      </c>
    </row>
    <row r="146" spans="1:25" x14ac:dyDescent="0.25">
      <c r="A146" s="17"/>
      <c r="B146" s="19"/>
      <c r="C146" s="15"/>
      <c r="D146" s="16"/>
      <c r="E146" t="s">
        <v>37</v>
      </c>
      <c r="F146">
        <f t="shared" si="44"/>
        <v>9.6599999999999984E-3</v>
      </c>
      <c r="G146">
        <f t="shared" si="44"/>
        <v>9.6599999999999984E-3</v>
      </c>
      <c r="I146">
        <f t="shared" si="45"/>
        <v>9.6599999999999984E-3</v>
      </c>
      <c r="J146">
        <f t="shared" si="45"/>
        <v>9.6599999999999984E-3</v>
      </c>
      <c r="N146" s="19"/>
      <c r="O146" s="15"/>
      <c r="P146" s="16"/>
      <c r="Q146" t="s">
        <v>37</v>
      </c>
      <c r="R146">
        <f t="shared" si="46"/>
        <v>9.9900000000000006E-3</v>
      </c>
      <c r="S146">
        <f t="shared" si="46"/>
        <v>9.9900000000000006E-3</v>
      </c>
      <c r="U146">
        <f t="shared" si="47"/>
        <v>9.9900000000000006E-3</v>
      </c>
      <c r="V146">
        <f t="shared" si="47"/>
        <v>9.9900000000000006E-3</v>
      </c>
    </row>
    <row r="149" spans="1:25" x14ac:dyDescent="0.25">
      <c r="A149" s="1" t="s">
        <v>27</v>
      </c>
      <c r="D149" s="12" t="s">
        <v>12</v>
      </c>
      <c r="E149" s="12"/>
      <c r="F149" s="12"/>
      <c r="G149" s="12"/>
      <c r="H149" s="12"/>
      <c r="I149" s="13" t="s">
        <v>24</v>
      </c>
      <c r="J149" s="13"/>
      <c r="K149" s="13"/>
      <c r="L149" s="14" t="s">
        <v>25</v>
      </c>
      <c r="M149" s="14"/>
      <c r="N149" s="4"/>
      <c r="P149" s="12" t="s">
        <v>12</v>
      </c>
      <c r="Q149" s="12"/>
      <c r="R149" s="12"/>
      <c r="S149" s="12"/>
      <c r="T149" s="12"/>
      <c r="U149" s="13" t="s">
        <v>24</v>
      </c>
      <c r="V149" s="13"/>
      <c r="W149" s="13"/>
      <c r="X149" s="14" t="s">
        <v>25</v>
      </c>
      <c r="Y149" s="14"/>
    </row>
    <row r="150" spans="1:25" x14ac:dyDescent="0.25">
      <c r="F150" t="s">
        <v>17</v>
      </c>
      <c r="G150" t="s">
        <v>18</v>
      </c>
      <c r="H150" t="s">
        <v>31</v>
      </c>
      <c r="I150" t="s">
        <v>17</v>
      </c>
      <c r="J150" t="s">
        <v>18</v>
      </c>
      <c r="K150" t="s">
        <v>31</v>
      </c>
      <c r="L150" t="s">
        <v>26</v>
      </c>
      <c r="M150" t="s">
        <v>32</v>
      </c>
      <c r="R150" t="s">
        <v>17</v>
      </c>
      <c r="S150" t="s">
        <v>18</v>
      </c>
      <c r="T150" t="s">
        <v>31</v>
      </c>
      <c r="U150" t="s">
        <v>17</v>
      </c>
      <c r="V150" t="s">
        <v>18</v>
      </c>
      <c r="W150" t="s">
        <v>31</v>
      </c>
      <c r="X150" t="s">
        <v>26</v>
      </c>
      <c r="Y150" t="s">
        <v>32</v>
      </c>
    </row>
    <row r="151" spans="1:25" x14ac:dyDescent="0.25">
      <c r="C151" s="17" t="s">
        <v>9</v>
      </c>
      <c r="D151" s="16" t="s">
        <v>33</v>
      </c>
      <c r="E151" t="s">
        <v>34</v>
      </c>
      <c r="F151">
        <f t="shared" ref="F151:G153" si="48">0.05*G32+(1-0.05)*C32</f>
        <v>1.3649999999999999E-3</v>
      </c>
      <c r="G151">
        <f t="shared" si="48"/>
        <v>9.4650000000000012E-3</v>
      </c>
      <c r="H151">
        <f>I32++E32</f>
        <v>1.795504</v>
      </c>
      <c r="I151">
        <f t="shared" ref="I151:J153" si="49">0.05*G39+(1-0.05)*C39</f>
        <v>1.3649999999999999E-3</v>
      </c>
      <c r="J151">
        <f t="shared" si="49"/>
        <v>9.4650000000000012E-3</v>
      </c>
      <c r="K151">
        <f>I39+E39</f>
        <v>1.7480549999999999</v>
      </c>
      <c r="L151">
        <f>0.05*F46+(1-0.05)*B46</f>
        <v>8.1499999999999993E-3</v>
      </c>
      <c r="M151">
        <f>I46+E46</f>
        <v>3.2806839999999999</v>
      </c>
      <c r="P151" s="16" t="s">
        <v>35</v>
      </c>
      <c r="Q151" t="s">
        <v>34</v>
      </c>
      <c r="R151">
        <f t="shared" ref="R151:S153" si="50">0.1*G32+(1-0.1)*C32</f>
        <v>1.4300000000000001E-3</v>
      </c>
      <c r="S151">
        <f t="shared" si="50"/>
        <v>9.5300000000000003E-3</v>
      </c>
      <c r="U151">
        <f t="shared" ref="U151:V153" si="51">0.1*G39+(1-0.1)*C39</f>
        <v>1.4300000000000001E-3</v>
      </c>
      <c r="V151">
        <f t="shared" si="51"/>
        <v>9.5300000000000003E-3</v>
      </c>
      <c r="X151">
        <f>0.1*F46+(1-0.1)*B46</f>
        <v>8.199999999999999E-3</v>
      </c>
    </row>
    <row r="152" spans="1:25" x14ac:dyDescent="0.25">
      <c r="C152" s="17"/>
      <c r="D152" s="16"/>
      <c r="E152" t="s">
        <v>36</v>
      </c>
      <c r="F152">
        <f t="shared" si="48"/>
        <v>7.7499999999999999E-3</v>
      </c>
      <c r="G152">
        <f t="shared" si="48"/>
        <v>9.049999999999999E-3</v>
      </c>
      <c r="H152">
        <f>I33++E33</f>
        <v>1.8390390000000001</v>
      </c>
      <c r="I152">
        <f t="shared" si="49"/>
        <v>7.7499999999999999E-3</v>
      </c>
      <c r="J152">
        <f t="shared" si="49"/>
        <v>9.0449999999999992E-3</v>
      </c>
      <c r="K152">
        <f>I40+E40</f>
        <v>1.7591909999999999</v>
      </c>
      <c r="P152" s="16"/>
      <c r="Q152" t="s">
        <v>36</v>
      </c>
      <c r="R152">
        <f t="shared" si="50"/>
        <v>7.8000000000000005E-3</v>
      </c>
      <c r="S152">
        <f t="shared" si="50"/>
        <v>9.1000000000000004E-3</v>
      </c>
      <c r="U152">
        <f t="shared" si="51"/>
        <v>7.8000000000000005E-3</v>
      </c>
      <c r="V152">
        <f t="shared" si="51"/>
        <v>9.0899999999999991E-3</v>
      </c>
    </row>
    <row r="153" spans="1:25" x14ac:dyDescent="0.25">
      <c r="C153" s="17"/>
      <c r="D153" s="16"/>
      <c r="E153" t="s">
        <v>37</v>
      </c>
      <c r="F153">
        <f t="shared" si="48"/>
        <v>8.0499999999999999E-3</v>
      </c>
      <c r="G153">
        <f t="shared" si="48"/>
        <v>8.3499999999999998E-3</v>
      </c>
      <c r="H153">
        <f>I34++E34</f>
        <v>1.857288</v>
      </c>
      <c r="I153">
        <f t="shared" si="49"/>
        <v>8.0499999999999999E-3</v>
      </c>
      <c r="J153">
        <f t="shared" si="49"/>
        <v>8.3499999999999998E-3</v>
      </c>
      <c r="K153">
        <f>I41+E41</f>
        <v>1.94652</v>
      </c>
      <c r="P153" s="16"/>
      <c r="Q153" t="s">
        <v>37</v>
      </c>
      <c r="R153">
        <f t="shared" si="50"/>
        <v>8.1000000000000013E-3</v>
      </c>
      <c r="S153">
        <f t="shared" si="50"/>
        <v>8.3999999999999995E-3</v>
      </c>
      <c r="U153">
        <f t="shared" si="51"/>
        <v>8.1000000000000013E-3</v>
      </c>
      <c r="V153">
        <f t="shared" si="51"/>
        <v>8.3999999999999995E-3</v>
      </c>
    </row>
    <row r="154" spans="1:25" x14ac:dyDescent="0.25">
      <c r="C154" s="17"/>
    </row>
    <row r="155" spans="1:25" x14ac:dyDescent="0.25">
      <c r="C155" s="17"/>
    </row>
    <row r="156" spans="1:25" x14ac:dyDescent="0.25">
      <c r="C156" s="17"/>
    </row>
    <row r="157" spans="1:25" x14ac:dyDescent="0.25">
      <c r="C157" s="17"/>
      <c r="D157" s="16" t="s">
        <v>38</v>
      </c>
      <c r="E157" t="s">
        <v>34</v>
      </c>
      <c r="F157">
        <f t="shared" ref="F157:G159" si="52">0.2*G32+(1-0.2)*C32</f>
        <v>1.5599999999999998E-3</v>
      </c>
      <c r="G157">
        <f t="shared" si="52"/>
        <v>9.6600000000000002E-3</v>
      </c>
      <c r="I157">
        <f t="shared" ref="I157:J159" si="53">0.2*G39+(1-0.2)*C39</f>
        <v>1.5599999999999998E-3</v>
      </c>
      <c r="J157">
        <f t="shared" si="53"/>
        <v>9.6600000000000002E-3</v>
      </c>
      <c r="L157">
        <f>0.2*F46+(1-0.2)*B46</f>
        <v>8.3000000000000001E-3</v>
      </c>
      <c r="P157" s="16" t="s">
        <v>39</v>
      </c>
      <c r="Q157" t="s">
        <v>34</v>
      </c>
      <c r="R157">
        <f t="shared" ref="R157:S159" si="54">0.3*G32+(1-0.3)*C32</f>
        <v>1.6899999999999999E-3</v>
      </c>
      <c r="S157">
        <f t="shared" si="54"/>
        <v>9.7900000000000001E-3</v>
      </c>
      <c r="U157">
        <f t="shared" ref="U157:V159" si="55">0.3*G39+(1-0.3)*C39</f>
        <v>1.6899999999999999E-3</v>
      </c>
      <c r="V157">
        <f t="shared" si="55"/>
        <v>9.7900000000000001E-3</v>
      </c>
      <c r="X157">
        <f>0.3*F46+(1-0.3)*B46</f>
        <v>8.3999999999999995E-3</v>
      </c>
    </row>
    <row r="158" spans="1:25" x14ac:dyDescent="0.25">
      <c r="C158" s="17"/>
      <c r="D158" s="16"/>
      <c r="E158" t="s">
        <v>36</v>
      </c>
      <c r="F158">
        <f t="shared" si="52"/>
        <v>7.9000000000000008E-3</v>
      </c>
      <c r="G158">
        <f t="shared" si="52"/>
        <v>9.1999999999999998E-3</v>
      </c>
      <c r="I158">
        <f t="shared" si="53"/>
        <v>7.9000000000000008E-3</v>
      </c>
      <c r="J158">
        <f t="shared" si="53"/>
        <v>9.1800000000000007E-3</v>
      </c>
      <c r="P158" s="16"/>
      <c r="Q158" t="s">
        <v>36</v>
      </c>
      <c r="R158">
        <f t="shared" si="54"/>
        <v>8.0000000000000002E-3</v>
      </c>
      <c r="S158">
        <f t="shared" si="54"/>
        <v>9.2999999999999992E-3</v>
      </c>
      <c r="U158">
        <f t="shared" si="55"/>
        <v>8.0000000000000002E-3</v>
      </c>
      <c r="V158">
        <f t="shared" si="55"/>
        <v>9.2699999999999987E-3</v>
      </c>
    </row>
    <row r="159" spans="1:25" x14ac:dyDescent="0.25">
      <c r="C159" s="17"/>
      <c r="D159" s="16"/>
      <c r="E159" t="s">
        <v>37</v>
      </c>
      <c r="F159">
        <f t="shared" si="52"/>
        <v>8.2000000000000007E-3</v>
      </c>
      <c r="G159">
        <f t="shared" si="52"/>
        <v>8.5000000000000006E-3</v>
      </c>
      <c r="I159">
        <f t="shared" si="53"/>
        <v>8.2000000000000007E-3</v>
      </c>
      <c r="J159">
        <f t="shared" si="53"/>
        <v>8.5000000000000006E-3</v>
      </c>
      <c r="P159" s="16"/>
      <c r="Q159" t="s">
        <v>37</v>
      </c>
      <c r="R159">
        <f t="shared" si="54"/>
        <v>8.3000000000000001E-3</v>
      </c>
      <c r="S159">
        <f t="shared" si="54"/>
        <v>8.6E-3</v>
      </c>
      <c r="U159">
        <f t="shared" si="55"/>
        <v>8.3000000000000001E-3</v>
      </c>
      <c r="V159">
        <f t="shared" si="55"/>
        <v>8.6E-3</v>
      </c>
    </row>
    <row r="162" spans="2:25" x14ac:dyDescent="0.25">
      <c r="D162" s="12" t="s">
        <v>12</v>
      </c>
      <c r="E162" s="12"/>
      <c r="F162" s="12"/>
      <c r="G162" s="12"/>
      <c r="H162" s="12"/>
      <c r="I162" s="13" t="s">
        <v>24</v>
      </c>
      <c r="J162" s="13"/>
      <c r="K162" s="13"/>
      <c r="L162" s="14" t="s">
        <v>25</v>
      </c>
      <c r="M162" s="14"/>
      <c r="N162" s="2"/>
      <c r="P162" s="12" t="s">
        <v>12</v>
      </c>
      <c r="Q162" s="12"/>
      <c r="R162" s="12"/>
      <c r="S162" s="12"/>
      <c r="T162" s="12"/>
      <c r="U162" s="13" t="s">
        <v>24</v>
      </c>
      <c r="V162" s="13"/>
      <c r="W162" s="13"/>
      <c r="X162" s="14" t="s">
        <v>25</v>
      </c>
      <c r="Y162" s="14"/>
    </row>
    <row r="163" spans="2:25" x14ac:dyDescent="0.25">
      <c r="F163" t="s">
        <v>17</v>
      </c>
      <c r="G163" t="s">
        <v>18</v>
      </c>
      <c r="H163" t="s">
        <v>31</v>
      </c>
      <c r="I163" t="s">
        <v>17</v>
      </c>
      <c r="J163" t="s">
        <v>18</v>
      </c>
      <c r="K163" t="s">
        <v>31</v>
      </c>
      <c r="L163" t="s">
        <v>26</v>
      </c>
      <c r="M163" t="s">
        <v>32</v>
      </c>
      <c r="R163" t="s">
        <v>17</v>
      </c>
      <c r="S163" t="s">
        <v>18</v>
      </c>
      <c r="T163" t="s">
        <v>31</v>
      </c>
      <c r="U163" t="s">
        <v>17</v>
      </c>
      <c r="V163" t="s">
        <v>18</v>
      </c>
      <c r="W163" t="s">
        <v>31</v>
      </c>
      <c r="X163" t="s">
        <v>26</v>
      </c>
      <c r="Y163" t="s">
        <v>32</v>
      </c>
    </row>
    <row r="164" spans="2:25" x14ac:dyDescent="0.25">
      <c r="B164" s="17" t="s">
        <v>10</v>
      </c>
      <c r="C164" s="15" t="s">
        <v>40</v>
      </c>
      <c r="D164" s="16" t="s">
        <v>33</v>
      </c>
      <c r="E164" t="s">
        <v>34</v>
      </c>
      <c r="F164">
        <f t="shared" ref="F164:G166" si="56">(0.05*(1-0.05)+0.05*(1-0.05))*G32+0.05*0.05*K32+(1-0.05*(1-0.05)-0.05*(1-0.05)-0.05*0.05)*C32</f>
        <v>1.4267500000000001E-3</v>
      </c>
      <c r="G164">
        <f t="shared" si="56"/>
        <v>9.5297500000000018E-3</v>
      </c>
      <c r="H164">
        <f>M32+I32+E32</f>
        <v>2.6862740000000001</v>
      </c>
      <c r="I164">
        <f t="shared" ref="I164:J166" si="57">(0.05*(1-0.05)+0.05*(1-0.05))*G39+0.05*0.05*K39+(1-0.05*(1-0.05)-0.05*(1-0.05)-0.05*0.05)*C39</f>
        <v>1.4267500000000001E-3</v>
      </c>
      <c r="J164">
        <f t="shared" si="57"/>
        <v>9.5297500000000018E-3</v>
      </c>
      <c r="K164">
        <f>M39+I39+E39</f>
        <v>2.6199409999999999</v>
      </c>
      <c r="L164">
        <f>(0.05*(1-0.05)+0.05*(1-0.05))*F46+0.05*0.05*J46+(1-0.05*(1-0.05)-0.05*(1-0.05)-0.05*0.05)*B46</f>
        <v>8.2002499999999992E-3</v>
      </c>
      <c r="M164">
        <f>M46+I46+E46</f>
        <v>4.9251120000000004</v>
      </c>
      <c r="O164" s="15" t="s">
        <v>41</v>
      </c>
      <c r="P164" s="16" t="s">
        <v>35</v>
      </c>
      <c r="Q164" t="s">
        <v>34</v>
      </c>
      <c r="R164">
        <f t="shared" ref="R164:S166" si="58">(0.1*0.9+0.1*0.9)*G32+0.1*0.1*K32+(1-0.1*0.9-0.1*0.9-0.1*0.1)*C32</f>
        <v>1.5470000000000002E-3</v>
      </c>
      <c r="S164">
        <f t="shared" si="58"/>
        <v>9.6590000000000009E-3</v>
      </c>
      <c r="U164">
        <f t="shared" ref="U164:V166" si="59">(0.1*0.9+0.1*0.9)*G39+0.1*0.1*K39+(1-0.1*0.9-0.1*0.9-0.1*0.1)*C39</f>
        <v>1.5470000000000002E-3</v>
      </c>
      <c r="V164">
        <f t="shared" si="59"/>
        <v>9.6590000000000009E-3</v>
      </c>
      <c r="X164">
        <f>(0.1*0.9+0.1*0.9)*F46+0.1*0.1*J46+(1-0.1*0.9-0.1*0.9-0.1*0.1)*B46</f>
        <v>8.3010000000000011E-3</v>
      </c>
    </row>
    <row r="165" spans="2:25" x14ac:dyDescent="0.25">
      <c r="B165" s="17"/>
      <c r="C165" s="15"/>
      <c r="D165" s="16"/>
      <c r="E165" t="s">
        <v>36</v>
      </c>
      <c r="F165">
        <f t="shared" si="56"/>
        <v>7.7997500000000003E-3</v>
      </c>
      <c r="G165">
        <f t="shared" si="56"/>
        <v>9.100249999999999E-3</v>
      </c>
      <c r="H165">
        <f>M33+I33+E33</f>
        <v>2.7583510000000002</v>
      </c>
      <c r="I165">
        <f t="shared" si="57"/>
        <v>7.7997500000000003E-3</v>
      </c>
      <c r="J165">
        <f t="shared" si="57"/>
        <v>9.0904999999999996E-3</v>
      </c>
      <c r="K165">
        <f>M40+I40+E40</f>
        <v>2.7296269999999998</v>
      </c>
      <c r="O165" s="15"/>
      <c r="P165" s="16"/>
      <c r="Q165" t="s">
        <v>36</v>
      </c>
      <c r="R165">
        <f t="shared" si="58"/>
        <v>7.8989999999999998E-3</v>
      </c>
      <c r="S165">
        <f t="shared" si="58"/>
        <v>9.2009999999999991E-3</v>
      </c>
      <c r="U165">
        <f t="shared" si="59"/>
        <v>7.8989999999999998E-3</v>
      </c>
      <c r="V165">
        <f t="shared" si="59"/>
        <v>9.1819999999999992E-3</v>
      </c>
    </row>
    <row r="166" spans="2:25" x14ac:dyDescent="0.25">
      <c r="B166" s="17"/>
      <c r="C166" s="15"/>
      <c r="D166" s="16"/>
      <c r="E166" t="s">
        <v>37</v>
      </c>
      <c r="F166">
        <f t="shared" si="56"/>
        <v>8.099750000000001E-3</v>
      </c>
      <c r="G166">
        <f t="shared" si="56"/>
        <v>8.4000000000000012E-3</v>
      </c>
      <c r="H166">
        <f>M34+I34+E34</f>
        <v>2.7941730000000002</v>
      </c>
      <c r="I166">
        <f t="shared" si="57"/>
        <v>8.099750000000001E-3</v>
      </c>
      <c r="J166">
        <f t="shared" si="57"/>
        <v>8.4000000000000012E-3</v>
      </c>
      <c r="K166">
        <f>M41+I41+E41</f>
        <v>2.8817620000000002</v>
      </c>
      <c r="O166" s="15"/>
      <c r="P166" s="16"/>
      <c r="Q166" t="s">
        <v>37</v>
      </c>
      <c r="R166">
        <f t="shared" si="58"/>
        <v>8.1990000000000014E-3</v>
      </c>
      <c r="S166">
        <f t="shared" si="58"/>
        <v>8.5000000000000006E-3</v>
      </c>
      <c r="U166">
        <f t="shared" si="59"/>
        <v>8.1990000000000014E-3</v>
      </c>
      <c r="V166">
        <f t="shared" si="59"/>
        <v>8.5000000000000006E-3</v>
      </c>
    </row>
    <row r="167" spans="2:25" x14ac:dyDescent="0.25">
      <c r="B167" s="17"/>
      <c r="C167" s="2"/>
    </row>
    <row r="168" spans="2:25" x14ac:dyDescent="0.25">
      <c r="B168" s="17"/>
      <c r="C168" s="2"/>
    </row>
    <row r="169" spans="2:25" x14ac:dyDescent="0.25">
      <c r="B169" s="17"/>
      <c r="C169" s="2"/>
    </row>
    <row r="170" spans="2:25" x14ac:dyDescent="0.25">
      <c r="B170" s="17"/>
      <c r="C170" s="15" t="s">
        <v>42</v>
      </c>
      <c r="D170" s="16" t="s">
        <v>38</v>
      </c>
      <c r="E170" t="s">
        <v>34</v>
      </c>
      <c r="F170">
        <f t="shared" ref="F170:G172" si="60">(0.2*0.8+0.2*0.8)*G32+0.2*0.2*K32+(1-0.2*0.8-0.2*0.8-0.2*0.2)*C32</f>
        <v>1.768E-3</v>
      </c>
      <c r="G170">
        <f t="shared" si="60"/>
        <v>9.9160000000000012E-3</v>
      </c>
      <c r="I170">
        <f t="shared" ref="I170:J172" si="61">(0.2*0.8+0.2*0.8)*G39+0.2*0.2*K39+(1-0.2*0.8-0.2*0.8-0.2*0.2)*C39</f>
        <v>1.768E-3</v>
      </c>
      <c r="J170">
        <f t="shared" si="61"/>
        <v>9.9160000000000012E-3</v>
      </c>
      <c r="L170">
        <f>(0.2*0.8+0.2*0.8)*F46+0.2*0.2*J46+(1-0.2*0.8-0.2*0.8-0.2*0.2)*B46</f>
        <v>8.5039999999999994E-3</v>
      </c>
      <c r="O170" s="15" t="s">
        <v>43</v>
      </c>
      <c r="P170" s="16" t="s">
        <v>39</v>
      </c>
      <c r="Q170" t="s">
        <v>34</v>
      </c>
      <c r="R170">
        <f t="shared" ref="R170:S172" si="62">(0.3*0.7+0.3*0.7)*G32+0.3*0.3*K32+(1-0.3*0.7-0.3*0.7-0.3*0.3)*C32</f>
        <v>1.9629999999999999E-3</v>
      </c>
      <c r="S170">
        <f t="shared" si="62"/>
        <v>1.0170999999999999E-2</v>
      </c>
      <c r="U170">
        <f t="shared" ref="U170:V172" si="63">(0.3*0.7+0.3*0.7)*G39+0.3*0.3*K39+(1-0.3*0.7-0.3*0.7-0.3*0.3)*C39</f>
        <v>1.9629999999999999E-3</v>
      </c>
      <c r="V170">
        <f t="shared" si="63"/>
        <v>1.0170999999999999E-2</v>
      </c>
      <c r="X170">
        <f>(0.3*0.7+0.3*0.7)*F46+0.3*0.3*J46+(1-0.3*0.7-0.3*0.7-0.3*0.3)*B46</f>
        <v>8.7089999999999997E-3</v>
      </c>
    </row>
    <row r="171" spans="2:25" x14ac:dyDescent="0.25">
      <c r="B171" s="17"/>
      <c r="C171" s="15"/>
      <c r="D171" s="16"/>
      <c r="E171" t="s">
        <v>36</v>
      </c>
      <c r="F171">
        <f t="shared" si="60"/>
        <v>8.095999999999999E-3</v>
      </c>
      <c r="G171">
        <f t="shared" si="60"/>
        <v>9.4039999999999992E-3</v>
      </c>
      <c r="I171">
        <f t="shared" si="61"/>
        <v>8.095999999999999E-3</v>
      </c>
      <c r="J171">
        <f t="shared" si="61"/>
        <v>9.3679999999999996E-3</v>
      </c>
      <c r="O171" s="15"/>
      <c r="P171" s="16"/>
      <c r="Q171" t="s">
        <v>36</v>
      </c>
      <c r="R171">
        <f t="shared" si="62"/>
        <v>8.2909999999999998E-3</v>
      </c>
      <c r="S171">
        <f t="shared" si="62"/>
        <v>9.6089999999999995E-3</v>
      </c>
      <c r="U171">
        <f t="shared" si="63"/>
        <v>8.2909999999999998E-3</v>
      </c>
      <c r="V171">
        <f t="shared" si="63"/>
        <v>9.5580000000000005E-3</v>
      </c>
    </row>
    <row r="172" spans="2:25" x14ac:dyDescent="0.25">
      <c r="B172" s="17"/>
      <c r="C172" s="15"/>
      <c r="D172" s="16"/>
      <c r="E172" t="s">
        <v>37</v>
      </c>
      <c r="F172">
        <f t="shared" si="60"/>
        <v>8.3960000000000007E-3</v>
      </c>
      <c r="G172">
        <f t="shared" si="60"/>
        <v>8.6999999999999994E-3</v>
      </c>
      <c r="I172">
        <f t="shared" si="61"/>
        <v>8.3960000000000007E-3</v>
      </c>
      <c r="J172">
        <f t="shared" si="61"/>
        <v>8.6999999999999994E-3</v>
      </c>
      <c r="O172" s="15"/>
      <c r="P172" s="16"/>
      <c r="Q172" t="s">
        <v>37</v>
      </c>
      <c r="R172">
        <f t="shared" si="62"/>
        <v>8.5910000000000014E-3</v>
      </c>
      <c r="S172">
        <f t="shared" si="62"/>
        <v>8.9000000000000017E-3</v>
      </c>
      <c r="U172">
        <f t="shared" si="63"/>
        <v>8.5910000000000014E-3</v>
      </c>
      <c r="V172">
        <f t="shared" si="63"/>
        <v>8.9000000000000017E-3</v>
      </c>
    </row>
    <row r="175" spans="2:25" x14ac:dyDescent="0.25">
      <c r="D175" s="12" t="s">
        <v>12</v>
      </c>
      <c r="E175" s="12"/>
      <c r="F175" s="12"/>
      <c r="G175" s="12"/>
      <c r="H175" s="12"/>
      <c r="I175" s="13" t="s">
        <v>24</v>
      </c>
      <c r="J175" s="13"/>
      <c r="K175" s="13"/>
      <c r="L175" s="14" t="s">
        <v>25</v>
      </c>
      <c r="M175" s="14"/>
      <c r="N175" s="2"/>
      <c r="P175" s="12" t="s">
        <v>12</v>
      </c>
      <c r="Q175" s="12"/>
      <c r="R175" s="12"/>
      <c r="S175" s="12"/>
      <c r="T175" s="12"/>
      <c r="U175" s="13" t="s">
        <v>24</v>
      </c>
      <c r="V175" s="13"/>
      <c r="W175" s="13"/>
      <c r="X175" s="14" t="s">
        <v>25</v>
      </c>
      <c r="Y175" s="14"/>
    </row>
    <row r="176" spans="2:25" x14ac:dyDescent="0.25">
      <c r="B176" s="2"/>
      <c r="F176" t="s">
        <v>17</v>
      </c>
      <c r="G176" t="s">
        <v>18</v>
      </c>
      <c r="H176" t="s">
        <v>31</v>
      </c>
      <c r="I176" t="s">
        <v>17</v>
      </c>
      <c r="J176" t="s">
        <v>18</v>
      </c>
      <c r="K176" t="s">
        <v>31</v>
      </c>
      <c r="L176" t="s">
        <v>26</v>
      </c>
      <c r="M176" t="s">
        <v>32</v>
      </c>
      <c r="R176" t="s">
        <v>17</v>
      </c>
      <c r="S176" t="s">
        <v>18</v>
      </c>
      <c r="T176" t="s">
        <v>31</v>
      </c>
      <c r="U176" t="s">
        <v>17</v>
      </c>
      <c r="V176" t="s">
        <v>18</v>
      </c>
      <c r="W176" t="s">
        <v>31</v>
      </c>
      <c r="X176" t="s">
        <v>26</v>
      </c>
      <c r="Y176" t="s">
        <v>32</v>
      </c>
    </row>
    <row r="177" spans="1:25" x14ac:dyDescent="0.25">
      <c r="A177" s="17" t="s">
        <v>11</v>
      </c>
      <c r="B177" s="19" t="s">
        <v>44</v>
      </c>
      <c r="C177" s="15" t="s">
        <v>40</v>
      </c>
      <c r="D177" s="16" t="s">
        <v>33</v>
      </c>
      <c r="E177" t="s">
        <v>34</v>
      </c>
      <c r="F177">
        <f t="shared" ref="F177:G179" si="64">3*0.05*(1-0.05)*(1-0.05)*G32+3*0.05*0.05*(1-0.05)*K32+0.05*0.05*0.05*O32+(1-3*0.05*(1-0.05)*(1-0.05)-3*0.05*0.05*(1-0.05)-0.05*0.05*0.05)*C32</f>
        <v>1.4854124999999997E-3</v>
      </c>
      <c r="G177">
        <f t="shared" si="64"/>
        <v>9.594262499999999E-3</v>
      </c>
      <c r="H177">
        <f>Q32+M32+I32+E32</f>
        <v>3.5841799999999999</v>
      </c>
      <c r="I177">
        <f t="shared" ref="I177:J179" si="65">3*0.05*(1-0.05)*(1-0.05)*G39+3*0.05*0.05*(1-0.05)*K39+0.05*0.05*0.05*O39+(1-3*0.05*(1-0.05)*(1-0.05)-3*0.05*0.05*(1-0.05)-0.05*0.05*0.05)*C39</f>
        <v>1.4854124999999997E-3</v>
      </c>
      <c r="J177">
        <f t="shared" si="65"/>
        <v>9.594262499999999E-3</v>
      </c>
      <c r="K177">
        <f>Q39+M39+I39+E39</f>
        <v>3.485506</v>
      </c>
      <c r="L177">
        <f>3*0.05*(1-0.05)*(1-0.05)*F46+3*0.05*0.05*(1-0.05)*J46+0.05*0.05*0.05*N46+(1-3*0.05*(1-0.05)*(1-0.05)-3*0.05*0.05*(1-0.05)-0.05*0.05*0.05)*B46</f>
        <v>8.2507124999999983E-3</v>
      </c>
      <c r="M177">
        <f>Q46+M46+I46+E46</f>
        <v>6.5570360000000001</v>
      </c>
      <c r="N177" s="19" t="s">
        <v>45</v>
      </c>
      <c r="O177" s="15" t="s">
        <v>41</v>
      </c>
      <c r="P177" s="16" t="s">
        <v>35</v>
      </c>
      <c r="Q177" t="s">
        <v>34</v>
      </c>
      <c r="R177">
        <f t="shared" ref="R177:S179" si="66">3*0.1*(1-0.1)*(1-0.1)*G32+3*0.1*0.1*(1-0.1)*K32+0.1*0.1*0.1*O32+(1-3*0.1*(1-0.1)*(1-0.1)-3*0.1*0.1*(1-0.1)-0.1*0.1*0.1)*C32</f>
        <v>1.6522999999999998E-3</v>
      </c>
      <c r="S177">
        <f t="shared" si="66"/>
        <v>9.7871E-3</v>
      </c>
      <c r="U177">
        <f t="shared" ref="U177:V179" si="67">3*0.1*(1-0.1)*(1-0.1)*G39+3*0.1*0.1*(1-0.1)*K39+0.1*0.1*0.1*O39+(1-3*0.1*(1-0.1)*(1-0.1)-3*0.1*0.1*(1-0.1)-0.1*0.1*0.1)*C39</f>
        <v>1.6522999999999998E-3</v>
      </c>
      <c r="V177">
        <f t="shared" si="67"/>
        <v>9.7871E-3</v>
      </c>
      <c r="X177">
        <f>3*0.1*(1-0.1)*(1-0.1)*F46+3*0.1*0.1*(1-0.1)*J46+0.1*0.1*0.1*N46+(1-3*0.1*(1-0.1)*(1-0.1)-3*0.1*0.1*(1-0.1)-0.1*0.1*0.1)*B46</f>
        <v>8.4026999999999991E-3</v>
      </c>
    </row>
    <row r="178" spans="1:25" x14ac:dyDescent="0.25">
      <c r="A178" s="17"/>
      <c r="B178" s="19"/>
      <c r="C178" s="15"/>
      <c r="D178" s="16"/>
      <c r="E178" t="s">
        <v>36</v>
      </c>
      <c r="F178">
        <f t="shared" si="64"/>
        <v>7.8492624999999989E-3</v>
      </c>
      <c r="G178">
        <f t="shared" si="64"/>
        <v>9.1507374999999988E-3</v>
      </c>
      <c r="H178">
        <f>Q33+M33+I33+E33</f>
        <v>3.6742660000000003</v>
      </c>
      <c r="I178">
        <f t="shared" si="65"/>
        <v>7.8492624999999989E-3</v>
      </c>
      <c r="J178">
        <f t="shared" si="65"/>
        <v>9.1364874999999984E-3</v>
      </c>
      <c r="K178">
        <f>Q40+M40+I40+E40</f>
        <v>3.6057060000000001</v>
      </c>
      <c r="N178" s="19"/>
      <c r="O178" s="15"/>
      <c r="P178" s="16"/>
      <c r="Q178" t="s">
        <v>36</v>
      </c>
      <c r="R178">
        <f t="shared" si="66"/>
        <v>7.9971E-3</v>
      </c>
      <c r="S178">
        <f t="shared" si="66"/>
        <v>9.3028999999999994E-3</v>
      </c>
      <c r="U178">
        <f t="shared" si="67"/>
        <v>7.9971E-3</v>
      </c>
      <c r="V178">
        <f t="shared" si="67"/>
        <v>9.2759000000000001E-3</v>
      </c>
    </row>
    <row r="179" spans="1:25" x14ac:dyDescent="0.25">
      <c r="A179" s="17"/>
      <c r="B179" s="19"/>
      <c r="C179" s="15"/>
      <c r="D179" s="16"/>
      <c r="E179" t="s">
        <v>37</v>
      </c>
      <c r="F179">
        <f t="shared" si="64"/>
        <v>8.1492749999999992E-3</v>
      </c>
      <c r="G179">
        <f t="shared" si="64"/>
        <v>8.4499999999999992E-3</v>
      </c>
      <c r="H179">
        <f>Q34+M34+I34+E34</f>
        <v>3.7178140000000002</v>
      </c>
      <c r="I179">
        <f t="shared" si="65"/>
        <v>8.1492749999999992E-3</v>
      </c>
      <c r="J179">
        <f t="shared" si="65"/>
        <v>8.4499999999999992E-3</v>
      </c>
      <c r="K179">
        <f>Q41+M41+I41+E41</f>
        <v>3.824821</v>
      </c>
      <c r="N179" s="19"/>
      <c r="O179" s="15"/>
      <c r="P179" s="16"/>
      <c r="Q179" t="s">
        <v>37</v>
      </c>
      <c r="R179">
        <f t="shared" si="66"/>
        <v>8.2972000000000011E-3</v>
      </c>
      <c r="S179">
        <f t="shared" si="66"/>
        <v>8.6E-3</v>
      </c>
      <c r="U179">
        <f t="shared" si="67"/>
        <v>8.2972000000000011E-3</v>
      </c>
      <c r="V179">
        <f t="shared" si="67"/>
        <v>8.6E-3</v>
      </c>
    </row>
    <row r="180" spans="1:25" x14ac:dyDescent="0.25">
      <c r="A180" s="17"/>
      <c r="C180" s="2"/>
    </row>
    <row r="181" spans="1:25" x14ac:dyDescent="0.25">
      <c r="A181" s="17"/>
      <c r="C181" s="2"/>
    </row>
    <row r="182" spans="1:25" x14ac:dyDescent="0.25">
      <c r="A182" s="17"/>
      <c r="C182" s="2"/>
    </row>
    <row r="183" spans="1:25" x14ac:dyDescent="0.25">
      <c r="A183" s="17"/>
      <c r="B183" s="19" t="s">
        <v>46</v>
      </c>
      <c r="C183" s="15" t="s">
        <v>42</v>
      </c>
      <c r="D183" s="16" t="s">
        <v>38</v>
      </c>
      <c r="E183" t="s">
        <v>34</v>
      </c>
      <c r="F183">
        <f t="shared" ref="F183:G185" si="68">3*0.2*(1-0.2)*(1-0.2)*G32+3*0.2*0.2*(1-0.2)*K32+0.2*0.2*0.2*O32+(1-3*0.2*(1-0.2)*(1-0.2)-3*0.2*0.2*(1-0.2)-0.2*0.2*0.2)*C32</f>
        <v>1.9344E-3</v>
      </c>
      <c r="G183">
        <f t="shared" si="68"/>
        <v>1.0168799999999999E-2</v>
      </c>
      <c r="I183">
        <f t="shared" ref="I183:J185" si="69">3*0.2*(1-0.2)*(1-0.2)*G39+3*0.2*0.2*(1-0.2)*K39+0.2*0.2*0.2*O39+(1-3*0.2*(1-0.2)*(1-0.2)-3*0.2*0.2*(1-0.2)-0.2*0.2*0.2)*C39</f>
        <v>1.9344E-3</v>
      </c>
      <c r="J183">
        <f t="shared" si="69"/>
        <v>1.0168799999999999E-2</v>
      </c>
      <c r="L183">
        <f>3*0.2*(1-0.2)*(1-0.2)*F46+3*0.2*0.2*(1-0.2)*J46+0.2*0.2*0.2*N46+(1-3*0.2*(1-0.2)*(1-0.2)-3*0.2*0.2*(1-0.2)-0.2*0.2*0.2)*B46</f>
        <v>8.7095999999999996E-3</v>
      </c>
      <c r="N183" s="19" t="s">
        <v>47</v>
      </c>
      <c r="O183" s="15" t="s">
        <v>43</v>
      </c>
      <c r="P183" s="16" t="s">
        <v>39</v>
      </c>
      <c r="Q183" t="s">
        <v>34</v>
      </c>
      <c r="R183">
        <f t="shared" ref="R183:S185" si="70">3*0.3*(1-0.3)*(1-0.3)*G32+3*0.3*0.3*(1-0.3)*K32+0.3*0.3*0.3*O32+(1-3*0.3*(1-0.3)*(1-0.3)-3*0.3*0.3*(1-0.3)-0.3*0.3*0.3)*C32</f>
        <v>2.1540999999999999E-3</v>
      </c>
      <c r="S183">
        <f t="shared" si="70"/>
        <v>1.05457E-2</v>
      </c>
      <c r="U183">
        <f t="shared" ref="U183:V185" si="71">3*0.3*(1-0.3)*(1-0.3)*G39+3*0.3*0.3*(1-0.3)*K39+0.3*0.3*0.3*O39+(1-3*0.3*(1-0.3)*(1-0.3)-3*0.3*0.3*(1-0.3)-0.3*0.3*0.3)*C39</f>
        <v>2.1540999999999999E-3</v>
      </c>
      <c r="V183">
        <f t="shared" si="71"/>
        <v>1.05457E-2</v>
      </c>
      <c r="X183">
        <f>3*0.3*(1-0.3)*(1-0.3)*F46+3*0.3*0.3*(1-0.3)*J46+0.3*0.3*0.3*N46+(1-3*0.3*(1-0.3)*(1-0.3)-3*0.3*0.3*(1-0.3)-0.3*0.3*0.3)*B46</f>
        <v>9.0188999999999998E-3</v>
      </c>
    </row>
    <row r="184" spans="1:25" x14ac:dyDescent="0.25">
      <c r="A184" s="17"/>
      <c r="B184" s="19"/>
      <c r="C184" s="15"/>
      <c r="D184" s="16"/>
      <c r="E184" t="s">
        <v>36</v>
      </c>
      <c r="F184">
        <f t="shared" si="68"/>
        <v>8.2887999999999989E-3</v>
      </c>
      <c r="G184">
        <f t="shared" si="68"/>
        <v>9.6111999999999986E-3</v>
      </c>
      <c r="I184">
        <f t="shared" si="69"/>
        <v>8.2887999999999989E-3</v>
      </c>
      <c r="J184">
        <f t="shared" si="69"/>
        <v>9.5631999999999991E-3</v>
      </c>
      <c r="N184" s="19"/>
      <c r="O184" s="15"/>
      <c r="P184" s="16"/>
      <c r="Q184" t="s">
        <v>36</v>
      </c>
      <c r="R184">
        <f t="shared" si="70"/>
        <v>8.5757000000000003E-3</v>
      </c>
      <c r="S184">
        <f t="shared" si="70"/>
        <v>9.9243000000000005E-3</v>
      </c>
      <c r="U184">
        <f t="shared" si="71"/>
        <v>8.5757000000000003E-3</v>
      </c>
      <c r="V184">
        <f t="shared" si="71"/>
        <v>9.8612999999999999E-3</v>
      </c>
    </row>
    <row r="185" spans="1:25" x14ac:dyDescent="0.25">
      <c r="A185" s="17"/>
      <c r="B185" s="19"/>
      <c r="C185" s="15"/>
      <c r="D185" s="16"/>
      <c r="E185" t="s">
        <v>37</v>
      </c>
      <c r="F185">
        <f t="shared" si="68"/>
        <v>8.5895999999999993E-3</v>
      </c>
      <c r="G185">
        <f t="shared" si="68"/>
        <v>8.8999999999999999E-3</v>
      </c>
      <c r="I185">
        <f t="shared" si="69"/>
        <v>8.5895999999999993E-3</v>
      </c>
      <c r="J185">
        <f t="shared" si="69"/>
        <v>8.8999999999999999E-3</v>
      </c>
      <c r="N185" s="19"/>
      <c r="O185" s="15"/>
      <c r="P185" s="16"/>
      <c r="Q185" t="s">
        <v>37</v>
      </c>
      <c r="R185">
        <f t="shared" si="70"/>
        <v>8.8783999999999998E-3</v>
      </c>
      <c r="S185">
        <f t="shared" si="70"/>
        <v>9.1999999999999998E-3</v>
      </c>
      <c r="U185">
        <f t="shared" si="71"/>
        <v>8.8783999999999998E-3</v>
      </c>
      <c r="V185">
        <f t="shared" si="71"/>
        <v>9.1999999999999998E-3</v>
      </c>
    </row>
    <row r="188" spans="1:25" x14ac:dyDescent="0.25">
      <c r="A188" s="1" t="s">
        <v>28</v>
      </c>
      <c r="D188" s="12" t="s">
        <v>12</v>
      </c>
      <c r="E188" s="12"/>
      <c r="F188" s="12"/>
      <c r="G188" s="12"/>
      <c r="H188" s="12"/>
      <c r="I188" s="13" t="s">
        <v>24</v>
      </c>
      <c r="J188" s="13"/>
      <c r="K188" s="13"/>
      <c r="L188" s="14" t="s">
        <v>25</v>
      </c>
      <c r="M188" s="14"/>
      <c r="N188" s="4"/>
      <c r="P188" s="12" t="s">
        <v>12</v>
      </c>
      <c r="Q188" s="12"/>
      <c r="R188" s="12"/>
      <c r="S188" s="12"/>
      <c r="T188" s="12"/>
      <c r="U188" s="13" t="s">
        <v>24</v>
      </c>
      <c r="V188" s="13"/>
      <c r="W188" s="13"/>
      <c r="X188" s="14" t="s">
        <v>25</v>
      </c>
      <c r="Y188" s="14"/>
    </row>
    <row r="189" spans="1:25" x14ac:dyDescent="0.25">
      <c r="F189" t="s">
        <v>17</v>
      </c>
      <c r="G189" t="s">
        <v>18</v>
      </c>
      <c r="H189" t="s">
        <v>31</v>
      </c>
      <c r="I189" t="s">
        <v>17</v>
      </c>
      <c r="J189" t="s">
        <v>18</v>
      </c>
      <c r="K189" t="s">
        <v>31</v>
      </c>
      <c r="L189" t="s">
        <v>26</v>
      </c>
      <c r="M189" t="s">
        <v>32</v>
      </c>
      <c r="R189" t="s">
        <v>17</v>
      </c>
      <c r="S189" t="s">
        <v>18</v>
      </c>
      <c r="T189" t="s">
        <v>31</v>
      </c>
      <c r="U189" t="s">
        <v>17</v>
      </c>
      <c r="V189" t="s">
        <v>18</v>
      </c>
      <c r="W189" t="s">
        <v>31</v>
      </c>
      <c r="X189" t="s">
        <v>26</v>
      </c>
      <c r="Y189" t="s">
        <v>32</v>
      </c>
    </row>
    <row r="190" spans="1:25" x14ac:dyDescent="0.25">
      <c r="C190" s="17" t="s">
        <v>9</v>
      </c>
      <c r="D190" s="16" t="s">
        <v>33</v>
      </c>
      <c r="E190" t="s">
        <v>34</v>
      </c>
      <c r="F190">
        <f t="shared" ref="F190:G192" si="72">0.05*Y32+(1-0.05)*U32</f>
        <v>1.3649999999999999E-3</v>
      </c>
      <c r="G190">
        <f t="shared" si="72"/>
        <v>9.4650000000000012E-3</v>
      </c>
      <c r="H190">
        <f>AA32+W32</f>
        <v>1.757587</v>
      </c>
      <c r="I190">
        <f t="shared" ref="I190:J192" si="73">0.05*Y39+(1-0.05)*U39</f>
        <v>1.3649999999999999E-3</v>
      </c>
      <c r="J190">
        <f t="shared" si="73"/>
        <v>9.4650000000000012E-3</v>
      </c>
      <c r="K190">
        <f>AA39+W39</f>
        <v>1.721009</v>
      </c>
      <c r="L190">
        <f>0.05*X46+(1-0.05)*T46</f>
        <v>6.6399999999999992E-3</v>
      </c>
      <c r="M190">
        <f>AA46+W46</f>
        <v>3.299928</v>
      </c>
      <c r="P190" s="16" t="s">
        <v>35</v>
      </c>
      <c r="Q190" t="s">
        <v>34</v>
      </c>
      <c r="R190">
        <f t="shared" ref="R190:S192" si="74">0.1*Y32+(1-0.1)*U32</f>
        <v>1.4300000000000001E-3</v>
      </c>
      <c r="S190">
        <f t="shared" si="74"/>
        <v>9.5300000000000003E-3</v>
      </c>
      <c r="U190">
        <f t="shared" ref="U190:V192" si="75">0.1*Y39+(1-0.1)*U39</f>
        <v>1.4300000000000001E-3</v>
      </c>
      <c r="V190">
        <f t="shared" si="75"/>
        <v>9.5300000000000003E-3</v>
      </c>
      <c r="X190">
        <f>0.1*X46+(1-0.1)*T46</f>
        <v>6.6800000000000002E-3</v>
      </c>
    </row>
    <row r="191" spans="1:25" x14ac:dyDescent="0.25">
      <c r="C191" s="17"/>
      <c r="D191" s="16"/>
      <c r="E191" t="s">
        <v>36</v>
      </c>
      <c r="F191">
        <f t="shared" si="72"/>
        <v>4.7299999999999998E-3</v>
      </c>
      <c r="G191">
        <f t="shared" si="72"/>
        <v>8.1449999999999995E-3</v>
      </c>
      <c r="H191">
        <f>AA33+W33</f>
        <v>0.93912200000000001</v>
      </c>
      <c r="I191">
        <f t="shared" si="73"/>
        <v>4.7400000000000003E-3</v>
      </c>
      <c r="J191">
        <f t="shared" si="73"/>
        <v>8.1300000000000001E-3</v>
      </c>
      <c r="K191">
        <f>AA40+W40</f>
        <v>1.751247</v>
      </c>
      <c r="P191" s="16"/>
      <c r="Q191" t="s">
        <v>36</v>
      </c>
      <c r="R191">
        <f t="shared" si="74"/>
        <v>4.7600000000000003E-3</v>
      </c>
      <c r="S191">
        <f t="shared" si="74"/>
        <v>8.1899999999999994E-3</v>
      </c>
      <c r="U191">
        <f t="shared" si="75"/>
        <v>4.7800000000000004E-3</v>
      </c>
      <c r="V191">
        <f t="shared" si="75"/>
        <v>8.1599999999999989E-3</v>
      </c>
    </row>
    <row r="192" spans="1:25" x14ac:dyDescent="0.25">
      <c r="C192" s="17"/>
      <c r="D192" s="16"/>
      <c r="E192" t="s">
        <v>37</v>
      </c>
      <c r="F192">
        <f t="shared" si="72"/>
        <v>5.94E-3</v>
      </c>
      <c r="G192">
        <f t="shared" si="72"/>
        <v>6.9449999999999989E-3</v>
      </c>
      <c r="H192">
        <f>AA34+W34</f>
        <v>1.859491</v>
      </c>
      <c r="I192">
        <f t="shared" si="73"/>
        <v>5.9499999999999996E-3</v>
      </c>
      <c r="J192">
        <f t="shared" si="73"/>
        <v>6.9449999999999989E-3</v>
      </c>
      <c r="K192">
        <f>AA41+W41</f>
        <v>1.8889610000000001</v>
      </c>
      <c r="P192" s="16"/>
      <c r="Q192" t="s">
        <v>37</v>
      </c>
      <c r="R192">
        <f t="shared" si="74"/>
        <v>5.9799999999999992E-3</v>
      </c>
      <c r="S192">
        <f t="shared" si="74"/>
        <v>6.9900000000000006E-3</v>
      </c>
      <c r="U192">
        <f t="shared" si="75"/>
        <v>6.0000000000000001E-3</v>
      </c>
      <c r="V192">
        <f t="shared" si="75"/>
        <v>6.9900000000000006E-3</v>
      </c>
    </row>
    <row r="193" spans="2:25" x14ac:dyDescent="0.25">
      <c r="C193" s="17"/>
    </row>
    <row r="194" spans="2:25" x14ac:dyDescent="0.25">
      <c r="C194" s="17"/>
    </row>
    <row r="195" spans="2:25" x14ac:dyDescent="0.25">
      <c r="C195" s="17"/>
    </row>
    <row r="196" spans="2:25" x14ac:dyDescent="0.25">
      <c r="C196" s="17"/>
      <c r="D196" s="16" t="s">
        <v>38</v>
      </c>
      <c r="E196" t="s">
        <v>34</v>
      </c>
      <c r="F196">
        <f t="shared" ref="F196:G198" si="76">0.2*Y32+(1-0.2)*U32</f>
        <v>1.5599999999999998E-3</v>
      </c>
      <c r="G196">
        <f t="shared" si="76"/>
        <v>9.6600000000000002E-3</v>
      </c>
      <c r="I196">
        <f t="shared" ref="I196:J198" si="77">0.2*Y39+(1-0.2)*U39</f>
        <v>1.5599999999999998E-3</v>
      </c>
      <c r="J196">
        <f t="shared" si="77"/>
        <v>9.6600000000000002E-3</v>
      </c>
      <c r="L196">
        <f>0.2*X46+(1-0.2)*T46</f>
        <v>6.7600000000000004E-3</v>
      </c>
      <c r="P196" s="16" t="s">
        <v>39</v>
      </c>
      <c r="Q196" t="s">
        <v>34</v>
      </c>
      <c r="R196">
        <f t="shared" ref="R196:S198" si="78">0.3*Y32+(1-0.3)*U32</f>
        <v>1.6899999999999999E-3</v>
      </c>
      <c r="S196">
        <f t="shared" si="78"/>
        <v>9.7900000000000001E-3</v>
      </c>
      <c r="U196">
        <f t="shared" ref="U196:V198" si="79">0.3*Y39+(1-0.3)*U39</f>
        <v>1.6899999999999999E-3</v>
      </c>
      <c r="V196">
        <f t="shared" si="79"/>
        <v>9.7900000000000001E-3</v>
      </c>
      <c r="X196">
        <f>0.3*X46+(1-0.3)*T46</f>
        <v>6.8400000000000006E-3</v>
      </c>
    </row>
    <row r="197" spans="2:25" x14ac:dyDescent="0.25">
      <c r="C197" s="17"/>
      <c r="D197" s="16"/>
      <c r="E197" t="s">
        <v>36</v>
      </c>
      <c r="F197">
        <f t="shared" si="76"/>
        <v>4.8200000000000005E-3</v>
      </c>
      <c r="G197">
        <f t="shared" si="76"/>
        <v>8.2799999999999992E-3</v>
      </c>
      <c r="I197">
        <f t="shared" si="77"/>
        <v>4.8600000000000006E-3</v>
      </c>
      <c r="J197">
        <f t="shared" si="77"/>
        <v>8.2199999999999999E-3</v>
      </c>
      <c r="P197" s="16"/>
      <c r="Q197" t="s">
        <v>36</v>
      </c>
      <c r="R197">
        <f t="shared" si="78"/>
        <v>4.8799999999999998E-3</v>
      </c>
      <c r="S197">
        <f t="shared" si="78"/>
        <v>8.369999999999999E-3</v>
      </c>
      <c r="U197">
        <f t="shared" si="79"/>
        <v>4.9399999999999999E-3</v>
      </c>
      <c r="V197">
        <f t="shared" si="79"/>
        <v>8.2799999999999992E-3</v>
      </c>
    </row>
    <row r="198" spans="2:25" x14ac:dyDescent="0.25">
      <c r="C198" s="17"/>
      <c r="D198" s="16"/>
      <c r="E198" t="s">
        <v>37</v>
      </c>
      <c r="F198">
        <f t="shared" si="76"/>
        <v>6.0600000000000003E-3</v>
      </c>
      <c r="G198">
        <f t="shared" si="76"/>
        <v>7.0800000000000004E-3</v>
      </c>
      <c r="I198">
        <f t="shared" si="77"/>
        <v>6.1000000000000004E-3</v>
      </c>
      <c r="J198">
        <f t="shared" si="77"/>
        <v>7.0800000000000004E-3</v>
      </c>
      <c r="P198" s="16"/>
      <c r="Q198" t="s">
        <v>37</v>
      </c>
      <c r="R198">
        <f t="shared" si="78"/>
        <v>6.1399999999999996E-3</v>
      </c>
      <c r="S198">
        <f t="shared" si="78"/>
        <v>7.1699999999999993E-3</v>
      </c>
      <c r="U198">
        <f t="shared" si="79"/>
        <v>6.1999999999999998E-3</v>
      </c>
      <c r="V198">
        <f t="shared" si="79"/>
        <v>7.1699999999999993E-3</v>
      </c>
    </row>
    <row r="201" spans="2:25" x14ac:dyDescent="0.25">
      <c r="D201" s="12" t="s">
        <v>12</v>
      </c>
      <c r="E201" s="12"/>
      <c r="F201" s="12"/>
      <c r="G201" s="12"/>
      <c r="H201" s="12"/>
      <c r="I201" s="13" t="s">
        <v>24</v>
      </c>
      <c r="J201" s="13"/>
      <c r="K201" s="13"/>
      <c r="L201" s="14" t="s">
        <v>25</v>
      </c>
      <c r="M201" s="14"/>
      <c r="N201" s="2"/>
      <c r="P201" s="12" t="s">
        <v>12</v>
      </c>
      <c r="Q201" s="12"/>
      <c r="R201" s="12"/>
      <c r="S201" s="12"/>
      <c r="T201" s="12"/>
      <c r="U201" s="13" t="s">
        <v>24</v>
      </c>
      <c r="V201" s="13"/>
      <c r="W201" s="13"/>
      <c r="X201" s="14" t="s">
        <v>25</v>
      </c>
      <c r="Y201" s="14"/>
    </row>
    <row r="202" spans="2:25" x14ac:dyDescent="0.25">
      <c r="F202" t="s">
        <v>17</v>
      </c>
      <c r="G202" t="s">
        <v>18</v>
      </c>
      <c r="H202" t="s">
        <v>31</v>
      </c>
      <c r="I202" t="s">
        <v>17</v>
      </c>
      <c r="J202" t="s">
        <v>18</v>
      </c>
      <c r="K202" t="s">
        <v>31</v>
      </c>
      <c r="L202" t="s">
        <v>26</v>
      </c>
      <c r="M202" t="s">
        <v>32</v>
      </c>
      <c r="R202" t="s">
        <v>17</v>
      </c>
      <c r="S202" t="s">
        <v>18</v>
      </c>
      <c r="T202" t="s">
        <v>31</v>
      </c>
      <c r="U202" t="s">
        <v>17</v>
      </c>
      <c r="V202" t="s">
        <v>18</v>
      </c>
      <c r="W202" t="s">
        <v>31</v>
      </c>
      <c r="X202" t="s">
        <v>26</v>
      </c>
      <c r="Y202" t="s">
        <v>32</v>
      </c>
    </row>
    <row r="203" spans="2:25" x14ac:dyDescent="0.25">
      <c r="B203" s="17" t="s">
        <v>10</v>
      </c>
      <c r="C203" s="15" t="s">
        <v>40</v>
      </c>
      <c r="D203" s="16" t="s">
        <v>33</v>
      </c>
      <c r="E203" t="s">
        <v>34</v>
      </c>
      <c r="F203">
        <f t="shared" ref="F203:G205" si="80">(0.05*(1-0.05)+0.05*(1-0.05))*Y32+0.05*0.05*AC32+(1-0.05*(1-0.05)-0.05*(1-0.05)-0.05*0.05)*U32</f>
        <v>1.4267500000000001E-3</v>
      </c>
      <c r="G203">
        <f t="shared" si="80"/>
        <v>9.5297500000000018E-3</v>
      </c>
      <c r="H203">
        <f>AE32+AA32+W32</f>
        <v>2.6534420000000001</v>
      </c>
      <c r="I203">
        <f t="shared" ref="I203:J205" si="81">(0.05*(1-0.05)+0.05*(1-0.05))*Y39+0.05*0.05*AC39+(1-0.05*(1-0.05)-0.05*(1-0.05)-0.05*0.05)*U39</f>
        <v>1.4267500000000001E-3</v>
      </c>
      <c r="J203">
        <f t="shared" si="81"/>
        <v>9.5297500000000018E-3</v>
      </c>
      <c r="K203">
        <f>AE39+AA39+W39</f>
        <v>2.6194980000000001</v>
      </c>
      <c r="L203">
        <f>(0.05*(1-0.05)+0.05*(1-0.05))*X46+0.05*0.05*AB46+(1-0.05*(1-0.05)-0.05*(1-0.05)-0.05*0.05)*T46</f>
        <v>6.680000000000001E-3</v>
      </c>
      <c r="M203">
        <f>AE46+AA46+W46</f>
        <v>4.949611</v>
      </c>
      <c r="O203" s="15" t="s">
        <v>41</v>
      </c>
      <c r="P203" s="16" t="s">
        <v>35</v>
      </c>
      <c r="Q203" t="s">
        <v>34</v>
      </c>
      <c r="R203">
        <f t="shared" ref="R203:S205" si="82">(0.1*0.9+0.1*0.9)*Y32+0.1*0.1*AC32+(1-0.1*0.9-0.1*0.9-0.1*0.1)*U32</f>
        <v>1.5470000000000002E-3</v>
      </c>
      <c r="S203">
        <f t="shared" si="82"/>
        <v>9.6590000000000009E-3</v>
      </c>
      <c r="U203">
        <f t="shared" ref="U203:V205" si="83">(0.1*0.9+0.1*0.9)*Y39+0.1*0.1*AC39+(1-0.1*0.9-0.1*0.9-0.1*0.1)*U39</f>
        <v>1.5470000000000002E-3</v>
      </c>
      <c r="V203">
        <f t="shared" si="83"/>
        <v>9.6590000000000009E-3</v>
      </c>
      <c r="X203">
        <f>(0.1*0.9+0.1*0.9)*X46+0.1*0.1*AB46+(1-0.1*0.9-0.1*0.9-0.1*0.1)*T46</f>
        <v>6.7600000000000004E-3</v>
      </c>
    </row>
    <row r="204" spans="2:25" x14ac:dyDescent="0.25">
      <c r="B204" s="17"/>
      <c r="C204" s="15"/>
      <c r="D204" s="16"/>
      <c r="E204" t="s">
        <v>36</v>
      </c>
      <c r="F204">
        <f t="shared" si="80"/>
        <v>4.7600000000000003E-3</v>
      </c>
      <c r="G204">
        <f t="shared" si="80"/>
        <v>8.1899999999999994E-3</v>
      </c>
      <c r="H204">
        <f>AE33+AA33+W33</f>
        <v>1.8553500000000001</v>
      </c>
      <c r="I204">
        <f t="shared" si="81"/>
        <v>4.7795000000000008E-3</v>
      </c>
      <c r="J204">
        <f t="shared" si="81"/>
        <v>8.1609999999999999E-3</v>
      </c>
      <c r="K204">
        <f t="shared" ref="K204:K205" si="84">AE117+AA117+W117</f>
        <v>0</v>
      </c>
      <c r="O204" s="15"/>
      <c r="P204" s="16"/>
      <c r="Q204" t="s">
        <v>36</v>
      </c>
      <c r="R204">
        <f t="shared" si="82"/>
        <v>4.8200000000000005E-3</v>
      </c>
      <c r="S204">
        <f t="shared" si="82"/>
        <v>8.2799999999999992E-3</v>
      </c>
      <c r="U204">
        <f t="shared" si="83"/>
        <v>4.8580000000000003E-3</v>
      </c>
      <c r="V204">
        <f t="shared" si="83"/>
        <v>8.2240000000000004E-3</v>
      </c>
    </row>
    <row r="205" spans="2:25" x14ac:dyDescent="0.25">
      <c r="B205" s="17"/>
      <c r="C205" s="15"/>
      <c r="D205" s="16"/>
      <c r="E205" t="s">
        <v>37</v>
      </c>
      <c r="F205">
        <f t="shared" si="80"/>
        <v>5.9800000000000009E-3</v>
      </c>
      <c r="G205">
        <f t="shared" si="80"/>
        <v>6.9899999999999997E-3</v>
      </c>
      <c r="H205">
        <f>AE34+AA34+W34</f>
        <v>2.7848770000000003</v>
      </c>
      <c r="I205">
        <f t="shared" si="81"/>
        <v>5.9992500000000002E-3</v>
      </c>
      <c r="J205">
        <f t="shared" si="81"/>
        <v>6.9897500000000003E-3</v>
      </c>
      <c r="K205">
        <f t="shared" si="84"/>
        <v>0</v>
      </c>
      <c r="O205" s="15"/>
      <c r="P205" s="16"/>
      <c r="Q205" t="s">
        <v>37</v>
      </c>
      <c r="R205">
        <f t="shared" si="82"/>
        <v>6.0600000000000003E-3</v>
      </c>
      <c r="S205">
        <f t="shared" si="82"/>
        <v>7.0800000000000004E-3</v>
      </c>
      <c r="U205">
        <f t="shared" si="83"/>
        <v>6.097E-3</v>
      </c>
      <c r="V205">
        <f t="shared" si="83"/>
        <v>7.0790000000000002E-3</v>
      </c>
    </row>
    <row r="206" spans="2:25" x14ac:dyDescent="0.25">
      <c r="B206" s="17"/>
      <c r="C206" s="2"/>
    </row>
    <row r="207" spans="2:25" x14ac:dyDescent="0.25">
      <c r="B207" s="17"/>
      <c r="C207" s="2"/>
    </row>
    <row r="208" spans="2:25" x14ac:dyDescent="0.25">
      <c r="B208" s="17"/>
      <c r="C208" s="2"/>
    </row>
    <row r="209" spans="1:25" x14ac:dyDescent="0.25">
      <c r="B209" s="17"/>
      <c r="C209" s="15" t="s">
        <v>42</v>
      </c>
      <c r="D209" s="16" t="s">
        <v>38</v>
      </c>
      <c r="E209" t="s">
        <v>34</v>
      </c>
      <c r="F209">
        <f t="shared" ref="F209:G211" si="85">(0.2*0.8+0.2*0.8)*Y32+0.2*0.2*AC32+(1-0.2*0.8-0.2*0.8-0.2*0.2)*U32</f>
        <v>1.768E-3</v>
      </c>
      <c r="G209">
        <f t="shared" si="85"/>
        <v>9.9160000000000012E-3</v>
      </c>
      <c r="I209">
        <f t="shared" ref="I209:J211" si="86">(0.2*0.8+0.2*0.8)*Y39+0.2*0.2*AC39+(1-0.2*0.8-0.2*0.8-0.2*0.2)*U39</f>
        <v>1.768E-3</v>
      </c>
      <c r="J209">
        <f t="shared" si="86"/>
        <v>9.9160000000000012E-3</v>
      </c>
      <c r="L209">
        <f>(0.2*0.8+0.2*0.8)*X46+0.2*0.2*AB46+(1-0.2*0.8-0.2*0.8-0.2*0.2)*T46</f>
        <v>6.9200000000000008E-3</v>
      </c>
      <c r="O209" s="15" t="s">
        <v>43</v>
      </c>
      <c r="P209" s="16" t="s">
        <v>39</v>
      </c>
      <c r="Q209" t="s">
        <v>34</v>
      </c>
      <c r="R209">
        <f t="shared" ref="R209:S211" si="87">(0.3*0.7+0.3*0.7)*Y32+0.3*0.3*AC32+(1-0.3*0.7-0.3*0.7-0.3*0.3)*U32</f>
        <v>1.9629999999999999E-3</v>
      </c>
      <c r="S209">
        <f t="shared" si="87"/>
        <v>1.0170999999999999E-2</v>
      </c>
      <c r="U209">
        <f t="shared" ref="U209:V211" si="88">(0.3*0.7+0.3*0.7)*Y39+0.3*0.3*AC39+(1-0.3*0.7-0.3*0.7-0.3*0.3)*U39</f>
        <v>1.9629999999999999E-3</v>
      </c>
      <c r="V209">
        <f t="shared" si="88"/>
        <v>1.0170999999999999E-2</v>
      </c>
      <c r="X209">
        <f>(0.3*0.7+0.3*0.7)*X46+0.3*0.3*AB46+(1-0.3*0.7-0.3*0.7-0.3*0.3)*T46</f>
        <v>7.0800000000000012E-3</v>
      </c>
    </row>
    <row r="210" spans="1:25" x14ac:dyDescent="0.25">
      <c r="B210" s="17"/>
      <c r="C210" s="15"/>
      <c r="D210" s="16"/>
      <c r="E210" t="s">
        <v>36</v>
      </c>
      <c r="F210">
        <f t="shared" si="85"/>
        <v>4.9399999999999999E-3</v>
      </c>
      <c r="G210">
        <f t="shared" si="85"/>
        <v>8.4599999999999988E-3</v>
      </c>
      <c r="I210">
        <f t="shared" si="86"/>
        <v>5.0120000000000008E-3</v>
      </c>
      <c r="J210">
        <f t="shared" si="86"/>
        <v>8.3559999999999988E-3</v>
      </c>
      <c r="O210" s="15"/>
      <c r="P210" s="16"/>
      <c r="Q210" t="s">
        <v>36</v>
      </c>
      <c r="R210">
        <f t="shared" si="87"/>
        <v>5.0600000000000003E-3</v>
      </c>
      <c r="S210">
        <f t="shared" si="87"/>
        <v>8.6400000000000001E-3</v>
      </c>
      <c r="U210">
        <f t="shared" si="88"/>
        <v>5.1619999999999999E-3</v>
      </c>
      <c r="V210">
        <f t="shared" si="88"/>
        <v>8.4960000000000001E-3</v>
      </c>
    </row>
    <row r="211" spans="1:25" x14ac:dyDescent="0.25">
      <c r="B211" s="17"/>
      <c r="C211" s="15"/>
      <c r="D211" s="16"/>
      <c r="E211" t="s">
        <v>37</v>
      </c>
      <c r="F211">
        <f t="shared" si="85"/>
        <v>6.2199999999999998E-3</v>
      </c>
      <c r="G211">
        <f t="shared" si="85"/>
        <v>7.2599999999999991E-3</v>
      </c>
      <c r="I211">
        <f t="shared" si="86"/>
        <v>6.2880000000000002E-3</v>
      </c>
      <c r="J211">
        <f t="shared" si="86"/>
        <v>7.2559999999999994E-3</v>
      </c>
      <c r="O211" s="15"/>
      <c r="P211" s="16"/>
      <c r="Q211" t="s">
        <v>37</v>
      </c>
      <c r="R211">
        <f t="shared" si="87"/>
        <v>6.3800000000000003E-3</v>
      </c>
      <c r="S211">
        <f t="shared" si="87"/>
        <v>7.4400000000000004E-3</v>
      </c>
      <c r="U211">
        <f t="shared" si="88"/>
        <v>6.4730000000000005E-3</v>
      </c>
      <c r="V211">
        <f t="shared" si="88"/>
        <v>7.4310000000000001E-3</v>
      </c>
    </row>
    <row r="214" spans="1:25" x14ac:dyDescent="0.25">
      <c r="D214" s="12" t="s">
        <v>12</v>
      </c>
      <c r="E214" s="12"/>
      <c r="F214" s="12"/>
      <c r="G214" s="12"/>
      <c r="H214" s="12"/>
      <c r="I214" s="13" t="s">
        <v>24</v>
      </c>
      <c r="J214" s="13"/>
      <c r="K214" s="13"/>
      <c r="L214" s="14" t="s">
        <v>25</v>
      </c>
      <c r="M214" s="14"/>
      <c r="N214" s="2"/>
      <c r="P214" s="12" t="s">
        <v>12</v>
      </c>
      <c r="Q214" s="12"/>
      <c r="R214" s="12"/>
      <c r="S214" s="12"/>
      <c r="T214" s="12"/>
      <c r="U214" s="13" t="s">
        <v>24</v>
      </c>
      <c r="V214" s="13"/>
      <c r="W214" s="13"/>
      <c r="X214" s="14" t="s">
        <v>25</v>
      </c>
      <c r="Y214" s="14"/>
    </row>
    <row r="215" spans="1:25" x14ac:dyDescent="0.25">
      <c r="B215" s="2"/>
      <c r="F215" t="s">
        <v>17</v>
      </c>
      <c r="G215" t="s">
        <v>18</v>
      </c>
      <c r="H215" t="s">
        <v>31</v>
      </c>
      <c r="I215" t="s">
        <v>17</v>
      </c>
      <c r="J215" t="s">
        <v>18</v>
      </c>
      <c r="K215" t="s">
        <v>31</v>
      </c>
      <c r="L215" t="s">
        <v>26</v>
      </c>
      <c r="M215" t="s">
        <v>32</v>
      </c>
      <c r="R215" t="s">
        <v>17</v>
      </c>
      <c r="S215" t="s">
        <v>18</v>
      </c>
      <c r="T215" t="s">
        <v>31</v>
      </c>
      <c r="U215" t="s">
        <v>17</v>
      </c>
      <c r="V215" t="s">
        <v>18</v>
      </c>
      <c r="W215" t="s">
        <v>31</v>
      </c>
      <c r="X215" t="s">
        <v>26</v>
      </c>
      <c r="Y215" t="s">
        <v>32</v>
      </c>
    </row>
    <row r="216" spans="1:25" x14ac:dyDescent="0.25">
      <c r="A216" s="17" t="s">
        <v>11</v>
      </c>
      <c r="B216" s="19" t="s">
        <v>44</v>
      </c>
      <c r="C216" s="15" t="s">
        <v>40</v>
      </c>
      <c r="D216" s="16" t="s">
        <v>33</v>
      </c>
      <c r="E216" t="s">
        <v>34</v>
      </c>
      <c r="F216">
        <f t="shared" ref="F216:G218" si="89">3*0.05*(1-0.05)*(1-0.05)*Y32+3*0.05*0.05*(1-0.05)*AC32+0.05*0.05*0.05*AG32+(1-3*0.05*(1-0.05)*(1-0.05)-3*0.05*0.05*(1-0.05)-0.05*0.05*0.05)*U32</f>
        <v>1.4854124999999997E-3</v>
      </c>
      <c r="G216">
        <f t="shared" si="89"/>
        <v>9.594262499999999E-3</v>
      </c>
      <c r="H216">
        <f>AI32+AE32+AA32+W32</f>
        <v>3.5463610000000001</v>
      </c>
      <c r="I216">
        <f t="shared" ref="I216:J218" si="90">3*0.05*(1-0.05)*(1-0.05)*Y39+3*0.05*0.05*(1-0.05)*AC39+0.05*0.05*0.05*AG39+(1-3*0.05*(1-0.05)*(1-0.05)-3*0.05*0.05*(1-0.05)-0.05*0.05*0.05)*U39</f>
        <v>1.4854124999999997E-3</v>
      </c>
      <c r="J216">
        <f t="shared" si="90"/>
        <v>9.594262499999999E-3</v>
      </c>
      <c r="K216">
        <f>AI39+AE39+AA39+W39</f>
        <v>3.5177010000000002</v>
      </c>
      <c r="L216">
        <f>3*0.05*(1-0.05)*(1-0.05)*X46+3*0.05*0.05*(1-0.05)*AB46+0.05*0.05*0.05*AF46+(1-3*0.05*(1-0.05)*(1-0.05)-3*0.05*0.05*(1-0.05)-0.05*0.05*0.05)*T46</f>
        <v>6.7199874999999991E-3</v>
      </c>
      <c r="M216">
        <f>AI46+AE46+AA46+W46</f>
        <v>6.5918530000000004</v>
      </c>
      <c r="N216" s="19" t="s">
        <v>45</v>
      </c>
      <c r="O216" s="15" t="s">
        <v>41</v>
      </c>
      <c r="P216" s="16" t="s">
        <v>35</v>
      </c>
      <c r="Q216" t="s">
        <v>34</v>
      </c>
      <c r="R216">
        <f t="shared" ref="R216:S218" si="91">3*0.1*(1-0.1)*(1-0.1)*Y32+3*0.1*0.1*(1-0.1)*AC32+0.1*0.1*0.1*AG32+(1-3*0.1*(1-0.1)*(1-0.1)-3*0.1*0.1*(1-0.1)-0.1*0.1*0.1)*U32</f>
        <v>1.6522999999999998E-3</v>
      </c>
      <c r="S216">
        <f t="shared" si="91"/>
        <v>9.7871E-3</v>
      </c>
      <c r="U216">
        <f t="shared" ref="U216:V218" si="92">3*0.1*(1-0.1)*(1-0.1)*Y39+3*0.1*0.1*(1-0.1)*AC39+0.1*0.1*0.1*AG39+(1-3*0.1*(1-0.1)*(1-0.1)-3*0.1*0.1*(1-0.1)-0.1*0.1*0.1)*U39</f>
        <v>1.6522999999999998E-3</v>
      </c>
      <c r="V216">
        <f t="shared" si="92"/>
        <v>9.7871E-3</v>
      </c>
      <c r="X216">
        <f>3*0.1*(1-0.1)*(1-0.1)*X46+3*0.1*0.1*(1-0.1)*AB46+0.1*0.1*0.1*AF46+(1-3*0.1*(1-0.1)*(1-0.1)-3*0.1*0.1*(1-0.1)-0.1*0.1*0.1)*T46</f>
        <v>6.8399000000000003E-3</v>
      </c>
    </row>
    <row r="217" spans="1:25" x14ac:dyDescent="0.25">
      <c r="A217" s="17"/>
      <c r="B217" s="19"/>
      <c r="C217" s="15"/>
      <c r="D217" s="16"/>
      <c r="E217" t="s">
        <v>36</v>
      </c>
      <c r="F217">
        <f t="shared" si="89"/>
        <v>4.7899874999999996E-3</v>
      </c>
      <c r="G217">
        <f t="shared" si="89"/>
        <v>8.2349999999999975E-3</v>
      </c>
      <c r="H217">
        <f>AI33+AE33+AA33+W33</f>
        <v>2.7732500000000004</v>
      </c>
      <c r="I217">
        <f t="shared" si="90"/>
        <v>4.8185124999999994E-3</v>
      </c>
      <c r="J217">
        <f t="shared" si="90"/>
        <v>8.1929499999999975E-3</v>
      </c>
      <c r="K217">
        <f>AI40+AE40+AA40+W40</f>
        <v>3.5791470000000003</v>
      </c>
      <c r="N217" s="19"/>
      <c r="O217" s="15"/>
      <c r="P217" s="16"/>
      <c r="Q217" t="s">
        <v>36</v>
      </c>
      <c r="R217">
        <f t="shared" si="91"/>
        <v>4.8798999999999995E-3</v>
      </c>
      <c r="S217">
        <f t="shared" si="91"/>
        <v>8.369999999999999E-3</v>
      </c>
      <c r="U217">
        <f t="shared" si="92"/>
        <v>4.9341000000000003E-3</v>
      </c>
      <c r="V217">
        <f t="shared" si="92"/>
        <v>8.2915999999999997E-3</v>
      </c>
    </row>
    <row r="218" spans="1:25" x14ac:dyDescent="0.25">
      <c r="A218" s="17"/>
      <c r="B218" s="19"/>
      <c r="C218" s="15"/>
      <c r="D218" s="16"/>
      <c r="E218" t="s">
        <v>37</v>
      </c>
      <c r="F218">
        <f t="shared" si="89"/>
        <v>6.019987499999999E-3</v>
      </c>
      <c r="G218">
        <f t="shared" si="89"/>
        <v>7.0349874999999992E-3</v>
      </c>
      <c r="H218">
        <f>AI34+AE34+AA34+W34</f>
        <v>3.7073210000000003</v>
      </c>
      <c r="I218">
        <f t="shared" si="90"/>
        <v>6.0477749999999992E-3</v>
      </c>
      <c r="J218">
        <f t="shared" si="90"/>
        <v>7.0342749999999987E-3</v>
      </c>
      <c r="K218">
        <f>AI41+AE41+AA41+W41</f>
        <v>3.7821730000000002</v>
      </c>
      <c r="N218" s="19"/>
      <c r="O218" s="15"/>
      <c r="P218" s="16"/>
      <c r="Q218" t="s">
        <v>37</v>
      </c>
      <c r="R218">
        <f t="shared" si="91"/>
        <v>6.1399000000000002E-3</v>
      </c>
      <c r="S218">
        <f t="shared" si="91"/>
        <v>7.1698999999999999E-3</v>
      </c>
      <c r="U218">
        <f t="shared" si="92"/>
        <v>6.1912E-3</v>
      </c>
      <c r="V218">
        <f t="shared" si="92"/>
        <v>7.1671999999999994E-3</v>
      </c>
    </row>
    <row r="219" spans="1:25" x14ac:dyDescent="0.25">
      <c r="A219" s="17"/>
      <c r="C219" s="2"/>
    </row>
    <row r="220" spans="1:25" x14ac:dyDescent="0.25">
      <c r="A220" s="17"/>
      <c r="C220" s="2"/>
    </row>
    <row r="221" spans="1:25" x14ac:dyDescent="0.25">
      <c r="A221" s="17"/>
      <c r="C221" s="2"/>
    </row>
    <row r="222" spans="1:25" x14ac:dyDescent="0.25">
      <c r="A222" s="17"/>
      <c r="B222" s="19" t="s">
        <v>46</v>
      </c>
      <c r="C222" s="15" t="s">
        <v>42</v>
      </c>
      <c r="D222" s="16" t="s">
        <v>38</v>
      </c>
      <c r="E222" t="s">
        <v>34</v>
      </c>
      <c r="F222">
        <f t="shared" ref="F222:G224" si="93">3*0.2*(1-0.2)*(1-0.2)*Y32+3*0.2*0.2*(1-0.2)*AC32+0.2*0.2*0.2*AG32+(1-3*0.2*(1-0.2)*(1-0.2)-3*0.2*0.2*(1-0.2)-0.2*0.2*0.2)*U32</f>
        <v>1.9344E-3</v>
      </c>
      <c r="G222">
        <f t="shared" si="93"/>
        <v>1.0168799999999999E-2</v>
      </c>
      <c r="I222">
        <f t="shared" ref="I222:J224" si="94">3*0.2*(1-0.2)*(1-0.2)*Y39+3*0.2*0.2*(1-0.2)*AC39+0.2*0.2*0.2*AG39+(1-3*0.2*(1-0.2)*(1-0.2)-3*0.2*0.2*(1-0.2)-0.2*0.2*0.2)*U39</f>
        <v>1.9344E-3</v>
      </c>
      <c r="J222">
        <f t="shared" si="94"/>
        <v>1.0168799999999999E-2</v>
      </c>
      <c r="L222">
        <f>3*0.2*(1-0.2)*(1-0.2)*X46+3*0.2*0.2*(1-0.2)*AB46+0.2*0.2*0.2*AF46+(1-3*0.2*(1-0.2)*(1-0.2)-3*0.2*0.2*(1-0.2)-0.2*0.2*0.2)*T46</f>
        <v>7.0791999999999999E-3</v>
      </c>
      <c r="N222" s="19" t="s">
        <v>47</v>
      </c>
      <c r="O222" s="15" t="s">
        <v>43</v>
      </c>
      <c r="P222" s="16" t="s">
        <v>39</v>
      </c>
      <c r="Q222" t="s">
        <v>34</v>
      </c>
      <c r="R222">
        <f t="shared" ref="R222:S224" si="95">3*0.3*(1-0.3)*(1-0.3)*Y32+3*0.3*0.3*(1-0.3)*AC32+0.3*0.3*0.3*AG32+(1-3*0.3*(1-0.3)*(1-0.3)-3*0.3*0.3*(1-0.3)-0.3*0.3*0.3)*U32</f>
        <v>2.1540999999999999E-3</v>
      </c>
      <c r="S222">
        <f t="shared" si="95"/>
        <v>1.05457E-2</v>
      </c>
      <c r="U222">
        <f t="shared" ref="U222:V224" si="96">3*0.3*(1-0.3)*(1-0.3)*Y39+3*0.3*0.3*(1-0.3)*AC39+0.3*0.3*0.3*AG39+(1-3*0.3*(1-0.3)*(1-0.3)-3*0.3*0.3*(1-0.3)-0.3*0.3*0.3)*U39</f>
        <v>2.1540999999999999E-3</v>
      </c>
      <c r="V222">
        <f t="shared" si="96"/>
        <v>1.05457E-2</v>
      </c>
      <c r="X222">
        <f>3*0.3*(1-0.3)*(1-0.3)*X46+3*0.3*0.3*(1-0.3)*AB46+0.3*0.3*0.3*AF46+(1-3*0.3*(1-0.3)*(1-0.3)-3*0.3*0.3*(1-0.3)-0.3*0.3*0.3)*T46</f>
        <v>7.3173000000000005E-3</v>
      </c>
    </row>
    <row r="223" spans="1:25" x14ac:dyDescent="0.25">
      <c r="A223" s="17"/>
      <c r="B223" s="19"/>
      <c r="C223" s="15"/>
      <c r="D223" s="16"/>
      <c r="E223" t="s">
        <v>36</v>
      </c>
      <c r="F223">
        <f t="shared" si="93"/>
        <v>5.0591999999999998E-3</v>
      </c>
      <c r="G223">
        <f t="shared" si="93"/>
        <v>8.6400000000000001E-3</v>
      </c>
      <c r="I223">
        <f t="shared" si="94"/>
        <v>5.1567999999999996E-3</v>
      </c>
      <c r="J223">
        <f t="shared" si="94"/>
        <v>8.5047999999999999E-3</v>
      </c>
      <c r="N223" s="19"/>
      <c r="O223" s="15"/>
      <c r="P223" s="16"/>
      <c r="Q223" t="s">
        <v>36</v>
      </c>
      <c r="R223">
        <f t="shared" si="95"/>
        <v>5.2373000000000003E-3</v>
      </c>
      <c r="S223">
        <f t="shared" si="95"/>
        <v>8.9099999999999995E-3</v>
      </c>
      <c r="U223">
        <f t="shared" si="96"/>
        <v>5.3686999999999997E-3</v>
      </c>
      <c r="V223">
        <f t="shared" si="96"/>
        <v>8.7372000000000005E-3</v>
      </c>
    </row>
    <row r="224" spans="1:25" x14ac:dyDescent="0.25">
      <c r="A224" s="17"/>
      <c r="B224" s="19"/>
      <c r="C224" s="15"/>
      <c r="D224" s="16"/>
      <c r="E224" t="s">
        <v>37</v>
      </c>
      <c r="F224">
        <f t="shared" si="93"/>
        <v>6.3791999999999998E-3</v>
      </c>
      <c r="G224">
        <f t="shared" si="93"/>
        <v>7.4391999999999991E-3</v>
      </c>
      <c r="I224">
        <f t="shared" si="94"/>
        <v>6.4656000000000002E-3</v>
      </c>
      <c r="J224">
        <f t="shared" si="94"/>
        <v>7.4295999999999997E-3</v>
      </c>
      <c r="N224" s="19"/>
      <c r="O224" s="15"/>
      <c r="P224" s="16"/>
      <c r="Q224" t="s">
        <v>37</v>
      </c>
      <c r="R224">
        <f t="shared" si="95"/>
        <v>6.6172999999999996E-3</v>
      </c>
      <c r="S224">
        <f t="shared" si="95"/>
        <v>7.7072999999999994E-3</v>
      </c>
      <c r="U224">
        <f t="shared" si="96"/>
        <v>6.7244000000000002E-3</v>
      </c>
      <c r="V224">
        <f t="shared" si="96"/>
        <v>7.6883999999999997E-3</v>
      </c>
    </row>
    <row r="227" spans="1:25" x14ac:dyDescent="0.25">
      <c r="A227" s="1" t="s">
        <v>29</v>
      </c>
      <c r="D227" s="12" t="s">
        <v>12</v>
      </c>
      <c r="E227" s="12"/>
      <c r="F227" s="12"/>
      <c r="G227" s="12"/>
      <c r="H227" s="12"/>
      <c r="I227" s="13" t="s">
        <v>24</v>
      </c>
      <c r="J227" s="13"/>
      <c r="K227" s="13"/>
      <c r="L227" s="14" t="s">
        <v>25</v>
      </c>
      <c r="M227" s="14"/>
      <c r="N227" s="4"/>
      <c r="P227" s="12" t="s">
        <v>12</v>
      </c>
      <c r="Q227" s="12"/>
      <c r="R227" s="12"/>
      <c r="S227" s="12"/>
      <c r="T227" s="12"/>
      <c r="U227" s="13" t="s">
        <v>24</v>
      </c>
      <c r="V227" s="13"/>
      <c r="W227" s="13"/>
      <c r="X227" s="14" t="s">
        <v>25</v>
      </c>
      <c r="Y227" s="14"/>
    </row>
    <row r="228" spans="1:25" x14ac:dyDescent="0.25">
      <c r="F228" t="s">
        <v>17</v>
      </c>
      <c r="G228" t="s">
        <v>18</v>
      </c>
      <c r="H228" t="s">
        <v>31</v>
      </c>
      <c r="I228" t="s">
        <v>17</v>
      </c>
      <c r="J228" t="s">
        <v>18</v>
      </c>
      <c r="K228" t="s">
        <v>31</v>
      </c>
      <c r="L228" t="s">
        <v>26</v>
      </c>
      <c r="M228" t="s">
        <v>32</v>
      </c>
      <c r="R228" t="s">
        <v>17</v>
      </c>
      <c r="S228" t="s">
        <v>18</v>
      </c>
      <c r="T228" t="s">
        <v>31</v>
      </c>
      <c r="U228" t="s">
        <v>17</v>
      </c>
      <c r="V228" t="s">
        <v>18</v>
      </c>
      <c r="W228" t="s">
        <v>31</v>
      </c>
      <c r="X228" t="s">
        <v>26</v>
      </c>
      <c r="Y228" t="s">
        <v>32</v>
      </c>
    </row>
    <row r="229" spans="1:25" x14ac:dyDescent="0.25">
      <c r="C229" s="17" t="s">
        <v>9</v>
      </c>
      <c r="D229" s="16" t="s">
        <v>33</v>
      </c>
      <c r="E229" t="s">
        <v>34</v>
      </c>
      <c r="F229">
        <f t="shared" ref="F229:G231" si="97">0.05*G52+(1-0.05)*C52</f>
        <v>1.3649999999999999E-3</v>
      </c>
      <c r="G229">
        <f t="shared" si="97"/>
        <v>9.4650000000000012E-3</v>
      </c>
      <c r="H229">
        <f>I52+E52</f>
        <v>1.7570100000000002</v>
      </c>
      <c r="I229">
        <f t="shared" ref="I229:J231" si="98">0.05*G59+(1-0.05)*C59</f>
        <v>1.3649999999999999E-3</v>
      </c>
      <c r="J229">
        <f t="shared" si="98"/>
        <v>9.4650000000000012E-3</v>
      </c>
      <c r="K229">
        <f>I59+E59</f>
        <v>1.862879</v>
      </c>
      <c r="L229">
        <f>0.05*G66+(1-0.05)*B66</f>
        <v>4.0299999999999997E-3</v>
      </c>
      <c r="M229">
        <f>I66+E66</f>
        <v>3.3863570000000003</v>
      </c>
      <c r="P229" s="16" t="s">
        <v>35</v>
      </c>
      <c r="Q229" t="s">
        <v>34</v>
      </c>
      <c r="R229">
        <f t="shared" ref="R229:S231" si="99">0.1*G52+(1-0.1)*C52</f>
        <v>1.4300000000000001E-3</v>
      </c>
      <c r="S229">
        <f t="shared" si="99"/>
        <v>9.5300000000000003E-3</v>
      </c>
      <c r="U229">
        <f t="shared" ref="U229:V231" si="100">0.1*G59+(1-0.1)*C59</f>
        <v>1.4300000000000001E-3</v>
      </c>
      <c r="V229">
        <f t="shared" si="100"/>
        <v>9.5300000000000003E-3</v>
      </c>
      <c r="X229">
        <f>0.1*G66+(1-0.1)*B66</f>
        <v>4.0600000000000002E-3</v>
      </c>
    </row>
    <row r="230" spans="1:25" x14ac:dyDescent="0.25">
      <c r="C230" s="17"/>
      <c r="D230" s="16"/>
      <c r="E230" t="s">
        <v>36</v>
      </c>
      <c r="F230">
        <f t="shared" si="97"/>
        <v>2.5200000000000001E-3</v>
      </c>
      <c r="G230">
        <f t="shared" si="97"/>
        <v>5.7250000000000001E-3</v>
      </c>
      <c r="H230">
        <f>I53+E53</f>
        <v>1.8283229999999999</v>
      </c>
      <c r="I230">
        <f t="shared" si="98"/>
        <v>2.5300000000000001E-3</v>
      </c>
      <c r="J230">
        <f t="shared" si="98"/>
        <v>5.6899999999999997E-3</v>
      </c>
      <c r="K230">
        <f>I60+E60</f>
        <v>1.8778600000000001</v>
      </c>
      <c r="P230" s="16"/>
      <c r="Q230" t="s">
        <v>36</v>
      </c>
      <c r="R230">
        <f t="shared" si="99"/>
        <v>2.5400000000000002E-3</v>
      </c>
      <c r="S230">
        <f t="shared" si="99"/>
        <v>5.7499999999999999E-3</v>
      </c>
      <c r="U230">
        <f t="shared" si="100"/>
        <v>2.5600000000000002E-3</v>
      </c>
      <c r="V230">
        <f t="shared" si="100"/>
        <v>5.6800000000000002E-3</v>
      </c>
    </row>
    <row r="231" spans="1:25" x14ac:dyDescent="0.25">
      <c r="C231" s="17"/>
      <c r="D231" s="16"/>
      <c r="E231" t="s">
        <v>37</v>
      </c>
      <c r="F231">
        <f t="shared" si="97"/>
        <v>3.3199999999999996E-3</v>
      </c>
      <c r="G231">
        <f t="shared" si="97"/>
        <v>4.6299999999999996E-3</v>
      </c>
      <c r="H231">
        <f>I54+E54</f>
        <v>1.867577</v>
      </c>
      <c r="I231">
        <f t="shared" si="98"/>
        <v>3.3349999999999999E-3</v>
      </c>
      <c r="J231">
        <f t="shared" si="98"/>
        <v>4.62E-3</v>
      </c>
      <c r="K231">
        <f>I61+E61</f>
        <v>1.9300470000000001</v>
      </c>
      <c r="P231" s="16"/>
      <c r="Q231" t="s">
        <v>37</v>
      </c>
      <c r="R231">
        <f t="shared" si="99"/>
        <v>3.3400000000000001E-3</v>
      </c>
      <c r="S231">
        <f t="shared" si="99"/>
        <v>4.6600000000000001E-3</v>
      </c>
      <c r="U231">
        <f t="shared" si="100"/>
        <v>3.3700000000000002E-3</v>
      </c>
      <c r="V231">
        <f t="shared" si="100"/>
        <v>4.64E-3</v>
      </c>
    </row>
    <row r="232" spans="1:25" x14ac:dyDescent="0.25">
      <c r="C232" s="17"/>
    </row>
    <row r="233" spans="1:25" x14ac:dyDescent="0.25">
      <c r="C233" s="17"/>
    </row>
    <row r="234" spans="1:25" x14ac:dyDescent="0.25">
      <c r="C234" s="17"/>
    </row>
    <row r="235" spans="1:25" x14ac:dyDescent="0.25">
      <c r="C235" s="17"/>
      <c r="D235" s="16" t="s">
        <v>38</v>
      </c>
      <c r="E235" t="s">
        <v>34</v>
      </c>
      <c r="F235">
        <f t="shared" ref="F235:G237" si="101">0.2*G52+(1-0.2)*C52</f>
        <v>1.5599999999999998E-3</v>
      </c>
      <c r="G235">
        <f t="shared" si="101"/>
        <v>9.6600000000000002E-3</v>
      </c>
      <c r="I235">
        <f t="shared" ref="I235:J237" si="102">0.2*G59+(1-0.2)*C59</f>
        <v>1.5599999999999998E-3</v>
      </c>
      <c r="J235">
        <f t="shared" si="102"/>
        <v>9.6600000000000002E-3</v>
      </c>
      <c r="L235">
        <f>0.2*G66+(1-0.2)*B66</f>
        <v>4.1200000000000004E-3</v>
      </c>
      <c r="P235" s="16" t="s">
        <v>39</v>
      </c>
      <c r="Q235" t="s">
        <v>34</v>
      </c>
      <c r="R235">
        <f t="shared" ref="R235:S237" si="103">0.3*G52+(1-0.3)*C52</f>
        <v>1.6899999999999999E-3</v>
      </c>
      <c r="S235">
        <f t="shared" si="103"/>
        <v>9.7900000000000001E-3</v>
      </c>
      <c r="U235">
        <f t="shared" ref="U235:V237" si="104">0.3*G59+(1-0.3)*C59</f>
        <v>1.6899999999999999E-3</v>
      </c>
      <c r="V235">
        <f t="shared" si="104"/>
        <v>9.7900000000000001E-3</v>
      </c>
      <c r="X235">
        <f>0.3*G66+(1-0.3)*B66</f>
        <v>4.1799999999999997E-3</v>
      </c>
    </row>
    <row r="236" spans="1:25" x14ac:dyDescent="0.25">
      <c r="C236" s="17"/>
      <c r="D236" s="16"/>
      <c r="E236" t="s">
        <v>36</v>
      </c>
      <c r="F236">
        <f t="shared" si="101"/>
        <v>2.5799999999999998E-3</v>
      </c>
      <c r="G236">
        <f t="shared" si="101"/>
        <v>5.8000000000000005E-3</v>
      </c>
      <c r="I236">
        <f t="shared" si="102"/>
        <v>2.6199999999999999E-3</v>
      </c>
      <c r="J236">
        <f t="shared" si="102"/>
        <v>5.660000000000001E-3</v>
      </c>
      <c r="P236" s="16"/>
      <c r="Q236" t="s">
        <v>36</v>
      </c>
      <c r="R236">
        <f t="shared" si="103"/>
        <v>2.6199999999999999E-3</v>
      </c>
      <c r="S236">
        <f t="shared" si="103"/>
        <v>5.8499999999999993E-3</v>
      </c>
      <c r="U236">
        <f t="shared" si="104"/>
        <v>2.6799999999999997E-3</v>
      </c>
      <c r="V236">
        <f t="shared" si="104"/>
        <v>5.6399999999999992E-3</v>
      </c>
    </row>
    <row r="237" spans="1:25" x14ac:dyDescent="0.25">
      <c r="C237" s="17"/>
      <c r="D237" s="16"/>
      <c r="E237" t="s">
        <v>37</v>
      </c>
      <c r="F237">
        <f t="shared" si="101"/>
        <v>3.3800000000000002E-3</v>
      </c>
      <c r="G237">
        <f t="shared" si="101"/>
        <v>4.7200000000000002E-3</v>
      </c>
      <c r="I237">
        <f t="shared" si="102"/>
        <v>3.4399999999999999E-3</v>
      </c>
      <c r="J237">
        <f t="shared" si="102"/>
        <v>4.6800000000000001E-3</v>
      </c>
      <c r="P237" s="16"/>
      <c r="Q237" t="s">
        <v>37</v>
      </c>
      <c r="R237">
        <f t="shared" si="103"/>
        <v>3.4200000000000003E-3</v>
      </c>
      <c r="S237">
        <f t="shared" si="103"/>
        <v>4.7799999999999995E-3</v>
      </c>
      <c r="U237">
        <f t="shared" si="104"/>
        <v>3.5100000000000001E-3</v>
      </c>
      <c r="V237">
        <f t="shared" si="104"/>
        <v>4.7200000000000002E-3</v>
      </c>
    </row>
    <row r="240" spans="1:25" x14ac:dyDescent="0.25">
      <c r="D240" s="12" t="s">
        <v>12</v>
      </c>
      <c r="E240" s="12"/>
      <c r="F240" s="12"/>
      <c r="G240" s="12"/>
      <c r="H240" s="12"/>
      <c r="I240" s="13" t="s">
        <v>24</v>
      </c>
      <c r="J240" s="13"/>
      <c r="K240" s="13"/>
      <c r="L240" s="14" t="s">
        <v>25</v>
      </c>
      <c r="M240" s="14"/>
      <c r="N240" s="2"/>
      <c r="P240" s="12" t="s">
        <v>12</v>
      </c>
      <c r="Q240" s="12"/>
      <c r="R240" s="12"/>
      <c r="S240" s="12"/>
      <c r="T240" s="12"/>
      <c r="U240" s="13" t="s">
        <v>24</v>
      </c>
      <c r="V240" s="13"/>
      <c r="W240" s="13"/>
      <c r="X240" s="14" t="s">
        <v>25</v>
      </c>
      <c r="Y240" s="14"/>
    </row>
    <row r="241" spans="1:25" x14ac:dyDescent="0.25">
      <c r="F241" t="s">
        <v>17</v>
      </c>
      <c r="G241" t="s">
        <v>18</v>
      </c>
      <c r="H241" t="s">
        <v>31</v>
      </c>
      <c r="I241" t="s">
        <v>17</v>
      </c>
      <c r="J241" t="s">
        <v>18</v>
      </c>
      <c r="K241" t="s">
        <v>31</v>
      </c>
      <c r="L241" t="s">
        <v>26</v>
      </c>
      <c r="M241" t="s">
        <v>32</v>
      </c>
      <c r="R241" t="s">
        <v>17</v>
      </c>
      <c r="S241" t="s">
        <v>18</v>
      </c>
      <c r="T241" t="s">
        <v>31</v>
      </c>
      <c r="U241" t="s">
        <v>17</v>
      </c>
      <c r="V241" t="s">
        <v>18</v>
      </c>
      <c r="W241" t="s">
        <v>31</v>
      </c>
      <c r="X241" t="s">
        <v>26</v>
      </c>
      <c r="Y241" t="s">
        <v>32</v>
      </c>
    </row>
    <row r="242" spans="1:25" x14ac:dyDescent="0.25">
      <c r="B242" s="17" t="s">
        <v>10</v>
      </c>
      <c r="C242" s="15" t="s">
        <v>40</v>
      </c>
      <c r="D242" s="16" t="s">
        <v>33</v>
      </c>
      <c r="E242" t="s">
        <v>34</v>
      </c>
      <c r="F242">
        <f t="shared" ref="F242:G244" si="105">(0.05*(1-0.05)+0.05*(1-0.05))*G52+0.05*0.05*K52+(1-0.05*(1-0.05)-0.05*(1-0.05)-0.05*0.05)*C52</f>
        <v>1.4267500000000001E-3</v>
      </c>
      <c r="G242">
        <f t="shared" si="105"/>
        <v>9.5297500000000018E-3</v>
      </c>
      <c r="H242">
        <f>M52+I52+E52</f>
        <v>2.656412</v>
      </c>
      <c r="I242">
        <f t="shared" ref="I242:J244" si="106">(0.05*(1-0.05)+0.05*(1-0.05))*G59+0.05*0.05*K59+(1-0.05*(1-0.05)-0.05*(1-0.05)-0.05*0.05)*C59</f>
        <v>1.4267500000000001E-3</v>
      </c>
      <c r="J242">
        <f t="shared" si="106"/>
        <v>9.5297500000000018E-3</v>
      </c>
      <c r="K242">
        <f>M59+I59+E59</f>
        <v>2.7856369999999999</v>
      </c>
      <c r="L242">
        <f>(0.05*(1-0.05)+0.05*(1-0.05))*G66+0.05*0.05*J66+(1-0.05*(1-0.05)-0.05*(1-0.05)-0.05*0.05)*B66</f>
        <v>4.05975E-3</v>
      </c>
      <c r="M242">
        <f>M66+I66+E66</f>
        <v>5.0239390000000004</v>
      </c>
      <c r="O242" s="15" t="s">
        <v>41</v>
      </c>
      <c r="P242" s="16" t="s">
        <v>35</v>
      </c>
      <c r="Q242" t="s">
        <v>34</v>
      </c>
      <c r="R242">
        <f t="shared" ref="R242:S244" si="107">(0.1*0.9+0.1*0.9)*G52+0.1*0.1*K52+(1-0.1*0.9-0.1*0.9-0.1*0.1)*C52</f>
        <v>1.5470000000000002E-3</v>
      </c>
      <c r="S242">
        <f t="shared" si="107"/>
        <v>9.6590000000000009E-3</v>
      </c>
      <c r="U242">
        <f t="shared" ref="U242:V244" si="108">(0.1*0.9+0.1*0.9)*G59+0.1*0.1*K59+(1-0.1*0.9-0.1*0.9-0.1*0.1)*C59</f>
        <v>1.5470000000000002E-3</v>
      </c>
      <c r="V242">
        <f t="shared" si="108"/>
        <v>9.6590000000000009E-3</v>
      </c>
      <c r="X242">
        <f>(0.1*0.9+0.1*0.9)*G66+0.1*0.1*J66+(1-0.1*0.9-0.1*0.9-0.1*0.1)*B66</f>
        <v>4.1190000000000003E-3</v>
      </c>
    </row>
    <row r="243" spans="1:25" x14ac:dyDescent="0.25">
      <c r="B243" s="17"/>
      <c r="C243" s="15"/>
      <c r="D243" s="16"/>
      <c r="E243" t="s">
        <v>36</v>
      </c>
      <c r="F243">
        <f t="shared" si="105"/>
        <v>2.5397500000000003E-3</v>
      </c>
      <c r="G243">
        <f t="shared" si="105"/>
        <v>5.7500000000000008E-3</v>
      </c>
      <c r="H243">
        <f>M53+I53+E53</f>
        <v>2.7472339999999997</v>
      </c>
      <c r="I243">
        <f t="shared" si="106"/>
        <v>2.5605000000000003E-3</v>
      </c>
      <c r="J243">
        <f t="shared" si="106"/>
        <v>5.6825000000000001E-3</v>
      </c>
      <c r="K243">
        <f>M60+I60+E60</f>
        <v>2.810317</v>
      </c>
      <c r="O243" s="15"/>
      <c r="P243" s="16"/>
      <c r="Q243" t="s">
        <v>36</v>
      </c>
      <c r="R243">
        <f t="shared" si="107"/>
        <v>2.5790000000000006E-3</v>
      </c>
      <c r="S243">
        <f t="shared" si="107"/>
        <v>5.8000000000000005E-3</v>
      </c>
      <c r="U243">
        <f t="shared" si="108"/>
        <v>2.6220000000000002E-3</v>
      </c>
      <c r="V243">
        <f t="shared" si="108"/>
        <v>5.6700000000000006E-3</v>
      </c>
    </row>
    <row r="244" spans="1:25" x14ac:dyDescent="0.25">
      <c r="B244" s="17"/>
      <c r="C244" s="15"/>
      <c r="D244" s="16"/>
      <c r="E244" t="s">
        <v>37</v>
      </c>
      <c r="F244">
        <f t="shared" si="105"/>
        <v>3.3402500000000003E-3</v>
      </c>
      <c r="G244">
        <f t="shared" si="105"/>
        <v>4.6600000000000009E-3</v>
      </c>
      <c r="H244">
        <f>M54+I54+E54</f>
        <v>2.8014890000000001</v>
      </c>
      <c r="I244">
        <f t="shared" si="106"/>
        <v>3.3695000000000005E-3</v>
      </c>
      <c r="J244">
        <f t="shared" si="106"/>
        <v>4.6397500000000006E-3</v>
      </c>
      <c r="K244">
        <f>M61+I61+E61</f>
        <v>2.8731609999999996</v>
      </c>
      <c r="O244" s="15"/>
      <c r="P244" s="16"/>
      <c r="Q244" t="s">
        <v>37</v>
      </c>
      <c r="R244">
        <f t="shared" si="107"/>
        <v>3.3810000000000003E-3</v>
      </c>
      <c r="S244">
        <f t="shared" si="107"/>
        <v>4.7200000000000002E-3</v>
      </c>
      <c r="U244">
        <f t="shared" si="108"/>
        <v>3.4380000000000001E-3</v>
      </c>
      <c r="V244">
        <f t="shared" si="108"/>
        <v>4.679E-3</v>
      </c>
    </row>
    <row r="245" spans="1:25" x14ac:dyDescent="0.25">
      <c r="B245" s="17"/>
      <c r="C245" s="2"/>
    </row>
    <row r="246" spans="1:25" x14ac:dyDescent="0.25">
      <c r="B246" s="17"/>
      <c r="C246" s="2"/>
    </row>
    <row r="247" spans="1:25" x14ac:dyDescent="0.25">
      <c r="B247" s="17"/>
      <c r="C247" s="2"/>
    </row>
    <row r="248" spans="1:25" x14ac:dyDescent="0.25">
      <c r="B248" s="17"/>
      <c r="C248" s="15" t="s">
        <v>42</v>
      </c>
      <c r="D248" s="16" t="s">
        <v>38</v>
      </c>
      <c r="E248" t="s">
        <v>34</v>
      </c>
      <c r="F248">
        <f t="shared" ref="F248:G250" si="109">(0.2*0.8+0.2*0.8)*G52+0.2*0.2*K52+(1-0.2*0.8-0.2*0.8-0.2*0.2)*C52</f>
        <v>1.768E-3</v>
      </c>
      <c r="G248">
        <f t="shared" si="109"/>
        <v>9.9160000000000012E-3</v>
      </c>
      <c r="I248">
        <f t="shared" ref="I248:J250" si="110">(0.2*0.8+0.2*0.8)*G59+0.2*0.2*K59+(1-0.2*0.8-0.2*0.8-0.2*0.2)*C59</f>
        <v>1.768E-3</v>
      </c>
      <c r="J248">
        <f t="shared" si="110"/>
        <v>9.9160000000000012E-3</v>
      </c>
      <c r="L248">
        <f>(0.2*0.8+0.2*0.8)*G66+0.2*0.2*J66+(1-0.2*0.8-0.2*0.8-0.2*0.2)*B66</f>
        <v>4.2360000000000002E-3</v>
      </c>
      <c r="O248" s="15" t="s">
        <v>43</v>
      </c>
      <c r="P248" s="16" t="s">
        <v>39</v>
      </c>
      <c r="Q248" t="s">
        <v>34</v>
      </c>
      <c r="R248">
        <f t="shared" ref="R248:S250" si="111">(0.3*0.7+0.3*0.7)*G52+0.3*0.3*K52+(1-0.3*0.7-0.3*0.7-0.3*0.3)*C52</f>
        <v>1.9629999999999999E-3</v>
      </c>
      <c r="S248">
        <f t="shared" si="111"/>
        <v>1.0170999999999999E-2</v>
      </c>
      <c r="U248">
        <f t="shared" ref="U248:V250" si="112">(0.3*0.7+0.3*0.7)*G59+0.3*0.3*K59+(1-0.3*0.7-0.3*0.7-0.3*0.3)*C59</f>
        <v>1.9629999999999999E-3</v>
      </c>
      <c r="V248">
        <f t="shared" si="112"/>
        <v>1.0170999999999999E-2</v>
      </c>
      <c r="X248">
        <f>(0.3*0.7+0.3*0.7)*G66+0.3*0.3*J66+(1-0.3*0.7-0.3*0.7-0.3*0.3)*B66</f>
        <v>4.3510000000000007E-3</v>
      </c>
    </row>
    <row r="249" spans="1:25" x14ac:dyDescent="0.25">
      <c r="B249" s="17"/>
      <c r="C249" s="15"/>
      <c r="D249" s="16"/>
      <c r="E249" t="s">
        <v>36</v>
      </c>
      <c r="F249">
        <f t="shared" si="109"/>
        <v>2.6559999999999999E-3</v>
      </c>
      <c r="G249">
        <f t="shared" si="109"/>
        <v>5.9000000000000007E-3</v>
      </c>
      <c r="I249">
        <f t="shared" si="110"/>
        <v>2.7480000000000004E-3</v>
      </c>
      <c r="J249">
        <f t="shared" si="110"/>
        <v>5.6600000000000001E-3</v>
      </c>
      <c r="O249" s="15"/>
      <c r="P249" s="16"/>
      <c r="Q249" t="s">
        <v>36</v>
      </c>
      <c r="R249">
        <f t="shared" si="111"/>
        <v>2.7309999999999999E-3</v>
      </c>
      <c r="S249">
        <f t="shared" si="111"/>
        <v>6.0000000000000001E-3</v>
      </c>
      <c r="U249">
        <f t="shared" si="112"/>
        <v>2.8780000000000003E-3</v>
      </c>
      <c r="V249">
        <f t="shared" si="112"/>
        <v>5.6700000000000014E-3</v>
      </c>
    </row>
    <row r="250" spans="1:25" x14ac:dyDescent="0.25">
      <c r="B250" s="17"/>
      <c r="C250" s="15"/>
      <c r="D250" s="16"/>
      <c r="E250" t="s">
        <v>37</v>
      </c>
      <c r="F250">
        <f t="shared" si="109"/>
        <v>3.4640000000000001E-3</v>
      </c>
      <c r="G250">
        <f t="shared" si="109"/>
        <v>4.8399999999999997E-3</v>
      </c>
      <c r="I250">
        <f t="shared" si="110"/>
        <v>3.5720000000000001E-3</v>
      </c>
      <c r="J250">
        <f t="shared" si="110"/>
        <v>4.7559999999999998E-3</v>
      </c>
      <c r="O250" s="15"/>
      <c r="P250" s="16"/>
      <c r="Q250" t="s">
        <v>37</v>
      </c>
      <c r="R250">
        <f t="shared" si="111"/>
        <v>3.5490000000000005E-3</v>
      </c>
      <c r="S250">
        <f t="shared" si="111"/>
        <v>4.96E-3</v>
      </c>
      <c r="U250">
        <f t="shared" si="112"/>
        <v>3.7020000000000004E-3</v>
      </c>
      <c r="V250">
        <f t="shared" si="112"/>
        <v>4.8310000000000002E-3</v>
      </c>
    </row>
    <row r="253" spans="1:25" x14ac:dyDescent="0.25">
      <c r="D253" s="12" t="s">
        <v>12</v>
      </c>
      <c r="E253" s="12"/>
      <c r="F253" s="12"/>
      <c r="G253" s="12"/>
      <c r="H253" s="12"/>
      <c r="I253" s="13" t="s">
        <v>24</v>
      </c>
      <c r="J253" s="13"/>
      <c r="K253" s="13"/>
      <c r="L253" s="14" t="s">
        <v>25</v>
      </c>
      <c r="M253" s="14"/>
      <c r="N253" s="2"/>
      <c r="P253" s="12" t="s">
        <v>12</v>
      </c>
      <c r="Q253" s="12"/>
      <c r="R253" s="12"/>
      <c r="S253" s="12"/>
      <c r="T253" s="12"/>
      <c r="U253" s="13" t="s">
        <v>24</v>
      </c>
      <c r="V253" s="13"/>
      <c r="W253" s="13"/>
      <c r="X253" s="14" t="s">
        <v>25</v>
      </c>
      <c r="Y253" s="14"/>
    </row>
    <row r="254" spans="1:25" x14ac:dyDescent="0.25">
      <c r="B254" s="2"/>
      <c r="F254" t="s">
        <v>17</v>
      </c>
      <c r="G254" t="s">
        <v>18</v>
      </c>
      <c r="H254" t="s">
        <v>31</v>
      </c>
      <c r="I254" t="s">
        <v>17</v>
      </c>
      <c r="J254" t="s">
        <v>18</v>
      </c>
      <c r="K254" t="s">
        <v>31</v>
      </c>
      <c r="L254" t="s">
        <v>26</v>
      </c>
      <c r="M254" t="s">
        <v>32</v>
      </c>
      <c r="R254" t="s">
        <v>17</v>
      </c>
      <c r="S254" t="s">
        <v>18</v>
      </c>
      <c r="T254" t="s">
        <v>31</v>
      </c>
      <c r="U254" t="s">
        <v>17</v>
      </c>
      <c r="V254" t="s">
        <v>18</v>
      </c>
      <c r="W254" t="s">
        <v>31</v>
      </c>
      <c r="X254" t="s">
        <v>26</v>
      </c>
      <c r="Y254" t="s">
        <v>32</v>
      </c>
    </row>
    <row r="255" spans="1:25" x14ac:dyDescent="0.25">
      <c r="A255" s="17" t="s">
        <v>11</v>
      </c>
      <c r="B255" s="19" t="s">
        <v>44</v>
      </c>
      <c r="C255" s="15" t="s">
        <v>40</v>
      </c>
      <c r="D255" s="16" t="s">
        <v>33</v>
      </c>
      <c r="E255" t="s">
        <v>34</v>
      </c>
      <c r="F255">
        <f t="shared" ref="F255:G257" si="113">3*0.05*(1-0.05)*(1-0.05)*G52+3*0.05*0.05*(1-0.05)*K52+0.05*0.05*0.05*O52+(1-3*0.05*(1-0.05)*(1-0.05)-3*0.05*0.05*(1-0.05)-0.05*0.05*0.05)*C52</f>
        <v>1.4854124999999997E-3</v>
      </c>
      <c r="G255">
        <f t="shared" si="113"/>
        <v>9.594262499999999E-3</v>
      </c>
      <c r="H255">
        <f>Q52+M52+I52+E52</f>
        <v>3.5562279999999999</v>
      </c>
      <c r="I255">
        <f t="shared" ref="I255:J257" si="114">3*0.05*(1-0.05)*(1-0.05)*G59+3*0.05*0.05*(1-0.05)*K59+0.05*0.05*0.05*O59+(1-3*0.05*(1-0.05)*(1-0.05)-3*0.05*0.05*(1-0.05)-0.05*0.05*0.05)*C59</f>
        <v>1.4854124999999997E-3</v>
      </c>
      <c r="J255">
        <f t="shared" si="114"/>
        <v>9.594262499999999E-3</v>
      </c>
      <c r="K255">
        <f>Q59+M59+I59+E59</f>
        <v>3.6575329999999999</v>
      </c>
      <c r="L255">
        <f>3*0.05*(1-0.05)*(1-0.05)*G66+3*0.05*0.05*(1-0.05)*J66+0.05*0.05*0.05*N66+(1-3*0.05*(1-0.05)*(1-0.05)-3*0.05*0.05*(1-0.05)-0.05*0.05*0.05)*B66</f>
        <v>4.0892624999999995E-3</v>
      </c>
      <c r="M255">
        <f>Q66+M66+I66+E66</f>
        <v>6.7318299999999995</v>
      </c>
      <c r="N255" s="19" t="s">
        <v>45</v>
      </c>
      <c r="O255" s="15" t="s">
        <v>41</v>
      </c>
      <c r="P255" s="16" t="s">
        <v>35</v>
      </c>
      <c r="Q255" t="s">
        <v>34</v>
      </c>
      <c r="R255">
        <f t="shared" ref="R255:S257" si="115">3*0.1*(1-0.1)*(1-0.1)*G52+3*0.1*0.1*(1-0.1)*K52+0.1*0.1*0.1*O52+(1-3*0.1*(1-0.1)*(1-0.1)-3*0.1*0.1*(1-0.1)-0.1*0.1*0.1)*C52</f>
        <v>1.6522999999999998E-3</v>
      </c>
      <c r="S255">
        <f t="shared" si="115"/>
        <v>9.7871E-3</v>
      </c>
      <c r="U255">
        <f t="shared" ref="U255:V257" si="116">3*0.1*(1-0.1)*(1-0.1)*G59+3*0.1*0.1*(1-0.1)*K59+0.1*0.1*0.1*O59+(1-3*0.1*(1-0.1)*(1-0.1)-3*0.1*0.1*(1-0.1)-0.1*0.1*0.1)*C59</f>
        <v>1.6522999999999998E-3</v>
      </c>
      <c r="V255">
        <f t="shared" si="116"/>
        <v>9.7871E-3</v>
      </c>
      <c r="X255">
        <f>3*0.1*(1-0.1)*(1-0.1)*G66+3*0.1*0.1*(1-0.1)*J66+0.1*0.1*0.1*N66+(1-3*0.1*(1-0.1)*(1-0.1)-3*0.1*0.1*(1-0.1)-0.1*0.1*0.1)*B66</f>
        <v>4.1771000000000004E-3</v>
      </c>
    </row>
    <row r="256" spans="1:25" x14ac:dyDescent="0.25">
      <c r="A256" s="17"/>
      <c r="B256" s="19"/>
      <c r="C256" s="15"/>
      <c r="D256" s="16"/>
      <c r="E256" t="s">
        <v>36</v>
      </c>
      <c r="F256">
        <f t="shared" si="113"/>
        <v>2.5592749999999997E-3</v>
      </c>
      <c r="G256">
        <f t="shared" si="113"/>
        <v>5.7750124999999992E-3</v>
      </c>
      <c r="H256">
        <f>Q53+M53+I53+E53</f>
        <v>3.66479</v>
      </c>
      <c r="I256">
        <f t="shared" si="114"/>
        <v>2.5913749999999999E-3</v>
      </c>
      <c r="J256">
        <f t="shared" si="114"/>
        <v>5.6773749999999993E-3</v>
      </c>
      <c r="K256">
        <f>Q60+M60+I60+E60</f>
        <v>3.6930889999999996</v>
      </c>
      <c r="N256" s="19"/>
      <c r="O256" s="15"/>
      <c r="P256" s="16"/>
      <c r="Q256" t="s">
        <v>36</v>
      </c>
      <c r="R256">
        <f t="shared" si="115"/>
        <v>2.6172000000000001E-3</v>
      </c>
      <c r="S256">
        <f t="shared" si="115"/>
        <v>5.8501000000000004E-3</v>
      </c>
      <c r="U256">
        <f t="shared" si="116"/>
        <v>2.6849999999999999E-3</v>
      </c>
      <c r="V256">
        <f t="shared" si="116"/>
        <v>5.6690000000000004E-3</v>
      </c>
    </row>
    <row r="257" spans="1:24" x14ac:dyDescent="0.25">
      <c r="A257" s="17"/>
      <c r="B257" s="19"/>
      <c r="C257" s="15"/>
      <c r="D257" s="16"/>
      <c r="E257" t="s">
        <v>37</v>
      </c>
      <c r="F257">
        <f t="shared" si="113"/>
        <v>3.3607374999999997E-3</v>
      </c>
      <c r="G257">
        <f t="shared" si="113"/>
        <v>4.6899999999999989E-3</v>
      </c>
      <c r="H257">
        <f>Q54+M54+I54+E54</f>
        <v>3.7313859999999996</v>
      </c>
      <c r="I257">
        <f t="shared" si="114"/>
        <v>3.4035124999999998E-3</v>
      </c>
      <c r="J257">
        <f t="shared" si="114"/>
        <v>4.6593124999999994E-3</v>
      </c>
      <c r="K257">
        <f>Q61+M61+I61+E61</f>
        <v>3.8532450000000003</v>
      </c>
      <c r="N257" s="19"/>
      <c r="O257" s="15"/>
      <c r="P257" s="16"/>
      <c r="Q257" t="s">
        <v>37</v>
      </c>
      <c r="R257">
        <f t="shared" si="115"/>
        <v>3.4229000000000004E-3</v>
      </c>
      <c r="S257">
        <f t="shared" si="115"/>
        <v>4.7799999999999995E-3</v>
      </c>
      <c r="U257">
        <f t="shared" si="116"/>
        <v>3.5041E-3</v>
      </c>
      <c r="V257">
        <f t="shared" si="116"/>
        <v>4.7174999999999995E-3</v>
      </c>
    </row>
    <row r="258" spans="1:24" x14ac:dyDescent="0.25">
      <c r="A258" s="17"/>
      <c r="C258" s="2"/>
    </row>
    <row r="259" spans="1:24" x14ac:dyDescent="0.25">
      <c r="A259" s="17"/>
      <c r="C259" s="2"/>
    </row>
    <row r="260" spans="1:24" x14ac:dyDescent="0.25">
      <c r="A260" s="17"/>
      <c r="C260" s="2"/>
    </row>
    <row r="261" spans="1:24" x14ac:dyDescent="0.25">
      <c r="A261" s="17"/>
      <c r="B261" s="19" t="s">
        <v>46</v>
      </c>
      <c r="C261" s="15" t="s">
        <v>42</v>
      </c>
      <c r="D261" s="16" t="s">
        <v>38</v>
      </c>
      <c r="E261" t="s">
        <v>34</v>
      </c>
      <c r="F261">
        <f t="shared" ref="F261:G263" si="117">3*0.2*(1-0.2)*(1-0.2)*G52+3*0.2*0.2*(1-0.2)*K52+0.2*0.2*0.2*O52+(1-3*0.2*(1-0.2)*(1-0.2)-3*0.2*0.2*(1-0.2)-0.2*0.2*0.2)*C52</f>
        <v>1.9344E-3</v>
      </c>
      <c r="G261">
        <f t="shared" si="117"/>
        <v>1.0168799999999999E-2</v>
      </c>
      <c r="I261">
        <f t="shared" ref="I261:J263" si="118">3*0.2*(1-0.2)*(1-0.2)*G59+3*0.2*0.2*(1-0.2)*K59+0.2*0.2*0.2*O59+(1-3*0.2*(1-0.2)*(1-0.2)-3*0.2*0.2*(1-0.2)-0.2*0.2*0.2)*C59</f>
        <v>1.9344E-3</v>
      </c>
      <c r="J261">
        <f t="shared" si="118"/>
        <v>1.0168799999999999E-2</v>
      </c>
      <c r="L261">
        <f>3*0.2*(1-0.2)*(1-0.2)*G66+3*0.2*0.2*(1-0.2)*J66+0.2*0.2*0.2*N66+(1-3*0.2*(1-0.2)*(1-0.2)-3*0.2*0.2*(1-0.2)-0.2*0.2*0.2)*B66</f>
        <v>4.3487999999999999E-3</v>
      </c>
      <c r="N261" s="19" t="s">
        <v>47</v>
      </c>
      <c r="O261" s="15" t="s">
        <v>43</v>
      </c>
      <c r="P261" s="16" t="s">
        <v>39</v>
      </c>
      <c r="Q261" t="s">
        <v>34</v>
      </c>
      <c r="R261">
        <f t="shared" ref="R261:S263" si="119">3*0.3*(1-0.3)*(1-0.3)*G52+3*0.3*0.3*(1-0.3)*K52+0.3*0.3*0.3*O52+(1-3*0.3*(1-0.3)*(1-0.3)-3*0.3*0.3*(1-0.3)-0.3*0.3*0.3)*C52</f>
        <v>2.1540999999999999E-3</v>
      </c>
      <c r="S261">
        <f t="shared" si="119"/>
        <v>1.05457E-2</v>
      </c>
      <c r="U261">
        <f t="shared" ref="U261:V263" si="120">3*0.3*(1-0.3)*(1-0.3)*G59+3*0.3*0.3*(1-0.3)*K59+0.3*0.3*0.3*O59+(1-3*0.3*(1-0.3)*(1-0.3)-3*0.3*0.3*(1-0.3)-0.3*0.3*0.3)*C59</f>
        <v>2.1540999999999999E-3</v>
      </c>
      <c r="V261">
        <f t="shared" si="120"/>
        <v>1.05457E-2</v>
      </c>
      <c r="X261">
        <f>3*0.3*(1-0.3)*(1-0.3)*G66+3*0.3*0.3*(1-0.3)*J66+0.3*0.3*0.3*N66+(1-3*0.3*(1-0.3)*(1-0.3)-3*0.3*0.3*(1-0.3)-0.3*0.3*0.3)*B66</f>
        <v>4.5157000000000001E-3</v>
      </c>
    </row>
    <row r="262" spans="1:24" x14ac:dyDescent="0.25">
      <c r="A262" s="17"/>
      <c r="B262" s="19"/>
      <c r="C262" s="15"/>
      <c r="D262" s="16"/>
      <c r="E262" t="s">
        <v>36</v>
      </c>
      <c r="F262">
        <f t="shared" si="117"/>
        <v>2.7295999999999996E-3</v>
      </c>
      <c r="G262">
        <f t="shared" si="117"/>
        <v>6.0007999999999997E-3</v>
      </c>
      <c r="I262">
        <f t="shared" si="118"/>
        <v>2.8760000000000001E-3</v>
      </c>
      <c r="J262">
        <f t="shared" si="118"/>
        <v>5.692E-3</v>
      </c>
      <c r="N262" s="19"/>
      <c r="O262" s="15"/>
      <c r="P262" s="16"/>
      <c r="Q262" t="s">
        <v>36</v>
      </c>
      <c r="R262">
        <f t="shared" si="119"/>
        <v>2.8384000000000005E-3</v>
      </c>
      <c r="S262">
        <f t="shared" si="119"/>
        <v>6.1527000000000005E-3</v>
      </c>
      <c r="U262">
        <f t="shared" si="120"/>
        <v>3.0670000000000003E-3</v>
      </c>
      <c r="V262">
        <f t="shared" si="120"/>
        <v>5.7630000000000008E-3</v>
      </c>
    </row>
    <row r="263" spans="1:24" x14ac:dyDescent="0.25">
      <c r="A263" s="17"/>
      <c r="B263" s="19"/>
      <c r="C263" s="15"/>
      <c r="D263" s="16"/>
      <c r="E263" t="s">
        <v>37</v>
      </c>
      <c r="F263">
        <f t="shared" si="117"/>
        <v>3.5512E-3</v>
      </c>
      <c r="G263">
        <f t="shared" si="117"/>
        <v>4.9599999999999991E-3</v>
      </c>
      <c r="I263">
        <f t="shared" si="118"/>
        <v>3.6968000000000001E-3</v>
      </c>
      <c r="J263">
        <f t="shared" si="118"/>
        <v>4.8319999999999995E-3</v>
      </c>
      <c r="N263" s="19"/>
      <c r="O263" s="15"/>
      <c r="P263" s="16"/>
      <c r="Q263" t="s">
        <v>37</v>
      </c>
      <c r="R263">
        <f t="shared" si="119"/>
        <v>3.6843000000000006E-3</v>
      </c>
      <c r="S263">
        <f t="shared" si="119"/>
        <v>5.1399999999999996E-3</v>
      </c>
      <c r="U263">
        <f t="shared" si="120"/>
        <v>3.8786999999999997E-3</v>
      </c>
      <c r="V263">
        <f t="shared" si="120"/>
        <v>4.9465000000000004E-3</v>
      </c>
    </row>
  </sheetData>
  <mergeCells count="345">
    <mergeCell ref="P255:P257"/>
    <mergeCell ref="P261:P263"/>
    <mergeCell ref="S9:S13"/>
    <mergeCell ref="S16:S20"/>
    <mergeCell ref="S23:S25"/>
    <mergeCell ref="S30:S34"/>
    <mergeCell ref="S37:S41"/>
    <mergeCell ref="S44:S46"/>
    <mergeCell ref="A68:AA70"/>
    <mergeCell ref="P157:P159"/>
    <mergeCell ref="P164:P166"/>
    <mergeCell ref="P170:P172"/>
    <mergeCell ref="P177:P179"/>
    <mergeCell ref="P183:P185"/>
    <mergeCell ref="P190:P192"/>
    <mergeCell ref="P196:P198"/>
    <mergeCell ref="P203:P205"/>
    <mergeCell ref="P209:P211"/>
    <mergeCell ref="P99:P101"/>
    <mergeCell ref="P105:P107"/>
    <mergeCell ref="P125:P127"/>
    <mergeCell ref="P131:P133"/>
    <mergeCell ref="P138:P140"/>
    <mergeCell ref="P144:P146"/>
    <mergeCell ref="P151:P153"/>
    <mergeCell ref="O183:O185"/>
    <mergeCell ref="O203:O205"/>
    <mergeCell ref="P229:P231"/>
    <mergeCell ref="P235:P237"/>
    <mergeCell ref="O209:O211"/>
    <mergeCell ref="O216:O218"/>
    <mergeCell ref="O222:O224"/>
    <mergeCell ref="O242:O244"/>
    <mergeCell ref="O248:O250"/>
    <mergeCell ref="O255:O257"/>
    <mergeCell ref="O261:O263"/>
    <mergeCell ref="O99:O101"/>
    <mergeCell ref="O105:O107"/>
    <mergeCell ref="O125:O127"/>
    <mergeCell ref="O131:O133"/>
    <mergeCell ref="O138:O140"/>
    <mergeCell ref="O144:O146"/>
    <mergeCell ref="O164:O166"/>
    <mergeCell ref="O170:O172"/>
    <mergeCell ref="O177:O179"/>
    <mergeCell ref="D255:D257"/>
    <mergeCell ref="D261:D263"/>
    <mergeCell ref="N99:N101"/>
    <mergeCell ref="N105:N107"/>
    <mergeCell ref="N138:N140"/>
    <mergeCell ref="N144:N146"/>
    <mergeCell ref="N177:N179"/>
    <mergeCell ref="N183:N185"/>
    <mergeCell ref="N216:N218"/>
    <mergeCell ref="N222:N224"/>
    <mergeCell ref="N255:N257"/>
    <mergeCell ref="N261:N263"/>
    <mergeCell ref="D183:D185"/>
    <mergeCell ref="D190:D192"/>
    <mergeCell ref="D196:D198"/>
    <mergeCell ref="D203:D205"/>
    <mergeCell ref="D209:D211"/>
    <mergeCell ref="D216:D218"/>
    <mergeCell ref="D222:D224"/>
    <mergeCell ref="D229:D231"/>
    <mergeCell ref="D235:D237"/>
    <mergeCell ref="D240:H240"/>
    <mergeCell ref="I240:K240"/>
    <mergeCell ref="L240:M240"/>
    <mergeCell ref="C216:C218"/>
    <mergeCell ref="C222:C224"/>
    <mergeCell ref="C229:C237"/>
    <mergeCell ref="C242:C244"/>
    <mergeCell ref="C248:C250"/>
    <mergeCell ref="C255:C257"/>
    <mergeCell ref="C261:C263"/>
    <mergeCell ref="D73:D75"/>
    <mergeCell ref="D79:D81"/>
    <mergeCell ref="D86:D88"/>
    <mergeCell ref="D92:D94"/>
    <mergeCell ref="D99:D101"/>
    <mergeCell ref="D105:D107"/>
    <mergeCell ref="D112:D114"/>
    <mergeCell ref="D118:D120"/>
    <mergeCell ref="D125:D127"/>
    <mergeCell ref="D131:D133"/>
    <mergeCell ref="D138:D140"/>
    <mergeCell ref="D144:D146"/>
    <mergeCell ref="D151:D153"/>
    <mergeCell ref="D157:D159"/>
    <mergeCell ref="D164:D166"/>
    <mergeCell ref="D170:D172"/>
    <mergeCell ref="D177:D179"/>
    <mergeCell ref="C144:C146"/>
    <mergeCell ref="C151:C159"/>
    <mergeCell ref="C164:C166"/>
    <mergeCell ref="C170:C172"/>
    <mergeCell ref="C177:C179"/>
    <mergeCell ref="C183:C185"/>
    <mergeCell ref="C190:C198"/>
    <mergeCell ref="C203:C205"/>
    <mergeCell ref="C209:C211"/>
    <mergeCell ref="C73:C81"/>
    <mergeCell ref="C86:C88"/>
    <mergeCell ref="C92:C94"/>
    <mergeCell ref="C99:C101"/>
    <mergeCell ref="C105:C107"/>
    <mergeCell ref="C112:C120"/>
    <mergeCell ref="C125:C127"/>
    <mergeCell ref="C131:C133"/>
    <mergeCell ref="C138:C140"/>
    <mergeCell ref="A99:A107"/>
    <mergeCell ref="A138:A146"/>
    <mergeCell ref="A177:A185"/>
    <mergeCell ref="A216:A224"/>
    <mergeCell ref="A255:A263"/>
    <mergeCell ref="B86:B94"/>
    <mergeCell ref="B99:B101"/>
    <mergeCell ref="B105:B107"/>
    <mergeCell ref="B125:B133"/>
    <mergeCell ref="B138:B140"/>
    <mergeCell ref="B144:B146"/>
    <mergeCell ref="B164:B172"/>
    <mergeCell ref="B177:B179"/>
    <mergeCell ref="B183:B185"/>
    <mergeCell ref="B203:B211"/>
    <mergeCell ref="B216:B218"/>
    <mergeCell ref="B222:B224"/>
    <mergeCell ref="B242:B250"/>
    <mergeCell ref="B255:B257"/>
    <mergeCell ref="B261:B263"/>
    <mergeCell ref="A9:A13"/>
    <mergeCell ref="A16:A20"/>
    <mergeCell ref="A23:A25"/>
    <mergeCell ref="A30:A34"/>
    <mergeCell ref="A37:A41"/>
    <mergeCell ref="A44:A46"/>
    <mergeCell ref="A50:A54"/>
    <mergeCell ref="A57:A61"/>
    <mergeCell ref="A64:A66"/>
    <mergeCell ref="P240:T240"/>
    <mergeCell ref="U240:W240"/>
    <mergeCell ref="X240:Y240"/>
    <mergeCell ref="D253:H253"/>
    <mergeCell ref="I253:K253"/>
    <mergeCell ref="L253:M253"/>
    <mergeCell ref="P253:T253"/>
    <mergeCell ref="U253:W253"/>
    <mergeCell ref="X253:Y253"/>
    <mergeCell ref="D242:D244"/>
    <mergeCell ref="D248:D250"/>
    <mergeCell ref="P242:P244"/>
    <mergeCell ref="P248:P250"/>
    <mergeCell ref="D214:H214"/>
    <mergeCell ref="I214:K214"/>
    <mergeCell ref="L214:M214"/>
    <mergeCell ref="P214:T214"/>
    <mergeCell ref="U214:W214"/>
    <mergeCell ref="X214:Y214"/>
    <mergeCell ref="D227:H227"/>
    <mergeCell ref="I227:K227"/>
    <mergeCell ref="L227:M227"/>
    <mergeCell ref="P227:T227"/>
    <mergeCell ref="U227:W227"/>
    <mergeCell ref="X227:Y227"/>
    <mergeCell ref="P216:P218"/>
    <mergeCell ref="P222:P224"/>
    <mergeCell ref="D188:H188"/>
    <mergeCell ref="I188:K188"/>
    <mergeCell ref="L188:M188"/>
    <mergeCell ref="P188:T188"/>
    <mergeCell ref="U188:W188"/>
    <mergeCell ref="X188:Y188"/>
    <mergeCell ref="D201:H201"/>
    <mergeCell ref="I201:K201"/>
    <mergeCell ref="L201:M201"/>
    <mergeCell ref="P201:T201"/>
    <mergeCell ref="U201:W201"/>
    <mergeCell ref="X201:Y201"/>
    <mergeCell ref="D162:H162"/>
    <mergeCell ref="I162:K162"/>
    <mergeCell ref="L162:M162"/>
    <mergeCell ref="P162:T162"/>
    <mergeCell ref="U162:W162"/>
    <mergeCell ref="X162:Y162"/>
    <mergeCell ref="D175:H175"/>
    <mergeCell ref="I175:K175"/>
    <mergeCell ref="L175:M175"/>
    <mergeCell ref="P175:T175"/>
    <mergeCell ref="U175:W175"/>
    <mergeCell ref="X175:Y175"/>
    <mergeCell ref="D136:H136"/>
    <mergeCell ref="I136:K136"/>
    <mergeCell ref="L136:M136"/>
    <mergeCell ref="P136:T136"/>
    <mergeCell ref="U136:W136"/>
    <mergeCell ref="X136:Y136"/>
    <mergeCell ref="D149:H149"/>
    <mergeCell ref="I149:K149"/>
    <mergeCell ref="L149:M149"/>
    <mergeCell ref="P149:T149"/>
    <mergeCell ref="U149:W149"/>
    <mergeCell ref="X149:Y149"/>
    <mergeCell ref="D110:H110"/>
    <mergeCell ref="I110:K110"/>
    <mergeCell ref="L110:M110"/>
    <mergeCell ref="P110:T110"/>
    <mergeCell ref="U110:W110"/>
    <mergeCell ref="X110:Y110"/>
    <mergeCell ref="D123:H123"/>
    <mergeCell ref="I123:K123"/>
    <mergeCell ref="L123:M123"/>
    <mergeCell ref="P123:T123"/>
    <mergeCell ref="U123:W123"/>
    <mergeCell ref="X123:Y123"/>
    <mergeCell ref="P112:P114"/>
    <mergeCell ref="P118:P120"/>
    <mergeCell ref="X71:Y71"/>
    <mergeCell ref="D84:H84"/>
    <mergeCell ref="I84:K84"/>
    <mergeCell ref="L84:M84"/>
    <mergeCell ref="P84:T84"/>
    <mergeCell ref="U84:W84"/>
    <mergeCell ref="X84:Y84"/>
    <mergeCell ref="D97:H97"/>
    <mergeCell ref="I97:K97"/>
    <mergeCell ref="L97:M97"/>
    <mergeCell ref="P97:T97"/>
    <mergeCell ref="U97:W97"/>
    <mergeCell ref="X97:Y97"/>
    <mergeCell ref="O86:O88"/>
    <mergeCell ref="O92:O94"/>
    <mergeCell ref="P73:P75"/>
    <mergeCell ref="P79:P81"/>
    <mergeCell ref="P86:P88"/>
    <mergeCell ref="P92:P94"/>
    <mergeCell ref="B65:D65"/>
    <mergeCell ref="F65:H65"/>
    <mergeCell ref="J65:L65"/>
    <mergeCell ref="N65:P65"/>
    <mergeCell ref="D71:H71"/>
    <mergeCell ref="I71:K71"/>
    <mergeCell ref="L71:M71"/>
    <mergeCell ref="P71:T71"/>
    <mergeCell ref="U71:W71"/>
    <mergeCell ref="B50:E50"/>
    <mergeCell ref="F50:I50"/>
    <mergeCell ref="J50:M50"/>
    <mergeCell ref="N50:Q50"/>
    <mergeCell ref="B57:E57"/>
    <mergeCell ref="F57:I57"/>
    <mergeCell ref="J57:M57"/>
    <mergeCell ref="N57:Q57"/>
    <mergeCell ref="B64:E64"/>
    <mergeCell ref="F64:I64"/>
    <mergeCell ref="J64:M64"/>
    <mergeCell ref="N64:Q64"/>
    <mergeCell ref="B45:D45"/>
    <mergeCell ref="F45:H45"/>
    <mergeCell ref="J45:L45"/>
    <mergeCell ref="N45:P45"/>
    <mergeCell ref="T45:V45"/>
    <mergeCell ref="X45:Z45"/>
    <mergeCell ref="AB45:AD45"/>
    <mergeCell ref="AF45:AH45"/>
    <mergeCell ref="B49:E49"/>
    <mergeCell ref="F49:I49"/>
    <mergeCell ref="J49:M49"/>
    <mergeCell ref="N49:Q49"/>
    <mergeCell ref="B37:E37"/>
    <mergeCell ref="F37:I37"/>
    <mergeCell ref="J37:M37"/>
    <mergeCell ref="N37:Q37"/>
    <mergeCell ref="T37:W37"/>
    <mergeCell ref="X37:AA37"/>
    <mergeCell ref="AB37:AE37"/>
    <mergeCell ref="AF37:AI37"/>
    <mergeCell ref="B44:E44"/>
    <mergeCell ref="F44:I44"/>
    <mergeCell ref="J44:M44"/>
    <mergeCell ref="N44:Q44"/>
    <mergeCell ref="T44:W44"/>
    <mergeCell ref="X44:AA44"/>
    <mergeCell ref="AB44:AE44"/>
    <mergeCell ref="AF44:AI44"/>
    <mergeCell ref="B29:E29"/>
    <mergeCell ref="F29:I29"/>
    <mergeCell ref="J29:M29"/>
    <mergeCell ref="N29:Q29"/>
    <mergeCell ref="T29:W29"/>
    <mergeCell ref="X29:AA29"/>
    <mergeCell ref="AB29:AE29"/>
    <mergeCell ref="AF29:AI29"/>
    <mergeCell ref="B30:E30"/>
    <mergeCell ref="F30:I30"/>
    <mergeCell ref="J30:M30"/>
    <mergeCell ref="N30:Q30"/>
    <mergeCell ref="T30:W30"/>
    <mergeCell ref="X30:AA30"/>
    <mergeCell ref="AB30:AE30"/>
    <mergeCell ref="AF30:AI30"/>
    <mergeCell ref="B24:D24"/>
    <mergeCell ref="F24:H24"/>
    <mergeCell ref="J24:L24"/>
    <mergeCell ref="N24:P24"/>
    <mergeCell ref="T24:V24"/>
    <mergeCell ref="X24:Z24"/>
    <mergeCell ref="AB24:AD24"/>
    <mergeCell ref="AF24:AH24"/>
    <mergeCell ref="B25:D25"/>
    <mergeCell ref="F25:H25"/>
    <mergeCell ref="J25:L25"/>
    <mergeCell ref="N25:P25"/>
    <mergeCell ref="B16:E16"/>
    <mergeCell ref="F16:I16"/>
    <mergeCell ref="J16:M16"/>
    <mergeCell ref="N16:Q16"/>
    <mergeCell ref="T16:W16"/>
    <mergeCell ref="X16:AA16"/>
    <mergeCell ref="AB16:AE16"/>
    <mergeCell ref="AF16:AI16"/>
    <mergeCell ref="B23:E23"/>
    <mergeCell ref="F23:I23"/>
    <mergeCell ref="J23:M23"/>
    <mergeCell ref="N23:Q23"/>
    <mergeCell ref="T23:W23"/>
    <mergeCell ref="X23:AA23"/>
    <mergeCell ref="AB23:AE23"/>
    <mergeCell ref="AF23:AI23"/>
    <mergeCell ref="B8:E8"/>
    <mergeCell ref="F8:I8"/>
    <mergeCell ref="J8:M8"/>
    <mergeCell ref="N8:Q8"/>
    <mergeCell ref="T8:W8"/>
    <mergeCell ref="X8:AA8"/>
    <mergeCell ref="AB8:AE8"/>
    <mergeCell ref="AF8:AI8"/>
    <mergeCell ref="B9:E9"/>
    <mergeCell ref="F9:I9"/>
    <mergeCell ref="J9:M9"/>
    <mergeCell ref="N9:Q9"/>
    <mergeCell ref="T9:W9"/>
    <mergeCell ref="X9:AA9"/>
    <mergeCell ref="AB9:AE9"/>
    <mergeCell ref="AF9:AI9"/>
  </mergeCells>
  <phoneticPr fontId="3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50根构件 </vt:lpstr>
      <vt:lpstr>48根构件 </vt:lpstr>
      <vt:lpstr>47根构件  </vt:lpstr>
      <vt:lpstr>46根构件 </vt:lpstr>
      <vt:lpstr>44根构件 </vt:lpstr>
      <vt:lpstr>43根构件  </vt:lpstr>
      <vt:lpstr>42根构件  </vt:lpstr>
      <vt:lpstr>40根构件  </vt:lpstr>
      <vt:lpstr>39根构件  </vt:lpstr>
      <vt:lpstr>38根构件  </vt:lpstr>
      <vt:lpstr>35根构件  </vt:lpstr>
      <vt:lpstr>36根构件 </vt:lpstr>
      <vt:lpstr>34根构件</vt:lpstr>
      <vt:lpstr>32根构件</vt:lpstr>
      <vt:lpstr>31根构件 </vt:lpstr>
      <vt:lpstr>30根构件</vt:lpstr>
      <vt:lpstr>28根构件</vt:lpstr>
      <vt:lpstr>27根构件 </vt:lpstr>
      <vt:lpstr>26根构件</vt:lpstr>
      <vt:lpstr>25根构件 </vt:lpstr>
      <vt:lpstr>24根构件 </vt:lpstr>
      <vt:lpstr>23根构件  </vt:lpstr>
      <vt:lpstr>22根构件 </vt:lpstr>
      <vt:lpstr>21根构件 </vt:lpstr>
      <vt:lpstr>20根构件</vt:lpstr>
      <vt:lpstr>19根构件</vt:lpstr>
      <vt:lpstr>18根构件  </vt:lpstr>
      <vt:lpstr>17根构件  </vt:lpstr>
      <vt:lpstr>16根构件  </vt:lpstr>
      <vt:lpstr>15根构件 </vt:lpstr>
      <vt:lpstr>14根构件</vt:lpstr>
      <vt:lpstr>13根构件</vt:lpstr>
      <vt:lpstr>12根构件  </vt:lpstr>
      <vt:lpstr>11根构件 </vt:lpstr>
      <vt:lpstr>10根构件 </vt:lpstr>
      <vt:lpstr>9根构件</vt:lpstr>
      <vt:lpstr>8根构件 </vt:lpstr>
      <vt:lpstr>7根构件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kingsoft</dc:creator>
  <cp:lastModifiedBy>Windows 用户</cp:lastModifiedBy>
  <dcterms:created xsi:type="dcterms:W3CDTF">2018-02-27T11:14:00Z</dcterms:created>
  <dcterms:modified xsi:type="dcterms:W3CDTF">2019-06-23T09:51:45Z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2052-11.1.0.8214</vt:lpwstr>
  </property>
</Properties>
</file>