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F:\科研数据\"/>
    </mc:Choice>
  </mc:AlternateContent>
  <xr:revisionPtr revIDLastSave="0" documentId="13_ncr:1_{83CCB526-FD95-4F81-983C-62D0DE07593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50根构件" sheetId="48" r:id="rId1"/>
    <sheet name="48根构件" sheetId="47" r:id="rId2"/>
    <sheet name="47根构件 " sheetId="55" r:id="rId3"/>
    <sheet name="46根构件" sheetId="46" r:id="rId4"/>
    <sheet name="44根构件 " sheetId="52" r:id="rId5"/>
    <sheet name="43根构件  " sheetId="56" r:id="rId6"/>
    <sheet name="42根构件 " sheetId="51" r:id="rId7"/>
    <sheet name="40根构件 " sheetId="53" r:id="rId8"/>
    <sheet name="39根构件" sheetId="57" r:id="rId9"/>
    <sheet name="38根构件  " sheetId="54" r:id="rId10"/>
    <sheet name="36根构件 " sheetId="49" r:id="rId11"/>
    <sheet name="35根构件 " sheetId="58" r:id="rId12"/>
    <sheet name="34根构件 " sheetId="45" r:id="rId13"/>
    <sheet name="32根构件" sheetId="44" r:id="rId14"/>
    <sheet name="31根构件 " sheetId="59" r:id="rId15"/>
    <sheet name="30根构件 " sheetId="43" r:id="rId16"/>
    <sheet name="28根构件 " sheetId="42" r:id="rId17"/>
    <sheet name="27根构件  " sheetId="60" r:id="rId18"/>
    <sheet name="26根构件 " sheetId="41" r:id="rId19"/>
    <sheet name="24根构件 " sheetId="40" r:id="rId20"/>
    <sheet name="23根构件  " sheetId="61" r:id="rId21"/>
    <sheet name="22根构件" sheetId="39" r:id="rId22"/>
    <sheet name="19根构件  " sheetId="62" r:id="rId23"/>
    <sheet name="20根构件 " sheetId="38" r:id="rId24"/>
    <sheet name="18根构件 " sheetId="37" r:id="rId25"/>
    <sheet name="16根构件 " sheetId="36" r:id="rId26"/>
    <sheet name="15根构件  " sheetId="35" r:id="rId27"/>
    <sheet name="14根构件  " sheetId="34" r:id="rId28"/>
    <sheet name="13根构件  " sheetId="33" r:id="rId29"/>
    <sheet name="12根构件  " sheetId="32" r:id="rId30"/>
    <sheet name="11根构件  " sheetId="31" r:id="rId31"/>
    <sheet name="10根构件 " sheetId="30" r:id="rId32"/>
    <sheet name="9根构件  " sheetId="29" r:id="rId33"/>
    <sheet name="8根构件 " sheetId="4" r:id="rId34"/>
    <sheet name="7根构件" sheetId="1" r:id="rId35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263" i="1" l="1"/>
  <c r="U263" i="1"/>
  <c r="S263" i="1"/>
  <c r="R263" i="1"/>
  <c r="J263" i="1"/>
  <c r="I263" i="1"/>
  <c r="G263" i="1"/>
  <c r="F263" i="1"/>
  <c r="V262" i="1"/>
  <c r="U262" i="1"/>
  <c r="S262" i="1"/>
  <c r="R262" i="1"/>
  <c r="J262" i="1"/>
  <c r="I262" i="1"/>
  <c r="G262" i="1"/>
  <c r="F262" i="1"/>
  <c r="X261" i="1"/>
  <c r="V261" i="1"/>
  <c r="U261" i="1"/>
  <c r="S261" i="1"/>
  <c r="R261" i="1"/>
  <c r="L261" i="1"/>
  <c r="J261" i="1"/>
  <c r="I261" i="1"/>
  <c r="G261" i="1"/>
  <c r="F261" i="1"/>
  <c r="V257" i="1"/>
  <c r="U257" i="1"/>
  <c r="S257" i="1"/>
  <c r="R257" i="1"/>
  <c r="K257" i="1"/>
  <c r="J257" i="1"/>
  <c r="I257" i="1"/>
  <c r="H257" i="1"/>
  <c r="G257" i="1"/>
  <c r="F257" i="1"/>
  <c r="V256" i="1"/>
  <c r="U256" i="1"/>
  <c r="S256" i="1"/>
  <c r="R256" i="1"/>
  <c r="K256" i="1"/>
  <c r="J256" i="1"/>
  <c r="I256" i="1"/>
  <c r="H256" i="1"/>
  <c r="G256" i="1"/>
  <c r="F256" i="1"/>
  <c r="X255" i="1"/>
  <c r="V255" i="1"/>
  <c r="U255" i="1"/>
  <c r="S255" i="1"/>
  <c r="R255" i="1"/>
  <c r="M255" i="1"/>
  <c r="L255" i="1"/>
  <c r="K255" i="1"/>
  <c r="J255" i="1"/>
  <c r="I255" i="1"/>
  <c r="H255" i="1"/>
  <c r="G255" i="1"/>
  <c r="F255" i="1"/>
  <c r="V250" i="1"/>
  <c r="U250" i="1"/>
  <c r="S250" i="1"/>
  <c r="R250" i="1"/>
  <c r="J250" i="1"/>
  <c r="I250" i="1"/>
  <c r="G250" i="1"/>
  <c r="F250" i="1"/>
  <c r="V249" i="1"/>
  <c r="U249" i="1"/>
  <c r="S249" i="1"/>
  <c r="R249" i="1"/>
  <c r="J249" i="1"/>
  <c r="I249" i="1"/>
  <c r="G249" i="1"/>
  <c r="F249" i="1"/>
  <c r="X248" i="1"/>
  <c r="V248" i="1"/>
  <c r="U248" i="1"/>
  <c r="S248" i="1"/>
  <c r="R248" i="1"/>
  <c r="L248" i="1"/>
  <c r="J248" i="1"/>
  <c r="I248" i="1"/>
  <c r="G248" i="1"/>
  <c r="F248" i="1"/>
  <c r="V244" i="1"/>
  <c r="U244" i="1"/>
  <c r="S244" i="1"/>
  <c r="R244" i="1"/>
  <c r="K244" i="1"/>
  <c r="J244" i="1"/>
  <c r="I244" i="1"/>
  <c r="H244" i="1"/>
  <c r="G244" i="1"/>
  <c r="F244" i="1"/>
  <c r="V243" i="1"/>
  <c r="U243" i="1"/>
  <c r="S243" i="1"/>
  <c r="R243" i="1"/>
  <c r="K243" i="1"/>
  <c r="J243" i="1"/>
  <c r="I243" i="1"/>
  <c r="H243" i="1"/>
  <c r="G243" i="1"/>
  <c r="F243" i="1"/>
  <c r="X242" i="1"/>
  <c r="V242" i="1"/>
  <c r="U242" i="1"/>
  <c r="S242" i="1"/>
  <c r="R242" i="1"/>
  <c r="M242" i="1"/>
  <c r="L242" i="1"/>
  <c r="K242" i="1"/>
  <c r="J242" i="1"/>
  <c r="I242" i="1"/>
  <c r="H242" i="1"/>
  <c r="G242" i="1"/>
  <c r="F242" i="1"/>
  <c r="V237" i="1"/>
  <c r="U237" i="1"/>
  <c r="S237" i="1"/>
  <c r="R237" i="1"/>
  <c r="J237" i="1"/>
  <c r="I237" i="1"/>
  <c r="G237" i="1"/>
  <c r="F237" i="1"/>
  <c r="V236" i="1"/>
  <c r="U236" i="1"/>
  <c r="S236" i="1"/>
  <c r="R236" i="1"/>
  <c r="J236" i="1"/>
  <c r="I236" i="1"/>
  <c r="G236" i="1"/>
  <c r="F236" i="1"/>
  <c r="X235" i="1"/>
  <c r="V235" i="1"/>
  <c r="U235" i="1"/>
  <c r="S235" i="1"/>
  <c r="R235" i="1"/>
  <c r="L235" i="1"/>
  <c r="J235" i="1"/>
  <c r="I235" i="1"/>
  <c r="G235" i="1"/>
  <c r="F235" i="1"/>
  <c r="V231" i="1"/>
  <c r="U231" i="1"/>
  <c r="S231" i="1"/>
  <c r="R231" i="1"/>
  <c r="K231" i="1"/>
  <c r="J231" i="1"/>
  <c r="I231" i="1"/>
  <c r="H231" i="1"/>
  <c r="G231" i="1"/>
  <c r="F231" i="1"/>
  <c r="V230" i="1"/>
  <c r="U230" i="1"/>
  <c r="S230" i="1"/>
  <c r="R230" i="1"/>
  <c r="K230" i="1"/>
  <c r="J230" i="1"/>
  <c r="I230" i="1"/>
  <c r="H230" i="1"/>
  <c r="G230" i="1"/>
  <c r="F230" i="1"/>
  <c r="X229" i="1"/>
  <c r="V229" i="1"/>
  <c r="U229" i="1"/>
  <c r="S229" i="1"/>
  <c r="R229" i="1"/>
  <c r="M229" i="1"/>
  <c r="L229" i="1"/>
  <c r="K229" i="1"/>
  <c r="J229" i="1"/>
  <c r="I229" i="1"/>
  <c r="H229" i="1"/>
  <c r="G229" i="1"/>
  <c r="F229" i="1"/>
  <c r="V224" i="1"/>
  <c r="U224" i="1"/>
  <c r="S224" i="1"/>
  <c r="R224" i="1"/>
  <c r="J224" i="1"/>
  <c r="I224" i="1"/>
  <c r="G224" i="1"/>
  <c r="F224" i="1"/>
  <c r="V223" i="1"/>
  <c r="U223" i="1"/>
  <c r="S223" i="1"/>
  <c r="R223" i="1"/>
  <c r="J223" i="1"/>
  <c r="I223" i="1"/>
  <c r="G223" i="1"/>
  <c r="F223" i="1"/>
  <c r="X222" i="1"/>
  <c r="V222" i="1"/>
  <c r="U222" i="1"/>
  <c r="S222" i="1"/>
  <c r="R222" i="1"/>
  <c r="L222" i="1"/>
  <c r="J222" i="1"/>
  <c r="I222" i="1"/>
  <c r="G222" i="1"/>
  <c r="F222" i="1"/>
  <c r="V218" i="1"/>
  <c r="U218" i="1"/>
  <c r="S218" i="1"/>
  <c r="R218" i="1"/>
  <c r="K218" i="1"/>
  <c r="J218" i="1"/>
  <c r="I218" i="1"/>
  <c r="H218" i="1"/>
  <c r="G218" i="1"/>
  <c r="F218" i="1"/>
  <c r="V217" i="1"/>
  <c r="U217" i="1"/>
  <c r="S217" i="1"/>
  <c r="R217" i="1"/>
  <c r="K217" i="1"/>
  <c r="J217" i="1"/>
  <c r="I217" i="1"/>
  <c r="H217" i="1"/>
  <c r="G217" i="1"/>
  <c r="F217" i="1"/>
  <c r="X216" i="1"/>
  <c r="V216" i="1"/>
  <c r="U216" i="1"/>
  <c r="S216" i="1"/>
  <c r="R216" i="1"/>
  <c r="M216" i="1"/>
  <c r="L216" i="1"/>
  <c r="K216" i="1"/>
  <c r="J216" i="1"/>
  <c r="I216" i="1"/>
  <c r="H216" i="1"/>
  <c r="G216" i="1"/>
  <c r="F216" i="1"/>
  <c r="V211" i="1"/>
  <c r="U211" i="1"/>
  <c r="S211" i="1"/>
  <c r="R211" i="1"/>
  <c r="J211" i="1"/>
  <c r="I211" i="1"/>
  <c r="G211" i="1"/>
  <c r="F211" i="1"/>
  <c r="V210" i="1"/>
  <c r="U210" i="1"/>
  <c r="S210" i="1"/>
  <c r="R210" i="1"/>
  <c r="J210" i="1"/>
  <c r="I210" i="1"/>
  <c r="G210" i="1"/>
  <c r="F210" i="1"/>
  <c r="X209" i="1"/>
  <c r="V209" i="1"/>
  <c r="U209" i="1"/>
  <c r="S209" i="1"/>
  <c r="R209" i="1"/>
  <c r="L209" i="1"/>
  <c r="J209" i="1"/>
  <c r="I209" i="1"/>
  <c r="G209" i="1"/>
  <c r="F209" i="1"/>
  <c r="V205" i="1"/>
  <c r="U205" i="1"/>
  <c r="S205" i="1"/>
  <c r="R205" i="1"/>
  <c r="K205" i="1"/>
  <c r="J205" i="1"/>
  <c r="I205" i="1"/>
  <c r="H205" i="1"/>
  <c r="G205" i="1"/>
  <c r="F205" i="1"/>
  <c r="V204" i="1"/>
  <c r="U204" i="1"/>
  <c r="S204" i="1"/>
  <c r="R204" i="1"/>
  <c r="K204" i="1"/>
  <c r="J204" i="1"/>
  <c r="I204" i="1"/>
  <c r="H204" i="1"/>
  <c r="G204" i="1"/>
  <c r="F204" i="1"/>
  <c r="X203" i="1"/>
  <c r="V203" i="1"/>
  <c r="U203" i="1"/>
  <c r="S203" i="1"/>
  <c r="R203" i="1"/>
  <c r="M203" i="1"/>
  <c r="L203" i="1"/>
  <c r="K203" i="1"/>
  <c r="J203" i="1"/>
  <c r="I203" i="1"/>
  <c r="H203" i="1"/>
  <c r="G203" i="1"/>
  <c r="F203" i="1"/>
  <c r="V198" i="1"/>
  <c r="U198" i="1"/>
  <c r="S198" i="1"/>
  <c r="R198" i="1"/>
  <c r="J198" i="1"/>
  <c r="I198" i="1"/>
  <c r="G198" i="1"/>
  <c r="F198" i="1"/>
  <c r="V197" i="1"/>
  <c r="U197" i="1"/>
  <c r="S197" i="1"/>
  <c r="R197" i="1"/>
  <c r="J197" i="1"/>
  <c r="I197" i="1"/>
  <c r="G197" i="1"/>
  <c r="F197" i="1"/>
  <c r="X196" i="1"/>
  <c r="V196" i="1"/>
  <c r="U196" i="1"/>
  <c r="S196" i="1"/>
  <c r="R196" i="1"/>
  <c r="L196" i="1"/>
  <c r="J196" i="1"/>
  <c r="I196" i="1"/>
  <c r="G196" i="1"/>
  <c r="F196" i="1"/>
  <c r="V192" i="1"/>
  <c r="U192" i="1"/>
  <c r="S192" i="1"/>
  <c r="R192" i="1"/>
  <c r="K192" i="1"/>
  <c r="J192" i="1"/>
  <c r="I192" i="1"/>
  <c r="H192" i="1"/>
  <c r="G192" i="1"/>
  <c r="F192" i="1"/>
  <c r="V191" i="1"/>
  <c r="U191" i="1"/>
  <c r="S191" i="1"/>
  <c r="R191" i="1"/>
  <c r="K191" i="1"/>
  <c r="J191" i="1"/>
  <c r="I191" i="1"/>
  <c r="H191" i="1"/>
  <c r="G191" i="1"/>
  <c r="F191" i="1"/>
  <c r="X190" i="1"/>
  <c r="V190" i="1"/>
  <c r="U190" i="1"/>
  <c r="S190" i="1"/>
  <c r="R190" i="1"/>
  <c r="M190" i="1"/>
  <c r="L190" i="1"/>
  <c r="K190" i="1"/>
  <c r="J190" i="1"/>
  <c r="I190" i="1"/>
  <c r="H190" i="1"/>
  <c r="G190" i="1"/>
  <c r="F190" i="1"/>
  <c r="V185" i="1"/>
  <c r="U185" i="1"/>
  <c r="S185" i="1"/>
  <c r="R185" i="1"/>
  <c r="J185" i="1"/>
  <c r="I185" i="1"/>
  <c r="G185" i="1"/>
  <c r="F185" i="1"/>
  <c r="V184" i="1"/>
  <c r="U184" i="1"/>
  <c r="S184" i="1"/>
  <c r="R184" i="1"/>
  <c r="J184" i="1"/>
  <c r="I184" i="1"/>
  <c r="G184" i="1"/>
  <c r="F184" i="1"/>
  <c r="X183" i="1"/>
  <c r="V183" i="1"/>
  <c r="U183" i="1"/>
  <c r="S183" i="1"/>
  <c r="R183" i="1"/>
  <c r="L183" i="1"/>
  <c r="J183" i="1"/>
  <c r="I183" i="1"/>
  <c r="G183" i="1"/>
  <c r="F183" i="1"/>
  <c r="V179" i="1"/>
  <c r="U179" i="1"/>
  <c r="S179" i="1"/>
  <c r="R179" i="1"/>
  <c r="K179" i="1"/>
  <c r="J179" i="1"/>
  <c r="I179" i="1"/>
  <c r="H179" i="1"/>
  <c r="G179" i="1"/>
  <c r="F179" i="1"/>
  <c r="V178" i="1"/>
  <c r="U178" i="1"/>
  <c r="S178" i="1"/>
  <c r="R178" i="1"/>
  <c r="K178" i="1"/>
  <c r="J178" i="1"/>
  <c r="I178" i="1"/>
  <c r="H178" i="1"/>
  <c r="G178" i="1"/>
  <c r="F178" i="1"/>
  <c r="X177" i="1"/>
  <c r="V177" i="1"/>
  <c r="U177" i="1"/>
  <c r="S177" i="1"/>
  <c r="R177" i="1"/>
  <c r="M177" i="1"/>
  <c r="L177" i="1"/>
  <c r="K177" i="1"/>
  <c r="J177" i="1"/>
  <c r="I177" i="1"/>
  <c r="H177" i="1"/>
  <c r="G177" i="1"/>
  <c r="F177" i="1"/>
  <c r="V172" i="1"/>
  <c r="U172" i="1"/>
  <c r="S172" i="1"/>
  <c r="R172" i="1"/>
  <c r="J172" i="1"/>
  <c r="I172" i="1"/>
  <c r="G172" i="1"/>
  <c r="F172" i="1"/>
  <c r="V171" i="1"/>
  <c r="U171" i="1"/>
  <c r="S171" i="1"/>
  <c r="R171" i="1"/>
  <c r="J171" i="1"/>
  <c r="I171" i="1"/>
  <c r="G171" i="1"/>
  <c r="F171" i="1"/>
  <c r="X170" i="1"/>
  <c r="V170" i="1"/>
  <c r="U170" i="1"/>
  <c r="S170" i="1"/>
  <c r="R170" i="1"/>
  <c r="L170" i="1"/>
  <c r="J170" i="1"/>
  <c r="I170" i="1"/>
  <c r="G170" i="1"/>
  <c r="F170" i="1"/>
  <c r="V166" i="1"/>
  <c r="U166" i="1"/>
  <c r="S166" i="1"/>
  <c r="R166" i="1"/>
  <c r="K166" i="1"/>
  <c r="J166" i="1"/>
  <c r="I166" i="1"/>
  <c r="H166" i="1"/>
  <c r="G166" i="1"/>
  <c r="F166" i="1"/>
  <c r="V165" i="1"/>
  <c r="U165" i="1"/>
  <c r="S165" i="1"/>
  <c r="R165" i="1"/>
  <c r="K165" i="1"/>
  <c r="J165" i="1"/>
  <c r="I165" i="1"/>
  <c r="H165" i="1"/>
  <c r="G165" i="1"/>
  <c r="F165" i="1"/>
  <c r="X164" i="1"/>
  <c r="V164" i="1"/>
  <c r="U164" i="1"/>
  <c r="S164" i="1"/>
  <c r="R164" i="1"/>
  <c r="M164" i="1"/>
  <c r="L164" i="1"/>
  <c r="K164" i="1"/>
  <c r="J164" i="1"/>
  <c r="I164" i="1"/>
  <c r="H164" i="1"/>
  <c r="G164" i="1"/>
  <c r="F164" i="1"/>
  <c r="V159" i="1"/>
  <c r="U159" i="1"/>
  <c r="S159" i="1"/>
  <c r="R159" i="1"/>
  <c r="J159" i="1"/>
  <c r="I159" i="1"/>
  <c r="G159" i="1"/>
  <c r="F159" i="1"/>
  <c r="V158" i="1"/>
  <c r="U158" i="1"/>
  <c r="S158" i="1"/>
  <c r="R158" i="1"/>
  <c r="J158" i="1"/>
  <c r="I158" i="1"/>
  <c r="G158" i="1"/>
  <c r="F158" i="1"/>
  <c r="X157" i="1"/>
  <c r="V157" i="1"/>
  <c r="U157" i="1"/>
  <c r="S157" i="1"/>
  <c r="R157" i="1"/>
  <c r="L157" i="1"/>
  <c r="J157" i="1"/>
  <c r="I157" i="1"/>
  <c r="G157" i="1"/>
  <c r="F157" i="1"/>
  <c r="V153" i="1"/>
  <c r="U153" i="1"/>
  <c r="S153" i="1"/>
  <c r="R153" i="1"/>
  <c r="K153" i="1"/>
  <c r="J153" i="1"/>
  <c r="I153" i="1"/>
  <c r="H153" i="1"/>
  <c r="G153" i="1"/>
  <c r="F153" i="1"/>
  <c r="V152" i="1"/>
  <c r="U152" i="1"/>
  <c r="S152" i="1"/>
  <c r="R152" i="1"/>
  <c r="K152" i="1"/>
  <c r="J152" i="1"/>
  <c r="I152" i="1"/>
  <c r="H152" i="1"/>
  <c r="G152" i="1"/>
  <c r="F152" i="1"/>
  <c r="X151" i="1"/>
  <c r="V151" i="1"/>
  <c r="U151" i="1"/>
  <c r="S151" i="1"/>
  <c r="R151" i="1"/>
  <c r="M151" i="1"/>
  <c r="L151" i="1"/>
  <c r="K151" i="1"/>
  <c r="J151" i="1"/>
  <c r="I151" i="1"/>
  <c r="H151" i="1"/>
  <c r="G151" i="1"/>
  <c r="F151" i="1"/>
  <c r="V146" i="1"/>
  <c r="U146" i="1"/>
  <c r="S146" i="1"/>
  <c r="R146" i="1"/>
  <c r="J146" i="1"/>
  <c r="I146" i="1"/>
  <c r="G146" i="1"/>
  <c r="F146" i="1"/>
  <c r="V145" i="1"/>
  <c r="U145" i="1"/>
  <c r="S145" i="1"/>
  <c r="R145" i="1"/>
  <c r="J145" i="1"/>
  <c r="I145" i="1"/>
  <c r="G145" i="1"/>
  <c r="F145" i="1"/>
  <c r="X144" i="1"/>
  <c r="V144" i="1"/>
  <c r="U144" i="1"/>
  <c r="S144" i="1"/>
  <c r="R144" i="1"/>
  <c r="L144" i="1"/>
  <c r="J144" i="1"/>
  <c r="I144" i="1"/>
  <c r="G144" i="1"/>
  <c r="F144" i="1"/>
  <c r="V140" i="1"/>
  <c r="U140" i="1"/>
  <c r="S140" i="1"/>
  <c r="R140" i="1"/>
  <c r="K140" i="1"/>
  <c r="J140" i="1"/>
  <c r="I140" i="1"/>
  <c r="H140" i="1"/>
  <c r="G140" i="1"/>
  <c r="F140" i="1"/>
  <c r="V139" i="1"/>
  <c r="U139" i="1"/>
  <c r="S139" i="1"/>
  <c r="R139" i="1"/>
  <c r="K139" i="1"/>
  <c r="J139" i="1"/>
  <c r="I139" i="1"/>
  <c r="H139" i="1"/>
  <c r="G139" i="1"/>
  <c r="F139" i="1"/>
  <c r="X138" i="1"/>
  <c r="V138" i="1"/>
  <c r="U138" i="1"/>
  <c r="S138" i="1"/>
  <c r="R138" i="1"/>
  <c r="M138" i="1"/>
  <c r="L138" i="1"/>
  <c r="K138" i="1"/>
  <c r="J138" i="1"/>
  <c r="I138" i="1"/>
  <c r="H138" i="1"/>
  <c r="G138" i="1"/>
  <c r="F138" i="1"/>
  <c r="V133" i="1"/>
  <c r="U133" i="1"/>
  <c r="S133" i="1"/>
  <c r="R133" i="1"/>
  <c r="J133" i="1"/>
  <c r="I133" i="1"/>
  <c r="G133" i="1"/>
  <c r="F133" i="1"/>
  <c r="V132" i="1"/>
  <c r="U132" i="1"/>
  <c r="S132" i="1"/>
  <c r="R132" i="1"/>
  <c r="J132" i="1"/>
  <c r="I132" i="1"/>
  <c r="G132" i="1"/>
  <c r="F132" i="1"/>
  <c r="X131" i="1"/>
  <c r="V131" i="1"/>
  <c r="U131" i="1"/>
  <c r="S131" i="1"/>
  <c r="R131" i="1"/>
  <c r="L131" i="1"/>
  <c r="J131" i="1"/>
  <c r="I131" i="1"/>
  <c r="G131" i="1"/>
  <c r="F131" i="1"/>
  <c r="V127" i="1"/>
  <c r="U127" i="1"/>
  <c r="S127" i="1"/>
  <c r="R127" i="1"/>
  <c r="K127" i="1"/>
  <c r="J127" i="1"/>
  <c r="I127" i="1"/>
  <c r="H127" i="1"/>
  <c r="G127" i="1"/>
  <c r="F127" i="1"/>
  <c r="V126" i="1"/>
  <c r="U126" i="1"/>
  <c r="S126" i="1"/>
  <c r="R126" i="1"/>
  <c r="K126" i="1"/>
  <c r="J126" i="1"/>
  <c r="I126" i="1"/>
  <c r="H126" i="1"/>
  <c r="G126" i="1"/>
  <c r="F126" i="1"/>
  <c r="X125" i="1"/>
  <c r="V125" i="1"/>
  <c r="U125" i="1"/>
  <c r="S125" i="1"/>
  <c r="R125" i="1"/>
  <c r="M125" i="1"/>
  <c r="L125" i="1"/>
  <c r="K125" i="1"/>
  <c r="J125" i="1"/>
  <c r="I125" i="1"/>
  <c r="H125" i="1"/>
  <c r="G125" i="1"/>
  <c r="F125" i="1"/>
  <c r="V120" i="1"/>
  <c r="U120" i="1"/>
  <c r="S120" i="1"/>
  <c r="R120" i="1"/>
  <c r="J120" i="1"/>
  <c r="I120" i="1"/>
  <c r="G120" i="1"/>
  <c r="F120" i="1"/>
  <c r="V119" i="1"/>
  <c r="U119" i="1"/>
  <c r="S119" i="1"/>
  <c r="R119" i="1"/>
  <c r="J119" i="1"/>
  <c r="I119" i="1"/>
  <c r="G119" i="1"/>
  <c r="F119" i="1"/>
  <c r="X118" i="1"/>
  <c r="V118" i="1"/>
  <c r="U118" i="1"/>
  <c r="S118" i="1"/>
  <c r="R118" i="1"/>
  <c r="L118" i="1"/>
  <c r="J118" i="1"/>
  <c r="I118" i="1"/>
  <c r="G118" i="1"/>
  <c r="F118" i="1"/>
  <c r="V114" i="1"/>
  <c r="U114" i="1"/>
  <c r="S114" i="1"/>
  <c r="R114" i="1"/>
  <c r="K114" i="1"/>
  <c r="J114" i="1"/>
  <c r="I114" i="1"/>
  <c r="H114" i="1"/>
  <c r="G114" i="1"/>
  <c r="F114" i="1"/>
  <c r="V113" i="1"/>
  <c r="U113" i="1"/>
  <c r="S113" i="1"/>
  <c r="R113" i="1"/>
  <c r="K113" i="1"/>
  <c r="J113" i="1"/>
  <c r="I113" i="1"/>
  <c r="H113" i="1"/>
  <c r="G113" i="1"/>
  <c r="F113" i="1"/>
  <c r="X112" i="1"/>
  <c r="V112" i="1"/>
  <c r="U112" i="1"/>
  <c r="S112" i="1"/>
  <c r="R112" i="1"/>
  <c r="M112" i="1"/>
  <c r="L112" i="1"/>
  <c r="K112" i="1"/>
  <c r="J112" i="1"/>
  <c r="I112" i="1"/>
  <c r="H112" i="1"/>
  <c r="G112" i="1"/>
  <c r="F112" i="1"/>
  <c r="V107" i="1"/>
  <c r="U107" i="1"/>
  <c r="S107" i="1"/>
  <c r="R107" i="1"/>
  <c r="J107" i="1"/>
  <c r="I107" i="1"/>
  <c r="G107" i="1"/>
  <c r="F107" i="1"/>
  <c r="V106" i="1"/>
  <c r="U106" i="1"/>
  <c r="S106" i="1"/>
  <c r="R106" i="1"/>
  <c r="J106" i="1"/>
  <c r="I106" i="1"/>
  <c r="G106" i="1"/>
  <c r="F106" i="1"/>
  <c r="X105" i="1"/>
  <c r="V105" i="1"/>
  <c r="U105" i="1"/>
  <c r="S105" i="1"/>
  <c r="R105" i="1"/>
  <c r="L105" i="1"/>
  <c r="J105" i="1"/>
  <c r="I105" i="1"/>
  <c r="G105" i="1"/>
  <c r="F105" i="1"/>
  <c r="V101" i="1"/>
  <c r="U101" i="1"/>
  <c r="S101" i="1"/>
  <c r="R101" i="1"/>
  <c r="K101" i="1"/>
  <c r="J101" i="1"/>
  <c r="I101" i="1"/>
  <c r="H101" i="1"/>
  <c r="G101" i="1"/>
  <c r="F101" i="1"/>
  <c r="V100" i="1"/>
  <c r="U100" i="1"/>
  <c r="S100" i="1"/>
  <c r="R100" i="1"/>
  <c r="K100" i="1"/>
  <c r="J100" i="1"/>
  <c r="I100" i="1"/>
  <c r="H100" i="1"/>
  <c r="G100" i="1"/>
  <c r="F100" i="1"/>
  <c r="X99" i="1"/>
  <c r="V99" i="1"/>
  <c r="U99" i="1"/>
  <c r="S99" i="1"/>
  <c r="R99" i="1"/>
  <c r="M99" i="1"/>
  <c r="L99" i="1"/>
  <c r="K99" i="1"/>
  <c r="J99" i="1"/>
  <c r="I99" i="1"/>
  <c r="H99" i="1"/>
  <c r="G99" i="1"/>
  <c r="F99" i="1"/>
  <c r="V94" i="1"/>
  <c r="U94" i="1"/>
  <c r="S94" i="1"/>
  <c r="R94" i="1"/>
  <c r="J94" i="1"/>
  <c r="I94" i="1"/>
  <c r="G94" i="1"/>
  <c r="F94" i="1"/>
  <c r="V93" i="1"/>
  <c r="U93" i="1"/>
  <c r="S93" i="1"/>
  <c r="R93" i="1"/>
  <c r="J93" i="1"/>
  <c r="I93" i="1"/>
  <c r="G93" i="1"/>
  <c r="F93" i="1"/>
  <c r="X92" i="1"/>
  <c r="V92" i="1"/>
  <c r="U92" i="1"/>
  <c r="S92" i="1"/>
  <c r="R92" i="1"/>
  <c r="L92" i="1"/>
  <c r="J92" i="1"/>
  <c r="I92" i="1"/>
  <c r="G92" i="1"/>
  <c r="F92" i="1"/>
  <c r="V88" i="1"/>
  <c r="U88" i="1"/>
  <c r="S88" i="1"/>
  <c r="R88" i="1"/>
  <c r="K88" i="1"/>
  <c r="J88" i="1"/>
  <c r="I88" i="1"/>
  <c r="H88" i="1"/>
  <c r="G88" i="1"/>
  <c r="F88" i="1"/>
  <c r="V87" i="1"/>
  <c r="U87" i="1"/>
  <c r="S87" i="1"/>
  <c r="R87" i="1"/>
  <c r="K87" i="1"/>
  <c r="J87" i="1"/>
  <c r="I87" i="1"/>
  <c r="H87" i="1"/>
  <c r="G87" i="1"/>
  <c r="F87" i="1"/>
  <c r="X86" i="1"/>
  <c r="V86" i="1"/>
  <c r="U86" i="1"/>
  <c r="S86" i="1"/>
  <c r="R86" i="1"/>
  <c r="M86" i="1"/>
  <c r="L86" i="1"/>
  <c r="K86" i="1"/>
  <c r="J86" i="1"/>
  <c r="I86" i="1"/>
  <c r="H86" i="1"/>
  <c r="G86" i="1"/>
  <c r="F86" i="1"/>
  <c r="V81" i="1"/>
  <c r="U81" i="1"/>
  <c r="S81" i="1"/>
  <c r="R81" i="1"/>
  <c r="J81" i="1"/>
  <c r="I81" i="1"/>
  <c r="G81" i="1"/>
  <c r="F81" i="1"/>
  <c r="V80" i="1"/>
  <c r="U80" i="1"/>
  <c r="S80" i="1"/>
  <c r="R80" i="1"/>
  <c r="J80" i="1"/>
  <c r="I80" i="1"/>
  <c r="G80" i="1"/>
  <c r="F80" i="1"/>
  <c r="X79" i="1"/>
  <c r="V79" i="1"/>
  <c r="U79" i="1"/>
  <c r="S79" i="1"/>
  <c r="R79" i="1"/>
  <c r="L79" i="1"/>
  <c r="J79" i="1"/>
  <c r="I79" i="1"/>
  <c r="G79" i="1"/>
  <c r="F79" i="1"/>
  <c r="V75" i="1"/>
  <c r="U75" i="1"/>
  <c r="S75" i="1"/>
  <c r="R75" i="1"/>
  <c r="K75" i="1"/>
  <c r="J75" i="1"/>
  <c r="I75" i="1"/>
  <c r="H75" i="1"/>
  <c r="G75" i="1"/>
  <c r="F75" i="1"/>
  <c r="V74" i="1"/>
  <c r="U74" i="1"/>
  <c r="S74" i="1"/>
  <c r="R74" i="1"/>
  <c r="K74" i="1"/>
  <c r="J74" i="1"/>
  <c r="I74" i="1"/>
  <c r="H74" i="1"/>
  <c r="G74" i="1"/>
  <c r="F74" i="1"/>
  <c r="X73" i="1"/>
  <c r="V73" i="1"/>
  <c r="U73" i="1"/>
  <c r="S73" i="1"/>
  <c r="R73" i="1"/>
  <c r="M73" i="1"/>
  <c r="L73" i="1"/>
  <c r="K73" i="1"/>
  <c r="J73" i="1"/>
  <c r="I73" i="1"/>
  <c r="H73" i="1"/>
  <c r="G73" i="1"/>
  <c r="F73" i="1"/>
  <c r="X263" i="4"/>
  <c r="V263" i="4"/>
  <c r="U263" i="4"/>
  <c r="S263" i="4"/>
  <c r="R263" i="4"/>
  <c r="L263" i="4"/>
  <c r="J263" i="4"/>
  <c r="I263" i="4"/>
  <c r="G263" i="4"/>
  <c r="F263" i="4"/>
  <c r="V262" i="4"/>
  <c r="U262" i="4"/>
  <c r="S262" i="4"/>
  <c r="R262" i="4"/>
  <c r="J262" i="4"/>
  <c r="I262" i="4"/>
  <c r="G262" i="4"/>
  <c r="F262" i="4"/>
  <c r="V261" i="4"/>
  <c r="U261" i="4"/>
  <c r="S261" i="4"/>
  <c r="R261" i="4"/>
  <c r="J261" i="4"/>
  <c r="I261" i="4"/>
  <c r="G261" i="4"/>
  <c r="F261" i="4"/>
  <c r="X257" i="4"/>
  <c r="V257" i="4"/>
  <c r="U257" i="4"/>
  <c r="S257" i="4"/>
  <c r="R257" i="4"/>
  <c r="M257" i="4"/>
  <c r="L257" i="4"/>
  <c r="K257" i="4"/>
  <c r="J257" i="4"/>
  <c r="I257" i="4"/>
  <c r="H257" i="4"/>
  <c r="G257" i="4"/>
  <c r="F257" i="4"/>
  <c r="V256" i="4"/>
  <c r="U256" i="4"/>
  <c r="S256" i="4"/>
  <c r="R256" i="4"/>
  <c r="K256" i="4"/>
  <c r="J256" i="4"/>
  <c r="I256" i="4"/>
  <c r="H256" i="4"/>
  <c r="G256" i="4"/>
  <c r="F256" i="4"/>
  <c r="V255" i="4"/>
  <c r="U255" i="4"/>
  <c r="S255" i="4"/>
  <c r="R255" i="4"/>
  <c r="K255" i="4"/>
  <c r="J255" i="4"/>
  <c r="I255" i="4"/>
  <c r="H255" i="4"/>
  <c r="G255" i="4"/>
  <c r="F255" i="4"/>
  <c r="X250" i="4"/>
  <c r="V250" i="4"/>
  <c r="U250" i="4"/>
  <c r="S250" i="4"/>
  <c r="R250" i="4"/>
  <c r="L250" i="4"/>
  <c r="J250" i="4"/>
  <c r="I250" i="4"/>
  <c r="G250" i="4"/>
  <c r="F250" i="4"/>
  <c r="V249" i="4"/>
  <c r="U249" i="4"/>
  <c r="S249" i="4"/>
  <c r="R249" i="4"/>
  <c r="J249" i="4"/>
  <c r="I249" i="4"/>
  <c r="G249" i="4"/>
  <c r="F249" i="4"/>
  <c r="V248" i="4"/>
  <c r="U248" i="4"/>
  <c r="S248" i="4"/>
  <c r="R248" i="4"/>
  <c r="J248" i="4"/>
  <c r="I248" i="4"/>
  <c r="G248" i="4"/>
  <c r="F248" i="4"/>
  <c r="X244" i="4"/>
  <c r="V244" i="4"/>
  <c r="U244" i="4"/>
  <c r="S244" i="4"/>
  <c r="R244" i="4"/>
  <c r="M244" i="4"/>
  <c r="L244" i="4"/>
  <c r="K244" i="4"/>
  <c r="J244" i="4"/>
  <c r="I244" i="4"/>
  <c r="H244" i="4"/>
  <c r="G244" i="4"/>
  <c r="F244" i="4"/>
  <c r="V243" i="4"/>
  <c r="U243" i="4"/>
  <c r="S243" i="4"/>
  <c r="R243" i="4"/>
  <c r="K243" i="4"/>
  <c r="J243" i="4"/>
  <c r="I243" i="4"/>
  <c r="H243" i="4"/>
  <c r="G243" i="4"/>
  <c r="F243" i="4"/>
  <c r="V242" i="4"/>
  <c r="U242" i="4"/>
  <c r="S242" i="4"/>
  <c r="R242" i="4"/>
  <c r="K242" i="4"/>
  <c r="J242" i="4"/>
  <c r="I242" i="4"/>
  <c r="H242" i="4"/>
  <c r="G242" i="4"/>
  <c r="F242" i="4"/>
  <c r="X237" i="4"/>
  <c r="V237" i="4"/>
  <c r="U237" i="4"/>
  <c r="S237" i="4"/>
  <c r="R237" i="4"/>
  <c r="L237" i="4"/>
  <c r="J237" i="4"/>
  <c r="I237" i="4"/>
  <c r="G237" i="4"/>
  <c r="F237" i="4"/>
  <c r="V236" i="4"/>
  <c r="U236" i="4"/>
  <c r="S236" i="4"/>
  <c r="R236" i="4"/>
  <c r="J236" i="4"/>
  <c r="I236" i="4"/>
  <c r="G236" i="4"/>
  <c r="F236" i="4"/>
  <c r="V235" i="4"/>
  <c r="U235" i="4"/>
  <c r="S235" i="4"/>
  <c r="R235" i="4"/>
  <c r="J235" i="4"/>
  <c r="I235" i="4"/>
  <c r="G235" i="4"/>
  <c r="F235" i="4"/>
  <c r="X231" i="4"/>
  <c r="V231" i="4"/>
  <c r="U231" i="4"/>
  <c r="S231" i="4"/>
  <c r="R231" i="4"/>
  <c r="M231" i="4"/>
  <c r="L231" i="4"/>
  <c r="K231" i="4"/>
  <c r="J231" i="4"/>
  <c r="I231" i="4"/>
  <c r="H231" i="4"/>
  <c r="G231" i="4"/>
  <c r="F231" i="4"/>
  <c r="V230" i="4"/>
  <c r="U230" i="4"/>
  <c r="S230" i="4"/>
  <c r="R230" i="4"/>
  <c r="K230" i="4"/>
  <c r="J230" i="4"/>
  <c r="I230" i="4"/>
  <c r="H230" i="4"/>
  <c r="G230" i="4"/>
  <c r="F230" i="4"/>
  <c r="V229" i="4"/>
  <c r="U229" i="4"/>
  <c r="S229" i="4"/>
  <c r="R229" i="4"/>
  <c r="K229" i="4"/>
  <c r="J229" i="4"/>
  <c r="I229" i="4"/>
  <c r="H229" i="4"/>
  <c r="G229" i="4"/>
  <c r="F229" i="4"/>
  <c r="X224" i="4"/>
  <c r="V224" i="4"/>
  <c r="U224" i="4"/>
  <c r="S224" i="4"/>
  <c r="R224" i="4"/>
  <c r="L224" i="4"/>
  <c r="J224" i="4"/>
  <c r="I224" i="4"/>
  <c r="G224" i="4"/>
  <c r="F224" i="4"/>
  <c r="V223" i="4"/>
  <c r="U223" i="4"/>
  <c r="S223" i="4"/>
  <c r="R223" i="4"/>
  <c r="J223" i="4"/>
  <c r="I223" i="4"/>
  <c r="G223" i="4"/>
  <c r="F223" i="4"/>
  <c r="V222" i="4"/>
  <c r="U222" i="4"/>
  <c r="S222" i="4"/>
  <c r="R222" i="4"/>
  <c r="J222" i="4"/>
  <c r="I222" i="4"/>
  <c r="G222" i="4"/>
  <c r="F222" i="4"/>
  <c r="X218" i="4"/>
  <c r="V218" i="4"/>
  <c r="U218" i="4"/>
  <c r="S218" i="4"/>
  <c r="R218" i="4"/>
  <c r="M218" i="4"/>
  <c r="L218" i="4"/>
  <c r="K218" i="4"/>
  <c r="J218" i="4"/>
  <c r="I218" i="4"/>
  <c r="H218" i="4"/>
  <c r="G218" i="4"/>
  <c r="F218" i="4"/>
  <c r="V217" i="4"/>
  <c r="U217" i="4"/>
  <c r="S217" i="4"/>
  <c r="R217" i="4"/>
  <c r="K217" i="4"/>
  <c r="J217" i="4"/>
  <c r="I217" i="4"/>
  <c r="H217" i="4"/>
  <c r="G217" i="4"/>
  <c r="F217" i="4"/>
  <c r="V216" i="4"/>
  <c r="U216" i="4"/>
  <c r="S216" i="4"/>
  <c r="R216" i="4"/>
  <c r="K216" i="4"/>
  <c r="J216" i="4"/>
  <c r="I216" i="4"/>
  <c r="H216" i="4"/>
  <c r="G216" i="4"/>
  <c r="F216" i="4"/>
  <c r="X211" i="4"/>
  <c r="V211" i="4"/>
  <c r="U211" i="4"/>
  <c r="S211" i="4"/>
  <c r="R211" i="4"/>
  <c r="L211" i="4"/>
  <c r="J211" i="4"/>
  <c r="I211" i="4"/>
  <c r="G211" i="4"/>
  <c r="F211" i="4"/>
  <c r="V210" i="4"/>
  <c r="U210" i="4"/>
  <c r="S210" i="4"/>
  <c r="R210" i="4"/>
  <c r="J210" i="4"/>
  <c r="I210" i="4"/>
  <c r="G210" i="4"/>
  <c r="F210" i="4"/>
  <c r="V209" i="4"/>
  <c r="U209" i="4"/>
  <c r="S209" i="4"/>
  <c r="R209" i="4"/>
  <c r="J209" i="4"/>
  <c r="I209" i="4"/>
  <c r="G209" i="4"/>
  <c r="F209" i="4"/>
  <c r="X205" i="4"/>
  <c r="V205" i="4"/>
  <c r="U205" i="4"/>
  <c r="S205" i="4"/>
  <c r="R205" i="4"/>
  <c r="M205" i="4"/>
  <c r="L205" i="4"/>
  <c r="K205" i="4"/>
  <c r="J205" i="4"/>
  <c r="I205" i="4"/>
  <c r="H205" i="4"/>
  <c r="G205" i="4"/>
  <c r="F205" i="4"/>
  <c r="V204" i="4"/>
  <c r="U204" i="4"/>
  <c r="S204" i="4"/>
  <c r="R204" i="4"/>
  <c r="K204" i="4"/>
  <c r="J204" i="4"/>
  <c r="I204" i="4"/>
  <c r="H204" i="4"/>
  <c r="G204" i="4"/>
  <c r="F204" i="4"/>
  <c r="V203" i="4"/>
  <c r="U203" i="4"/>
  <c r="S203" i="4"/>
  <c r="R203" i="4"/>
  <c r="K203" i="4"/>
  <c r="J203" i="4"/>
  <c r="I203" i="4"/>
  <c r="H203" i="4"/>
  <c r="G203" i="4"/>
  <c r="F203" i="4"/>
  <c r="X198" i="4"/>
  <c r="V198" i="4"/>
  <c r="U198" i="4"/>
  <c r="S198" i="4"/>
  <c r="R198" i="4"/>
  <c r="L198" i="4"/>
  <c r="J198" i="4"/>
  <c r="I198" i="4"/>
  <c r="G198" i="4"/>
  <c r="F198" i="4"/>
  <c r="V197" i="4"/>
  <c r="U197" i="4"/>
  <c r="S197" i="4"/>
  <c r="R197" i="4"/>
  <c r="J197" i="4"/>
  <c r="I197" i="4"/>
  <c r="G197" i="4"/>
  <c r="F197" i="4"/>
  <c r="V196" i="4"/>
  <c r="U196" i="4"/>
  <c r="S196" i="4"/>
  <c r="R196" i="4"/>
  <c r="J196" i="4"/>
  <c r="I196" i="4"/>
  <c r="G196" i="4"/>
  <c r="F196" i="4"/>
  <c r="X192" i="4"/>
  <c r="V192" i="4"/>
  <c r="U192" i="4"/>
  <c r="S192" i="4"/>
  <c r="R192" i="4"/>
  <c r="M192" i="4"/>
  <c r="L192" i="4"/>
  <c r="K192" i="4"/>
  <c r="J192" i="4"/>
  <c r="I192" i="4"/>
  <c r="H192" i="4"/>
  <c r="G192" i="4"/>
  <c r="F192" i="4"/>
  <c r="V191" i="4"/>
  <c r="U191" i="4"/>
  <c r="S191" i="4"/>
  <c r="R191" i="4"/>
  <c r="K191" i="4"/>
  <c r="J191" i="4"/>
  <c r="I191" i="4"/>
  <c r="H191" i="4"/>
  <c r="G191" i="4"/>
  <c r="F191" i="4"/>
  <c r="V190" i="4"/>
  <c r="U190" i="4"/>
  <c r="S190" i="4"/>
  <c r="R190" i="4"/>
  <c r="K190" i="4"/>
  <c r="J190" i="4"/>
  <c r="I190" i="4"/>
  <c r="H190" i="4"/>
  <c r="G190" i="4"/>
  <c r="F190" i="4"/>
  <c r="X185" i="4"/>
  <c r="V185" i="4"/>
  <c r="U185" i="4"/>
  <c r="S185" i="4"/>
  <c r="R185" i="4"/>
  <c r="L185" i="4"/>
  <c r="J185" i="4"/>
  <c r="I185" i="4"/>
  <c r="G185" i="4"/>
  <c r="F185" i="4"/>
  <c r="V184" i="4"/>
  <c r="U184" i="4"/>
  <c r="S184" i="4"/>
  <c r="R184" i="4"/>
  <c r="J184" i="4"/>
  <c r="I184" i="4"/>
  <c r="G184" i="4"/>
  <c r="F184" i="4"/>
  <c r="V183" i="4"/>
  <c r="U183" i="4"/>
  <c r="S183" i="4"/>
  <c r="R183" i="4"/>
  <c r="J183" i="4"/>
  <c r="I183" i="4"/>
  <c r="G183" i="4"/>
  <c r="F183" i="4"/>
  <c r="X179" i="4"/>
  <c r="V179" i="4"/>
  <c r="U179" i="4"/>
  <c r="S179" i="4"/>
  <c r="R179" i="4"/>
  <c r="M179" i="4"/>
  <c r="L179" i="4"/>
  <c r="K179" i="4"/>
  <c r="J179" i="4"/>
  <c r="I179" i="4"/>
  <c r="H179" i="4"/>
  <c r="G179" i="4"/>
  <c r="F179" i="4"/>
  <c r="V178" i="4"/>
  <c r="U178" i="4"/>
  <c r="S178" i="4"/>
  <c r="R178" i="4"/>
  <c r="K178" i="4"/>
  <c r="J178" i="4"/>
  <c r="I178" i="4"/>
  <c r="H178" i="4"/>
  <c r="G178" i="4"/>
  <c r="F178" i="4"/>
  <c r="V177" i="4"/>
  <c r="U177" i="4"/>
  <c r="S177" i="4"/>
  <c r="R177" i="4"/>
  <c r="K177" i="4"/>
  <c r="J177" i="4"/>
  <c r="I177" i="4"/>
  <c r="H177" i="4"/>
  <c r="G177" i="4"/>
  <c r="F177" i="4"/>
  <c r="X172" i="4"/>
  <c r="V172" i="4"/>
  <c r="U172" i="4"/>
  <c r="S172" i="4"/>
  <c r="R172" i="4"/>
  <c r="L172" i="4"/>
  <c r="J172" i="4"/>
  <c r="I172" i="4"/>
  <c r="G172" i="4"/>
  <c r="F172" i="4"/>
  <c r="V171" i="4"/>
  <c r="U171" i="4"/>
  <c r="S171" i="4"/>
  <c r="R171" i="4"/>
  <c r="J171" i="4"/>
  <c r="I171" i="4"/>
  <c r="G171" i="4"/>
  <c r="F171" i="4"/>
  <c r="V170" i="4"/>
  <c r="U170" i="4"/>
  <c r="S170" i="4"/>
  <c r="R170" i="4"/>
  <c r="J170" i="4"/>
  <c r="I170" i="4"/>
  <c r="G170" i="4"/>
  <c r="F170" i="4"/>
  <c r="X166" i="4"/>
  <c r="V166" i="4"/>
  <c r="U166" i="4"/>
  <c r="S166" i="4"/>
  <c r="R166" i="4"/>
  <c r="M166" i="4"/>
  <c r="L166" i="4"/>
  <c r="K166" i="4"/>
  <c r="J166" i="4"/>
  <c r="I166" i="4"/>
  <c r="H166" i="4"/>
  <c r="G166" i="4"/>
  <c r="F166" i="4"/>
  <c r="V165" i="4"/>
  <c r="U165" i="4"/>
  <c r="S165" i="4"/>
  <c r="R165" i="4"/>
  <c r="K165" i="4"/>
  <c r="J165" i="4"/>
  <c r="I165" i="4"/>
  <c r="H165" i="4"/>
  <c r="G165" i="4"/>
  <c r="F165" i="4"/>
  <c r="V164" i="4"/>
  <c r="U164" i="4"/>
  <c r="S164" i="4"/>
  <c r="R164" i="4"/>
  <c r="K164" i="4"/>
  <c r="J164" i="4"/>
  <c r="I164" i="4"/>
  <c r="H164" i="4"/>
  <c r="G164" i="4"/>
  <c r="F164" i="4"/>
  <c r="X159" i="4"/>
  <c r="V159" i="4"/>
  <c r="U159" i="4"/>
  <c r="S159" i="4"/>
  <c r="R159" i="4"/>
  <c r="L159" i="4"/>
  <c r="J159" i="4"/>
  <c r="I159" i="4"/>
  <c r="G159" i="4"/>
  <c r="F159" i="4"/>
  <c r="V158" i="4"/>
  <c r="U158" i="4"/>
  <c r="S158" i="4"/>
  <c r="R158" i="4"/>
  <c r="J158" i="4"/>
  <c r="I158" i="4"/>
  <c r="G158" i="4"/>
  <c r="F158" i="4"/>
  <c r="V157" i="4"/>
  <c r="U157" i="4"/>
  <c r="S157" i="4"/>
  <c r="R157" i="4"/>
  <c r="J157" i="4"/>
  <c r="I157" i="4"/>
  <c r="G157" i="4"/>
  <c r="F157" i="4"/>
  <c r="X153" i="4"/>
  <c r="V153" i="4"/>
  <c r="U153" i="4"/>
  <c r="S153" i="4"/>
  <c r="R153" i="4"/>
  <c r="M153" i="4"/>
  <c r="L153" i="4"/>
  <c r="K153" i="4"/>
  <c r="J153" i="4"/>
  <c r="I153" i="4"/>
  <c r="H153" i="4"/>
  <c r="G153" i="4"/>
  <c r="F153" i="4"/>
  <c r="V152" i="4"/>
  <c r="U152" i="4"/>
  <c r="S152" i="4"/>
  <c r="R152" i="4"/>
  <c r="K152" i="4"/>
  <c r="J152" i="4"/>
  <c r="I152" i="4"/>
  <c r="H152" i="4"/>
  <c r="G152" i="4"/>
  <c r="F152" i="4"/>
  <c r="V151" i="4"/>
  <c r="U151" i="4"/>
  <c r="S151" i="4"/>
  <c r="R151" i="4"/>
  <c r="K151" i="4"/>
  <c r="J151" i="4"/>
  <c r="I151" i="4"/>
  <c r="H151" i="4"/>
  <c r="G151" i="4"/>
  <c r="F151" i="4"/>
  <c r="X146" i="4"/>
  <c r="V146" i="4"/>
  <c r="U146" i="4"/>
  <c r="S146" i="4"/>
  <c r="R146" i="4"/>
  <c r="L146" i="4"/>
  <c r="J146" i="4"/>
  <c r="I146" i="4"/>
  <c r="G146" i="4"/>
  <c r="F146" i="4"/>
  <c r="V145" i="4"/>
  <c r="U145" i="4"/>
  <c r="S145" i="4"/>
  <c r="R145" i="4"/>
  <c r="J145" i="4"/>
  <c r="I145" i="4"/>
  <c r="G145" i="4"/>
  <c r="F145" i="4"/>
  <c r="V144" i="4"/>
  <c r="U144" i="4"/>
  <c r="S144" i="4"/>
  <c r="R144" i="4"/>
  <c r="J144" i="4"/>
  <c r="I144" i="4"/>
  <c r="G144" i="4"/>
  <c r="F144" i="4"/>
  <c r="X140" i="4"/>
  <c r="V140" i="4"/>
  <c r="U140" i="4"/>
  <c r="S140" i="4"/>
  <c r="R140" i="4"/>
  <c r="M140" i="4"/>
  <c r="L140" i="4"/>
  <c r="K140" i="4"/>
  <c r="J140" i="4"/>
  <c r="I140" i="4"/>
  <c r="H140" i="4"/>
  <c r="G140" i="4"/>
  <c r="F140" i="4"/>
  <c r="V139" i="4"/>
  <c r="U139" i="4"/>
  <c r="S139" i="4"/>
  <c r="R139" i="4"/>
  <c r="K139" i="4"/>
  <c r="J139" i="4"/>
  <c r="I139" i="4"/>
  <c r="H139" i="4"/>
  <c r="G139" i="4"/>
  <c r="F139" i="4"/>
  <c r="V138" i="4"/>
  <c r="U138" i="4"/>
  <c r="S138" i="4"/>
  <c r="R138" i="4"/>
  <c r="K138" i="4"/>
  <c r="J138" i="4"/>
  <c r="I138" i="4"/>
  <c r="H138" i="4"/>
  <c r="G138" i="4"/>
  <c r="F138" i="4"/>
  <c r="X133" i="4"/>
  <c r="V133" i="4"/>
  <c r="U133" i="4"/>
  <c r="S133" i="4"/>
  <c r="R133" i="4"/>
  <c r="L133" i="4"/>
  <c r="J133" i="4"/>
  <c r="I133" i="4"/>
  <c r="G133" i="4"/>
  <c r="F133" i="4"/>
  <c r="V132" i="4"/>
  <c r="U132" i="4"/>
  <c r="S132" i="4"/>
  <c r="R132" i="4"/>
  <c r="J132" i="4"/>
  <c r="I132" i="4"/>
  <c r="G132" i="4"/>
  <c r="F132" i="4"/>
  <c r="V131" i="4"/>
  <c r="U131" i="4"/>
  <c r="S131" i="4"/>
  <c r="R131" i="4"/>
  <c r="J131" i="4"/>
  <c r="I131" i="4"/>
  <c r="G131" i="4"/>
  <c r="F131" i="4"/>
  <c r="X127" i="4"/>
  <c r="V127" i="4"/>
  <c r="U127" i="4"/>
  <c r="S127" i="4"/>
  <c r="R127" i="4"/>
  <c r="M127" i="4"/>
  <c r="L127" i="4"/>
  <c r="K127" i="4"/>
  <c r="J127" i="4"/>
  <c r="I127" i="4"/>
  <c r="H127" i="4"/>
  <c r="G127" i="4"/>
  <c r="F127" i="4"/>
  <c r="V126" i="4"/>
  <c r="U126" i="4"/>
  <c r="S126" i="4"/>
  <c r="R126" i="4"/>
  <c r="K126" i="4"/>
  <c r="J126" i="4"/>
  <c r="I126" i="4"/>
  <c r="H126" i="4"/>
  <c r="G126" i="4"/>
  <c r="F126" i="4"/>
  <c r="V125" i="4"/>
  <c r="U125" i="4"/>
  <c r="S125" i="4"/>
  <c r="R125" i="4"/>
  <c r="K125" i="4"/>
  <c r="J125" i="4"/>
  <c r="I125" i="4"/>
  <c r="H125" i="4"/>
  <c r="G125" i="4"/>
  <c r="F125" i="4"/>
  <c r="X120" i="4"/>
  <c r="V120" i="4"/>
  <c r="U120" i="4"/>
  <c r="S120" i="4"/>
  <c r="R120" i="4"/>
  <c r="L120" i="4"/>
  <c r="J120" i="4"/>
  <c r="I120" i="4"/>
  <c r="G120" i="4"/>
  <c r="F120" i="4"/>
  <c r="V119" i="4"/>
  <c r="U119" i="4"/>
  <c r="S119" i="4"/>
  <c r="R119" i="4"/>
  <c r="J119" i="4"/>
  <c r="I119" i="4"/>
  <c r="G119" i="4"/>
  <c r="F119" i="4"/>
  <c r="V118" i="4"/>
  <c r="U118" i="4"/>
  <c r="S118" i="4"/>
  <c r="R118" i="4"/>
  <c r="J118" i="4"/>
  <c r="I118" i="4"/>
  <c r="G118" i="4"/>
  <c r="F118" i="4"/>
  <c r="X114" i="4"/>
  <c r="V114" i="4"/>
  <c r="U114" i="4"/>
  <c r="S114" i="4"/>
  <c r="R114" i="4"/>
  <c r="M114" i="4"/>
  <c r="L114" i="4"/>
  <c r="K114" i="4"/>
  <c r="J114" i="4"/>
  <c r="I114" i="4"/>
  <c r="H114" i="4"/>
  <c r="G114" i="4"/>
  <c r="F114" i="4"/>
  <c r="V113" i="4"/>
  <c r="U113" i="4"/>
  <c r="S113" i="4"/>
  <c r="R113" i="4"/>
  <c r="K113" i="4"/>
  <c r="J113" i="4"/>
  <c r="I113" i="4"/>
  <c r="H113" i="4"/>
  <c r="G113" i="4"/>
  <c r="F113" i="4"/>
  <c r="V112" i="4"/>
  <c r="U112" i="4"/>
  <c r="S112" i="4"/>
  <c r="R112" i="4"/>
  <c r="K112" i="4"/>
  <c r="J112" i="4"/>
  <c r="I112" i="4"/>
  <c r="H112" i="4"/>
  <c r="G112" i="4"/>
  <c r="F112" i="4"/>
  <c r="X107" i="4"/>
  <c r="V107" i="4"/>
  <c r="U107" i="4"/>
  <c r="S107" i="4"/>
  <c r="R107" i="4"/>
  <c r="L107" i="4"/>
  <c r="J107" i="4"/>
  <c r="I107" i="4"/>
  <c r="G107" i="4"/>
  <c r="F107" i="4"/>
  <c r="V106" i="4"/>
  <c r="U106" i="4"/>
  <c r="S106" i="4"/>
  <c r="R106" i="4"/>
  <c r="J106" i="4"/>
  <c r="I106" i="4"/>
  <c r="G106" i="4"/>
  <c r="F106" i="4"/>
  <c r="V105" i="4"/>
  <c r="U105" i="4"/>
  <c r="S105" i="4"/>
  <c r="R105" i="4"/>
  <c r="J105" i="4"/>
  <c r="I105" i="4"/>
  <c r="G105" i="4"/>
  <c r="F105" i="4"/>
  <c r="X101" i="4"/>
  <c r="V101" i="4"/>
  <c r="U101" i="4"/>
  <c r="S101" i="4"/>
  <c r="R101" i="4"/>
  <c r="M101" i="4"/>
  <c r="L101" i="4"/>
  <c r="K101" i="4"/>
  <c r="J101" i="4"/>
  <c r="I101" i="4"/>
  <c r="H101" i="4"/>
  <c r="G101" i="4"/>
  <c r="F101" i="4"/>
  <c r="V100" i="4"/>
  <c r="U100" i="4"/>
  <c r="S100" i="4"/>
  <c r="R100" i="4"/>
  <c r="K100" i="4"/>
  <c r="J100" i="4"/>
  <c r="I100" i="4"/>
  <c r="H100" i="4"/>
  <c r="G100" i="4"/>
  <c r="F100" i="4"/>
  <c r="V99" i="4"/>
  <c r="U99" i="4"/>
  <c r="S99" i="4"/>
  <c r="R99" i="4"/>
  <c r="K99" i="4"/>
  <c r="J99" i="4"/>
  <c r="I99" i="4"/>
  <c r="H99" i="4"/>
  <c r="G99" i="4"/>
  <c r="F99" i="4"/>
  <c r="X94" i="4"/>
  <c r="V94" i="4"/>
  <c r="U94" i="4"/>
  <c r="S94" i="4"/>
  <c r="R94" i="4"/>
  <c r="L94" i="4"/>
  <c r="J94" i="4"/>
  <c r="I94" i="4"/>
  <c r="G94" i="4"/>
  <c r="F94" i="4"/>
  <c r="V93" i="4"/>
  <c r="U93" i="4"/>
  <c r="S93" i="4"/>
  <c r="R93" i="4"/>
  <c r="J93" i="4"/>
  <c r="I93" i="4"/>
  <c r="G93" i="4"/>
  <c r="F93" i="4"/>
  <c r="V92" i="4"/>
  <c r="U92" i="4"/>
  <c r="S92" i="4"/>
  <c r="R92" i="4"/>
  <c r="J92" i="4"/>
  <c r="I92" i="4"/>
  <c r="G92" i="4"/>
  <c r="F92" i="4"/>
  <c r="X88" i="4"/>
  <c r="V88" i="4"/>
  <c r="U88" i="4"/>
  <c r="S88" i="4"/>
  <c r="R88" i="4"/>
  <c r="M88" i="4"/>
  <c r="L88" i="4"/>
  <c r="K88" i="4"/>
  <c r="J88" i="4"/>
  <c r="I88" i="4"/>
  <c r="H88" i="4"/>
  <c r="G88" i="4"/>
  <c r="F88" i="4"/>
  <c r="V87" i="4"/>
  <c r="U87" i="4"/>
  <c r="S87" i="4"/>
  <c r="R87" i="4"/>
  <c r="K87" i="4"/>
  <c r="J87" i="4"/>
  <c r="I87" i="4"/>
  <c r="H87" i="4"/>
  <c r="G87" i="4"/>
  <c r="F87" i="4"/>
  <c r="V86" i="4"/>
  <c r="U86" i="4"/>
  <c r="S86" i="4"/>
  <c r="R86" i="4"/>
  <c r="K86" i="4"/>
  <c r="J86" i="4"/>
  <c r="I86" i="4"/>
  <c r="H86" i="4"/>
  <c r="G86" i="4"/>
  <c r="F86" i="4"/>
  <c r="X81" i="4"/>
  <c r="V81" i="4"/>
  <c r="U81" i="4"/>
  <c r="S81" i="4"/>
  <c r="R81" i="4"/>
  <c r="L81" i="4"/>
  <c r="J81" i="4"/>
  <c r="I81" i="4"/>
  <c r="G81" i="4"/>
  <c r="F81" i="4"/>
  <c r="V80" i="4"/>
  <c r="U80" i="4"/>
  <c r="S80" i="4"/>
  <c r="R80" i="4"/>
  <c r="J80" i="4"/>
  <c r="I80" i="4"/>
  <c r="G80" i="4"/>
  <c r="F80" i="4"/>
  <c r="V79" i="4"/>
  <c r="U79" i="4"/>
  <c r="S79" i="4"/>
  <c r="R79" i="4"/>
  <c r="J79" i="4"/>
  <c r="I79" i="4"/>
  <c r="G79" i="4"/>
  <c r="F79" i="4"/>
  <c r="X75" i="4"/>
  <c r="V75" i="4"/>
  <c r="U75" i="4"/>
  <c r="S75" i="4"/>
  <c r="R75" i="4"/>
  <c r="M75" i="4"/>
  <c r="L75" i="4"/>
  <c r="K75" i="4"/>
  <c r="J75" i="4"/>
  <c r="I75" i="4"/>
  <c r="H75" i="4"/>
  <c r="G75" i="4"/>
  <c r="F75" i="4"/>
  <c r="V74" i="4"/>
  <c r="U74" i="4"/>
  <c r="S74" i="4"/>
  <c r="R74" i="4"/>
  <c r="K74" i="4"/>
  <c r="J74" i="4"/>
  <c r="I74" i="4"/>
  <c r="H74" i="4"/>
  <c r="G74" i="4"/>
  <c r="F74" i="4"/>
  <c r="V73" i="4"/>
  <c r="U73" i="4"/>
  <c r="S73" i="4"/>
  <c r="R73" i="4"/>
  <c r="K73" i="4"/>
  <c r="J73" i="4"/>
  <c r="I73" i="4"/>
  <c r="H73" i="4"/>
  <c r="G73" i="4"/>
  <c r="F73" i="4"/>
  <c r="X263" i="29"/>
  <c r="V263" i="29"/>
  <c r="U263" i="29"/>
  <c r="S263" i="29"/>
  <c r="R263" i="29"/>
  <c r="L263" i="29"/>
  <c r="J263" i="29"/>
  <c r="I263" i="29"/>
  <c r="G263" i="29"/>
  <c r="F263" i="29"/>
  <c r="V262" i="29"/>
  <c r="U262" i="29"/>
  <c r="S262" i="29"/>
  <c r="R262" i="29"/>
  <c r="J262" i="29"/>
  <c r="I262" i="29"/>
  <c r="G262" i="29"/>
  <c r="F262" i="29"/>
  <c r="V261" i="29"/>
  <c r="U261" i="29"/>
  <c r="S261" i="29"/>
  <c r="R261" i="29"/>
  <c r="J261" i="29"/>
  <c r="I261" i="29"/>
  <c r="G261" i="29"/>
  <c r="F261" i="29"/>
  <c r="X257" i="29"/>
  <c r="V257" i="29"/>
  <c r="U257" i="29"/>
  <c r="S257" i="29"/>
  <c r="R257" i="29"/>
  <c r="M257" i="29"/>
  <c r="L257" i="29"/>
  <c r="K257" i="29"/>
  <c r="J257" i="29"/>
  <c r="I257" i="29"/>
  <c r="H257" i="29"/>
  <c r="G257" i="29"/>
  <c r="F257" i="29"/>
  <c r="V256" i="29"/>
  <c r="U256" i="29"/>
  <c r="S256" i="29"/>
  <c r="R256" i="29"/>
  <c r="K256" i="29"/>
  <c r="J256" i="29"/>
  <c r="I256" i="29"/>
  <c r="H256" i="29"/>
  <c r="G256" i="29"/>
  <c r="F256" i="29"/>
  <c r="V255" i="29"/>
  <c r="U255" i="29"/>
  <c r="S255" i="29"/>
  <c r="R255" i="29"/>
  <c r="K255" i="29"/>
  <c r="J255" i="29"/>
  <c r="I255" i="29"/>
  <c r="H255" i="29"/>
  <c r="G255" i="29"/>
  <c r="F255" i="29"/>
  <c r="X250" i="29"/>
  <c r="V250" i="29"/>
  <c r="U250" i="29"/>
  <c r="S250" i="29"/>
  <c r="R250" i="29"/>
  <c r="L250" i="29"/>
  <c r="J250" i="29"/>
  <c r="I250" i="29"/>
  <c r="G250" i="29"/>
  <c r="F250" i="29"/>
  <c r="V249" i="29"/>
  <c r="U249" i="29"/>
  <c r="S249" i="29"/>
  <c r="R249" i="29"/>
  <c r="J249" i="29"/>
  <c r="I249" i="29"/>
  <c r="G249" i="29"/>
  <c r="F249" i="29"/>
  <c r="V248" i="29"/>
  <c r="U248" i="29"/>
  <c r="S248" i="29"/>
  <c r="R248" i="29"/>
  <c r="J248" i="29"/>
  <c r="I248" i="29"/>
  <c r="G248" i="29"/>
  <c r="F248" i="29"/>
  <c r="X244" i="29"/>
  <c r="V244" i="29"/>
  <c r="U244" i="29"/>
  <c r="S244" i="29"/>
  <c r="R244" i="29"/>
  <c r="M244" i="29"/>
  <c r="L244" i="29"/>
  <c r="K244" i="29"/>
  <c r="J244" i="29"/>
  <c r="I244" i="29"/>
  <c r="H244" i="29"/>
  <c r="G244" i="29"/>
  <c r="F244" i="29"/>
  <c r="V243" i="29"/>
  <c r="U243" i="29"/>
  <c r="S243" i="29"/>
  <c r="R243" i="29"/>
  <c r="K243" i="29"/>
  <c r="J243" i="29"/>
  <c r="I243" i="29"/>
  <c r="H243" i="29"/>
  <c r="G243" i="29"/>
  <c r="F243" i="29"/>
  <c r="V242" i="29"/>
  <c r="U242" i="29"/>
  <c r="S242" i="29"/>
  <c r="R242" i="29"/>
  <c r="K242" i="29"/>
  <c r="J242" i="29"/>
  <c r="I242" i="29"/>
  <c r="H242" i="29"/>
  <c r="G242" i="29"/>
  <c r="F242" i="29"/>
  <c r="X237" i="29"/>
  <c r="V237" i="29"/>
  <c r="U237" i="29"/>
  <c r="S237" i="29"/>
  <c r="R237" i="29"/>
  <c r="L237" i="29"/>
  <c r="J237" i="29"/>
  <c r="I237" i="29"/>
  <c r="G237" i="29"/>
  <c r="F237" i="29"/>
  <c r="V236" i="29"/>
  <c r="U236" i="29"/>
  <c r="S236" i="29"/>
  <c r="R236" i="29"/>
  <c r="J236" i="29"/>
  <c r="I236" i="29"/>
  <c r="G236" i="29"/>
  <c r="F236" i="29"/>
  <c r="V235" i="29"/>
  <c r="U235" i="29"/>
  <c r="S235" i="29"/>
  <c r="R235" i="29"/>
  <c r="J235" i="29"/>
  <c r="I235" i="29"/>
  <c r="G235" i="29"/>
  <c r="F235" i="29"/>
  <c r="X231" i="29"/>
  <c r="V231" i="29"/>
  <c r="U231" i="29"/>
  <c r="S231" i="29"/>
  <c r="R231" i="29"/>
  <c r="M231" i="29"/>
  <c r="L231" i="29"/>
  <c r="K231" i="29"/>
  <c r="J231" i="29"/>
  <c r="I231" i="29"/>
  <c r="H231" i="29"/>
  <c r="G231" i="29"/>
  <c r="F231" i="29"/>
  <c r="V230" i="29"/>
  <c r="U230" i="29"/>
  <c r="S230" i="29"/>
  <c r="R230" i="29"/>
  <c r="K230" i="29"/>
  <c r="J230" i="29"/>
  <c r="I230" i="29"/>
  <c r="H230" i="29"/>
  <c r="G230" i="29"/>
  <c r="F230" i="29"/>
  <c r="V229" i="29"/>
  <c r="U229" i="29"/>
  <c r="S229" i="29"/>
  <c r="R229" i="29"/>
  <c r="K229" i="29"/>
  <c r="J229" i="29"/>
  <c r="I229" i="29"/>
  <c r="H229" i="29"/>
  <c r="G229" i="29"/>
  <c r="F229" i="29"/>
  <c r="X224" i="29"/>
  <c r="V224" i="29"/>
  <c r="U224" i="29"/>
  <c r="S224" i="29"/>
  <c r="R224" i="29"/>
  <c r="L224" i="29"/>
  <c r="J224" i="29"/>
  <c r="I224" i="29"/>
  <c r="G224" i="29"/>
  <c r="F224" i="29"/>
  <c r="V223" i="29"/>
  <c r="U223" i="29"/>
  <c r="S223" i="29"/>
  <c r="R223" i="29"/>
  <c r="J223" i="29"/>
  <c r="I223" i="29"/>
  <c r="G223" i="29"/>
  <c r="F223" i="29"/>
  <c r="V222" i="29"/>
  <c r="U222" i="29"/>
  <c r="S222" i="29"/>
  <c r="R222" i="29"/>
  <c r="J222" i="29"/>
  <c r="I222" i="29"/>
  <c r="G222" i="29"/>
  <c r="F222" i="29"/>
  <c r="X218" i="29"/>
  <c r="V218" i="29"/>
  <c r="U218" i="29"/>
  <c r="S218" i="29"/>
  <c r="R218" i="29"/>
  <c r="M218" i="29"/>
  <c r="L218" i="29"/>
  <c r="K218" i="29"/>
  <c r="J218" i="29"/>
  <c r="I218" i="29"/>
  <c r="H218" i="29"/>
  <c r="G218" i="29"/>
  <c r="F218" i="29"/>
  <c r="V217" i="29"/>
  <c r="U217" i="29"/>
  <c r="S217" i="29"/>
  <c r="R217" i="29"/>
  <c r="K217" i="29"/>
  <c r="J217" i="29"/>
  <c r="I217" i="29"/>
  <c r="H217" i="29"/>
  <c r="G217" i="29"/>
  <c r="F217" i="29"/>
  <c r="V216" i="29"/>
  <c r="U216" i="29"/>
  <c r="S216" i="29"/>
  <c r="R216" i="29"/>
  <c r="K216" i="29"/>
  <c r="J216" i="29"/>
  <c r="I216" i="29"/>
  <c r="H216" i="29"/>
  <c r="G216" i="29"/>
  <c r="F216" i="29"/>
  <c r="X211" i="29"/>
  <c r="V211" i="29"/>
  <c r="U211" i="29"/>
  <c r="S211" i="29"/>
  <c r="R211" i="29"/>
  <c r="L211" i="29"/>
  <c r="J211" i="29"/>
  <c r="I211" i="29"/>
  <c r="G211" i="29"/>
  <c r="F211" i="29"/>
  <c r="V210" i="29"/>
  <c r="U210" i="29"/>
  <c r="S210" i="29"/>
  <c r="R210" i="29"/>
  <c r="J210" i="29"/>
  <c r="I210" i="29"/>
  <c r="G210" i="29"/>
  <c r="F210" i="29"/>
  <c r="V209" i="29"/>
  <c r="U209" i="29"/>
  <c r="S209" i="29"/>
  <c r="R209" i="29"/>
  <c r="J209" i="29"/>
  <c r="I209" i="29"/>
  <c r="G209" i="29"/>
  <c r="F209" i="29"/>
  <c r="X205" i="29"/>
  <c r="V205" i="29"/>
  <c r="U205" i="29"/>
  <c r="S205" i="29"/>
  <c r="R205" i="29"/>
  <c r="M205" i="29"/>
  <c r="L205" i="29"/>
  <c r="K205" i="29"/>
  <c r="J205" i="29"/>
  <c r="I205" i="29"/>
  <c r="H205" i="29"/>
  <c r="G205" i="29"/>
  <c r="F205" i="29"/>
  <c r="V204" i="29"/>
  <c r="U204" i="29"/>
  <c r="S204" i="29"/>
  <c r="R204" i="29"/>
  <c r="K204" i="29"/>
  <c r="J204" i="29"/>
  <c r="I204" i="29"/>
  <c r="H204" i="29"/>
  <c r="G204" i="29"/>
  <c r="F204" i="29"/>
  <c r="V203" i="29"/>
  <c r="U203" i="29"/>
  <c r="S203" i="29"/>
  <c r="R203" i="29"/>
  <c r="K203" i="29"/>
  <c r="J203" i="29"/>
  <c r="I203" i="29"/>
  <c r="H203" i="29"/>
  <c r="G203" i="29"/>
  <c r="F203" i="29"/>
  <c r="X198" i="29"/>
  <c r="V198" i="29"/>
  <c r="U198" i="29"/>
  <c r="S198" i="29"/>
  <c r="R198" i="29"/>
  <c r="L198" i="29"/>
  <c r="J198" i="29"/>
  <c r="I198" i="29"/>
  <c r="G198" i="29"/>
  <c r="F198" i="29"/>
  <c r="V197" i="29"/>
  <c r="U197" i="29"/>
  <c r="S197" i="29"/>
  <c r="R197" i="29"/>
  <c r="J197" i="29"/>
  <c r="I197" i="29"/>
  <c r="G197" i="29"/>
  <c r="F197" i="29"/>
  <c r="V196" i="29"/>
  <c r="U196" i="29"/>
  <c r="S196" i="29"/>
  <c r="R196" i="29"/>
  <c r="J196" i="29"/>
  <c r="I196" i="29"/>
  <c r="G196" i="29"/>
  <c r="F196" i="29"/>
  <c r="X192" i="29"/>
  <c r="V192" i="29"/>
  <c r="U192" i="29"/>
  <c r="S192" i="29"/>
  <c r="R192" i="29"/>
  <c r="M192" i="29"/>
  <c r="L192" i="29"/>
  <c r="K192" i="29"/>
  <c r="J192" i="29"/>
  <c r="I192" i="29"/>
  <c r="H192" i="29"/>
  <c r="G192" i="29"/>
  <c r="F192" i="29"/>
  <c r="V191" i="29"/>
  <c r="U191" i="29"/>
  <c r="S191" i="29"/>
  <c r="R191" i="29"/>
  <c r="K191" i="29"/>
  <c r="J191" i="29"/>
  <c r="I191" i="29"/>
  <c r="H191" i="29"/>
  <c r="G191" i="29"/>
  <c r="F191" i="29"/>
  <c r="V190" i="29"/>
  <c r="U190" i="29"/>
  <c r="S190" i="29"/>
  <c r="R190" i="29"/>
  <c r="K190" i="29"/>
  <c r="J190" i="29"/>
  <c r="I190" i="29"/>
  <c r="H190" i="29"/>
  <c r="G190" i="29"/>
  <c r="F190" i="29"/>
  <c r="X185" i="29"/>
  <c r="V185" i="29"/>
  <c r="U185" i="29"/>
  <c r="S185" i="29"/>
  <c r="R185" i="29"/>
  <c r="L185" i="29"/>
  <c r="J185" i="29"/>
  <c r="I185" i="29"/>
  <c r="G185" i="29"/>
  <c r="F185" i="29"/>
  <c r="V184" i="29"/>
  <c r="U184" i="29"/>
  <c r="S184" i="29"/>
  <c r="R184" i="29"/>
  <c r="J184" i="29"/>
  <c r="I184" i="29"/>
  <c r="G184" i="29"/>
  <c r="F184" i="29"/>
  <c r="V183" i="29"/>
  <c r="U183" i="29"/>
  <c r="S183" i="29"/>
  <c r="R183" i="29"/>
  <c r="J183" i="29"/>
  <c r="I183" i="29"/>
  <c r="G183" i="29"/>
  <c r="F183" i="29"/>
  <c r="X179" i="29"/>
  <c r="V179" i="29"/>
  <c r="U179" i="29"/>
  <c r="S179" i="29"/>
  <c r="R179" i="29"/>
  <c r="M179" i="29"/>
  <c r="L179" i="29"/>
  <c r="K179" i="29"/>
  <c r="J179" i="29"/>
  <c r="I179" i="29"/>
  <c r="H179" i="29"/>
  <c r="G179" i="29"/>
  <c r="F179" i="29"/>
  <c r="V178" i="29"/>
  <c r="U178" i="29"/>
  <c r="S178" i="29"/>
  <c r="R178" i="29"/>
  <c r="K178" i="29"/>
  <c r="J178" i="29"/>
  <c r="I178" i="29"/>
  <c r="H178" i="29"/>
  <c r="G178" i="29"/>
  <c r="F178" i="29"/>
  <c r="V177" i="29"/>
  <c r="U177" i="29"/>
  <c r="S177" i="29"/>
  <c r="R177" i="29"/>
  <c r="K177" i="29"/>
  <c r="J177" i="29"/>
  <c r="I177" i="29"/>
  <c r="H177" i="29"/>
  <c r="G177" i="29"/>
  <c r="F177" i="29"/>
  <c r="X172" i="29"/>
  <c r="V172" i="29"/>
  <c r="U172" i="29"/>
  <c r="S172" i="29"/>
  <c r="R172" i="29"/>
  <c r="L172" i="29"/>
  <c r="J172" i="29"/>
  <c r="I172" i="29"/>
  <c r="G172" i="29"/>
  <c r="F172" i="29"/>
  <c r="V171" i="29"/>
  <c r="U171" i="29"/>
  <c r="S171" i="29"/>
  <c r="R171" i="29"/>
  <c r="J171" i="29"/>
  <c r="I171" i="29"/>
  <c r="G171" i="29"/>
  <c r="F171" i="29"/>
  <c r="V170" i="29"/>
  <c r="U170" i="29"/>
  <c r="S170" i="29"/>
  <c r="R170" i="29"/>
  <c r="J170" i="29"/>
  <c r="I170" i="29"/>
  <c r="G170" i="29"/>
  <c r="F170" i="29"/>
  <c r="X166" i="29"/>
  <c r="V166" i="29"/>
  <c r="U166" i="29"/>
  <c r="S166" i="29"/>
  <c r="R166" i="29"/>
  <c r="M166" i="29"/>
  <c r="L166" i="29"/>
  <c r="K166" i="29"/>
  <c r="J166" i="29"/>
  <c r="I166" i="29"/>
  <c r="H166" i="29"/>
  <c r="G166" i="29"/>
  <c r="F166" i="29"/>
  <c r="V165" i="29"/>
  <c r="U165" i="29"/>
  <c r="S165" i="29"/>
  <c r="R165" i="29"/>
  <c r="K165" i="29"/>
  <c r="J165" i="29"/>
  <c r="I165" i="29"/>
  <c r="H165" i="29"/>
  <c r="G165" i="29"/>
  <c r="F165" i="29"/>
  <c r="V164" i="29"/>
  <c r="U164" i="29"/>
  <c r="S164" i="29"/>
  <c r="R164" i="29"/>
  <c r="K164" i="29"/>
  <c r="J164" i="29"/>
  <c r="I164" i="29"/>
  <c r="H164" i="29"/>
  <c r="G164" i="29"/>
  <c r="F164" i="29"/>
  <c r="X159" i="29"/>
  <c r="V159" i="29"/>
  <c r="U159" i="29"/>
  <c r="S159" i="29"/>
  <c r="R159" i="29"/>
  <c r="L159" i="29"/>
  <c r="J159" i="29"/>
  <c r="I159" i="29"/>
  <c r="G159" i="29"/>
  <c r="F159" i="29"/>
  <c r="V158" i="29"/>
  <c r="U158" i="29"/>
  <c r="S158" i="29"/>
  <c r="R158" i="29"/>
  <c r="J158" i="29"/>
  <c r="I158" i="29"/>
  <c r="G158" i="29"/>
  <c r="F158" i="29"/>
  <c r="V157" i="29"/>
  <c r="U157" i="29"/>
  <c r="S157" i="29"/>
  <c r="R157" i="29"/>
  <c r="J157" i="29"/>
  <c r="I157" i="29"/>
  <c r="G157" i="29"/>
  <c r="F157" i="29"/>
  <c r="X153" i="29"/>
  <c r="V153" i="29"/>
  <c r="U153" i="29"/>
  <c r="S153" i="29"/>
  <c r="R153" i="29"/>
  <c r="M153" i="29"/>
  <c r="L153" i="29"/>
  <c r="K153" i="29"/>
  <c r="J153" i="29"/>
  <c r="I153" i="29"/>
  <c r="H153" i="29"/>
  <c r="G153" i="29"/>
  <c r="F153" i="29"/>
  <c r="V152" i="29"/>
  <c r="U152" i="29"/>
  <c r="S152" i="29"/>
  <c r="R152" i="29"/>
  <c r="K152" i="29"/>
  <c r="J152" i="29"/>
  <c r="I152" i="29"/>
  <c r="H152" i="29"/>
  <c r="G152" i="29"/>
  <c r="F152" i="29"/>
  <c r="V151" i="29"/>
  <c r="U151" i="29"/>
  <c r="S151" i="29"/>
  <c r="R151" i="29"/>
  <c r="K151" i="29"/>
  <c r="J151" i="29"/>
  <c r="I151" i="29"/>
  <c r="H151" i="29"/>
  <c r="G151" i="29"/>
  <c r="F151" i="29"/>
  <c r="X146" i="29"/>
  <c r="V146" i="29"/>
  <c r="U146" i="29"/>
  <c r="S146" i="29"/>
  <c r="R146" i="29"/>
  <c r="L146" i="29"/>
  <c r="J146" i="29"/>
  <c r="I146" i="29"/>
  <c r="G146" i="29"/>
  <c r="F146" i="29"/>
  <c r="V145" i="29"/>
  <c r="U145" i="29"/>
  <c r="S145" i="29"/>
  <c r="R145" i="29"/>
  <c r="J145" i="29"/>
  <c r="I145" i="29"/>
  <c r="G145" i="29"/>
  <c r="F145" i="29"/>
  <c r="V144" i="29"/>
  <c r="U144" i="29"/>
  <c r="S144" i="29"/>
  <c r="R144" i="29"/>
  <c r="J144" i="29"/>
  <c r="I144" i="29"/>
  <c r="G144" i="29"/>
  <c r="F144" i="29"/>
  <c r="X140" i="29"/>
  <c r="V140" i="29"/>
  <c r="U140" i="29"/>
  <c r="S140" i="29"/>
  <c r="R140" i="29"/>
  <c r="M140" i="29"/>
  <c r="L140" i="29"/>
  <c r="K140" i="29"/>
  <c r="J140" i="29"/>
  <c r="I140" i="29"/>
  <c r="H140" i="29"/>
  <c r="G140" i="29"/>
  <c r="F140" i="29"/>
  <c r="V139" i="29"/>
  <c r="U139" i="29"/>
  <c r="S139" i="29"/>
  <c r="R139" i="29"/>
  <c r="K139" i="29"/>
  <c r="J139" i="29"/>
  <c r="I139" i="29"/>
  <c r="H139" i="29"/>
  <c r="G139" i="29"/>
  <c r="F139" i="29"/>
  <c r="V138" i="29"/>
  <c r="U138" i="29"/>
  <c r="S138" i="29"/>
  <c r="R138" i="29"/>
  <c r="K138" i="29"/>
  <c r="J138" i="29"/>
  <c r="I138" i="29"/>
  <c r="H138" i="29"/>
  <c r="G138" i="29"/>
  <c r="F138" i="29"/>
  <c r="X133" i="29"/>
  <c r="V133" i="29"/>
  <c r="U133" i="29"/>
  <c r="S133" i="29"/>
  <c r="R133" i="29"/>
  <c r="L133" i="29"/>
  <c r="J133" i="29"/>
  <c r="I133" i="29"/>
  <c r="G133" i="29"/>
  <c r="F133" i="29"/>
  <c r="V132" i="29"/>
  <c r="U132" i="29"/>
  <c r="S132" i="29"/>
  <c r="R132" i="29"/>
  <c r="J132" i="29"/>
  <c r="I132" i="29"/>
  <c r="G132" i="29"/>
  <c r="F132" i="29"/>
  <c r="V131" i="29"/>
  <c r="U131" i="29"/>
  <c r="S131" i="29"/>
  <c r="R131" i="29"/>
  <c r="J131" i="29"/>
  <c r="I131" i="29"/>
  <c r="G131" i="29"/>
  <c r="F131" i="29"/>
  <c r="X127" i="29"/>
  <c r="V127" i="29"/>
  <c r="U127" i="29"/>
  <c r="S127" i="29"/>
  <c r="R127" i="29"/>
  <c r="M127" i="29"/>
  <c r="L127" i="29"/>
  <c r="K127" i="29"/>
  <c r="J127" i="29"/>
  <c r="I127" i="29"/>
  <c r="H127" i="29"/>
  <c r="G127" i="29"/>
  <c r="F127" i="29"/>
  <c r="V126" i="29"/>
  <c r="U126" i="29"/>
  <c r="S126" i="29"/>
  <c r="R126" i="29"/>
  <c r="K126" i="29"/>
  <c r="J126" i="29"/>
  <c r="I126" i="29"/>
  <c r="H126" i="29"/>
  <c r="G126" i="29"/>
  <c r="F126" i="29"/>
  <c r="V125" i="29"/>
  <c r="U125" i="29"/>
  <c r="S125" i="29"/>
  <c r="R125" i="29"/>
  <c r="K125" i="29"/>
  <c r="J125" i="29"/>
  <c r="I125" i="29"/>
  <c r="H125" i="29"/>
  <c r="G125" i="29"/>
  <c r="F125" i="29"/>
  <c r="X120" i="29"/>
  <c r="V120" i="29"/>
  <c r="U120" i="29"/>
  <c r="S120" i="29"/>
  <c r="R120" i="29"/>
  <c r="L120" i="29"/>
  <c r="J120" i="29"/>
  <c r="I120" i="29"/>
  <c r="G120" i="29"/>
  <c r="F120" i="29"/>
  <c r="V119" i="29"/>
  <c r="U119" i="29"/>
  <c r="S119" i="29"/>
  <c r="R119" i="29"/>
  <c r="J119" i="29"/>
  <c r="I119" i="29"/>
  <c r="G119" i="29"/>
  <c r="F119" i="29"/>
  <c r="V118" i="29"/>
  <c r="U118" i="29"/>
  <c r="S118" i="29"/>
  <c r="R118" i="29"/>
  <c r="J118" i="29"/>
  <c r="I118" i="29"/>
  <c r="G118" i="29"/>
  <c r="F118" i="29"/>
  <c r="X114" i="29"/>
  <c r="V114" i="29"/>
  <c r="U114" i="29"/>
  <c r="S114" i="29"/>
  <c r="R114" i="29"/>
  <c r="M114" i="29"/>
  <c r="L114" i="29"/>
  <c r="K114" i="29"/>
  <c r="J114" i="29"/>
  <c r="I114" i="29"/>
  <c r="H114" i="29"/>
  <c r="G114" i="29"/>
  <c r="F114" i="29"/>
  <c r="V113" i="29"/>
  <c r="U113" i="29"/>
  <c r="S113" i="29"/>
  <c r="R113" i="29"/>
  <c r="K113" i="29"/>
  <c r="J113" i="29"/>
  <c r="I113" i="29"/>
  <c r="H113" i="29"/>
  <c r="G113" i="29"/>
  <c r="F113" i="29"/>
  <c r="V112" i="29"/>
  <c r="U112" i="29"/>
  <c r="S112" i="29"/>
  <c r="R112" i="29"/>
  <c r="K112" i="29"/>
  <c r="J112" i="29"/>
  <c r="I112" i="29"/>
  <c r="H112" i="29"/>
  <c r="G112" i="29"/>
  <c r="F112" i="29"/>
  <c r="X107" i="29"/>
  <c r="V107" i="29"/>
  <c r="U107" i="29"/>
  <c r="S107" i="29"/>
  <c r="R107" i="29"/>
  <c r="L107" i="29"/>
  <c r="J107" i="29"/>
  <c r="I107" i="29"/>
  <c r="G107" i="29"/>
  <c r="F107" i="29"/>
  <c r="V106" i="29"/>
  <c r="U106" i="29"/>
  <c r="S106" i="29"/>
  <c r="R106" i="29"/>
  <c r="J106" i="29"/>
  <c r="I106" i="29"/>
  <c r="G106" i="29"/>
  <c r="F106" i="29"/>
  <c r="V105" i="29"/>
  <c r="U105" i="29"/>
  <c r="S105" i="29"/>
  <c r="R105" i="29"/>
  <c r="J105" i="29"/>
  <c r="I105" i="29"/>
  <c r="G105" i="29"/>
  <c r="F105" i="29"/>
  <c r="X101" i="29"/>
  <c r="V101" i="29"/>
  <c r="U101" i="29"/>
  <c r="S101" i="29"/>
  <c r="R101" i="29"/>
  <c r="M101" i="29"/>
  <c r="L101" i="29"/>
  <c r="K101" i="29"/>
  <c r="J101" i="29"/>
  <c r="I101" i="29"/>
  <c r="H101" i="29"/>
  <c r="G101" i="29"/>
  <c r="F101" i="29"/>
  <c r="V100" i="29"/>
  <c r="U100" i="29"/>
  <c r="S100" i="29"/>
  <c r="R100" i="29"/>
  <c r="K100" i="29"/>
  <c r="J100" i="29"/>
  <c r="I100" i="29"/>
  <c r="H100" i="29"/>
  <c r="G100" i="29"/>
  <c r="F100" i="29"/>
  <c r="V99" i="29"/>
  <c r="U99" i="29"/>
  <c r="S99" i="29"/>
  <c r="R99" i="29"/>
  <c r="K99" i="29"/>
  <c r="J99" i="29"/>
  <c r="I99" i="29"/>
  <c r="H99" i="29"/>
  <c r="G99" i="29"/>
  <c r="F99" i="29"/>
  <c r="X94" i="29"/>
  <c r="V94" i="29"/>
  <c r="U94" i="29"/>
  <c r="S94" i="29"/>
  <c r="R94" i="29"/>
  <c r="L94" i="29"/>
  <c r="J94" i="29"/>
  <c r="I94" i="29"/>
  <c r="G94" i="29"/>
  <c r="F94" i="29"/>
  <c r="V93" i="29"/>
  <c r="U93" i="29"/>
  <c r="S93" i="29"/>
  <c r="R93" i="29"/>
  <c r="J93" i="29"/>
  <c r="I93" i="29"/>
  <c r="G93" i="29"/>
  <c r="F93" i="29"/>
  <c r="V92" i="29"/>
  <c r="U92" i="29"/>
  <c r="S92" i="29"/>
  <c r="R92" i="29"/>
  <c r="J92" i="29"/>
  <c r="I92" i="29"/>
  <c r="G92" i="29"/>
  <c r="F92" i="29"/>
  <c r="X88" i="29"/>
  <c r="V88" i="29"/>
  <c r="U88" i="29"/>
  <c r="S88" i="29"/>
  <c r="R88" i="29"/>
  <c r="M88" i="29"/>
  <c r="L88" i="29"/>
  <c r="K88" i="29"/>
  <c r="J88" i="29"/>
  <c r="I88" i="29"/>
  <c r="H88" i="29"/>
  <c r="G88" i="29"/>
  <c r="F88" i="29"/>
  <c r="V87" i="29"/>
  <c r="U87" i="29"/>
  <c r="S87" i="29"/>
  <c r="R87" i="29"/>
  <c r="K87" i="29"/>
  <c r="J87" i="29"/>
  <c r="I87" i="29"/>
  <c r="H87" i="29"/>
  <c r="G87" i="29"/>
  <c r="F87" i="29"/>
  <c r="V86" i="29"/>
  <c r="U86" i="29"/>
  <c r="S86" i="29"/>
  <c r="R86" i="29"/>
  <c r="K86" i="29"/>
  <c r="J86" i="29"/>
  <c r="I86" i="29"/>
  <c r="H86" i="29"/>
  <c r="G86" i="29"/>
  <c r="F86" i="29"/>
  <c r="X81" i="29"/>
  <c r="V81" i="29"/>
  <c r="U81" i="29"/>
  <c r="S81" i="29"/>
  <c r="R81" i="29"/>
  <c r="L81" i="29"/>
  <c r="J81" i="29"/>
  <c r="I81" i="29"/>
  <c r="G81" i="29"/>
  <c r="F81" i="29"/>
  <c r="V80" i="29"/>
  <c r="U80" i="29"/>
  <c r="S80" i="29"/>
  <c r="R80" i="29"/>
  <c r="J80" i="29"/>
  <c r="I80" i="29"/>
  <c r="G80" i="29"/>
  <c r="F80" i="29"/>
  <c r="V79" i="29"/>
  <c r="U79" i="29"/>
  <c r="S79" i="29"/>
  <c r="R79" i="29"/>
  <c r="J79" i="29"/>
  <c r="I79" i="29"/>
  <c r="G79" i="29"/>
  <c r="F79" i="29"/>
  <c r="X75" i="29"/>
  <c r="V75" i="29"/>
  <c r="U75" i="29"/>
  <c r="S75" i="29"/>
  <c r="R75" i="29"/>
  <c r="M75" i="29"/>
  <c r="L75" i="29"/>
  <c r="K75" i="29"/>
  <c r="J75" i="29"/>
  <c r="I75" i="29"/>
  <c r="H75" i="29"/>
  <c r="G75" i="29"/>
  <c r="F75" i="29"/>
  <c r="V74" i="29"/>
  <c r="U74" i="29"/>
  <c r="S74" i="29"/>
  <c r="R74" i="29"/>
  <c r="K74" i="29"/>
  <c r="J74" i="29"/>
  <c r="I74" i="29"/>
  <c r="H74" i="29"/>
  <c r="G74" i="29"/>
  <c r="F74" i="29"/>
  <c r="V73" i="29"/>
  <c r="U73" i="29"/>
  <c r="S73" i="29"/>
  <c r="R73" i="29"/>
  <c r="K73" i="29"/>
  <c r="J73" i="29"/>
  <c r="I73" i="29"/>
  <c r="H73" i="29"/>
  <c r="G73" i="29"/>
  <c r="F73" i="29"/>
  <c r="X263" i="30"/>
  <c r="V263" i="30"/>
  <c r="U263" i="30"/>
  <c r="S263" i="30"/>
  <c r="R263" i="30"/>
  <c r="L263" i="30"/>
  <c r="J263" i="30"/>
  <c r="I263" i="30"/>
  <c r="G263" i="30"/>
  <c r="F263" i="30"/>
  <c r="V262" i="30"/>
  <c r="U262" i="30"/>
  <c r="S262" i="30"/>
  <c r="R262" i="30"/>
  <c r="J262" i="30"/>
  <c r="I262" i="30"/>
  <c r="G262" i="30"/>
  <c r="F262" i="30"/>
  <c r="V261" i="30"/>
  <c r="U261" i="30"/>
  <c r="S261" i="30"/>
  <c r="R261" i="30"/>
  <c r="J261" i="30"/>
  <c r="I261" i="30"/>
  <c r="G261" i="30"/>
  <c r="F261" i="30"/>
  <c r="X257" i="30"/>
  <c r="V257" i="30"/>
  <c r="U257" i="30"/>
  <c r="S257" i="30"/>
  <c r="R257" i="30"/>
  <c r="M257" i="30"/>
  <c r="L257" i="30"/>
  <c r="K257" i="30"/>
  <c r="J257" i="30"/>
  <c r="I257" i="30"/>
  <c r="H257" i="30"/>
  <c r="G257" i="30"/>
  <c r="F257" i="30"/>
  <c r="V256" i="30"/>
  <c r="U256" i="30"/>
  <c r="S256" i="30"/>
  <c r="R256" i="30"/>
  <c r="K256" i="30"/>
  <c r="J256" i="30"/>
  <c r="I256" i="30"/>
  <c r="H256" i="30"/>
  <c r="G256" i="30"/>
  <c r="F256" i="30"/>
  <c r="V255" i="30"/>
  <c r="U255" i="30"/>
  <c r="S255" i="30"/>
  <c r="R255" i="30"/>
  <c r="K255" i="30"/>
  <c r="J255" i="30"/>
  <c r="I255" i="30"/>
  <c r="H255" i="30"/>
  <c r="G255" i="30"/>
  <c r="F255" i="30"/>
  <c r="X250" i="30"/>
  <c r="V250" i="30"/>
  <c r="U250" i="30"/>
  <c r="S250" i="30"/>
  <c r="R250" i="30"/>
  <c r="L250" i="30"/>
  <c r="J250" i="30"/>
  <c r="I250" i="30"/>
  <c r="G250" i="30"/>
  <c r="F250" i="30"/>
  <c r="V249" i="30"/>
  <c r="U249" i="30"/>
  <c r="S249" i="30"/>
  <c r="R249" i="30"/>
  <c r="J249" i="30"/>
  <c r="I249" i="30"/>
  <c r="G249" i="30"/>
  <c r="F249" i="30"/>
  <c r="V248" i="30"/>
  <c r="U248" i="30"/>
  <c r="S248" i="30"/>
  <c r="R248" i="30"/>
  <c r="J248" i="30"/>
  <c r="I248" i="30"/>
  <c r="G248" i="30"/>
  <c r="F248" i="30"/>
  <c r="X244" i="30"/>
  <c r="V244" i="30"/>
  <c r="U244" i="30"/>
  <c r="S244" i="30"/>
  <c r="R244" i="30"/>
  <c r="M244" i="30"/>
  <c r="L244" i="30"/>
  <c r="K244" i="30"/>
  <c r="J244" i="30"/>
  <c r="I244" i="30"/>
  <c r="H244" i="30"/>
  <c r="G244" i="30"/>
  <c r="F244" i="30"/>
  <c r="V243" i="30"/>
  <c r="U243" i="30"/>
  <c r="S243" i="30"/>
  <c r="R243" i="30"/>
  <c r="K243" i="30"/>
  <c r="J243" i="30"/>
  <c r="I243" i="30"/>
  <c r="H243" i="30"/>
  <c r="G243" i="30"/>
  <c r="F243" i="30"/>
  <c r="V242" i="30"/>
  <c r="U242" i="30"/>
  <c r="S242" i="30"/>
  <c r="R242" i="30"/>
  <c r="K242" i="30"/>
  <c r="J242" i="30"/>
  <c r="I242" i="30"/>
  <c r="H242" i="30"/>
  <c r="G242" i="30"/>
  <c r="F242" i="30"/>
  <c r="X237" i="30"/>
  <c r="V237" i="30"/>
  <c r="U237" i="30"/>
  <c r="S237" i="30"/>
  <c r="R237" i="30"/>
  <c r="L237" i="30"/>
  <c r="J237" i="30"/>
  <c r="I237" i="30"/>
  <c r="G237" i="30"/>
  <c r="F237" i="30"/>
  <c r="V236" i="30"/>
  <c r="U236" i="30"/>
  <c r="S236" i="30"/>
  <c r="R236" i="30"/>
  <c r="J236" i="30"/>
  <c r="I236" i="30"/>
  <c r="G236" i="30"/>
  <c r="F236" i="30"/>
  <c r="V235" i="30"/>
  <c r="U235" i="30"/>
  <c r="S235" i="30"/>
  <c r="R235" i="30"/>
  <c r="J235" i="30"/>
  <c r="I235" i="30"/>
  <c r="G235" i="30"/>
  <c r="F235" i="30"/>
  <c r="X231" i="30"/>
  <c r="V231" i="30"/>
  <c r="U231" i="30"/>
  <c r="S231" i="30"/>
  <c r="R231" i="30"/>
  <c r="M231" i="30"/>
  <c r="L231" i="30"/>
  <c r="K231" i="30"/>
  <c r="J231" i="30"/>
  <c r="I231" i="30"/>
  <c r="H231" i="30"/>
  <c r="G231" i="30"/>
  <c r="F231" i="30"/>
  <c r="V230" i="30"/>
  <c r="U230" i="30"/>
  <c r="S230" i="30"/>
  <c r="R230" i="30"/>
  <c r="K230" i="30"/>
  <c r="J230" i="30"/>
  <c r="I230" i="30"/>
  <c r="H230" i="30"/>
  <c r="G230" i="30"/>
  <c r="F230" i="30"/>
  <c r="V229" i="30"/>
  <c r="U229" i="30"/>
  <c r="S229" i="30"/>
  <c r="R229" i="30"/>
  <c r="K229" i="30"/>
  <c r="J229" i="30"/>
  <c r="I229" i="30"/>
  <c r="H229" i="30"/>
  <c r="G229" i="30"/>
  <c r="F229" i="30"/>
  <c r="X224" i="30"/>
  <c r="V224" i="30"/>
  <c r="U224" i="30"/>
  <c r="S224" i="30"/>
  <c r="R224" i="30"/>
  <c r="L224" i="30"/>
  <c r="J224" i="30"/>
  <c r="I224" i="30"/>
  <c r="G224" i="30"/>
  <c r="F224" i="30"/>
  <c r="V223" i="30"/>
  <c r="U223" i="30"/>
  <c r="S223" i="30"/>
  <c r="R223" i="30"/>
  <c r="J223" i="30"/>
  <c r="I223" i="30"/>
  <c r="G223" i="30"/>
  <c r="F223" i="30"/>
  <c r="V222" i="30"/>
  <c r="U222" i="30"/>
  <c r="S222" i="30"/>
  <c r="R222" i="30"/>
  <c r="J222" i="30"/>
  <c r="I222" i="30"/>
  <c r="G222" i="30"/>
  <c r="F222" i="30"/>
  <c r="X218" i="30"/>
  <c r="V218" i="30"/>
  <c r="U218" i="30"/>
  <c r="S218" i="30"/>
  <c r="R218" i="30"/>
  <c r="M218" i="30"/>
  <c r="L218" i="30"/>
  <c r="K218" i="30"/>
  <c r="J218" i="30"/>
  <c r="I218" i="30"/>
  <c r="H218" i="30"/>
  <c r="G218" i="30"/>
  <c r="F218" i="30"/>
  <c r="V217" i="30"/>
  <c r="U217" i="30"/>
  <c r="S217" i="30"/>
  <c r="R217" i="30"/>
  <c r="K217" i="30"/>
  <c r="J217" i="30"/>
  <c r="I217" i="30"/>
  <c r="H217" i="30"/>
  <c r="G217" i="30"/>
  <c r="F217" i="30"/>
  <c r="V216" i="30"/>
  <c r="U216" i="30"/>
  <c r="S216" i="30"/>
  <c r="R216" i="30"/>
  <c r="K216" i="30"/>
  <c r="J216" i="30"/>
  <c r="I216" i="30"/>
  <c r="H216" i="30"/>
  <c r="G216" i="30"/>
  <c r="F216" i="30"/>
  <c r="X211" i="30"/>
  <c r="V211" i="30"/>
  <c r="U211" i="30"/>
  <c r="S211" i="30"/>
  <c r="R211" i="30"/>
  <c r="L211" i="30"/>
  <c r="J211" i="30"/>
  <c r="I211" i="30"/>
  <c r="G211" i="30"/>
  <c r="F211" i="30"/>
  <c r="V210" i="30"/>
  <c r="U210" i="30"/>
  <c r="S210" i="30"/>
  <c r="R210" i="30"/>
  <c r="J210" i="30"/>
  <c r="I210" i="30"/>
  <c r="G210" i="30"/>
  <c r="F210" i="30"/>
  <c r="V209" i="30"/>
  <c r="U209" i="30"/>
  <c r="S209" i="30"/>
  <c r="R209" i="30"/>
  <c r="J209" i="30"/>
  <c r="I209" i="30"/>
  <c r="G209" i="30"/>
  <c r="F209" i="30"/>
  <c r="X205" i="30"/>
  <c r="V205" i="30"/>
  <c r="U205" i="30"/>
  <c r="S205" i="30"/>
  <c r="R205" i="30"/>
  <c r="M205" i="30"/>
  <c r="L205" i="30"/>
  <c r="K205" i="30"/>
  <c r="J205" i="30"/>
  <c r="I205" i="30"/>
  <c r="H205" i="30"/>
  <c r="G205" i="30"/>
  <c r="F205" i="30"/>
  <c r="V204" i="30"/>
  <c r="U204" i="30"/>
  <c r="S204" i="30"/>
  <c r="R204" i="30"/>
  <c r="K204" i="30"/>
  <c r="J204" i="30"/>
  <c r="I204" i="30"/>
  <c r="H204" i="30"/>
  <c r="G204" i="30"/>
  <c r="F204" i="30"/>
  <c r="V203" i="30"/>
  <c r="U203" i="30"/>
  <c r="S203" i="30"/>
  <c r="R203" i="30"/>
  <c r="K203" i="30"/>
  <c r="J203" i="30"/>
  <c r="I203" i="30"/>
  <c r="H203" i="30"/>
  <c r="G203" i="30"/>
  <c r="F203" i="30"/>
  <c r="X198" i="30"/>
  <c r="V198" i="30"/>
  <c r="U198" i="30"/>
  <c r="S198" i="30"/>
  <c r="R198" i="30"/>
  <c r="L198" i="30"/>
  <c r="J198" i="30"/>
  <c r="I198" i="30"/>
  <c r="G198" i="30"/>
  <c r="F198" i="30"/>
  <c r="V197" i="30"/>
  <c r="U197" i="30"/>
  <c r="S197" i="30"/>
  <c r="R197" i="30"/>
  <c r="J197" i="30"/>
  <c r="I197" i="30"/>
  <c r="G197" i="30"/>
  <c r="F197" i="30"/>
  <c r="V196" i="30"/>
  <c r="U196" i="30"/>
  <c r="S196" i="30"/>
  <c r="R196" i="30"/>
  <c r="J196" i="30"/>
  <c r="I196" i="30"/>
  <c r="G196" i="30"/>
  <c r="F196" i="30"/>
  <c r="X192" i="30"/>
  <c r="V192" i="30"/>
  <c r="U192" i="30"/>
  <c r="S192" i="30"/>
  <c r="R192" i="30"/>
  <c r="M192" i="30"/>
  <c r="L192" i="30"/>
  <c r="K192" i="30"/>
  <c r="J192" i="30"/>
  <c r="I192" i="30"/>
  <c r="H192" i="30"/>
  <c r="G192" i="30"/>
  <c r="F192" i="30"/>
  <c r="V191" i="30"/>
  <c r="U191" i="30"/>
  <c r="S191" i="30"/>
  <c r="R191" i="30"/>
  <c r="K191" i="30"/>
  <c r="J191" i="30"/>
  <c r="I191" i="30"/>
  <c r="H191" i="30"/>
  <c r="G191" i="30"/>
  <c r="F191" i="30"/>
  <c r="V190" i="30"/>
  <c r="U190" i="30"/>
  <c r="S190" i="30"/>
  <c r="R190" i="30"/>
  <c r="K190" i="30"/>
  <c r="J190" i="30"/>
  <c r="I190" i="30"/>
  <c r="H190" i="30"/>
  <c r="G190" i="30"/>
  <c r="F190" i="30"/>
  <c r="X185" i="30"/>
  <c r="V185" i="30"/>
  <c r="U185" i="30"/>
  <c r="S185" i="30"/>
  <c r="R185" i="30"/>
  <c r="L185" i="30"/>
  <c r="J185" i="30"/>
  <c r="I185" i="30"/>
  <c r="G185" i="30"/>
  <c r="F185" i="30"/>
  <c r="V184" i="30"/>
  <c r="U184" i="30"/>
  <c r="S184" i="30"/>
  <c r="R184" i="30"/>
  <c r="J184" i="30"/>
  <c r="I184" i="30"/>
  <c r="G184" i="30"/>
  <c r="F184" i="30"/>
  <c r="V183" i="30"/>
  <c r="U183" i="30"/>
  <c r="S183" i="30"/>
  <c r="R183" i="30"/>
  <c r="J183" i="30"/>
  <c r="I183" i="30"/>
  <c r="G183" i="30"/>
  <c r="F183" i="30"/>
  <c r="X179" i="30"/>
  <c r="V179" i="30"/>
  <c r="U179" i="30"/>
  <c r="S179" i="30"/>
  <c r="R179" i="30"/>
  <c r="M179" i="30"/>
  <c r="L179" i="30"/>
  <c r="K179" i="30"/>
  <c r="J179" i="30"/>
  <c r="I179" i="30"/>
  <c r="H179" i="30"/>
  <c r="G179" i="30"/>
  <c r="F179" i="30"/>
  <c r="V178" i="30"/>
  <c r="U178" i="30"/>
  <c r="S178" i="30"/>
  <c r="R178" i="30"/>
  <c r="K178" i="30"/>
  <c r="J178" i="30"/>
  <c r="I178" i="30"/>
  <c r="H178" i="30"/>
  <c r="G178" i="30"/>
  <c r="F178" i="30"/>
  <c r="V177" i="30"/>
  <c r="U177" i="30"/>
  <c r="S177" i="30"/>
  <c r="R177" i="30"/>
  <c r="K177" i="30"/>
  <c r="J177" i="30"/>
  <c r="I177" i="30"/>
  <c r="H177" i="30"/>
  <c r="G177" i="30"/>
  <c r="F177" i="30"/>
  <c r="X172" i="30"/>
  <c r="V172" i="30"/>
  <c r="U172" i="30"/>
  <c r="S172" i="30"/>
  <c r="R172" i="30"/>
  <c r="L172" i="30"/>
  <c r="J172" i="30"/>
  <c r="I172" i="30"/>
  <c r="G172" i="30"/>
  <c r="F172" i="30"/>
  <c r="V171" i="30"/>
  <c r="U171" i="30"/>
  <c r="S171" i="30"/>
  <c r="R171" i="30"/>
  <c r="J171" i="30"/>
  <c r="I171" i="30"/>
  <c r="G171" i="30"/>
  <c r="F171" i="30"/>
  <c r="V170" i="30"/>
  <c r="U170" i="30"/>
  <c r="S170" i="30"/>
  <c r="R170" i="30"/>
  <c r="J170" i="30"/>
  <c r="I170" i="30"/>
  <c r="G170" i="30"/>
  <c r="F170" i="30"/>
  <c r="X166" i="30"/>
  <c r="V166" i="30"/>
  <c r="U166" i="30"/>
  <c r="S166" i="30"/>
  <c r="R166" i="30"/>
  <c r="M166" i="30"/>
  <c r="L166" i="30"/>
  <c r="K166" i="30"/>
  <c r="J166" i="30"/>
  <c r="I166" i="30"/>
  <c r="H166" i="30"/>
  <c r="G166" i="30"/>
  <c r="F166" i="30"/>
  <c r="V165" i="30"/>
  <c r="U165" i="30"/>
  <c r="S165" i="30"/>
  <c r="R165" i="30"/>
  <c r="K165" i="30"/>
  <c r="J165" i="30"/>
  <c r="I165" i="30"/>
  <c r="H165" i="30"/>
  <c r="G165" i="30"/>
  <c r="F165" i="30"/>
  <c r="V164" i="30"/>
  <c r="U164" i="30"/>
  <c r="S164" i="30"/>
  <c r="R164" i="30"/>
  <c r="K164" i="30"/>
  <c r="J164" i="30"/>
  <c r="I164" i="30"/>
  <c r="H164" i="30"/>
  <c r="G164" i="30"/>
  <c r="F164" i="30"/>
  <c r="X159" i="30"/>
  <c r="V159" i="30"/>
  <c r="U159" i="30"/>
  <c r="S159" i="30"/>
  <c r="R159" i="30"/>
  <c r="L159" i="30"/>
  <c r="J159" i="30"/>
  <c r="I159" i="30"/>
  <c r="G159" i="30"/>
  <c r="F159" i="30"/>
  <c r="V158" i="30"/>
  <c r="U158" i="30"/>
  <c r="S158" i="30"/>
  <c r="R158" i="30"/>
  <c r="J158" i="30"/>
  <c r="I158" i="30"/>
  <c r="G158" i="30"/>
  <c r="F158" i="30"/>
  <c r="V157" i="30"/>
  <c r="U157" i="30"/>
  <c r="S157" i="30"/>
  <c r="R157" i="30"/>
  <c r="J157" i="30"/>
  <c r="I157" i="30"/>
  <c r="G157" i="30"/>
  <c r="F157" i="30"/>
  <c r="X153" i="30"/>
  <c r="V153" i="30"/>
  <c r="U153" i="30"/>
  <c r="S153" i="30"/>
  <c r="R153" i="30"/>
  <c r="M153" i="30"/>
  <c r="L153" i="30"/>
  <c r="K153" i="30"/>
  <c r="J153" i="30"/>
  <c r="I153" i="30"/>
  <c r="H153" i="30"/>
  <c r="G153" i="30"/>
  <c r="F153" i="30"/>
  <c r="V152" i="30"/>
  <c r="U152" i="30"/>
  <c r="S152" i="30"/>
  <c r="R152" i="30"/>
  <c r="K152" i="30"/>
  <c r="J152" i="30"/>
  <c r="I152" i="30"/>
  <c r="H152" i="30"/>
  <c r="G152" i="30"/>
  <c r="F152" i="30"/>
  <c r="V151" i="30"/>
  <c r="U151" i="30"/>
  <c r="S151" i="30"/>
  <c r="R151" i="30"/>
  <c r="K151" i="30"/>
  <c r="J151" i="30"/>
  <c r="I151" i="30"/>
  <c r="H151" i="30"/>
  <c r="G151" i="30"/>
  <c r="F151" i="30"/>
  <c r="X146" i="30"/>
  <c r="V146" i="30"/>
  <c r="U146" i="30"/>
  <c r="S146" i="30"/>
  <c r="R146" i="30"/>
  <c r="L146" i="30"/>
  <c r="J146" i="30"/>
  <c r="I146" i="30"/>
  <c r="G146" i="30"/>
  <c r="F146" i="30"/>
  <c r="V145" i="30"/>
  <c r="U145" i="30"/>
  <c r="S145" i="30"/>
  <c r="R145" i="30"/>
  <c r="J145" i="30"/>
  <c r="I145" i="30"/>
  <c r="G145" i="30"/>
  <c r="F145" i="30"/>
  <c r="V144" i="30"/>
  <c r="U144" i="30"/>
  <c r="S144" i="30"/>
  <c r="R144" i="30"/>
  <c r="J144" i="30"/>
  <c r="I144" i="30"/>
  <c r="G144" i="30"/>
  <c r="F144" i="30"/>
  <c r="X140" i="30"/>
  <c r="V140" i="30"/>
  <c r="U140" i="30"/>
  <c r="S140" i="30"/>
  <c r="R140" i="30"/>
  <c r="M140" i="30"/>
  <c r="L140" i="30"/>
  <c r="K140" i="30"/>
  <c r="J140" i="30"/>
  <c r="I140" i="30"/>
  <c r="H140" i="30"/>
  <c r="G140" i="30"/>
  <c r="F140" i="30"/>
  <c r="V139" i="30"/>
  <c r="U139" i="30"/>
  <c r="S139" i="30"/>
  <c r="R139" i="30"/>
  <c r="K139" i="30"/>
  <c r="J139" i="30"/>
  <c r="I139" i="30"/>
  <c r="H139" i="30"/>
  <c r="G139" i="30"/>
  <c r="F139" i="30"/>
  <c r="V138" i="30"/>
  <c r="U138" i="30"/>
  <c r="S138" i="30"/>
  <c r="R138" i="30"/>
  <c r="K138" i="30"/>
  <c r="J138" i="30"/>
  <c r="I138" i="30"/>
  <c r="H138" i="30"/>
  <c r="G138" i="30"/>
  <c r="F138" i="30"/>
  <c r="X133" i="30"/>
  <c r="V133" i="30"/>
  <c r="U133" i="30"/>
  <c r="S133" i="30"/>
  <c r="R133" i="30"/>
  <c r="L133" i="30"/>
  <c r="J133" i="30"/>
  <c r="I133" i="30"/>
  <c r="G133" i="30"/>
  <c r="F133" i="30"/>
  <c r="V132" i="30"/>
  <c r="U132" i="30"/>
  <c r="S132" i="30"/>
  <c r="R132" i="30"/>
  <c r="J132" i="30"/>
  <c r="I132" i="30"/>
  <c r="G132" i="30"/>
  <c r="F132" i="30"/>
  <c r="V131" i="30"/>
  <c r="U131" i="30"/>
  <c r="S131" i="30"/>
  <c r="R131" i="30"/>
  <c r="J131" i="30"/>
  <c r="I131" i="30"/>
  <c r="G131" i="30"/>
  <c r="F131" i="30"/>
  <c r="X127" i="30"/>
  <c r="V127" i="30"/>
  <c r="U127" i="30"/>
  <c r="S127" i="30"/>
  <c r="R127" i="30"/>
  <c r="M127" i="30"/>
  <c r="L127" i="30"/>
  <c r="K127" i="30"/>
  <c r="J127" i="30"/>
  <c r="I127" i="30"/>
  <c r="H127" i="30"/>
  <c r="G127" i="30"/>
  <c r="F127" i="30"/>
  <c r="V126" i="30"/>
  <c r="U126" i="30"/>
  <c r="S126" i="30"/>
  <c r="R126" i="30"/>
  <c r="K126" i="30"/>
  <c r="J126" i="30"/>
  <c r="I126" i="30"/>
  <c r="H126" i="30"/>
  <c r="G126" i="30"/>
  <c r="F126" i="30"/>
  <c r="V125" i="30"/>
  <c r="U125" i="30"/>
  <c r="S125" i="30"/>
  <c r="R125" i="30"/>
  <c r="K125" i="30"/>
  <c r="J125" i="30"/>
  <c r="I125" i="30"/>
  <c r="H125" i="30"/>
  <c r="G125" i="30"/>
  <c r="F125" i="30"/>
  <c r="X120" i="30"/>
  <c r="V120" i="30"/>
  <c r="U120" i="30"/>
  <c r="S120" i="30"/>
  <c r="R120" i="30"/>
  <c r="L120" i="30"/>
  <c r="J120" i="30"/>
  <c r="I120" i="30"/>
  <c r="G120" i="30"/>
  <c r="F120" i="30"/>
  <c r="V119" i="30"/>
  <c r="U119" i="30"/>
  <c r="S119" i="30"/>
  <c r="R119" i="30"/>
  <c r="J119" i="30"/>
  <c r="I119" i="30"/>
  <c r="G119" i="30"/>
  <c r="F119" i="30"/>
  <c r="V118" i="30"/>
  <c r="U118" i="30"/>
  <c r="S118" i="30"/>
  <c r="R118" i="30"/>
  <c r="J118" i="30"/>
  <c r="I118" i="30"/>
  <c r="G118" i="30"/>
  <c r="F118" i="30"/>
  <c r="X114" i="30"/>
  <c r="V114" i="30"/>
  <c r="U114" i="30"/>
  <c r="S114" i="30"/>
  <c r="R114" i="30"/>
  <c r="M114" i="30"/>
  <c r="L114" i="30"/>
  <c r="K114" i="30"/>
  <c r="J114" i="30"/>
  <c r="I114" i="30"/>
  <c r="H114" i="30"/>
  <c r="G114" i="30"/>
  <c r="F114" i="30"/>
  <c r="V113" i="30"/>
  <c r="U113" i="30"/>
  <c r="S113" i="30"/>
  <c r="R113" i="30"/>
  <c r="K113" i="30"/>
  <c r="J113" i="30"/>
  <c r="I113" i="30"/>
  <c r="H113" i="30"/>
  <c r="G113" i="30"/>
  <c r="F113" i="30"/>
  <c r="V112" i="30"/>
  <c r="U112" i="30"/>
  <c r="S112" i="30"/>
  <c r="R112" i="30"/>
  <c r="K112" i="30"/>
  <c r="J112" i="30"/>
  <c r="I112" i="30"/>
  <c r="H112" i="30"/>
  <c r="G112" i="30"/>
  <c r="F112" i="30"/>
  <c r="X107" i="30"/>
  <c r="V107" i="30"/>
  <c r="U107" i="30"/>
  <c r="S107" i="30"/>
  <c r="R107" i="30"/>
  <c r="L107" i="30"/>
  <c r="J107" i="30"/>
  <c r="I107" i="30"/>
  <c r="G107" i="30"/>
  <c r="F107" i="30"/>
  <c r="V106" i="30"/>
  <c r="U106" i="30"/>
  <c r="S106" i="30"/>
  <c r="R106" i="30"/>
  <c r="J106" i="30"/>
  <c r="I106" i="30"/>
  <c r="G106" i="30"/>
  <c r="F106" i="30"/>
  <c r="V105" i="30"/>
  <c r="U105" i="30"/>
  <c r="S105" i="30"/>
  <c r="R105" i="30"/>
  <c r="J105" i="30"/>
  <c r="I105" i="30"/>
  <c r="G105" i="30"/>
  <c r="F105" i="30"/>
  <c r="X101" i="30"/>
  <c r="V101" i="30"/>
  <c r="U101" i="30"/>
  <c r="S101" i="30"/>
  <c r="R101" i="30"/>
  <c r="M101" i="30"/>
  <c r="L101" i="30"/>
  <c r="K101" i="30"/>
  <c r="J101" i="30"/>
  <c r="I101" i="30"/>
  <c r="H101" i="30"/>
  <c r="G101" i="30"/>
  <c r="F101" i="30"/>
  <c r="V100" i="30"/>
  <c r="U100" i="30"/>
  <c r="S100" i="30"/>
  <c r="R100" i="30"/>
  <c r="K100" i="30"/>
  <c r="J100" i="30"/>
  <c r="I100" i="30"/>
  <c r="H100" i="30"/>
  <c r="G100" i="30"/>
  <c r="F100" i="30"/>
  <c r="V99" i="30"/>
  <c r="U99" i="30"/>
  <c r="S99" i="30"/>
  <c r="R99" i="30"/>
  <c r="K99" i="30"/>
  <c r="J99" i="30"/>
  <c r="I99" i="30"/>
  <c r="H99" i="30"/>
  <c r="G99" i="30"/>
  <c r="F99" i="30"/>
  <c r="X94" i="30"/>
  <c r="V94" i="30"/>
  <c r="U94" i="30"/>
  <c r="S94" i="30"/>
  <c r="R94" i="30"/>
  <c r="L94" i="30"/>
  <c r="J94" i="30"/>
  <c r="I94" i="30"/>
  <c r="G94" i="30"/>
  <c r="F94" i="30"/>
  <c r="V93" i="30"/>
  <c r="U93" i="30"/>
  <c r="S93" i="30"/>
  <c r="R93" i="30"/>
  <c r="J93" i="30"/>
  <c r="I93" i="30"/>
  <c r="G93" i="30"/>
  <c r="F93" i="30"/>
  <c r="V92" i="30"/>
  <c r="U92" i="30"/>
  <c r="S92" i="30"/>
  <c r="R92" i="30"/>
  <c r="J92" i="30"/>
  <c r="I92" i="30"/>
  <c r="G92" i="30"/>
  <c r="F92" i="30"/>
  <c r="X88" i="30"/>
  <c r="V88" i="30"/>
  <c r="U88" i="30"/>
  <c r="S88" i="30"/>
  <c r="R88" i="30"/>
  <c r="M88" i="30"/>
  <c r="L88" i="30"/>
  <c r="K88" i="30"/>
  <c r="J88" i="30"/>
  <c r="I88" i="30"/>
  <c r="H88" i="30"/>
  <c r="G88" i="30"/>
  <c r="F88" i="30"/>
  <c r="V87" i="30"/>
  <c r="U87" i="30"/>
  <c r="S87" i="30"/>
  <c r="R87" i="30"/>
  <c r="K87" i="30"/>
  <c r="J87" i="30"/>
  <c r="I87" i="30"/>
  <c r="H87" i="30"/>
  <c r="G87" i="30"/>
  <c r="F87" i="30"/>
  <c r="V86" i="30"/>
  <c r="U86" i="30"/>
  <c r="S86" i="30"/>
  <c r="R86" i="30"/>
  <c r="K86" i="30"/>
  <c r="J86" i="30"/>
  <c r="I86" i="30"/>
  <c r="H86" i="30"/>
  <c r="G86" i="30"/>
  <c r="F86" i="30"/>
  <c r="X81" i="30"/>
  <c r="V81" i="30"/>
  <c r="U81" i="30"/>
  <c r="S81" i="30"/>
  <c r="R81" i="30"/>
  <c r="L81" i="30"/>
  <c r="J81" i="30"/>
  <c r="I81" i="30"/>
  <c r="G81" i="30"/>
  <c r="F81" i="30"/>
  <c r="V80" i="30"/>
  <c r="U80" i="30"/>
  <c r="S80" i="30"/>
  <c r="R80" i="30"/>
  <c r="J80" i="30"/>
  <c r="I80" i="30"/>
  <c r="G80" i="30"/>
  <c r="F80" i="30"/>
  <c r="V79" i="30"/>
  <c r="U79" i="30"/>
  <c r="S79" i="30"/>
  <c r="R79" i="30"/>
  <c r="J79" i="30"/>
  <c r="I79" i="30"/>
  <c r="G79" i="30"/>
  <c r="F79" i="30"/>
  <c r="X75" i="30"/>
  <c r="V75" i="30"/>
  <c r="U75" i="30"/>
  <c r="S75" i="30"/>
  <c r="R75" i="30"/>
  <c r="M75" i="30"/>
  <c r="L75" i="30"/>
  <c r="K75" i="30"/>
  <c r="J75" i="30"/>
  <c r="I75" i="30"/>
  <c r="H75" i="30"/>
  <c r="G75" i="30"/>
  <c r="F75" i="30"/>
  <c r="V74" i="30"/>
  <c r="U74" i="30"/>
  <c r="S74" i="30"/>
  <c r="R74" i="30"/>
  <c r="K74" i="30"/>
  <c r="J74" i="30"/>
  <c r="I74" i="30"/>
  <c r="H74" i="30"/>
  <c r="G74" i="30"/>
  <c r="F74" i="30"/>
  <c r="V73" i="30"/>
  <c r="U73" i="30"/>
  <c r="S73" i="30"/>
  <c r="R73" i="30"/>
  <c r="K73" i="30"/>
  <c r="J73" i="30"/>
  <c r="I73" i="30"/>
  <c r="H73" i="30"/>
  <c r="G73" i="30"/>
  <c r="F73" i="30"/>
  <c r="X263" i="31"/>
  <c r="V263" i="31"/>
  <c r="U263" i="31"/>
  <c r="S263" i="31"/>
  <c r="R263" i="31"/>
  <c r="L263" i="31"/>
  <c r="J263" i="31"/>
  <c r="I263" i="31"/>
  <c r="G263" i="31"/>
  <c r="F263" i="31"/>
  <c r="V262" i="31"/>
  <c r="U262" i="31"/>
  <c r="S262" i="31"/>
  <c r="R262" i="31"/>
  <c r="J262" i="31"/>
  <c r="I262" i="31"/>
  <c r="G262" i="31"/>
  <c r="F262" i="31"/>
  <c r="V261" i="31"/>
  <c r="U261" i="31"/>
  <c r="S261" i="31"/>
  <c r="R261" i="31"/>
  <c r="J261" i="31"/>
  <c r="I261" i="31"/>
  <c r="G261" i="31"/>
  <c r="F261" i="31"/>
  <c r="X257" i="31"/>
  <c r="V257" i="31"/>
  <c r="U257" i="31"/>
  <c r="S257" i="31"/>
  <c r="R257" i="31"/>
  <c r="M257" i="31"/>
  <c r="L257" i="31"/>
  <c r="K257" i="31"/>
  <c r="J257" i="31"/>
  <c r="I257" i="31"/>
  <c r="H257" i="31"/>
  <c r="G257" i="31"/>
  <c r="F257" i="31"/>
  <c r="V256" i="31"/>
  <c r="U256" i="31"/>
  <c r="S256" i="31"/>
  <c r="R256" i="31"/>
  <c r="K256" i="31"/>
  <c r="J256" i="31"/>
  <c r="I256" i="31"/>
  <c r="H256" i="31"/>
  <c r="G256" i="31"/>
  <c r="F256" i="31"/>
  <c r="V255" i="31"/>
  <c r="U255" i="31"/>
  <c r="S255" i="31"/>
  <c r="R255" i="31"/>
  <c r="K255" i="31"/>
  <c r="J255" i="31"/>
  <c r="I255" i="31"/>
  <c r="H255" i="31"/>
  <c r="G255" i="31"/>
  <c r="F255" i="31"/>
  <c r="X250" i="31"/>
  <c r="V250" i="31"/>
  <c r="U250" i="31"/>
  <c r="S250" i="31"/>
  <c r="R250" i="31"/>
  <c r="L250" i="31"/>
  <c r="J250" i="31"/>
  <c r="I250" i="31"/>
  <c r="G250" i="31"/>
  <c r="F250" i="31"/>
  <c r="V249" i="31"/>
  <c r="U249" i="31"/>
  <c r="S249" i="31"/>
  <c r="R249" i="31"/>
  <c r="J249" i="31"/>
  <c r="I249" i="31"/>
  <c r="G249" i="31"/>
  <c r="F249" i="31"/>
  <c r="V248" i="31"/>
  <c r="U248" i="31"/>
  <c r="S248" i="31"/>
  <c r="R248" i="31"/>
  <c r="J248" i="31"/>
  <c r="I248" i="31"/>
  <c r="G248" i="31"/>
  <c r="F248" i="31"/>
  <c r="X244" i="31"/>
  <c r="V244" i="31"/>
  <c r="U244" i="31"/>
  <c r="S244" i="31"/>
  <c r="R244" i="31"/>
  <c r="M244" i="31"/>
  <c r="L244" i="31"/>
  <c r="K244" i="31"/>
  <c r="J244" i="31"/>
  <c r="I244" i="31"/>
  <c r="H244" i="31"/>
  <c r="G244" i="31"/>
  <c r="F244" i="31"/>
  <c r="V243" i="31"/>
  <c r="U243" i="31"/>
  <c r="S243" i="31"/>
  <c r="R243" i="31"/>
  <c r="K243" i="31"/>
  <c r="J243" i="31"/>
  <c r="I243" i="31"/>
  <c r="H243" i="31"/>
  <c r="G243" i="31"/>
  <c r="F243" i="31"/>
  <c r="V242" i="31"/>
  <c r="U242" i="31"/>
  <c r="S242" i="31"/>
  <c r="R242" i="31"/>
  <c r="K242" i="31"/>
  <c r="J242" i="31"/>
  <c r="I242" i="31"/>
  <c r="H242" i="31"/>
  <c r="G242" i="31"/>
  <c r="F242" i="31"/>
  <c r="X237" i="31"/>
  <c r="V237" i="31"/>
  <c r="U237" i="31"/>
  <c r="S237" i="31"/>
  <c r="L237" i="31"/>
  <c r="J237" i="31"/>
  <c r="I237" i="31"/>
  <c r="G237" i="31"/>
  <c r="F237" i="31"/>
  <c r="V236" i="31"/>
  <c r="U236" i="31"/>
  <c r="S236" i="31"/>
  <c r="J236" i="31"/>
  <c r="I236" i="31"/>
  <c r="G236" i="31"/>
  <c r="F236" i="31"/>
  <c r="V235" i="31"/>
  <c r="U235" i="31"/>
  <c r="S235" i="31"/>
  <c r="J235" i="31"/>
  <c r="I235" i="31"/>
  <c r="G235" i="31"/>
  <c r="F235" i="31"/>
  <c r="X231" i="31"/>
  <c r="V231" i="31"/>
  <c r="U231" i="31"/>
  <c r="S231" i="31"/>
  <c r="R231" i="31"/>
  <c r="M231" i="31"/>
  <c r="L231" i="31"/>
  <c r="K231" i="31"/>
  <c r="J231" i="31"/>
  <c r="I231" i="31"/>
  <c r="H231" i="31"/>
  <c r="G231" i="31"/>
  <c r="F231" i="31"/>
  <c r="V230" i="31"/>
  <c r="U230" i="31"/>
  <c r="S230" i="31"/>
  <c r="R230" i="31"/>
  <c r="K230" i="31"/>
  <c r="J230" i="31"/>
  <c r="I230" i="31"/>
  <c r="H230" i="31"/>
  <c r="G230" i="31"/>
  <c r="F230" i="31"/>
  <c r="V229" i="31"/>
  <c r="U229" i="31"/>
  <c r="S229" i="31"/>
  <c r="R229" i="31"/>
  <c r="K229" i="31"/>
  <c r="J229" i="31"/>
  <c r="I229" i="31"/>
  <c r="H229" i="31"/>
  <c r="G229" i="31"/>
  <c r="F229" i="31"/>
  <c r="X224" i="31"/>
  <c r="V224" i="31"/>
  <c r="U224" i="31"/>
  <c r="S224" i="31"/>
  <c r="R224" i="31"/>
  <c r="L224" i="31"/>
  <c r="J224" i="31"/>
  <c r="I224" i="31"/>
  <c r="G224" i="31"/>
  <c r="F224" i="31"/>
  <c r="V223" i="31"/>
  <c r="U223" i="31"/>
  <c r="S223" i="31"/>
  <c r="R223" i="31"/>
  <c r="J223" i="31"/>
  <c r="I223" i="31"/>
  <c r="G223" i="31"/>
  <c r="F223" i="31"/>
  <c r="V222" i="31"/>
  <c r="U222" i="31"/>
  <c r="S222" i="31"/>
  <c r="R222" i="31"/>
  <c r="J222" i="31"/>
  <c r="I222" i="31"/>
  <c r="G222" i="31"/>
  <c r="F222" i="31"/>
  <c r="X218" i="31"/>
  <c r="V218" i="31"/>
  <c r="U218" i="31"/>
  <c r="S218" i="31"/>
  <c r="R218" i="31"/>
  <c r="M218" i="31"/>
  <c r="L218" i="31"/>
  <c r="K218" i="31"/>
  <c r="J218" i="31"/>
  <c r="I218" i="31"/>
  <c r="H218" i="31"/>
  <c r="G218" i="31"/>
  <c r="F218" i="31"/>
  <c r="V217" i="31"/>
  <c r="U217" i="31"/>
  <c r="S217" i="31"/>
  <c r="R217" i="31"/>
  <c r="K217" i="31"/>
  <c r="J217" i="31"/>
  <c r="I217" i="31"/>
  <c r="H217" i="31"/>
  <c r="G217" i="31"/>
  <c r="F217" i="31"/>
  <c r="V216" i="31"/>
  <c r="U216" i="31"/>
  <c r="S216" i="31"/>
  <c r="R216" i="31"/>
  <c r="K216" i="31"/>
  <c r="J216" i="31"/>
  <c r="I216" i="31"/>
  <c r="H216" i="31"/>
  <c r="G216" i="31"/>
  <c r="F216" i="31"/>
  <c r="X211" i="31"/>
  <c r="V211" i="31"/>
  <c r="U211" i="31"/>
  <c r="S211" i="31"/>
  <c r="R211" i="31"/>
  <c r="L211" i="31"/>
  <c r="J211" i="31"/>
  <c r="I211" i="31"/>
  <c r="G211" i="31"/>
  <c r="F211" i="31"/>
  <c r="V210" i="31"/>
  <c r="U210" i="31"/>
  <c r="S210" i="31"/>
  <c r="R210" i="31"/>
  <c r="J210" i="31"/>
  <c r="I210" i="31"/>
  <c r="G210" i="31"/>
  <c r="F210" i="31"/>
  <c r="V209" i="31"/>
  <c r="U209" i="31"/>
  <c r="S209" i="31"/>
  <c r="R209" i="31"/>
  <c r="J209" i="31"/>
  <c r="I209" i="31"/>
  <c r="G209" i="31"/>
  <c r="F209" i="31"/>
  <c r="X205" i="31"/>
  <c r="V205" i="31"/>
  <c r="U205" i="31"/>
  <c r="S205" i="31"/>
  <c r="R205" i="31"/>
  <c r="M205" i="31"/>
  <c r="L205" i="31"/>
  <c r="K205" i="31"/>
  <c r="J205" i="31"/>
  <c r="I205" i="31"/>
  <c r="H205" i="31"/>
  <c r="G205" i="31"/>
  <c r="F205" i="31"/>
  <c r="V204" i="31"/>
  <c r="U204" i="31"/>
  <c r="S204" i="31"/>
  <c r="R204" i="31"/>
  <c r="K204" i="31"/>
  <c r="J204" i="31"/>
  <c r="I204" i="31"/>
  <c r="H204" i="31"/>
  <c r="G204" i="31"/>
  <c r="F204" i="31"/>
  <c r="V203" i="31"/>
  <c r="U203" i="31"/>
  <c r="S203" i="31"/>
  <c r="R203" i="31"/>
  <c r="K203" i="31"/>
  <c r="J203" i="31"/>
  <c r="I203" i="31"/>
  <c r="H203" i="31"/>
  <c r="G203" i="31"/>
  <c r="F203" i="31"/>
  <c r="X198" i="31"/>
  <c r="V198" i="31"/>
  <c r="U198" i="31"/>
  <c r="S198" i="31"/>
  <c r="R198" i="31"/>
  <c r="L198" i="31"/>
  <c r="J198" i="31"/>
  <c r="I198" i="31"/>
  <c r="G198" i="31"/>
  <c r="F198" i="31"/>
  <c r="V197" i="31"/>
  <c r="U197" i="31"/>
  <c r="S197" i="31"/>
  <c r="R197" i="31"/>
  <c r="J197" i="31"/>
  <c r="I197" i="31"/>
  <c r="G197" i="31"/>
  <c r="F197" i="31"/>
  <c r="V196" i="31"/>
  <c r="U196" i="31"/>
  <c r="S196" i="31"/>
  <c r="R196" i="31"/>
  <c r="J196" i="31"/>
  <c r="I196" i="31"/>
  <c r="G196" i="31"/>
  <c r="F196" i="31"/>
  <c r="X192" i="31"/>
  <c r="V192" i="31"/>
  <c r="U192" i="31"/>
  <c r="S192" i="31"/>
  <c r="R192" i="31"/>
  <c r="M192" i="31"/>
  <c r="L192" i="31"/>
  <c r="K192" i="31"/>
  <c r="J192" i="31"/>
  <c r="I192" i="31"/>
  <c r="H192" i="31"/>
  <c r="G192" i="31"/>
  <c r="F192" i="31"/>
  <c r="V191" i="31"/>
  <c r="U191" i="31"/>
  <c r="S191" i="31"/>
  <c r="R191" i="31"/>
  <c r="K191" i="31"/>
  <c r="J191" i="31"/>
  <c r="I191" i="31"/>
  <c r="H191" i="31"/>
  <c r="G191" i="31"/>
  <c r="F191" i="31"/>
  <c r="V190" i="31"/>
  <c r="U190" i="31"/>
  <c r="S190" i="31"/>
  <c r="R190" i="31"/>
  <c r="K190" i="31"/>
  <c r="J190" i="31"/>
  <c r="I190" i="31"/>
  <c r="H190" i="31"/>
  <c r="G190" i="31"/>
  <c r="F190" i="31"/>
  <c r="X185" i="31"/>
  <c r="V185" i="31"/>
  <c r="U185" i="31"/>
  <c r="S185" i="31"/>
  <c r="R185" i="31"/>
  <c r="L185" i="31"/>
  <c r="J185" i="31"/>
  <c r="I185" i="31"/>
  <c r="G185" i="31"/>
  <c r="F185" i="31"/>
  <c r="V184" i="31"/>
  <c r="U184" i="31"/>
  <c r="S184" i="31"/>
  <c r="R184" i="31"/>
  <c r="J184" i="31"/>
  <c r="I184" i="31"/>
  <c r="G184" i="31"/>
  <c r="F184" i="31"/>
  <c r="V183" i="31"/>
  <c r="U183" i="31"/>
  <c r="S183" i="31"/>
  <c r="R183" i="31"/>
  <c r="J183" i="31"/>
  <c r="I183" i="31"/>
  <c r="G183" i="31"/>
  <c r="F183" i="31"/>
  <c r="X179" i="31"/>
  <c r="V179" i="31"/>
  <c r="U179" i="31"/>
  <c r="S179" i="31"/>
  <c r="R179" i="31"/>
  <c r="M179" i="31"/>
  <c r="L179" i="31"/>
  <c r="K179" i="31"/>
  <c r="J179" i="31"/>
  <c r="I179" i="31"/>
  <c r="H179" i="31"/>
  <c r="G179" i="31"/>
  <c r="F179" i="31"/>
  <c r="V178" i="31"/>
  <c r="U178" i="31"/>
  <c r="S178" i="31"/>
  <c r="R178" i="31"/>
  <c r="K178" i="31"/>
  <c r="J178" i="31"/>
  <c r="I178" i="31"/>
  <c r="H178" i="31"/>
  <c r="G178" i="31"/>
  <c r="F178" i="31"/>
  <c r="V177" i="31"/>
  <c r="U177" i="31"/>
  <c r="S177" i="31"/>
  <c r="R177" i="31"/>
  <c r="K177" i="31"/>
  <c r="J177" i="31"/>
  <c r="I177" i="31"/>
  <c r="H177" i="31"/>
  <c r="G177" i="31"/>
  <c r="F177" i="31"/>
  <c r="X172" i="31"/>
  <c r="V172" i="31"/>
  <c r="U172" i="31"/>
  <c r="S172" i="31"/>
  <c r="R172" i="31"/>
  <c r="L172" i="31"/>
  <c r="J172" i="31"/>
  <c r="I172" i="31"/>
  <c r="G172" i="31"/>
  <c r="F172" i="31"/>
  <c r="V171" i="31"/>
  <c r="U171" i="31"/>
  <c r="S171" i="31"/>
  <c r="R171" i="31"/>
  <c r="J171" i="31"/>
  <c r="I171" i="31"/>
  <c r="G171" i="31"/>
  <c r="F171" i="31"/>
  <c r="V170" i="31"/>
  <c r="U170" i="31"/>
  <c r="S170" i="31"/>
  <c r="R170" i="31"/>
  <c r="J170" i="31"/>
  <c r="I170" i="31"/>
  <c r="G170" i="31"/>
  <c r="F170" i="31"/>
  <c r="X166" i="31"/>
  <c r="V166" i="31"/>
  <c r="U166" i="31"/>
  <c r="S166" i="31"/>
  <c r="R166" i="31"/>
  <c r="M166" i="31"/>
  <c r="L166" i="31"/>
  <c r="K166" i="31"/>
  <c r="J166" i="31"/>
  <c r="I166" i="31"/>
  <c r="H166" i="31"/>
  <c r="G166" i="31"/>
  <c r="F166" i="31"/>
  <c r="V165" i="31"/>
  <c r="U165" i="31"/>
  <c r="S165" i="31"/>
  <c r="R165" i="31"/>
  <c r="K165" i="31"/>
  <c r="J165" i="31"/>
  <c r="I165" i="31"/>
  <c r="H165" i="31"/>
  <c r="G165" i="31"/>
  <c r="F165" i="31"/>
  <c r="V164" i="31"/>
  <c r="U164" i="31"/>
  <c r="S164" i="31"/>
  <c r="R164" i="31"/>
  <c r="K164" i="31"/>
  <c r="J164" i="31"/>
  <c r="I164" i="31"/>
  <c r="H164" i="31"/>
  <c r="G164" i="31"/>
  <c r="F164" i="31"/>
  <c r="X159" i="31"/>
  <c r="V159" i="31"/>
  <c r="U159" i="31"/>
  <c r="S159" i="31"/>
  <c r="R159" i="31"/>
  <c r="L159" i="31"/>
  <c r="J159" i="31"/>
  <c r="I159" i="31"/>
  <c r="G159" i="31"/>
  <c r="F159" i="31"/>
  <c r="V158" i="31"/>
  <c r="U158" i="31"/>
  <c r="S158" i="31"/>
  <c r="R158" i="31"/>
  <c r="J158" i="31"/>
  <c r="I158" i="31"/>
  <c r="G158" i="31"/>
  <c r="F158" i="31"/>
  <c r="V157" i="31"/>
  <c r="U157" i="31"/>
  <c r="S157" i="31"/>
  <c r="R157" i="31"/>
  <c r="J157" i="31"/>
  <c r="I157" i="31"/>
  <c r="G157" i="31"/>
  <c r="F157" i="31"/>
  <c r="X153" i="31"/>
  <c r="V153" i="31"/>
  <c r="U153" i="31"/>
  <c r="S153" i="31"/>
  <c r="R153" i="31"/>
  <c r="M153" i="31"/>
  <c r="L153" i="31"/>
  <c r="K153" i="31"/>
  <c r="J153" i="31"/>
  <c r="I153" i="31"/>
  <c r="H153" i="31"/>
  <c r="G153" i="31"/>
  <c r="F153" i="31"/>
  <c r="V152" i="31"/>
  <c r="U152" i="31"/>
  <c r="S152" i="31"/>
  <c r="R152" i="31"/>
  <c r="K152" i="31"/>
  <c r="J152" i="31"/>
  <c r="I152" i="31"/>
  <c r="H152" i="31"/>
  <c r="G152" i="31"/>
  <c r="F152" i="31"/>
  <c r="V151" i="31"/>
  <c r="U151" i="31"/>
  <c r="S151" i="31"/>
  <c r="R151" i="31"/>
  <c r="K151" i="31"/>
  <c r="J151" i="31"/>
  <c r="I151" i="31"/>
  <c r="H151" i="31"/>
  <c r="G151" i="31"/>
  <c r="F151" i="31"/>
  <c r="X146" i="31"/>
  <c r="V146" i="31"/>
  <c r="U146" i="31"/>
  <c r="S146" i="31"/>
  <c r="R146" i="31"/>
  <c r="L146" i="31"/>
  <c r="J146" i="31"/>
  <c r="I146" i="31"/>
  <c r="G146" i="31"/>
  <c r="F146" i="31"/>
  <c r="V145" i="31"/>
  <c r="U145" i="31"/>
  <c r="S145" i="31"/>
  <c r="R145" i="31"/>
  <c r="J145" i="31"/>
  <c r="I145" i="31"/>
  <c r="G145" i="31"/>
  <c r="F145" i="31"/>
  <c r="V144" i="31"/>
  <c r="U144" i="31"/>
  <c r="S144" i="31"/>
  <c r="R144" i="31"/>
  <c r="J144" i="31"/>
  <c r="I144" i="31"/>
  <c r="G144" i="31"/>
  <c r="F144" i="31"/>
  <c r="X140" i="31"/>
  <c r="V140" i="31"/>
  <c r="U140" i="31"/>
  <c r="S140" i="31"/>
  <c r="R140" i="31"/>
  <c r="M140" i="31"/>
  <c r="L140" i="31"/>
  <c r="K140" i="31"/>
  <c r="J140" i="31"/>
  <c r="I140" i="31"/>
  <c r="H140" i="31"/>
  <c r="G140" i="31"/>
  <c r="F140" i="31"/>
  <c r="V139" i="31"/>
  <c r="U139" i="31"/>
  <c r="S139" i="31"/>
  <c r="R139" i="31"/>
  <c r="K139" i="31"/>
  <c r="J139" i="31"/>
  <c r="I139" i="31"/>
  <c r="H139" i="31"/>
  <c r="G139" i="31"/>
  <c r="F139" i="31"/>
  <c r="V138" i="31"/>
  <c r="U138" i="31"/>
  <c r="S138" i="31"/>
  <c r="R138" i="31"/>
  <c r="K138" i="31"/>
  <c r="J138" i="31"/>
  <c r="I138" i="31"/>
  <c r="H138" i="31"/>
  <c r="G138" i="31"/>
  <c r="F138" i="31"/>
  <c r="X133" i="31"/>
  <c r="V133" i="31"/>
  <c r="U133" i="31"/>
  <c r="S133" i="31"/>
  <c r="R133" i="31"/>
  <c r="L133" i="31"/>
  <c r="J133" i="31"/>
  <c r="I133" i="31"/>
  <c r="G133" i="31"/>
  <c r="F133" i="31"/>
  <c r="V132" i="31"/>
  <c r="U132" i="31"/>
  <c r="S132" i="31"/>
  <c r="R132" i="31"/>
  <c r="J132" i="31"/>
  <c r="I132" i="31"/>
  <c r="G132" i="31"/>
  <c r="F132" i="31"/>
  <c r="V131" i="31"/>
  <c r="U131" i="31"/>
  <c r="S131" i="31"/>
  <c r="R131" i="31"/>
  <c r="J131" i="31"/>
  <c r="I131" i="31"/>
  <c r="G131" i="31"/>
  <c r="F131" i="31"/>
  <c r="X127" i="31"/>
  <c r="V127" i="31"/>
  <c r="U127" i="31"/>
  <c r="S127" i="31"/>
  <c r="R127" i="31"/>
  <c r="M127" i="31"/>
  <c r="L127" i="31"/>
  <c r="K127" i="31"/>
  <c r="J127" i="31"/>
  <c r="I127" i="31"/>
  <c r="H127" i="31"/>
  <c r="G127" i="31"/>
  <c r="F127" i="31"/>
  <c r="V126" i="31"/>
  <c r="U126" i="31"/>
  <c r="S126" i="31"/>
  <c r="R126" i="31"/>
  <c r="K126" i="31"/>
  <c r="J126" i="31"/>
  <c r="I126" i="31"/>
  <c r="H126" i="31"/>
  <c r="G126" i="31"/>
  <c r="F126" i="31"/>
  <c r="V125" i="31"/>
  <c r="U125" i="31"/>
  <c r="S125" i="31"/>
  <c r="R125" i="31"/>
  <c r="K125" i="31"/>
  <c r="J125" i="31"/>
  <c r="I125" i="31"/>
  <c r="H125" i="31"/>
  <c r="G125" i="31"/>
  <c r="F125" i="31"/>
  <c r="X120" i="31"/>
  <c r="V120" i="31"/>
  <c r="U120" i="31"/>
  <c r="S120" i="31"/>
  <c r="R120" i="31"/>
  <c r="L120" i="31"/>
  <c r="J120" i="31"/>
  <c r="I120" i="31"/>
  <c r="G120" i="31"/>
  <c r="F120" i="31"/>
  <c r="V119" i="31"/>
  <c r="U119" i="31"/>
  <c r="S119" i="31"/>
  <c r="R119" i="31"/>
  <c r="J119" i="31"/>
  <c r="I119" i="31"/>
  <c r="G119" i="31"/>
  <c r="F119" i="31"/>
  <c r="V118" i="31"/>
  <c r="U118" i="31"/>
  <c r="S118" i="31"/>
  <c r="R118" i="31"/>
  <c r="J118" i="31"/>
  <c r="I118" i="31"/>
  <c r="G118" i="31"/>
  <c r="F118" i="31"/>
  <c r="X114" i="31"/>
  <c r="V114" i="31"/>
  <c r="U114" i="31"/>
  <c r="S114" i="31"/>
  <c r="R114" i="31"/>
  <c r="M114" i="31"/>
  <c r="L114" i="31"/>
  <c r="K114" i="31"/>
  <c r="J114" i="31"/>
  <c r="I114" i="31"/>
  <c r="H114" i="31"/>
  <c r="G114" i="31"/>
  <c r="F114" i="31"/>
  <c r="V113" i="31"/>
  <c r="U113" i="31"/>
  <c r="S113" i="31"/>
  <c r="R113" i="31"/>
  <c r="K113" i="31"/>
  <c r="J113" i="31"/>
  <c r="I113" i="31"/>
  <c r="H113" i="31"/>
  <c r="G113" i="31"/>
  <c r="F113" i="31"/>
  <c r="V112" i="31"/>
  <c r="U112" i="31"/>
  <c r="S112" i="31"/>
  <c r="R112" i="31"/>
  <c r="K112" i="31"/>
  <c r="J112" i="31"/>
  <c r="I112" i="31"/>
  <c r="H112" i="31"/>
  <c r="G112" i="31"/>
  <c r="F112" i="31"/>
  <c r="X107" i="31"/>
  <c r="V107" i="31"/>
  <c r="U107" i="31"/>
  <c r="S107" i="31"/>
  <c r="R107" i="31"/>
  <c r="L107" i="31"/>
  <c r="J107" i="31"/>
  <c r="I107" i="31"/>
  <c r="G107" i="31"/>
  <c r="F107" i="31"/>
  <c r="V106" i="31"/>
  <c r="U106" i="31"/>
  <c r="S106" i="31"/>
  <c r="R106" i="31"/>
  <c r="J106" i="31"/>
  <c r="I106" i="31"/>
  <c r="G106" i="31"/>
  <c r="F106" i="31"/>
  <c r="V105" i="31"/>
  <c r="U105" i="31"/>
  <c r="S105" i="31"/>
  <c r="R105" i="31"/>
  <c r="J105" i="31"/>
  <c r="I105" i="31"/>
  <c r="G105" i="31"/>
  <c r="F105" i="31"/>
  <c r="X101" i="31"/>
  <c r="V101" i="31"/>
  <c r="U101" i="31"/>
  <c r="S101" i="31"/>
  <c r="R101" i="31"/>
  <c r="M101" i="31"/>
  <c r="L101" i="31"/>
  <c r="K101" i="31"/>
  <c r="J101" i="31"/>
  <c r="I101" i="31"/>
  <c r="H101" i="31"/>
  <c r="G101" i="31"/>
  <c r="F101" i="31"/>
  <c r="V100" i="31"/>
  <c r="U100" i="31"/>
  <c r="S100" i="31"/>
  <c r="R100" i="31"/>
  <c r="K100" i="31"/>
  <c r="J100" i="31"/>
  <c r="I100" i="31"/>
  <c r="H100" i="31"/>
  <c r="G100" i="31"/>
  <c r="F100" i="31"/>
  <c r="V99" i="31"/>
  <c r="U99" i="31"/>
  <c r="S99" i="31"/>
  <c r="R99" i="31"/>
  <c r="K99" i="31"/>
  <c r="J99" i="31"/>
  <c r="I99" i="31"/>
  <c r="H99" i="31"/>
  <c r="G99" i="31"/>
  <c r="F99" i="31"/>
  <c r="X94" i="31"/>
  <c r="V94" i="31"/>
  <c r="U94" i="31"/>
  <c r="S94" i="31"/>
  <c r="R94" i="31"/>
  <c r="L94" i="31"/>
  <c r="J94" i="31"/>
  <c r="I94" i="31"/>
  <c r="G94" i="31"/>
  <c r="F94" i="31"/>
  <c r="V93" i="31"/>
  <c r="U93" i="31"/>
  <c r="S93" i="31"/>
  <c r="R93" i="31"/>
  <c r="J93" i="31"/>
  <c r="I93" i="31"/>
  <c r="G93" i="31"/>
  <c r="F93" i="31"/>
  <c r="V92" i="31"/>
  <c r="U92" i="31"/>
  <c r="S92" i="31"/>
  <c r="R92" i="31"/>
  <c r="J92" i="31"/>
  <c r="I92" i="31"/>
  <c r="G92" i="31"/>
  <c r="F92" i="31"/>
  <c r="X88" i="31"/>
  <c r="V88" i="31"/>
  <c r="U88" i="31"/>
  <c r="S88" i="31"/>
  <c r="R88" i="31"/>
  <c r="M88" i="31"/>
  <c r="L88" i="31"/>
  <c r="K88" i="31"/>
  <c r="J88" i="31"/>
  <c r="I88" i="31"/>
  <c r="H88" i="31"/>
  <c r="G88" i="31"/>
  <c r="F88" i="31"/>
  <c r="V87" i="31"/>
  <c r="U87" i="31"/>
  <c r="S87" i="31"/>
  <c r="R87" i="31"/>
  <c r="K87" i="31"/>
  <c r="J87" i="31"/>
  <c r="I87" i="31"/>
  <c r="H87" i="31"/>
  <c r="G87" i="31"/>
  <c r="F87" i="31"/>
  <c r="V86" i="31"/>
  <c r="U86" i="31"/>
  <c r="S86" i="31"/>
  <c r="R86" i="31"/>
  <c r="K86" i="31"/>
  <c r="J86" i="31"/>
  <c r="I86" i="31"/>
  <c r="H86" i="31"/>
  <c r="G86" i="31"/>
  <c r="F86" i="31"/>
  <c r="X81" i="31"/>
  <c r="V81" i="31"/>
  <c r="U81" i="31"/>
  <c r="S81" i="31"/>
  <c r="R81" i="31"/>
  <c r="L81" i="31"/>
  <c r="J81" i="31"/>
  <c r="I81" i="31"/>
  <c r="G81" i="31"/>
  <c r="F81" i="31"/>
  <c r="V80" i="31"/>
  <c r="U80" i="31"/>
  <c r="S80" i="31"/>
  <c r="R80" i="31"/>
  <c r="J80" i="31"/>
  <c r="I80" i="31"/>
  <c r="G80" i="31"/>
  <c r="F80" i="31"/>
  <c r="V79" i="31"/>
  <c r="U79" i="31"/>
  <c r="S79" i="31"/>
  <c r="R79" i="31"/>
  <c r="J79" i="31"/>
  <c r="I79" i="31"/>
  <c r="G79" i="31"/>
  <c r="F79" i="31"/>
  <c r="X75" i="31"/>
  <c r="V75" i="31"/>
  <c r="U75" i="31"/>
  <c r="S75" i="31"/>
  <c r="R75" i="31"/>
  <c r="M75" i="31"/>
  <c r="L75" i="31"/>
  <c r="K75" i="31"/>
  <c r="J75" i="31"/>
  <c r="I75" i="31"/>
  <c r="H75" i="31"/>
  <c r="G75" i="31"/>
  <c r="F75" i="31"/>
  <c r="V74" i="31"/>
  <c r="U74" i="31"/>
  <c r="S74" i="31"/>
  <c r="R74" i="31"/>
  <c r="K74" i="31"/>
  <c r="J74" i="31"/>
  <c r="I74" i="31"/>
  <c r="H74" i="31"/>
  <c r="G74" i="31"/>
  <c r="F74" i="31"/>
  <c r="V73" i="31"/>
  <c r="U73" i="31"/>
  <c r="S73" i="31"/>
  <c r="R73" i="31"/>
  <c r="K73" i="31"/>
  <c r="J73" i="31"/>
  <c r="I73" i="31"/>
  <c r="H73" i="31"/>
  <c r="G73" i="31"/>
  <c r="F73" i="31"/>
  <c r="X263" i="32"/>
  <c r="V263" i="32"/>
  <c r="U263" i="32"/>
  <c r="S263" i="32"/>
  <c r="R263" i="32"/>
  <c r="L263" i="32"/>
  <c r="J263" i="32"/>
  <c r="I263" i="32"/>
  <c r="G263" i="32"/>
  <c r="F263" i="32"/>
  <c r="V262" i="32"/>
  <c r="U262" i="32"/>
  <c r="S262" i="32"/>
  <c r="R262" i="32"/>
  <c r="J262" i="32"/>
  <c r="I262" i="32"/>
  <c r="G262" i="32"/>
  <c r="F262" i="32"/>
  <c r="V261" i="32"/>
  <c r="U261" i="32"/>
  <c r="S261" i="32"/>
  <c r="R261" i="32"/>
  <c r="J261" i="32"/>
  <c r="I261" i="32"/>
  <c r="G261" i="32"/>
  <c r="F261" i="32"/>
  <c r="X257" i="32"/>
  <c r="V257" i="32"/>
  <c r="U257" i="32"/>
  <c r="S257" i="32"/>
  <c r="R257" i="32"/>
  <c r="M257" i="32"/>
  <c r="L257" i="32"/>
  <c r="K257" i="32"/>
  <c r="J257" i="32"/>
  <c r="I257" i="32"/>
  <c r="H257" i="32"/>
  <c r="G257" i="32"/>
  <c r="F257" i="32"/>
  <c r="V256" i="32"/>
  <c r="U256" i="32"/>
  <c r="S256" i="32"/>
  <c r="R256" i="32"/>
  <c r="K256" i="32"/>
  <c r="J256" i="32"/>
  <c r="I256" i="32"/>
  <c r="H256" i="32"/>
  <c r="G256" i="32"/>
  <c r="F256" i="32"/>
  <c r="V255" i="32"/>
  <c r="U255" i="32"/>
  <c r="S255" i="32"/>
  <c r="R255" i="32"/>
  <c r="K255" i="32"/>
  <c r="J255" i="32"/>
  <c r="I255" i="32"/>
  <c r="H255" i="32"/>
  <c r="G255" i="32"/>
  <c r="F255" i="32"/>
  <c r="X250" i="32"/>
  <c r="V250" i="32"/>
  <c r="U250" i="32"/>
  <c r="S250" i="32"/>
  <c r="R250" i="32"/>
  <c r="L250" i="32"/>
  <c r="J250" i="32"/>
  <c r="I250" i="32"/>
  <c r="G250" i="32"/>
  <c r="F250" i="32"/>
  <c r="V249" i="32"/>
  <c r="U249" i="32"/>
  <c r="S249" i="32"/>
  <c r="R249" i="32"/>
  <c r="J249" i="32"/>
  <c r="I249" i="32"/>
  <c r="G249" i="32"/>
  <c r="F249" i="32"/>
  <c r="V248" i="32"/>
  <c r="U248" i="32"/>
  <c r="S248" i="32"/>
  <c r="R248" i="32"/>
  <c r="J248" i="32"/>
  <c r="I248" i="32"/>
  <c r="G248" i="32"/>
  <c r="F248" i="32"/>
  <c r="X244" i="32"/>
  <c r="V244" i="32"/>
  <c r="U244" i="32"/>
  <c r="S244" i="32"/>
  <c r="R244" i="32"/>
  <c r="M244" i="32"/>
  <c r="L244" i="32"/>
  <c r="K244" i="32"/>
  <c r="J244" i="32"/>
  <c r="I244" i="32"/>
  <c r="H244" i="32"/>
  <c r="G244" i="32"/>
  <c r="F244" i="32"/>
  <c r="V243" i="32"/>
  <c r="U243" i="32"/>
  <c r="S243" i="32"/>
  <c r="R243" i="32"/>
  <c r="K243" i="32"/>
  <c r="J243" i="32"/>
  <c r="I243" i="32"/>
  <c r="H243" i="32"/>
  <c r="G243" i="32"/>
  <c r="F243" i="32"/>
  <c r="V242" i="32"/>
  <c r="U242" i="32"/>
  <c r="S242" i="32"/>
  <c r="R242" i="32"/>
  <c r="K242" i="32"/>
  <c r="J242" i="32"/>
  <c r="I242" i="32"/>
  <c r="H242" i="32"/>
  <c r="G242" i="32"/>
  <c r="F242" i="32"/>
  <c r="X237" i="32"/>
  <c r="V237" i="32"/>
  <c r="U237" i="32"/>
  <c r="S237" i="32"/>
  <c r="R237" i="32"/>
  <c r="L237" i="32"/>
  <c r="J237" i="32"/>
  <c r="I237" i="32"/>
  <c r="G237" i="32"/>
  <c r="F237" i="32"/>
  <c r="V236" i="32"/>
  <c r="U236" i="32"/>
  <c r="S236" i="32"/>
  <c r="R236" i="32"/>
  <c r="J236" i="32"/>
  <c r="I236" i="32"/>
  <c r="G236" i="32"/>
  <c r="F236" i="32"/>
  <c r="V235" i="32"/>
  <c r="U235" i="32"/>
  <c r="S235" i="32"/>
  <c r="R235" i="32"/>
  <c r="J235" i="32"/>
  <c r="I235" i="32"/>
  <c r="G235" i="32"/>
  <c r="F235" i="32"/>
  <c r="X231" i="32"/>
  <c r="V231" i="32"/>
  <c r="U231" i="32"/>
  <c r="S231" i="32"/>
  <c r="R231" i="32"/>
  <c r="M231" i="32"/>
  <c r="L231" i="32"/>
  <c r="K231" i="32"/>
  <c r="J231" i="32"/>
  <c r="I231" i="32"/>
  <c r="H231" i="32"/>
  <c r="G231" i="32"/>
  <c r="F231" i="32"/>
  <c r="V230" i="32"/>
  <c r="U230" i="32"/>
  <c r="S230" i="32"/>
  <c r="R230" i="32"/>
  <c r="K230" i="32"/>
  <c r="J230" i="32"/>
  <c r="I230" i="32"/>
  <c r="H230" i="32"/>
  <c r="G230" i="32"/>
  <c r="F230" i="32"/>
  <c r="V229" i="32"/>
  <c r="U229" i="32"/>
  <c r="S229" i="32"/>
  <c r="R229" i="32"/>
  <c r="K229" i="32"/>
  <c r="J229" i="32"/>
  <c r="I229" i="32"/>
  <c r="H229" i="32"/>
  <c r="G229" i="32"/>
  <c r="F229" i="32"/>
  <c r="X224" i="32"/>
  <c r="V224" i="32"/>
  <c r="U224" i="32"/>
  <c r="S224" i="32"/>
  <c r="R224" i="32"/>
  <c r="L224" i="32"/>
  <c r="J224" i="32"/>
  <c r="I224" i="32"/>
  <c r="G224" i="32"/>
  <c r="F224" i="32"/>
  <c r="V223" i="32"/>
  <c r="U223" i="32"/>
  <c r="S223" i="32"/>
  <c r="R223" i="32"/>
  <c r="J223" i="32"/>
  <c r="I223" i="32"/>
  <c r="G223" i="32"/>
  <c r="F223" i="32"/>
  <c r="V222" i="32"/>
  <c r="U222" i="32"/>
  <c r="S222" i="32"/>
  <c r="R222" i="32"/>
  <c r="J222" i="32"/>
  <c r="I222" i="32"/>
  <c r="G222" i="32"/>
  <c r="F222" i="32"/>
  <c r="X218" i="32"/>
  <c r="V218" i="32"/>
  <c r="U218" i="32"/>
  <c r="S218" i="32"/>
  <c r="R218" i="32"/>
  <c r="M218" i="32"/>
  <c r="L218" i="32"/>
  <c r="K218" i="32"/>
  <c r="J218" i="32"/>
  <c r="I218" i="32"/>
  <c r="H218" i="32"/>
  <c r="G218" i="32"/>
  <c r="F218" i="32"/>
  <c r="V217" i="32"/>
  <c r="U217" i="32"/>
  <c r="S217" i="32"/>
  <c r="R217" i="32"/>
  <c r="K217" i="32"/>
  <c r="J217" i="32"/>
  <c r="I217" i="32"/>
  <c r="H217" i="32"/>
  <c r="G217" i="32"/>
  <c r="F217" i="32"/>
  <c r="V216" i="32"/>
  <c r="U216" i="32"/>
  <c r="S216" i="32"/>
  <c r="R216" i="32"/>
  <c r="K216" i="32"/>
  <c r="J216" i="32"/>
  <c r="I216" i="32"/>
  <c r="H216" i="32"/>
  <c r="G216" i="32"/>
  <c r="F216" i="32"/>
  <c r="X211" i="32"/>
  <c r="V211" i="32"/>
  <c r="U211" i="32"/>
  <c r="S211" i="32"/>
  <c r="R211" i="32"/>
  <c r="L211" i="32"/>
  <c r="J211" i="32"/>
  <c r="I211" i="32"/>
  <c r="G211" i="32"/>
  <c r="F211" i="32"/>
  <c r="V210" i="32"/>
  <c r="U210" i="32"/>
  <c r="S210" i="32"/>
  <c r="R210" i="32"/>
  <c r="J210" i="32"/>
  <c r="I210" i="32"/>
  <c r="G210" i="32"/>
  <c r="F210" i="32"/>
  <c r="V209" i="32"/>
  <c r="U209" i="32"/>
  <c r="S209" i="32"/>
  <c r="R209" i="32"/>
  <c r="J209" i="32"/>
  <c r="I209" i="32"/>
  <c r="G209" i="32"/>
  <c r="F209" i="32"/>
  <c r="X205" i="32"/>
  <c r="V205" i="32"/>
  <c r="U205" i="32"/>
  <c r="S205" i="32"/>
  <c r="R205" i="32"/>
  <c r="M205" i="32"/>
  <c r="L205" i="32"/>
  <c r="K205" i="32"/>
  <c r="J205" i="32"/>
  <c r="I205" i="32"/>
  <c r="H205" i="32"/>
  <c r="G205" i="32"/>
  <c r="F205" i="32"/>
  <c r="V204" i="32"/>
  <c r="U204" i="32"/>
  <c r="S204" i="32"/>
  <c r="R204" i="32"/>
  <c r="K204" i="32"/>
  <c r="J204" i="32"/>
  <c r="I204" i="32"/>
  <c r="H204" i="32"/>
  <c r="G204" i="32"/>
  <c r="F204" i="32"/>
  <c r="V203" i="32"/>
  <c r="U203" i="32"/>
  <c r="S203" i="32"/>
  <c r="R203" i="32"/>
  <c r="K203" i="32"/>
  <c r="J203" i="32"/>
  <c r="I203" i="32"/>
  <c r="H203" i="32"/>
  <c r="G203" i="32"/>
  <c r="F203" i="32"/>
  <c r="X198" i="32"/>
  <c r="V198" i="32"/>
  <c r="U198" i="32"/>
  <c r="S198" i="32"/>
  <c r="R198" i="32"/>
  <c r="L198" i="32"/>
  <c r="J198" i="32"/>
  <c r="I198" i="32"/>
  <c r="G198" i="32"/>
  <c r="F198" i="32"/>
  <c r="V197" i="32"/>
  <c r="U197" i="32"/>
  <c r="S197" i="32"/>
  <c r="R197" i="32"/>
  <c r="J197" i="32"/>
  <c r="I197" i="32"/>
  <c r="G197" i="32"/>
  <c r="F197" i="32"/>
  <c r="V196" i="32"/>
  <c r="U196" i="32"/>
  <c r="S196" i="32"/>
  <c r="R196" i="32"/>
  <c r="J196" i="32"/>
  <c r="I196" i="32"/>
  <c r="G196" i="32"/>
  <c r="F196" i="32"/>
  <c r="X192" i="32"/>
  <c r="V192" i="32"/>
  <c r="U192" i="32"/>
  <c r="S192" i="32"/>
  <c r="R192" i="32"/>
  <c r="M192" i="32"/>
  <c r="L192" i="32"/>
  <c r="K192" i="32"/>
  <c r="J192" i="32"/>
  <c r="I192" i="32"/>
  <c r="H192" i="32"/>
  <c r="G192" i="32"/>
  <c r="F192" i="32"/>
  <c r="V191" i="32"/>
  <c r="U191" i="32"/>
  <c r="S191" i="32"/>
  <c r="R191" i="32"/>
  <c r="K191" i="32"/>
  <c r="J191" i="32"/>
  <c r="I191" i="32"/>
  <c r="H191" i="32"/>
  <c r="G191" i="32"/>
  <c r="F191" i="32"/>
  <c r="V190" i="32"/>
  <c r="U190" i="32"/>
  <c r="S190" i="32"/>
  <c r="R190" i="32"/>
  <c r="K190" i="32"/>
  <c r="J190" i="32"/>
  <c r="I190" i="32"/>
  <c r="H190" i="32"/>
  <c r="G190" i="32"/>
  <c r="F190" i="32"/>
  <c r="X185" i="32"/>
  <c r="V185" i="32"/>
  <c r="U185" i="32"/>
  <c r="S185" i="32"/>
  <c r="R185" i="32"/>
  <c r="L185" i="32"/>
  <c r="J185" i="32"/>
  <c r="I185" i="32"/>
  <c r="G185" i="32"/>
  <c r="F185" i="32"/>
  <c r="V184" i="32"/>
  <c r="U184" i="32"/>
  <c r="S184" i="32"/>
  <c r="R184" i="32"/>
  <c r="J184" i="32"/>
  <c r="I184" i="32"/>
  <c r="G184" i="32"/>
  <c r="F184" i="32"/>
  <c r="V183" i="32"/>
  <c r="U183" i="32"/>
  <c r="S183" i="32"/>
  <c r="R183" i="32"/>
  <c r="J183" i="32"/>
  <c r="I183" i="32"/>
  <c r="G183" i="32"/>
  <c r="F183" i="32"/>
  <c r="X179" i="32"/>
  <c r="V179" i="32"/>
  <c r="U179" i="32"/>
  <c r="S179" i="32"/>
  <c r="R179" i="32"/>
  <c r="M179" i="32"/>
  <c r="L179" i="32"/>
  <c r="K179" i="32"/>
  <c r="J179" i="32"/>
  <c r="I179" i="32"/>
  <c r="H179" i="32"/>
  <c r="G179" i="32"/>
  <c r="F179" i="32"/>
  <c r="V178" i="32"/>
  <c r="U178" i="32"/>
  <c r="S178" i="32"/>
  <c r="R178" i="32"/>
  <c r="K178" i="32"/>
  <c r="J178" i="32"/>
  <c r="I178" i="32"/>
  <c r="H178" i="32"/>
  <c r="G178" i="32"/>
  <c r="F178" i="32"/>
  <c r="V177" i="32"/>
  <c r="U177" i="32"/>
  <c r="S177" i="32"/>
  <c r="R177" i="32"/>
  <c r="K177" i="32"/>
  <c r="J177" i="32"/>
  <c r="I177" i="32"/>
  <c r="H177" i="32"/>
  <c r="G177" i="32"/>
  <c r="F177" i="32"/>
  <c r="X172" i="32"/>
  <c r="V172" i="32"/>
  <c r="U172" i="32"/>
  <c r="S172" i="32"/>
  <c r="R172" i="32"/>
  <c r="L172" i="32"/>
  <c r="J172" i="32"/>
  <c r="I172" i="32"/>
  <c r="G172" i="32"/>
  <c r="F172" i="32"/>
  <c r="V171" i="32"/>
  <c r="U171" i="32"/>
  <c r="S171" i="32"/>
  <c r="R171" i="32"/>
  <c r="J171" i="32"/>
  <c r="I171" i="32"/>
  <c r="G171" i="32"/>
  <c r="F171" i="32"/>
  <c r="V170" i="32"/>
  <c r="U170" i="32"/>
  <c r="S170" i="32"/>
  <c r="R170" i="32"/>
  <c r="J170" i="32"/>
  <c r="I170" i="32"/>
  <c r="G170" i="32"/>
  <c r="F170" i="32"/>
  <c r="X166" i="32"/>
  <c r="V166" i="32"/>
  <c r="U166" i="32"/>
  <c r="S166" i="32"/>
  <c r="R166" i="32"/>
  <c r="M166" i="32"/>
  <c r="L166" i="32"/>
  <c r="K166" i="32"/>
  <c r="J166" i="32"/>
  <c r="I166" i="32"/>
  <c r="H166" i="32"/>
  <c r="G166" i="32"/>
  <c r="F166" i="32"/>
  <c r="V165" i="32"/>
  <c r="U165" i="32"/>
  <c r="S165" i="32"/>
  <c r="R165" i="32"/>
  <c r="K165" i="32"/>
  <c r="J165" i="32"/>
  <c r="I165" i="32"/>
  <c r="H165" i="32"/>
  <c r="G165" i="32"/>
  <c r="F165" i="32"/>
  <c r="V164" i="32"/>
  <c r="U164" i="32"/>
  <c r="S164" i="32"/>
  <c r="R164" i="32"/>
  <c r="K164" i="32"/>
  <c r="J164" i="32"/>
  <c r="I164" i="32"/>
  <c r="H164" i="32"/>
  <c r="G164" i="32"/>
  <c r="F164" i="32"/>
  <c r="X159" i="32"/>
  <c r="V159" i="32"/>
  <c r="U159" i="32"/>
  <c r="S159" i="32"/>
  <c r="R159" i="32"/>
  <c r="L159" i="32"/>
  <c r="J159" i="32"/>
  <c r="I159" i="32"/>
  <c r="G159" i="32"/>
  <c r="F159" i="32"/>
  <c r="V158" i="32"/>
  <c r="U158" i="32"/>
  <c r="S158" i="32"/>
  <c r="R158" i="32"/>
  <c r="J158" i="32"/>
  <c r="I158" i="32"/>
  <c r="G158" i="32"/>
  <c r="F158" i="32"/>
  <c r="V157" i="32"/>
  <c r="U157" i="32"/>
  <c r="S157" i="32"/>
  <c r="R157" i="32"/>
  <c r="J157" i="32"/>
  <c r="I157" i="32"/>
  <c r="G157" i="32"/>
  <c r="F157" i="32"/>
  <c r="X153" i="32"/>
  <c r="V153" i="32"/>
  <c r="U153" i="32"/>
  <c r="S153" i="32"/>
  <c r="R153" i="32"/>
  <c r="M153" i="32"/>
  <c r="L153" i="32"/>
  <c r="K153" i="32"/>
  <c r="J153" i="32"/>
  <c r="I153" i="32"/>
  <c r="H153" i="32"/>
  <c r="G153" i="32"/>
  <c r="F153" i="32"/>
  <c r="V152" i="32"/>
  <c r="U152" i="32"/>
  <c r="S152" i="32"/>
  <c r="R152" i="32"/>
  <c r="K152" i="32"/>
  <c r="J152" i="32"/>
  <c r="I152" i="32"/>
  <c r="H152" i="32"/>
  <c r="G152" i="32"/>
  <c r="F152" i="32"/>
  <c r="V151" i="32"/>
  <c r="U151" i="32"/>
  <c r="S151" i="32"/>
  <c r="R151" i="32"/>
  <c r="K151" i="32"/>
  <c r="J151" i="32"/>
  <c r="I151" i="32"/>
  <c r="H151" i="32"/>
  <c r="G151" i="32"/>
  <c r="F151" i="32"/>
  <c r="X146" i="32"/>
  <c r="V146" i="32"/>
  <c r="U146" i="32"/>
  <c r="S146" i="32"/>
  <c r="R146" i="32"/>
  <c r="L146" i="32"/>
  <c r="J146" i="32"/>
  <c r="I146" i="32"/>
  <c r="G146" i="32"/>
  <c r="F146" i="32"/>
  <c r="V145" i="32"/>
  <c r="U145" i="32"/>
  <c r="S145" i="32"/>
  <c r="R145" i="32"/>
  <c r="J145" i="32"/>
  <c r="I145" i="32"/>
  <c r="G145" i="32"/>
  <c r="F145" i="32"/>
  <c r="V144" i="32"/>
  <c r="U144" i="32"/>
  <c r="S144" i="32"/>
  <c r="R144" i="32"/>
  <c r="J144" i="32"/>
  <c r="I144" i="32"/>
  <c r="G144" i="32"/>
  <c r="F144" i="32"/>
  <c r="X140" i="32"/>
  <c r="V140" i="32"/>
  <c r="U140" i="32"/>
  <c r="S140" i="32"/>
  <c r="R140" i="32"/>
  <c r="M140" i="32"/>
  <c r="L140" i="32"/>
  <c r="K140" i="32"/>
  <c r="J140" i="32"/>
  <c r="I140" i="32"/>
  <c r="H140" i="32"/>
  <c r="G140" i="32"/>
  <c r="F140" i="32"/>
  <c r="V139" i="32"/>
  <c r="U139" i="32"/>
  <c r="S139" i="32"/>
  <c r="R139" i="32"/>
  <c r="K139" i="32"/>
  <c r="J139" i="32"/>
  <c r="I139" i="32"/>
  <c r="H139" i="32"/>
  <c r="G139" i="32"/>
  <c r="F139" i="32"/>
  <c r="V138" i="32"/>
  <c r="U138" i="32"/>
  <c r="S138" i="32"/>
  <c r="R138" i="32"/>
  <c r="K138" i="32"/>
  <c r="J138" i="32"/>
  <c r="I138" i="32"/>
  <c r="H138" i="32"/>
  <c r="G138" i="32"/>
  <c r="F138" i="32"/>
  <c r="X133" i="32"/>
  <c r="V133" i="32"/>
  <c r="U133" i="32"/>
  <c r="S133" i="32"/>
  <c r="R133" i="32"/>
  <c r="L133" i="32"/>
  <c r="J133" i="32"/>
  <c r="I133" i="32"/>
  <c r="G133" i="32"/>
  <c r="F133" i="32"/>
  <c r="V132" i="32"/>
  <c r="U132" i="32"/>
  <c r="S132" i="32"/>
  <c r="R132" i="32"/>
  <c r="J132" i="32"/>
  <c r="I132" i="32"/>
  <c r="G132" i="32"/>
  <c r="F132" i="32"/>
  <c r="V131" i="32"/>
  <c r="U131" i="32"/>
  <c r="S131" i="32"/>
  <c r="R131" i="32"/>
  <c r="J131" i="32"/>
  <c r="I131" i="32"/>
  <c r="G131" i="32"/>
  <c r="F131" i="32"/>
  <c r="X127" i="32"/>
  <c r="V127" i="32"/>
  <c r="U127" i="32"/>
  <c r="S127" i="32"/>
  <c r="R127" i="32"/>
  <c r="M127" i="32"/>
  <c r="L127" i="32"/>
  <c r="K127" i="32"/>
  <c r="J127" i="32"/>
  <c r="I127" i="32"/>
  <c r="H127" i="32"/>
  <c r="G127" i="32"/>
  <c r="F127" i="32"/>
  <c r="V126" i="32"/>
  <c r="U126" i="32"/>
  <c r="S126" i="32"/>
  <c r="R126" i="32"/>
  <c r="K126" i="32"/>
  <c r="J126" i="32"/>
  <c r="I126" i="32"/>
  <c r="H126" i="32"/>
  <c r="G126" i="32"/>
  <c r="F126" i="32"/>
  <c r="V125" i="32"/>
  <c r="U125" i="32"/>
  <c r="S125" i="32"/>
  <c r="R125" i="32"/>
  <c r="K125" i="32"/>
  <c r="J125" i="32"/>
  <c r="I125" i="32"/>
  <c r="H125" i="32"/>
  <c r="G125" i="32"/>
  <c r="F125" i="32"/>
  <c r="X120" i="32"/>
  <c r="V120" i="32"/>
  <c r="U120" i="32"/>
  <c r="S120" i="32"/>
  <c r="R120" i="32"/>
  <c r="L120" i="32"/>
  <c r="J120" i="32"/>
  <c r="I120" i="32"/>
  <c r="G120" i="32"/>
  <c r="F120" i="32"/>
  <c r="V119" i="32"/>
  <c r="U119" i="32"/>
  <c r="S119" i="32"/>
  <c r="R119" i="32"/>
  <c r="J119" i="32"/>
  <c r="I119" i="32"/>
  <c r="G119" i="32"/>
  <c r="F119" i="32"/>
  <c r="V118" i="32"/>
  <c r="U118" i="32"/>
  <c r="S118" i="32"/>
  <c r="R118" i="32"/>
  <c r="J118" i="32"/>
  <c r="I118" i="32"/>
  <c r="G118" i="32"/>
  <c r="F118" i="32"/>
  <c r="X114" i="32"/>
  <c r="V114" i="32"/>
  <c r="U114" i="32"/>
  <c r="S114" i="32"/>
  <c r="R114" i="32"/>
  <c r="M114" i="32"/>
  <c r="L114" i="32"/>
  <c r="K114" i="32"/>
  <c r="J114" i="32"/>
  <c r="I114" i="32"/>
  <c r="H114" i="32"/>
  <c r="G114" i="32"/>
  <c r="F114" i="32"/>
  <c r="V113" i="32"/>
  <c r="U113" i="32"/>
  <c r="S113" i="32"/>
  <c r="R113" i="32"/>
  <c r="K113" i="32"/>
  <c r="J113" i="32"/>
  <c r="I113" i="32"/>
  <c r="H113" i="32"/>
  <c r="G113" i="32"/>
  <c r="F113" i="32"/>
  <c r="V112" i="32"/>
  <c r="U112" i="32"/>
  <c r="S112" i="32"/>
  <c r="R112" i="32"/>
  <c r="K112" i="32"/>
  <c r="J112" i="32"/>
  <c r="I112" i="32"/>
  <c r="H112" i="32"/>
  <c r="G112" i="32"/>
  <c r="F112" i="32"/>
  <c r="X107" i="32"/>
  <c r="V107" i="32"/>
  <c r="U107" i="32"/>
  <c r="S107" i="32"/>
  <c r="R107" i="32"/>
  <c r="L107" i="32"/>
  <c r="J107" i="32"/>
  <c r="I107" i="32"/>
  <c r="G107" i="32"/>
  <c r="F107" i="32"/>
  <c r="V106" i="32"/>
  <c r="U106" i="32"/>
  <c r="S106" i="32"/>
  <c r="R106" i="32"/>
  <c r="J106" i="32"/>
  <c r="I106" i="32"/>
  <c r="G106" i="32"/>
  <c r="F106" i="32"/>
  <c r="V105" i="32"/>
  <c r="U105" i="32"/>
  <c r="S105" i="32"/>
  <c r="R105" i="32"/>
  <c r="J105" i="32"/>
  <c r="I105" i="32"/>
  <c r="G105" i="32"/>
  <c r="F105" i="32"/>
  <c r="X101" i="32"/>
  <c r="V101" i="32"/>
  <c r="U101" i="32"/>
  <c r="S101" i="32"/>
  <c r="R101" i="32"/>
  <c r="M101" i="32"/>
  <c r="L101" i="32"/>
  <c r="K101" i="32"/>
  <c r="J101" i="32"/>
  <c r="I101" i="32"/>
  <c r="H101" i="32"/>
  <c r="G101" i="32"/>
  <c r="F101" i="32"/>
  <c r="V100" i="32"/>
  <c r="U100" i="32"/>
  <c r="S100" i="32"/>
  <c r="R100" i="32"/>
  <c r="K100" i="32"/>
  <c r="J100" i="32"/>
  <c r="I100" i="32"/>
  <c r="H100" i="32"/>
  <c r="G100" i="32"/>
  <c r="F100" i="32"/>
  <c r="V99" i="32"/>
  <c r="U99" i="32"/>
  <c r="S99" i="32"/>
  <c r="R99" i="32"/>
  <c r="K99" i="32"/>
  <c r="J99" i="32"/>
  <c r="I99" i="32"/>
  <c r="H99" i="32"/>
  <c r="G99" i="32"/>
  <c r="F99" i="32"/>
  <c r="X94" i="32"/>
  <c r="V94" i="32"/>
  <c r="U94" i="32"/>
  <c r="S94" i="32"/>
  <c r="R94" i="32"/>
  <c r="L94" i="32"/>
  <c r="J94" i="32"/>
  <c r="I94" i="32"/>
  <c r="G94" i="32"/>
  <c r="F94" i="32"/>
  <c r="V93" i="32"/>
  <c r="U93" i="32"/>
  <c r="S93" i="32"/>
  <c r="R93" i="32"/>
  <c r="J93" i="32"/>
  <c r="I93" i="32"/>
  <c r="G93" i="32"/>
  <c r="F93" i="32"/>
  <c r="V92" i="32"/>
  <c r="U92" i="32"/>
  <c r="S92" i="32"/>
  <c r="R92" i="32"/>
  <c r="J92" i="32"/>
  <c r="I92" i="32"/>
  <c r="G92" i="32"/>
  <c r="F92" i="32"/>
  <c r="X88" i="32"/>
  <c r="V88" i="32"/>
  <c r="U88" i="32"/>
  <c r="S88" i="32"/>
  <c r="R88" i="32"/>
  <c r="M88" i="32"/>
  <c r="L88" i="32"/>
  <c r="K88" i="32"/>
  <c r="J88" i="32"/>
  <c r="I88" i="32"/>
  <c r="H88" i="32"/>
  <c r="G88" i="32"/>
  <c r="F88" i="32"/>
  <c r="V87" i="32"/>
  <c r="U87" i="32"/>
  <c r="S87" i="32"/>
  <c r="R87" i="32"/>
  <c r="K87" i="32"/>
  <c r="J87" i="32"/>
  <c r="I87" i="32"/>
  <c r="H87" i="32"/>
  <c r="G87" i="32"/>
  <c r="F87" i="32"/>
  <c r="V86" i="32"/>
  <c r="U86" i="32"/>
  <c r="S86" i="32"/>
  <c r="R86" i="32"/>
  <c r="K86" i="32"/>
  <c r="J86" i="32"/>
  <c r="I86" i="32"/>
  <c r="H86" i="32"/>
  <c r="G86" i="32"/>
  <c r="F86" i="32"/>
  <c r="X81" i="32"/>
  <c r="V81" i="32"/>
  <c r="U81" i="32"/>
  <c r="S81" i="32"/>
  <c r="R81" i="32"/>
  <c r="L81" i="32"/>
  <c r="J81" i="32"/>
  <c r="I81" i="32"/>
  <c r="G81" i="32"/>
  <c r="F81" i="32"/>
  <c r="V80" i="32"/>
  <c r="U80" i="32"/>
  <c r="S80" i="32"/>
  <c r="R80" i="32"/>
  <c r="J80" i="32"/>
  <c r="I80" i="32"/>
  <c r="G80" i="32"/>
  <c r="F80" i="32"/>
  <c r="V79" i="32"/>
  <c r="U79" i="32"/>
  <c r="S79" i="32"/>
  <c r="R79" i="32"/>
  <c r="J79" i="32"/>
  <c r="I79" i="32"/>
  <c r="G79" i="32"/>
  <c r="F79" i="32"/>
  <c r="X75" i="32"/>
  <c r="V75" i="32"/>
  <c r="U75" i="32"/>
  <c r="S75" i="32"/>
  <c r="R75" i="32"/>
  <c r="M75" i="32"/>
  <c r="L75" i="32"/>
  <c r="K75" i="32"/>
  <c r="J75" i="32"/>
  <c r="I75" i="32"/>
  <c r="H75" i="32"/>
  <c r="G75" i="32"/>
  <c r="F75" i="32"/>
  <c r="V74" i="32"/>
  <c r="U74" i="32"/>
  <c r="S74" i="32"/>
  <c r="R74" i="32"/>
  <c r="K74" i="32"/>
  <c r="J74" i="32"/>
  <c r="I74" i="32"/>
  <c r="H74" i="32"/>
  <c r="G74" i="32"/>
  <c r="F74" i="32"/>
  <c r="V73" i="32"/>
  <c r="U73" i="32"/>
  <c r="S73" i="32"/>
  <c r="R73" i="32"/>
  <c r="K73" i="32"/>
  <c r="J73" i="32"/>
  <c r="I73" i="32"/>
  <c r="H73" i="32"/>
  <c r="G73" i="32"/>
  <c r="F73" i="32"/>
  <c r="X263" i="33"/>
  <c r="V263" i="33"/>
  <c r="U263" i="33"/>
  <c r="S263" i="33"/>
  <c r="R263" i="33"/>
  <c r="L263" i="33"/>
  <c r="J263" i="33"/>
  <c r="I263" i="33"/>
  <c r="G263" i="33"/>
  <c r="F263" i="33"/>
  <c r="V262" i="33"/>
  <c r="U262" i="33"/>
  <c r="S262" i="33"/>
  <c r="R262" i="33"/>
  <c r="J262" i="33"/>
  <c r="I262" i="33"/>
  <c r="G262" i="33"/>
  <c r="F262" i="33"/>
  <c r="V261" i="33"/>
  <c r="U261" i="33"/>
  <c r="S261" i="33"/>
  <c r="R261" i="33"/>
  <c r="J261" i="33"/>
  <c r="I261" i="33"/>
  <c r="G261" i="33"/>
  <c r="F261" i="33"/>
  <c r="X257" i="33"/>
  <c r="V257" i="33"/>
  <c r="U257" i="33"/>
  <c r="S257" i="33"/>
  <c r="R257" i="33"/>
  <c r="M257" i="33"/>
  <c r="L257" i="33"/>
  <c r="K257" i="33"/>
  <c r="J257" i="33"/>
  <c r="I257" i="33"/>
  <c r="H257" i="33"/>
  <c r="G257" i="33"/>
  <c r="F257" i="33"/>
  <c r="V256" i="33"/>
  <c r="U256" i="33"/>
  <c r="S256" i="33"/>
  <c r="R256" i="33"/>
  <c r="K256" i="33"/>
  <c r="J256" i="33"/>
  <c r="I256" i="33"/>
  <c r="H256" i="33"/>
  <c r="G256" i="33"/>
  <c r="F256" i="33"/>
  <c r="V255" i="33"/>
  <c r="U255" i="33"/>
  <c r="S255" i="33"/>
  <c r="R255" i="33"/>
  <c r="K255" i="33"/>
  <c r="J255" i="33"/>
  <c r="I255" i="33"/>
  <c r="H255" i="33"/>
  <c r="G255" i="33"/>
  <c r="F255" i="33"/>
  <c r="X250" i="33"/>
  <c r="V250" i="33"/>
  <c r="U250" i="33"/>
  <c r="S250" i="33"/>
  <c r="R250" i="33"/>
  <c r="L250" i="33"/>
  <c r="J250" i="33"/>
  <c r="I250" i="33"/>
  <c r="G250" i="33"/>
  <c r="F250" i="33"/>
  <c r="V249" i="33"/>
  <c r="U249" i="33"/>
  <c r="S249" i="33"/>
  <c r="R249" i="33"/>
  <c r="J249" i="33"/>
  <c r="I249" i="33"/>
  <c r="G249" i="33"/>
  <c r="F249" i="33"/>
  <c r="V248" i="33"/>
  <c r="U248" i="33"/>
  <c r="S248" i="33"/>
  <c r="R248" i="33"/>
  <c r="J248" i="33"/>
  <c r="I248" i="33"/>
  <c r="G248" i="33"/>
  <c r="F248" i="33"/>
  <c r="X244" i="33"/>
  <c r="V244" i="33"/>
  <c r="U244" i="33"/>
  <c r="S244" i="33"/>
  <c r="R244" i="33"/>
  <c r="M244" i="33"/>
  <c r="L244" i="33"/>
  <c r="K244" i="33"/>
  <c r="J244" i="33"/>
  <c r="I244" i="33"/>
  <c r="H244" i="33"/>
  <c r="G244" i="33"/>
  <c r="F244" i="33"/>
  <c r="V243" i="33"/>
  <c r="U243" i="33"/>
  <c r="S243" i="33"/>
  <c r="R243" i="33"/>
  <c r="K243" i="33"/>
  <c r="J243" i="33"/>
  <c r="I243" i="33"/>
  <c r="H243" i="33"/>
  <c r="G243" i="33"/>
  <c r="F243" i="33"/>
  <c r="V242" i="33"/>
  <c r="U242" i="33"/>
  <c r="S242" i="33"/>
  <c r="R242" i="33"/>
  <c r="K242" i="33"/>
  <c r="J242" i="33"/>
  <c r="I242" i="33"/>
  <c r="H242" i="33"/>
  <c r="G242" i="33"/>
  <c r="F242" i="33"/>
  <c r="X237" i="33"/>
  <c r="V237" i="33"/>
  <c r="U237" i="33"/>
  <c r="S237" i="33"/>
  <c r="R237" i="33"/>
  <c r="L237" i="33"/>
  <c r="J237" i="33"/>
  <c r="I237" i="33"/>
  <c r="G237" i="33"/>
  <c r="F237" i="33"/>
  <c r="V236" i="33"/>
  <c r="U236" i="33"/>
  <c r="S236" i="33"/>
  <c r="R236" i="33"/>
  <c r="J236" i="33"/>
  <c r="I236" i="33"/>
  <c r="G236" i="33"/>
  <c r="F236" i="33"/>
  <c r="V235" i="33"/>
  <c r="U235" i="33"/>
  <c r="S235" i="33"/>
  <c r="R235" i="33"/>
  <c r="J235" i="33"/>
  <c r="I235" i="33"/>
  <c r="G235" i="33"/>
  <c r="F235" i="33"/>
  <c r="X231" i="33"/>
  <c r="V231" i="33"/>
  <c r="U231" i="33"/>
  <c r="S231" i="33"/>
  <c r="R231" i="33"/>
  <c r="M231" i="33"/>
  <c r="L231" i="33"/>
  <c r="K231" i="33"/>
  <c r="J231" i="33"/>
  <c r="I231" i="33"/>
  <c r="H231" i="33"/>
  <c r="G231" i="33"/>
  <c r="F231" i="33"/>
  <c r="V230" i="33"/>
  <c r="U230" i="33"/>
  <c r="S230" i="33"/>
  <c r="R230" i="33"/>
  <c r="K230" i="33"/>
  <c r="J230" i="33"/>
  <c r="I230" i="33"/>
  <c r="H230" i="33"/>
  <c r="G230" i="33"/>
  <c r="F230" i="33"/>
  <c r="V229" i="33"/>
  <c r="U229" i="33"/>
  <c r="S229" i="33"/>
  <c r="R229" i="33"/>
  <c r="K229" i="33"/>
  <c r="J229" i="33"/>
  <c r="I229" i="33"/>
  <c r="H229" i="33"/>
  <c r="G229" i="33"/>
  <c r="F229" i="33"/>
  <c r="X224" i="33"/>
  <c r="V224" i="33"/>
  <c r="U224" i="33"/>
  <c r="S224" i="33"/>
  <c r="R224" i="33"/>
  <c r="L224" i="33"/>
  <c r="J224" i="33"/>
  <c r="I224" i="33"/>
  <c r="G224" i="33"/>
  <c r="F224" i="33"/>
  <c r="V223" i="33"/>
  <c r="U223" i="33"/>
  <c r="S223" i="33"/>
  <c r="R223" i="33"/>
  <c r="J223" i="33"/>
  <c r="I223" i="33"/>
  <c r="G223" i="33"/>
  <c r="F223" i="33"/>
  <c r="V222" i="33"/>
  <c r="U222" i="33"/>
  <c r="S222" i="33"/>
  <c r="R222" i="33"/>
  <c r="J222" i="33"/>
  <c r="I222" i="33"/>
  <c r="G222" i="33"/>
  <c r="F222" i="33"/>
  <c r="X218" i="33"/>
  <c r="V218" i="33"/>
  <c r="U218" i="33"/>
  <c r="S218" i="33"/>
  <c r="R218" i="33"/>
  <c r="M218" i="33"/>
  <c r="L218" i="33"/>
  <c r="K218" i="33"/>
  <c r="J218" i="33"/>
  <c r="I218" i="33"/>
  <c r="H218" i="33"/>
  <c r="G218" i="33"/>
  <c r="F218" i="33"/>
  <c r="V217" i="33"/>
  <c r="U217" i="33"/>
  <c r="S217" i="33"/>
  <c r="R217" i="33"/>
  <c r="K217" i="33"/>
  <c r="J217" i="33"/>
  <c r="I217" i="33"/>
  <c r="H217" i="33"/>
  <c r="G217" i="33"/>
  <c r="F217" i="33"/>
  <c r="V216" i="33"/>
  <c r="U216" i="33"/>
  <c r="S216" i="33"/>
  <c r="R216" i="33"/>
  <c r="K216" i="33"/>
  <c r="J216" i="33"/>
  <c r="I216" i="33"/>
  <c r="H216" i="33"/>
  <c r="G216" i="33"/>
  <c r="F216" i="33"/>
  <c r="X211" i="33"/>
  <c r="V211" i="33"/>
  <c r="U211" i="33"/>
  <c r="S211" i="33"/>
  <c r="R211" i="33"/>
  <c r="L211" i="33"/>
  <c r="J211" i="33"/>
  <c r="I211" i="33"/>
  <c r="G211" i="33"/>
  <c r="F211" i="33"/>
  <c r="V210" i="33"/>
  <c r="U210" i="33"/>
  <c r="S210" i="33"/>
  <c r="R210" i="33"/>
  <c r="J210" i="33"/>
  <c r="I210" i="33"/>
  <c r="G210" i="33"/>
  <c r="F210" i="33"/>
  <c r="V209" i="33"/>
  <c r="U209" i="33"/>
  <c r="S209" i="33"/>
  <c r="R209" i="33"/>
  <c r="J209" i="33"/>
  <c r="I209" i="33"/>
  <c r="G209" i="33"/>
  <c r="F209" i="33"/>
  <c r="X205" i="33"/>
  <c r="V205" i="33"/>
  <c r="U205" i="33"/>
  <c r="S205" i="33"/>
  <c r="R205" i="33"/>
  <c r="M205" i="33"/>
  <c r="L205" i="33"/>
  <c r="K205" i="33"/>
  <c r="J205" i="33"/>
  <c r="I205" i="33"/>
  <c r="H205" i="33"/>
  <c r="G205" i="33"/>
  <c r="F205" i="33"/>
  <c r="V204" i="33"/>
  <c r="U204" i="33"/>
  <c r="S204" i="33"/>
  <c r="R204" i="33"/>
  <c r="K204" i="33"/>
  <c r="J204" i="33"/>
  <c r="I204" i="33"/>
  <c r="H204" i="33"/>
  <c r="G204" i="33"/>
  <c r="F204" i="33"/>
  <c r="V203" i="33"/>
  <c r="U203" i="33"/>
  <c r="S203" i="33"/>
  <c r="R203" i="33"/>
  <c r="K203" i="33"/>
  <c r="J203" i="33"/>
  <c r="I203" i="33"/>
  <c r="H203" i="33"/>
  <c r="G203" i="33"/>
  <c r="F203" i="33"/>
  <c r="X198" i="33"/>
  <c r="V198" i="33"/>
  <c r="U198" i="33"/>
  <c r="S198" i="33"/>
  <c r="R198" i="33"/>
  <c r="L198" i="33"/>
  <c r="J198" i="33"/>
  <c r="I198" i="33"/>
  <c r="G198" i="33"/>
  <c r="F198" i="33"/>
  <c r="V197" i="33"/>
  <c r="U197" i="33"/>
  <c r="S197" i="33"/>
  <c r="R197" i="33"/>
  <c r="J197" i="33"/>
  <c r="I197" i="33"/>
  <c r="G197" i="33"/>
  <c r="F197" i="33"/>
  <c r="V196" i="33"/>
  <c r="U196" i="33"/>
  <c r="S196" i="33"/>
  <c r="R196" i="33"/>
  <c r="J196" i="33"/>
  <c r="I196" i="33"/>
  <c r="G196" i="33"/>
  <c r="F196" i="33"/>
  <c r="X192" i="33"/>
  <c r="V192" i="33"/>
  <c r="U192" i="33"/>
  <c r="S192" i="33"/>
  <c r="R192" i="33"/>
  <c r="M192" i="33"/>
  <c r="L192" i="33"/>
  <c r="K192" i="33"/>
  <c r="J192" i="33"/>
  <c r="I192" i="33"/>
  <c r="H192" i="33"/>
  <c r="G192" i="33"/>
  <c r="F192" i="33"/>
  <c r="V191" i="33"/>
  <c r="U191" i="33"/>
  <c r="S191" i="33"/>
  <c r="R191" i="33"/>
  <c r="K191" i="33"/>
  <c r="J191" i="33"/>
  <c r="I191" i="33"/>
  <c r="H191" i="33"/>
  <c r="G191" i="33"/>
  <c r="F191" i="33"/>
  <c r="V190" i="33"/>
  <c r="U190" i="33"/>
  <c r="S190" i="33"/>
  <c r="R190" i="33"/>
  <c r="K190" i="33"/>
  <c r="J190" i="33"/>
  <c r="I190" i="33"/>
  <c r="H190" i="33"/>
  <c r="G190" i="33"/>
  <c r="F190" i="33"/>
  <c r="X185" i="33"/>
  <c r="V185" i="33"/>
  <c r="U185" i="33"/>
  <c r="S185" i="33"/>
  <c r="R185" i="33"/>
  <c r="L185" i="33"/>
  <c r="J185" i="33"/>
  <c r="I185" i="33"/>
  <c r="G185" i="33"/>
  <c r="F185" i="33"/>
  <c r="V184" i="33"/>
  <c r="U184" i="33"/>
  <c r="S184" i="33"/>
  <c r="R184" i="33"/>
  <c r="J184" i="33"/>
  <c r="I184" i="33"/>
  <c r="G184" i="33"/>
  <c r="F184" i="33"/>
  <c r="V183" i="33"/>
  <c r="U183" i="33"/>
  <c r="S183" i="33"/>
  <c r="R183" i="33"/>
  <c r="J183" i="33"/>
  <c r="I183" i="33"/>
  <c r="G183" i="33"/>
  <c r="F183" i="33"/>
  <c r="X179" i="33"/>
  <c r="V179" i="33"/>
  <c r="U179" i="33"/>
  <c r="S179" i="33"/>
  <c r="R179" i="33"/>
  <c r="M179" i="33"/>
  <c r="L179" i="33"/>
  <c r="K179" i="33"/>
  <c r="J179" i="33"/>
  <c r="I179" i="33"/>
  <c r="H179" i="33"/>
  <c r="G179" i="33"/>
  <c r="F179" i="33"/>
  <c r="V178" i="33"/>
  <c r="U178" i="33"/>
  <c r="S178" i="33"/>
  <c r="R178" i="33"/>
  <c r="K178" i="33"/>
  <c r="J178" i="33"/>
  <c r="I178" i="33"/>
  <c r="H178" i="33"/>
  <c r="G178" i="33"/>
  <c r="F178" i="33"/>
  <c r="V177" i="33"/>
  <c r="U177" i="33"/>
  <c r="S177" i="33"/>
  <c r="R177" i="33"/>
  <c r="K177" i="33"/>
  <c r="J177" i="33"/>
  <c r="I177" i="33"/>
  <c r="H177" i="33"/>
  <c r="G177" i="33"/>
  <c r="F177" i="33"/>
  <c r="X172" i="33"/>
  <c r="V172" i="33"/>
  <c r="U172" i="33"/>
  <c r="S172" i="33"/>
  <c r="R172" i="33"/>
  <c r="L172" i="33"/>
  <c r="J172" i="33"/>
  <c r="I172" i="33"/>
  <c r="G172" i="33"/>
  <c r="F172" i="33"/>
  <c r="V171" i="33"/>
  <c r="U171" i="33"/>
  <c r="S171" i="33"/>
  <c r="R171" i="33"/>
  <c r="J171" i="33"/>
  <c r="I171" i="33"/>
  <c r="G171" i="33"/>
  <c r="F171" i="33"/>
  <c r="V170" i="33"/>
  <c r="U170" i="33"/>
  <c r="S170" i="33"/>
  <c r="R170" i="33"/>
  <c r="J170" i="33"/>
  <c r="I170" i="33"/>
  <c r="G170" i="33"/>
  <c r="F170" i="33"/>
  <c r="X166" i="33"/>
  <c r="V166" i="33"/>
  <c r="U166" i="33"/>
  <c r="S166" i="33"/>
  <c r="R166" i="33"/>
  <c r="M166" i="33"/>
  <c r="L166" i="33"/>
  <c r="K166" i="33"/>
  <c r="J166" i="33"/>
  <c r="I166" i="33"/>
  <c r="H166" i="33"/>
  <c r="G166" i="33"/>
  <c r="F166" i="33"/>
  <c r="V165" i="33"/>
  <c r="U165" i="33"/>
  <c r="S165" i="33"/>
  <c r="R165" i="33"/>
  <c r="K165" i="33"/>
  <c r="J165" i="33"/>
  <c r="I165" i="33"/>
  <c r="H165" i="33"/>
  <c r="G165" i="33"/>
  <c r="F165" i="33"/>
  <c r="V164" i="33"/>
  <c r="U164" i="33"/>
  <c r="S164" i="33"/>
  <c r="R164" i="33"/>
  <c r="K164" i="33"/>
  <c r="J164" i="33"/>
  <c r="I164" i="33"/>
  <c r="H164" i="33"/>
  <c r="G164" i="33"/>
  <c r="F164" i="33"/>
  <c r="X159" i="33"/>
  <c r="V159" i="33"/>
  <c r="U159" i="33"/>
  <c r="S159" i="33"/>
  <c r="R159" i="33"/>
  <c r="L159" i="33"/>
  <c r="J159" i="33"/>
  <c r="I159" i="33"/>
  <c r="G159" i="33"/>
  <c r="F159" i="33"/>
  <c r="V158" i="33"/>
  <c r="U158" i="33"/>
  <c r="S158" i="33"/>
  <c r="R158" i="33"/>
  <c r="J158" i="33"/>
  <c r="I158" i="33"/>
  <c r="G158" i="33"/>
  <c r="F158" i="33"/>
  <c r="V157" i="33"/>
  <c r="U157" i="33"/>
  <c r="S157" i="33"/>
  <c r="R157" i="33"/>
  <c r="J157" i="33"/>
  <c r="I157" i="33"/>
  <c r="G157" i="33"/>
  <c r="F157" i="33"/>
  <c r="X153" i="33"/>
  <c r="V153" i="33"/>
  <c r="U153" i="33"/>
  <c r="S153" i="33"/>
  <c r="R153" i="33"/>
  <c r="M153" i="33"/>
  <c r="L153" i="33"/>
  <c r="K153" i="33"/>
  <c r="J153" i="33"/>
  <c r="I153" i="33"/>
  <c r="H153" i="33"/>
  <c r="G153" i="33"/>
  <c r="F153" i="33"/>
  <c r="V152" i="33"/>
  <c r="U152" i="33"/>
  <c r="S152" i="33"/>
  <c r="R152" i="33"/>
  <c r="K152" i="33"/>
  <c r="J152" i="33"/>
  <c r="I152" i="33"/>
  <c r="H152" i="33"/>
  <c r="G152" i="33"/>
  <c r="F152" i="33"/>
  <c r="V151" i="33"/>
  <c r="U151" i="33"/>
  <c r="S151" i="33"/>
  <c r="R151" i="33"/>
  <c r="K151" i="33"/>
  <c r="J151" i="33"/>
  <c r="I151" i="33"/>
  <c r="H151" i="33"/>
  <c r="G151" i="33"/>
  <c r="F151" i="33"/>
  <c r="X146" i="33"/>
  <c r="V146" i="33"/>
  <c r="U146" i="33"/>
  <c r="S146" i="33"/>
  <c r="R146" i="33"/>
  <c r="L146" i="33"/>
  <c r="J146" i="33"/>
  <c r="I146" i="33"/>
  <c r="G146" i="33"/>
  <c r="F146" i="33"/>
  <c r="V145" i="33"/>
  <c r="U145" i="33"/>
  <c r="S145" i="33"/>
  <c r="R145" i="33"/>
  <c r="J145" i="33"/>
  <c r="I145" i="33"/>
  <c r="G145" i="33"/>
  <c r="F145" i="33"/>
  <c r="V144" i="33"/>
  <c r="U144" i="33"/>
  <c r="S144" i="33"/>
  <c r="R144" i="33"/>
  <c r="J144" i="33"/>
  <c r="I144" i="33"/>
  <c r="G144" i="33"/>
  <c r="F144" i="33"/>
  <c r="X140" i="33"/>
  <c r="V140" i="33"/>
  <c r="U140" i="33"/>
  <c r="S140" i="33"/>
  <c r="R140" i="33"/>
  <c r="M140" i="33"/>
  <c r="L140" i="33"/>
  <c r="K140" i="33"/>
  <c r="J140" i="33"/>
  <c r="I140" i="33"/>
  <c r="H140" i="33"/>
  <c r="G140" i="33"/>
  <c r="F140" i="33"/>
  <c r="V139" i="33"/>
  <c r="U139" i="33"/>
  <c r="S139" i="33"/>
  <c r="R139" i="33"/>
  <c r="K139" i="33"/>
  <c r="J139" i="33"/>
  <c r="I139" i="33"/>
  <c r="H139" i="33"/>
  <c r="G139" i="33"/>
  <c r="F139" i="33"/>
  <c r="V138" i="33"/>
  <c r="U138" i="33"/>
  <c r="S138" i="33"/>
  <c r="R138" i="33"/>
  <c r="K138" i="33"/>
  <c r="J138" i="33"/>
  <c r="I138" i="33"/>
  <c r="H138" i="33"/>
  <c r="G138" i="33"/>
  <c r="F138" i="33"/>
  <c r="X133" i="33"/>
  <c r="V133" i="33"/>
  <c r="U133" i="33"/>
  <c r="S133" i="33"/>
  <c r="R133" i="33"/>
  <c r="L133" i="33"/>
  <c r="J133" i="33"/>
  <c r="I133" i="33"/>
  <c r="G133" i="33"/>
  <c r="F133" i="33"/>
  <c r="V132" i="33"/>
  <c r="U132" i="33"/>
  <c r="S132" i="33"/>
  <c r="R132" i="33"/>
  <c r="J132" i="33"/>
  <c r="I132" i="33"/>
  <c r="G132" i="33"/>
  <c r="F132" i="33"/>
  <c r="V131" i="33"/>
  <c r="U131" i="33"/>
  <c r="S131" i="33"/>
  <c r="R131" i="33"/>
  <c r="J131" i="33"/>
  <c r="I131" i="33"/>
  <c r="G131" i="33"/>
  <c r="F131" i="33"/>
  <c r="X127" i="33"/>
  <c r="V127" i="33"/>
  <c r="U127" i="33"/>
  <c r="S127" i="33"/>
  <c r="R127" i="33"/>
  <c r="M127" i="33"/>
  <c r="L127" i="33"/>
  <c r="K127" i="33"/>
  <c r="J127" i="33"/>
  <c r="I127" i="33"/>
  <c r="H127" i="33"/>
  <c r="G127" i="33"/>
  <c r="F127" i="33"/>
  <c r="V126" i="33"/>
  <c r="U126" i="33"/>
  <c r="S126" i="33"/>
  <c r="R126" i="33"/>
  <c r="K126" i="33"/>
  <c r="J126" i="33"/>
  <c r="I126" i="33"/>
  <c r="H126" i="33"/>
  <c r="G126" i="33"/>
  <c r="F126" i="33"/>
  <c r="V125" i="33"/>
  <c r="U125" i="33"/>
  <c r="S125" i="33"/>
  <c r="R125" i="33"/>
  <c r="K125" i="33"/>
  <c r="J125" i="33"/>
  <c r="I125" i="33"/>
  <c r="H125" i="33"/>
  <c r="G125" i="33"/>
  <c r="F125" i="33"/>
  <c r="X120" i="33"/>
  <c r="V120" i="33"/>
  <c r="U120" i="33"/>
  <c r="S120" i="33"/>
  <c r="R120" i="33"/>
  <c r="L120" i="33"/>
  <c r="J120" i="33"/>
  <c r="I120" i="33"/>
  <c r="G120" i="33"/>
  <c r="F120" i="33"/>
  <c r="V119" i="33"/>
  <c r="U119" i="33"/>
  <c r="S119" i="33"/>
  <c r="R119" i="33"/>
  <c r="J119" i="33"/>
  <c r="I119" i="33"/>
  <c r="G119" i="33"/>
  <c r="F119" i="33"/>
  <c r="V118" i="33"/>
  <c r="U118" i="33"/>
  <c r="S118" i="33"/>
  <c r="R118" i="33"/>
  <c r="J118" i="33"/>
  <c r="I118" i="33"/>
  <c r="G118" i="33"/>
  <c r="F118" i="33"/>
  <c r="X114" i="33"/>
  <c r="V114" i="33"/>
  <c r="U114" i="33"/>
  <c r="S114" i="33"/>
  <c r="R114" i="33"/>
  <c r="M114" i="33"/>
  <c r="L114" i="33"/>
  <c r="K114" i="33"/>
  <c r="J114" i="33"/>
  <c r="I114" i="33"/>
  <c r="H114" i="33"/>
  <c r="G114" i="33"/>
  <c r="F114" i="33"/>
  <c r="V113" i="33"/>
  <c r="U113" i="33"/>
  <c r="S113" i="33"/>
  <c r="R113" i="33"/>
  <c r="K113" i="33"/>
  <c r="J113" i="33"/>
  <c r="I113" i="33"/>
  <c r="H113" i="33"/>
  <c r="G113" i="33"/>
  <c r="F113" i="33"/>
  <c r="V112" i="33"/>
  <c r="U112" i="33"/>
  <c r="S112" i="33"/>
  <c r="R112" i="33"/>
  <c r="K112" i="33"/>
  <c r="J112" i="33"/>
  <c r="I112" i="33"/>
  <c r="H112" i="33"/>
  <c r="G112" i="33"/>
  <c r="F112" i="33"/>
  <c r="X107" i="33"/>
  <c r="V107" i="33"/>
  <c r="U107" i="33"/>
  <c r="S107" i="33"/>
  <c r="R107" i="33"/>
  <c r="L107" i="33"/>
  <c r="J107" i="33"/>
  <c r="I107" i="33"/>
  <c r="G107" i="33"/>
  <c r="F107" i="33"/>
  <c r="V106" i="33"/>
  <c r="U106" i="33"/>
  <c r="S106" i="33"/>
  <c r="R106" i="33"/>
  <c r="J106" i="33"/>
  <c r="I106" i="33"/>
  <c r="G106" i="33"/>
  <c r="F106" i="33"/>
  <c r="V105" i="33"/>
  <c r="U105" i="33"/>
  <c r="S105" i="33"/>
  <c r="R105" i="33"/>
  <c r="J105" i="33"/>
  <c r="I105" i="33"/>
  <c r="G105" i="33"/>
  <c r="F105" i="33"/>
  <c r="X101" i="33"/>
  <c r="V101" i="33"/>
  <c r="U101" i="33"/>
  <c r="S101" i="33"/>
  <c r="R101" i="33"/>
  <c r="M101" i="33"/>
  <c r="L101" i="33"/>
  <c r="K101" i="33"/>
  <c r="J101" i="33"/>
  <c r="I101" i="33"/>
  <c r="H101" i="33"/>
  <c r="G101" i="33"/>
  <c r="F101" i="33"/>
  <c r="V100" i="33"/>
  <c r="U100" i="33"/>
  <c r="S100" i="33"/>
  <c r="R100" i="33"/>
  <c r="K100" i="33"/>
  <c r="J100" i="33"/>
  <c r="I100" i="33"/>
  <c r="H100" i="33"/>
  <c r="G100" i="33"/>
  <c r="F100" i="33"/>
  <c r="V99" i="33"/>
  <c r="U99" i="33"/>
  <c r="S99" i="33"/>
  <c r="R99" i="33"/>
  <c r="K99" i="33"/>
  <c r="J99" i="33"/>
  <c r="I99" i="33"/>
  <c r="H99" i="33"/>
  <c r="G99" i="33"/>
  <c r="F99" i="33"/>
  <c r="X94" i="33"/>
  <c r="V94" i="33"/>
  <c r="U94" i="33"/>
  <c r="S94" i="33"/>
  <c r="R94" i="33"/>
  <c r="L94" i="33"/>
  <c r="J94" i="33"/>
  <c r="I94" i="33"/>
  <c r="G94" i="33"/>
  <c r="F94" i="33"/>
  <c r="V93" i="33"/>
  <c r="U93" i="33"/>
  <c r="S93" i="33"/>
  <c r="R93" i="33"/>
  <c r="J93" i="33"/>
  <c r="I93" i="33"/>
  <c r="G93" i="33"/>
  <c r="F93" i="33"/>
  <c r="V92" i="33"/>
  <c r="U92" i="33"/>
  <c r="S92" i="33"/>
  <c r="R92" i="33"/>
  <c r="J92" i="33"/>
  <c r="I92" i="33"/>
  <c r="G92" i="33"/>
  <c r="F92" i="33"/>
  <c r="X88" i="33"/>
  <c r="V88" i="33"/>
  <c r="U88" i="33"/>
  <c r="S88" i="33"/>
  <c r="R88" i="33"/>
  <c r="M88" i="33"/>
  <c r="L88" i="33"/>
  <c r="K88" i="33"/>
  <c r="J88" i="33"/>
  <c r="I88" i="33"/>
  <c r="H88" i="33"/>
  <c r="G88" i="33"/>
  <c r="F88" i="33"/>
  <c r="V87" i="33"/>
  <c r="U87" i="33"/>
  <c r="S87" i="33"/>
  <c r="R87" i="33"/>
  <c r="K87" i="33"/>
  <c r="J87" i="33"/>
  <c r="I87" i="33"/>
  <c r="H87" i="33"/>
  <c r="G87" i="33"/>
  <c r="F87" i="33"/>
  <c r="V86" i="33"/>
  <c r="U86" i="33"/>
  <c r="S86" i="33"/>
  <c r="R86" i="33"/>
  <c r="K86" i="33"/>
  <c r="J86" i="33"/>
  <c r="I86" i="33"/>
  <c r="H86" i="33"/>
  <c r="G86" i="33"/>
  <c r="F86" i="33"/>
  <c r="X81" i="33"/>
  <c r="V81" i="33"/>
  <c r="U81" i="33"/>
  <c r="S81" i="33"/>
  <c r="R81" i="33"/>
  <c r="L81" i="33"/>
  <c r="J81" i="33"/>
  <c r="I81" i="33"/>
  <c r="G81" i="33"/>
  <c r="F81" i="33"/>
  <c r="V80" i="33"/>
  <c r="U80" i="33"/>
  <c r="S80" i="33"/>
  <c r="R80" i="33"/>
  <c r="J80" i="33"/>
  <c r="I80" i="33"/>
  <c r="G80" i="33"/>
  <c r="F80" i="33"/>
  <c r="V79" i="33"/>
  <c r="U79" i="33"/>
  <c r="S79" i="33"/>
  <c r="R79" i="33"/>
  <c r="J79" i="33"/>
  <c r="I79" i="33"/>
  <c r="G79" i="33"/>
  <c r="F79" i="33"/>
  <c r="X75" i="33"/>
  <c r="V75" i="33"/>
  <c r="U75" i="33"/>
  <c r="S75" i="33"/>
  <c r="R75" i="33"/>
  <c r="M75" i="33"/>
  <c r="L75" i="33"/>
  <c r="K75" i="33"/>
  <c r="J75" i="33"/>
  <c r="I75" i="33"/>
  <c r="H75" i="33"/>
  <c r="G75" i="33"/>
  <c r="F75" i="33"/>
  <c r="V74" i="33"/>
  <c r="U74" i="33"/>
  <c r="S74" i="33"/>
  <c r="R74" i="33"/>
  <c r="K74" i="33"/>
  <c r="J74" i="33"/>
  <c r="I74" i="33"/>
  <c r="H74" i="33"/>
  <c r="G74" i="33"/>
  <c r="F74" i="33"/>
  <c r="V73" i="33"/>
  <c r="U73" i="33"/>
  <c r="S73" i="33"/>
  <c r="R73" i="33"/>
  <c r="K73" i="33"/>
  <c r="J73" i="33"/>
  <c r="I73" i="33"/>
  <c r="H73" i="33"/>
  <c r="G73" i="33"/>
  <c r="F73" i="33"/>
  <c r="X263" i="34"/>
  <c r="V263" i="34"/>
  <c r="U263" i="34"/>
  <c r="S263" i="34"/>
  <c r="R263" i="34"/>
  <c r="L263" i="34"/>
  <c r="J263" i="34"/>
  <c r="I263" i="34"/>
  <c r="G263" i="34"/>
  <c r="F263" i="34"/>
  <c r="V262" i="34"/>
  <c r="U262" i="34"/>
  <c r="S262" i="34"/>
  <c r="R262" i="34"/>
  <c r="J262" i="34"/>
  <c r="I262" i="34"/>
  <c r="G262" i="34"/>
  <c r="F262" i="34"/>
  <c r="V261" i="34"/>
  <c r="U261" i="34"/>
  <c r="S261" i="34"/>
  <c r="R261" i="34"/>
  <c r="J261" i="34"/>
  <c r="I261" i="34"/>
  <c r="G261" i="34"/>
  <c r="F261" i="34"/>
  <c r="X257" i="34"/>
  <c r="V257" i="34"/>
  <c r="U257" i="34"/>
  <c r="S257" i="34"/>
  <c r="R257" i="34"/>
  <c r="M257" i="34"/>
  <c r="L257" i="34"/>
  <c r="K257" i="34"/>
  <c r="J257" i="34"/>
  <c r="I257" i="34"/>
  <c r="H257" i="34"/>
  <c r="G257" i="34"/>
  <c r="F257" i="34"/>
  <c r="V256" i="34"/>
  <c r="U256" i="34"/>
  <c r="S256" i="34"/>
  <c r="R256" i="34"/>
  <c r="K256" i="34"/>
  <c r="J256" i="34"/>
  <c r="I256" i="34"/>
  <c r="H256" i="34"/>
  <c r="G256" i="34"/>
  <c r="F256" i="34"/>
  <c r="V255" i="34"/>
  <c r="U255" i="34"/>
  <c r="S255" i="34"/>
  <c r="R255" i="34"/>
  <c r="K255" i="34"/>
  <c r="J255" i="34"/>
  <c r="I255" i="34"/>
  <c r="H255" i="34"/>
  <c r="G255" i="34"/>
  <c r="F255" i="34"/>
  <c r="X250" i="34"/>
  <c r="V250" i="34"/>
  <c r="U250" i="34"/>
  <c r="S250" i="34"/>
  <c r="R250" i="34"/>
  <c r="L250" i="34"/>
  <c r="J250" i="34"/>
  <c r="I250" i="34"/>
  <c r="G250" i="34"/>
  <c r="F250" i="34"/>
  <c r="V249" i="34"/>
  <c r="U249" i="34"/>
  <c r="S249" i="34"/>
  <c r="R249" i="34"/>
  <c r="J249" i="34"/>
  <c r="I249" i="34"/>
  <c r="G249" i="34"/>
  <c r="F249" i="34"/>
  <c r="V248" i="34"/>
  <c r="U248" i="34"/>
  <c r="S248" i="34"/>
  <c r="R248" i="34"/>
  <c r="J248" i="34"/>
  <c r="I248" i="34"/>
  <c r="G248" i="34"/>
  <c r="F248" i="34"/>
  <c r="X244" i="34"/>
  <c r="V244" i="34"/>
  <c r="U244" i="34"/>
  <c r="S244" i="34"/>
  <c r="R244" i="34"/>
  <c r="M244" i="34"/>
  <c r="L244" i="34"/>
  <c r="K244" i="34"/>
  <c r="J244" i="34"/>
  <c r="I244" i="34"/>
  <c r="H244" i="34"/>
  <c r="G244" i="34"/>
  <c r="F244" i="34"/>
  <c r="V243" i="34"/>
  <c r="U243" i="34"/>
  <c r="S243" i="34"/>
  <c r="R243" i="34"/>
  <c r="K243" i="34"/>
  <c r="J243" i="34"/>
  <c r="I243" i="34"/>
  <c r="H243" i="34"/>
  <c r="G243" i="34"/>
  <c r="F243" i="34"/>
  <c r="V242" i="34"/>
  <c r="U242" i="34"/>
  <c r="S242" i="34"/>
  <c r="R242" i="34"/>
  <c r="K242" i="34"/>
  <c r="J242" i="34"/>
  <c r="I242" i="34"/>
  <c r="H242" i="34"/>
  <c r="G242" i="34"/>
  <c r="F242" i="34"/>
  <c r="X237" i="34"/>
  <c r="V237" i="34"/>
  <c r="U237" i="34"/>
  <c r="S237" i="34"/>
  <c r="R237" i="34"/>
  <c r="L237" i="34"/>
  <c r="J237" i="34"/>
  <c r="I237" i="34"/>
  <c r="G237" i="34"/>
  <c r="F237" i="34"/>
  <c r="V236" i="34"/>
  <c r="U236" i="34"/>
  <c r="S236" i="34"/>
  <c r="R236" i="34"/>
  <c r="J236" i="34"/>
  <c r="I236" i="34"/>
  <c r="G236" i="34"/>
  <c r="F236" i="34"/>
  <c r="V235" i="34"/>
  <c r="U235" i="34"/>
  <c r="S235" i="34"/>
  <c r="R235" i="34"/>
  <c r="J235" i="34"/>
  <c r="I235" i="34"/>
  <c r="G235" i="34"/>
  <c r="F235" i="34"/>
  <c r="X231" i="34"/>
  <c r="V231" i="34"/>
  <c r="U231" i="34"/>
  <c r="S231" i="34"/>
  <c r="R231" i="34"/>
  <c r="M231" i="34"/>
  <c r="L231" i="34"/>
  <c r="K231" i="34"/>
  <c r="J231" i="34"/>
  <c r="I231" i="34"/>
  <c r="H231" i="34"/>
  <c r="G231" i="34"/>
  <c r="F231" i="34"/>
  <c r="V230" i="34"/>
  <c r="U230" i="34"/>
  <c r="S230" i="34"/>
  <c r="R230" i="34"/>
  <c r="K230" i="34"/>
  <c r="J230" i="34"/>
  <c r="I230" i="34"/>
  <c r="H230" i="34"/>
  <c r="G230" i="34"/>
  <c r="F230" i="34"/>
  <c r="V229" i="34"/>
  <c r="U229" i="34"/>
  <c r="S229" i="34"/>
  <c r="R229" i="34"/>
  <c r="K229" i="34"/>
  <c r="J229" i="34"/>
  <c r="I229" i="34"/>
  <c r="H229" i="34"/>
  <c r="G229" i="34"/>
  <c r="F229" i="34"/>
  <c r="X224" i="34"/>
  <c r="V224" i="34"/>
  <c r="U224" i="34"/>
  <c r="S224" i="34"/>
  <c r="R224" i="34"/>
  <c r="L224" i="34"/>
  <c r="J224" i="34"/>
  <c r="I224" i="34"/>
  <c r="G224" i="34"/>
  <c r="F224" i="34"/>
  <c r="V223" i="34"/>
  <c r="U223" i="34"/>
  <c r="S223" i="34"/>
  <c r="R223" i="34"/>
  <c r="J223" i="34"/>
  <c r="I223" i="34"/>
  <c r="G223" i="34"/>
  <c r="F223" i="34"/>
  <c r="V222" i="34"/>
  <c r="U222" i="34"/>
  <c r="S222" i="34"/>
  <c r="R222" i="34"/>
  <c r="J222" i="34"/>
  <c r="I222" i="34"/>
  <c r="G222" i="34"/>
  <c r="F222" i="34"/>
  <c r="X218" i="34"/>
  <c r="V218" i="34"/>
  <c r="U218" i="34"/>
  <c r="S218" i="34"/>
  <c r="R218" i="34"/>
  <c r="M218" i="34"/>
  <c r="L218" i="34"/>
  <c r="K218" i="34"/>
  <c r="J218" i="34"/>
  <c r="I218" i="34"/>
  <c r="H218" i="34"/>
  <c r="G218" i="34"/>
  <c r="F218" i="34"/>
  <c r="V217" i="34"/>
  <c r="U217" i="34"/>
  <c r="S217" i="34"/>
  <c r="R217" i="34"/>
  <c r="K217" i="34"/>
  <c r="J217" i="34"/>
  <c r="I217" i="34"/>
  <c r="H217" i="34"/>
  <c r="G217" i="34"/>
  <c r="F217" i="34"/>
  <c r="V216" i="34"/>
  <c r="U216" i="34"/>
  <c r="S216" i="34"/>
  <c r="R216" i="34"/>
  <c r="K216" i="34"/>
  <c r="J216" i="34"/>
  <c r="I216" i="34"/>
  <c r="H216" i="34"/>
  <c r="G216" i="34"/>
  <c r="F216" i="34"/>
  <c r="X211" i="34"/>
  <c r="V211" i="34"/>
  <c r="U211" i="34"/>
  <c r="S211" i="34"/>
  <c r="R211" i="34"/>
  <c r="L211" i="34"/>
  <c r="J211" i="34"/>
  <c r="I211" i="34"/>
  <c r="G211" i="34"/>
  <c r="F211" i="34"/>
  <c r="V210" i="34"/>
  <c r="U210" i="34"/>
  <c r="S210" i="34"/>
  <c r="R210" i="34"/>
  <c r="J210" i="34"/>
  <c r="I210" i="34"/>
  <c r="G210" i="34"/>
  <c r="F210" i="34"/>
  <c r="V209" i="34"/>
  <c r="U209" i="34"/>
  <c r="S209" i="34"/>
  <c r="R209" i="34"/>
  <c r="J209" i="34"/>
  <c r="I209" i="34"/>
  <c r="G209" i="34"/>
  <c r="F209" i="34"/>
  <c r="X205" i="34"/>
  <c r="V205" i="34"/>
  <c r="U205" i="34"/>
  <c r="S205" i="34"/>
  <c r="R205" i="34"/>
  <c r="M205" i="34"/>
  <c r="L205" i="34"/>
  <c r="K205" i="34"/>
  <c r="J205" i="34"/>
  <c r="I205" i="34"/>
  <c r="H205" i="34"/>
  <c r="G205" i="34"/>
  <c r="F205" i="34"/>
  <c r="V204" i="34"/>
  <c r="U204" i="34"/>
  <c r="S204" i="34"/>
  <c r="R204" i="34"/>
  <c r="K204" i="34"/>
  <c r="J204" i="34"/>
  <c r="I204" i="34"/>
  <c r="H204" i="34"/>
  <c r="G204" i="34"/>
  <c r="F204" i="34"/>
  <c r="V203" i="34"/>
  <c r="U203" i="34"/>
  <c r="S203" i="34"/>
  <c r="R203" i="34"/>
  <c r="K203" i="34"/>
  <c r="J203" i="34"/>
  <c r="I203" i="34"/>
  <c r="H203" i="34"/>
  <c r="G203" i="34"/>
  <c r="F203" i="34"/>
  <c r="X198" i="34"/>
  <c r="V198" i="34"/>
  <c r="U198" i="34"/>
  <c r="S198" i="34"/>
  <c r="R198" i="34"/>
  <c r="L198" i="34"/>
  <c r="J198" i="34"/>
  <c r="I198" i="34"/>
  <c r="G198" i="34"/>
  <c r="F198" i="34"/>
  <c r="V197" i="34"/>
  <c r="U197" i="34"/>
  <c r="S197" i="34"/>
  <c r="R197" i="34"/>
  <c r="J197" i="34"/>
  <c r="I197" i="34"/>
  <c r="G197" i="34"/>
  <c r="F197" i="34"/>
  <c r="V196" i="34"/>
  <c r="U196" i="34"/>
  <c r="S196" i="34"/>
  <c r="R196" i="34"/>
  <c r="J196" i="34"/>
  <c r="I196" i="34"/>
  <c r="G196" i="34"/>
  <c r="F196" i="34"/>
  <c r="X192" i="34"/>
  <c r="V192" i="34"/>
  <c r="U192" i="34"/>
  <c r="S192" i="34"/>
  <c r="R192" i="34"/>
  <c r="M192" i="34"/>
  <c r="L192" i="34"/>
  <c r="K192" i="34"/>
  <c r="J192" i="34"/>
  <c r="I192" i="34"/>
  <c r="H192" i="34"/>
  <c r="G192" i="34"/>
  <c r="F192" i="34"/>
  <c r="V191" i="34"/>
  <c r="U191" i="34"/>
  <c r="S191" i="34"/>
  <c r="R191" i="34"/>
  <c r="K191" i="34"/>
  <c r="J191" i="34"/>
  <c r="I191" i="34"/>
  <c r="H191" i="34"/>
  <c r="G191" i="34"/>
  <c r="F191" i="34"/>
  <c r="V190" i="34"/>
  <c r="U190" i="34"/>
  <c r="S190" i="34"/>
  <c r="R190" i="34"/>
  <c r="K190" i="34"/>
  <c r="J190" i="34"/>
  <c r="I190" i="34"/>
  <c r="H190" i="34"/>
  <c r="G190" i="34"/>
  <c r="F190" i="34"/>
  <c r="X185" i="34"/>
  <c r="V185" i="34"/>
  <c r="U185" i="34"/>
  <c r="S185" i="34"/>
  <c r="R185" i="34"/>
  <c r="L185" i="34"/>
  <c r="J185" i="34"/>
  <c r="I185" i="34"/>
  <c r="G185" i="34"/>
  <c r="F185" i="34"/>
  <c r="V184" i="34"/>
  <c r="U184" i="34"/>
  <c r="S184" i="34"/>
  <c r="R184" i="34"/>
  <c r="J184" i="34"/>
  <c r="I184" i="34"/>
  <c r="G184" i="34"/>
  <c r="F184" i="34"/>
  <c r="V183" i="34"/>
  <c r="U183" i="34"/>
  <c r="S183" i="34"/>
  <c r="R183" i="34"/>
  <c r="J183" i="34"/>
  <c r="I183" i="34"/>
  <c r="G183" i="34"/>
  <c r="F183" i="34"/>
  <c r="X179" i="34"/>
  <c r="V179" i="34"/>
  <c r="U179" i="34"/>
  <c r="S179" i="34"/>
  <c r="R179" i="34"/>
  <c r="M179" i="34"/>
  <c r="L179" i="34"/>
  <c r="K179" i="34"/>
  <c r="J179" i="34"/>
  <c r="I179" i="34"/>
  <c r="H179" i="34"/>
  <c r="G179" i="34"/>
  <c r="F179" i="34"/>
  <c r="V178" i="34"/>
  <c r="U178" i="34"/>
  <c r="S178" i="34"/>
  <c r="R178" i="34"/>
  <c r="K178" i="34"/>
  <c r="J178" i="34"/>
  <c r="I178" i="34"/>
  <c r="H178" i="34"/>
  <c r="G178" i="34"/>
  <c r="F178" i="34"/>
  <c r="V177" i="34"/>
  <c r="U177" i="34"/>
  <c r="S177" i="34"/>
  <c r="R177" i="34"/>
  <c r="K177" i="34"/>
  <c r="J177" i="34"/>
  <c r="I177" i="34"/>
  <c r="H177" i="34"/>
  <c r="G177" i="34"/>
  <c r="F177" i="34"/>
  <c r="X172" i="34"/>
  <c r="V172" i="34"/>
  <c r="U172" i="34"/>
  <c r="S172" i="34"/>
  <c r="R172" i="34"/>
  <c r="L172" i="34"/>
  <c r="J172" i="34"/>
  <c r="I172" i="34"/>
  <c r="G172" i="34"/>
  <c r="F172" i="34"/>
  <c r="V171" i="34"/>
  <c r="U171" i="34"/>
  <c r="S171" i="34"/>
  <c r="R171" i="34"/>
  <c r="J171" i="34"/>
  <c r="I171" i="34"/>
  <c r="G171" i="34"/>
  <c r="F171" i="34"/>
  <c r="V170" i="34"/>
  <c r="U170" i="34"/>
  <c r="S170" i="34"/>
  <c r="R170" i="34"/>
  <c r="J170" i="34"/>
  <c r="I170" i="34"/>
  <c r="G170" i="34"/>
  <c r="F170" i="34"/>
  <c r="X166" i="34"/>
  <c r="V166" i="34"/>
  <c r="U166" i="34"/>
  <c r="S166" i="34"/>
  <c r="R166" i="34"/>
  <c r="M166" i="34"/>
  <c r="L166" i="34"/>
  <c r="K166" i="34"/>
  <c r="J166" i="34"/>
  <c r="I166" i="34"/>
  <c r="H166" i="34"/>
  <c r="G166" i="34"/>
  <c r="F166" i="34"/>
  <c r="V165" i="34"/>
  <c r="U165" i="34"/>
  <c r="S165" i="34"/>
  <c r="R165" i="34"/>
  <c r="K165" i="34"/>
  <c r="J165" i="34"/>
  <c r="I165" i="34"/>
  <c r="H165" i="34"/>
  <c r="G165" i="34"/>
  <c r="F165" i="34"/>
  <c r="V164" i="34"/>
  <c r="U164" i="34"/>
  <c r="S164" i="34"/>
  <c r="R164" i="34"/>
  <c r="K164" i="34"/>
  <c r="J164" i="34"/>
  <c r="I164" i="34"/>
  <c r="H164" i="34"/>
  <c r="G164" i="34"/>
  <c r="F164" i="34"/>
  <c r="X159" i="34"/>
  <c r="V159" i="34"/>
  <c r="U159" i="34"/>
  <c r="S159" i="34"/>
  <c r="R159" i="34"/>
  <c r="L159" i="34"/>
  <c r="J159" i="34"/>
  <c r="I159" i="34"/>
  <c r="G159" i="34"/>
  <c r="F159" i="34"/>
  <c r="V158" i="34"/>
  <c r="U158" i="34"/>
  <c r="S158" i="34"/>
  <c r="R158" i="34"/>
  <c r="J158" i="34"/>
  <c r="I158" i="34"/>
  <c r="G158" i="34"/>
  <c r="F158" i="34"/>
  <c r="V157" i="34"/>
  <c r="U157" i="34"/>
  <c r="S157" i="34"/>
  <c r="R157" i="34"/>
  <c r="J157" i="34"/>
  <c r="I157" i="34"/>
  <c r="G157" i="34"/>
  <c r="F157" i="34"/>
  <c r="X153" i="34"/>
  <c r="V153" i="34"/>
  <c r="U153" i="34"/>
  <c r="S153" i="34"/>
  <c r="R153" i="34"/>
  <c r="M153" i="34"/>
  <c r="L153" i="34"/>
  <c r="K153" i="34"/>
  <c r="J153" i="34"/>
  <c r="I153" i="34"/>
  <c r="H153" i="34"/>
  <c r="G153" i="34"/>
  <c r="F153" i="34"/>
  <c r="V152" i="34"/>
  <c r="U152" i="34"/>
  <c r="S152" i="34"/>
  <c r="R152" i="34"/>
  <c r="K152" i="34"/>
  <c r="J152" i="34"/>
  <c r="I152" i="34"/>
  <c r="H152" i="34"/>
  <c r="G152" i="34"/>
  <c r="F152" i="34"/>
  <c r="V151" i="34"/>
  <c r="U151" i="34"/>
  <c r="S151" i="34"/>
  <c r="R151" i="34"/>
  <c r="K151" i="34"/>
  <c r="J151" i="34"/>
  <c r="I151" i="34"/>
  <c r="H151" i="34"/>
  <c r="G151" i="34"/>
  <c r="F151" i="34"/>
  <c r="X146" i="34"/>
  <c r="V146" i="34"/>
  <c r="U146" i="34"/>
  <c r="S146" i="34"/>
  <c r="R146" i="34"/>
  <c r="L146" i="34"/>
  <c r="J146" i="34"/>
  <c r="I146" i="34"/>
  <c r="G146" i="34"/>
  <c r="F146" i="34"/>
  <c r="V145" i="34"/>
  <c r="U145" i="34"/>
  <c r="S145" i="34"/>
  <c r="R145" i="34"/>
  <c r="J145" i="34"/>
  <c r="I145" i="34"/>
  <c r="G145" i="34"/>
  <c r="F145" i="34"/>
  <c r="V144" i="34"/>
  <c r="U144" i="34"/>
  <c r="S144" i="34"/>
  <c r="R144" i="34"/>
  <c r="J144" i="34"/>
  <c r="I144" i="34"/>
  <c r="G144" i="34"/>
  <c r="F144" i="34"/>
  <c r="X140" i="34"/>
  <c r="V140" i="34"/>
  <c r="U140" i="34"/>
  <c r="S140" i="34"/>
  <c r="R140" i="34"/>
  <c r="M140" i="34"/>
  <c r="L140" i="34"/>
  <c r="K140" i="34"/>
  <c r="J140" i="34"/>
  <c r="I140" i="34"/>
  <c r="H140" i="34"/>
  <c r="G140" i="34"/>
  <c r="F140" i="34"/>
  <c r="V139" i="34"/>
  <c r="U139" i="34"/>
  <c r="S139" i="34"/>
  <c r="R139" i="34"/>
  <c r="K139" i="34"/>
  <c r="J139" i="34"/>
  <c r="I139" i="34"/>
  <c r="H139" i="34"/>
  <c r="G139" i="34"/>
  <c r="F139" i="34"/>
  <c r="V138" i="34"/>
  <c r="U138" i="34"/>
  <c r="S138" i="34"/>
  <c r="R138" i="34"/>
  <c r="K138" i="34"/>
  <c r="J138" i="34"/>
  <c r="I138" i="34"/>
  <c r="H138" i="34"/>
  <c r="G138" i="34"/>
  <c r="F138" i="34"/>
  <c r="X133" i="34"/>
  <c r="V133" i="34"/>
  <c r="U133" i="34"/>
  <c r="S133" i="34"/>
  <c r="R133" i="34"/>
  <c r="L133" i="34"/>
  <c r="J133" i="34"/>
  <c r="I133" i="34"/>
  <c r="G133" i="34"/>
  <c r="F133" i="34"/>
  <c r="V132" i="34"/>
  <c r="U132" i="34"/>
  <c r="S132" i="34"/>
  <c r="R132" i="34"/>
  <c r="J132" i="34"/>
  <c r="I132" i="34"/>
  <c r="G132" i="34"/>
  <c r="F132" i="34"/>
  <c r="V131" i="34"/>
  <c r="U131" i="34"/>
  <c r="S131" i="34"/>
  <c r="R131" i="34"/>
  <c r="J131" i="34"/>
  <c r="I131" i="34"/>
  <c r="G131" i="34"/>
  <c r="F131" i="34"/>
  <c r="X127" i="34"/>
  <c r="V127" i="34"/>
  <c r="U127" i="34"/>
  <c r="S127" i="34"/>
  <c r="R127" i="34"/>
  <c r="M127" i="34"/>
  <c r="L127" i="34"/>
  <c r="K127" i="34"/>
  <c r="J127" i="34"/>
  <c r="I127" i="34"/>
  <c r="H127" i="34"/>
  <c r="G127" i="34"/>
  <c r="F127" i="34"/>
  <c r="V126" i="34"/>
  <c r="U126" i="34"/>
  <c r="S126" i="34"/>
  <c r="R126" i="34"/>
  <c r="K126" i="34"/>
  <c r="J126" i="34"/>
  <c r="I126" i="34"/>
  <c r="H126" i="34"/>
  <c r="G126" i="34"/>
  <c r="F126" i="34"/>
  <c r="V125" i="34"/>
  <c r="U125" i="34"/>
  <c r="S125" i="34"/>
  <c r="R125" i="34"/>
  <c r="K125" i="34"/>
  <c r="J125" i="34"/>
  <c r="I125" i="34"/>
  <c r="H125" i="34"/>
  <c r="G125" i="34"/>
  <c r="F125" i="34"/>
  <c r="X120" i="34"/>
  <c r="V120" i="34"/>
  <c r="U120" i="34"/>
  <c r="S120" i="34"/>
  <c r="R120" i="34"/>
  <c r="L120" i="34"/>
  <c r="J120" i="34"/>
  <c r="I120" i="34"/>
  <c r="G120" i="34"/>
  <c r="F120" i="34"/>
  <c r="V119" i="34"/>
  <c r="U119" i="34"/>
  <c r="S119" i="34"/>
  <c r="R119" i="34"/>
  <c r="J119" i="34"/>
  <c r="I119" i="34"/>
  <c r="G119" i="34"/>
  <c r="F119" i="34"/>
  <c r="V118" i="34"/>
  <c r="U118" i="34"/>
  <c r="S118" i="34"/>
  <c r="R118" i="34"/>
  <c r="J118" i="34"/>
  <c r="I118" i="34"/>
  <c r="G118" i="34"/>
  <c r="F118" i="34"/>
  <c r="X114" i="34"/>
  <c r="V114" i="34"/>
  <c r="U114" i="34"/>
  <c r="S114" i="34"/>
  <c r="R114" i="34"/>
  <c r="M114" i="34"/>
  <c r="L114" i="34"/>
  <c r="K114" i="34"/>
  <c r="J114" i="34"/>
  <c r="I114" i="34"/>
  <c r="H114" i="34"/>
  <c r="G114" i="34"/>
  <c r="F114" i="34"/>
  <c r="V113" i="34"/>
  <c r="U113" i="34"/>
  <c r="S113" i="34"/>
  <c r="R113" i="34"/>
  <c r="K113" i="34"/>
  <c r="J113" i="34"/>
  <c r="I113" i="34"/>
  <c r="H113" i="34"/>
  <c r="G113" i="34"/>
  <c r="F113" i="34"/>
  <c r="V112" i="34"/>
  <c r="U112" i="34"/>
  <c r="S112" i="34"/>
  <c r="R112" i="34"/>
  <c r="K112" i="34"/>
  <c r="J112" i="34"/>
  <c r="I112" i="34"/>
  <c r="H112" i="34"/>
  <c r="G112" i="34"/>
  <c r="F112" i="34"/>
  <c r="X107" i="34"/>
  <c r="V107" i="34"/>
  <c r="U107" i="34"/>
  <c r="S107" i="34"/>
  <c r="R107" i="34"/>
  <c r="L107" i="34"/>
  <c r="J107" i="34"/>
  <c r="I107" i="34"/>
  <c r="G107" i="34"/>
  <c r="F107" i="34"/>
  <c r="V106" i="34"/>
  <c r="U106" i="34"/>
  <c r="S106" i="34"/>
  <c r="R106" i="34"/>
  <c r="J106" i="34"/>
  <c r="I106" i="34"/>
  <c r="G106" i="34"/>
  <c r="F106" i="34"/>
  <c r="V105" i="34"/>
  <c r="U105" i="34"/>
  <c r="S105" i="34"/>
  <c r="R105" i="34"/>
  <c r="J105" i="34"/>
  <c r="I105" i="34"/>
  <c r="G105" i="34"/>
  <c r="F105" i="34"/>
  <c r="X101" i="34"/>
  <c r="V101" i="34"/>
  <c r="U101" i="34"/>
  <c r="S101" i="34"/>
  <c r="R101" i="34"/>
  <c r="M101" i="34"/>
  <c r="L101" i="34"/>
  <c r="K101" i="34"/>
  <c r="J101" i="34"/>
  <c r="I101" i="34"/>
  <c r="H101" i="34"/>
  <c r="G101" i="34"/>
  <c r="F101" i="34"/>
  <c r="V100" i="34"/>
  <c r="U100" i="34"/>
  <c r="S100" i="34"/>
  <c r="R100" i="34"/>
  <c r="K100" i="34"/>
  <c r="J100" i="34"/>
  <c r="I100" i="34"/>
  <c r="H100" i="34"/>
  <c r="G100" i="34"/>
  <c r="F100" i="34"/>
  <c r="V99" i="34"/>
  <c r="U99" i="34"/>
  <c r="S99" i="34"/>
  <c r="R99" i="34"/>
  <c r="K99" i="34"/>
  <c r="J99" i="34"/>
  <c r="I99" i="34"/>
  <c r="H99" i="34"/>
  <c r="G99" i="34"/>
  <c r="F99" i="34"/>
  <c r="X94" i="34"/>
  <c r="V94" i="34"/>
  <c r="U94" i="34"/>
  <c r="S94" i="34"/>
  <c r="R94" i="34"/>
  <c r="L94" i="34"/>
  <c r="J94" i="34"/>
  <c r="I94" i="34"/>
  <c r="G94" i="34"/>
  <c r="F94" i="34"/>
  <c r="V93" i="34"/>
  <c r="U93" i="34"/>
  <c r="S93" i="34"/>
  <c r="R93" i="34"/>
  <c r="J93" i="34"/>
  <c r="I93" i="34"/>
  <c r="G93" i="34"/>
  <c r="F93" i="34"/>
  <c r="V92" i="34"/>
  <c r="U92" i="34"/>
  <c r="S92" i="34"/>
  <c r="R92" i="34"/>
  <c r="J92" i="34"/>
  <c r="I92" i="34"/>
  <c r="G92" i="34"/>
  <c r="F92" i="34"/>
  <c r="X88" i="34"/>
  <c r="V88" i="34"/>
  <c r="U88" i="34"/>
  <c r="S88" i="34"/>
  <c r="R88" i="34"/>
  <c r="M88" i="34"/>
  <c r="L88" i="34"/>
  <c r="K88" i="34"/>
  <c r="J88" i="34"/>
  <c r="I88" i="34"/>
  <c r="H88" i="34"/>
  <c r="G88" i="34"/>
  <c r="F88" i="34"/>
  <c r="V87" i="34"/>
  <c r="U87" i="34"/>
  <c r="S87" i="34"/>
  <c r="R87" i="34"/>
  <c r="K87" i="34"/>
  <c r="J87" i="34"/>
  <c r="I87" i="34"/>
  <c r="H87" i="34"/>
  <c r="G87" i="34"/>
  <c r="F87" i="34"/>
  <c r="V86" i="34"/>
  <c r="U86" i="34"/>
  <c r="S86" i="34"/>
  <c r="R86" i="34"/>
  <c r="K86" i="34"/>
  <c r="J86" i="34"/>
  <c r="I86" i="34"/>
  <c r="H86" i="34"/>
  <c r="G86" i="34"/>
  <c r="F86" i="34"/>
  <c r="X81" i="34"/>
  <c r="V81" i="34"/>
  <c r="U81" i="34"/>
  <c r="S81" i="34"/>
  <c r="R81" i="34"/>
  <c r="L81" i="34"/>
  <c r="J81" i="34"/>
  <c r="I81" i="34"/>
  <c r="G81" i="34"/>
  <c r="F81" i="34"/>
  <c r="V80" i="34"/>
  <c r="U80" i="34"/>
  <c r="S80" i="34"/>
  <c r="R80" i="34"/>
  <c r="J80" i="34"/>
  <c r="I80" i="34"/>
  <c r="G80" i="34"/>
  <c r="F80" i="34"/>
  <c r="V79" i="34"/>
  <c r="U79" i="34"/>
  <c r="S79" i="34"/>
  <c r="R79" i="34"/>
  <c r="J79" i="34"/>
  <c r="I79" i="34"/>
  <c r="G79" i="34"/>
  <c r="F79" i="34"/>
  <c r="X75" i="34"/>
  <c r="V75" i="34"/>
  <c r="U75" i="34"/>
  <c r="S75" i="34"/>
  <c r="R75" i="34"/>
  <c r="M75" i="34"/>
  <c r="L75" i="34"/>
  <c r="K75" i="34"/>
  <c r="J75" i="34"/>
  <c r="I75" i="34"/>
  <c r="H75" i="34"/>
  <c r="G75" i="34"/>
  <c r="F75" i="34"/>
  <c r="V74" i="34"/>
  <c r="U74" i="34"/>
  <c r="S74" i="34"/>
  <c r="R74" i="34"/>
  <c r="K74" i="34"/>
  <c r="J74" i="34"/>
  <c r="I74" i="34"/>
  <c r="H74" i="34"/>
  <c r="G74" i="34"/>
  <c r="F74" i="34"/>
  <c r="V73" i="34"/>
  <c r="U73" i="34"/>
  <c r="S73" i="34"/>
  <c r="R73" i="34"/>
  <c r="K73" i="34"/>
  <c r="J73" i="34"/>
  <c r="I73" i="34"/>
  <c r="H73" i="34"/>
  <c r="G73" i="34"/>
  <c r="F73" i="34"/>
  <c r="X263" i="35"/>
  <c r="V263" i="35"/>
  <c r="U263" i="35"/>
  <c r="S263" i="35"/>
  <c r="R263" i="35"/>
  <c r="L263" i="35"/>
  <c r="J263" i="35"/>
  <c r="I263" i="35"/>
  <c r="G263" i="35"/>
  <c r="F263" i="35"/>
  <c r="V262" i="35"/>
  <c r="U262" i="35"/>
  <c r="S262" i="35"/>
  <c r="R262" i="35"/>
  <c r="J262" i="35"/>
  <c r="I262" i="35"/>
  <c r="G262" i="35"/>
  <c r="F262" i="35"/>
  <c r="V261" i="35"/>
  <c r="U261" i="35"/>
  <c r="S261" i="35"/>
  <c r="R261" i="35"/>
  <c r="J261" i="35"/>
  <c r="I261" i="35"/>
  <c r="G261" i="35"/>
  <c r="F261" i="35"/>
  <c r="X257" i="35"/>
  <c r="V257" i="35"/>
  <c r="U257" i="35"/>
  <c r="S257" i="35"/>
  <c r="R257" i="35"/>
  <c r="M257" i="35"/>
  <c r="L257" i="35"/>
  <c r="K257" i="35"/>
  <c r="J257" i="35"/>
  <c r="I257" i="35"/>
  <c r="H257" i="35"/>
  <c r="G257" i="35"/>
  <c r="F257" i="35"/>
  <c r="V256" i="35"/>
  <c r="U256" i="35"/>
  <c r="S256" i="35"/>
  <c r="R256" i="35"/>
  <c r="K256" i="35"/>
  <c r="J256" i="35"/>
  <c r="I256" i="35"/>
  <c r="H256" i="35"/>
  <c r="G256" i="35"/>
  <c r="F256" i="35"/>
  <c r="V255" i="35"/>
  <c r="U255" i="35"/>
  <c r="S255" i="35"/>
  <c r="R255" i="35"/>
  <c r="K255" i="35"/>
  <c r="J255" i="35"/>
  <c r="I255" i="35"/>
  <c r="H255" i="35"/>
  <c r="G255" i="35"/>
  <c r="F255" i="35"/>
  <c r="X250" i="35"/>
  <c r="V250" i="35"/>
  <c r="U250" i="35"/>
  <c r="S250" i="35"/>
  <c r="R250" i="35"/>
  <c r="L250" i="35"/>
  <c r="J250" i="35"/>
  <c r="I250" i="35"/>
  <c r="G250" i="35"/>
  <c r="F250" i="35"/>
  <c r="V249" i="35"/>
  <c r="U249" i="35"/>
  <c r="S249" i="35"/>
  <c r="R249" i="35"/>
  <c r="J249" i="35"/>
  <c r="I249" i="35"/>
  <c r="G249" i="35"/>
  <c r="F249" i="35"/>
  <c r="V248" i="35"/>
  <c r="U248" i="35"/>
  <c r="S248" i="35"/>
  <c r="R248" i="35"/>
  <c r="J248" i="35"/>
  <c r="I248" i="35"/>
  <c r="G248" i="35"/>
  <c r="F248" i="35"/>
  <c r="X244" i="35"/>
  <c r="V244" i="35"/>
  <c r="U244" i="35"/>
  <c r="S244" i="35"/>
  <c r="R244" i="35"/>
  <c r="M244" i="35"/>
  <c r="L244" i="35"/>
  <c r="K244" i="35"/>
  <c r="J244" i="35"/>
  <c r="I244" i="35"/>
  <c r="H244" i="35"/>
  <c r="G244" i="35"/>
  <c r="F244" i="35"/>
  <c r="V243" i="35"/>
  <c r="U243" i="35"/>
  <c r="S243" i="35"/>
  <c r="R243" i="35"/>
  <c r="K243" i="35"/>
  <c r="J243" i="35"/>
  <c r="I243" i="35"/>
  <c r="H243" i="35"/>
  <c r="G243" i="35"/>
  <c r="F243" i="35"/>
  <c r="V242" i="35"/>
  <c r="U242" i="35"/>
  <c r="S242" i="35"/>
  <c r="R242" i="35"/>
  <c r="K242" i="35"/>
  <c r="J242" i="35"/>
  <c r="I242" i="35"/>
  <c r="H242" i="35"/>
  <c r="G242" i="35"/>
  <c r="F242" i="35"/>
  <c r="X237" i="35"/>
  <c r="V237" i="35"/>
  <c r="U237" i="35"/>
  <c r="S237" i="35"/>
  <c r="R237" i="35"/>
  <c r="L237" i="35"/>
  <c r="J237" i="35"/>
  <c r="I237" i="35"/>
  <c r="G237" i="35"/>
  <c r="F237" i="35"/>
  <c r="V236" i="35"/>
  <c r="U236" i="35"/>
  <c r="S236" i="35"/>
  <c r="R236" i="35"/>
  <c r="J236" i="35"/>
  <c r="I236" i="35"/>
  <c r="G236" i="35"/>
  <c r="F236" i="35"/>
  <c r="V235" i="35"/>
  <c r="U235" i="35"/>
  <c r="S235" i="35"/>
  <c r="R235" i="35"/>
  <c r="J235" i="35"/>
  <c r="I235" i="35"/>
  <c r="G235" i="35"/>
  <c r="F235" i="35"/>
  <c r="X231" i="35"/>
  <c r="V231" i="35"/>
  <c r="U231" i="35"/>
  <c r="S231" i="35"/>
  <c r="R231" i="35"/>
  <c r="M231" i="35"/>
  <c r="L231" i="35"/>
  <c r="K231" i="35"/>
  <c r="J231" i="35"/>
  <c r="I231" i="35"/>
  <c r="H231" i="35"/>
  <c r="G231" i="35"/>
  <c r="F231" i="35"/>
  <c r="V230" i="35"/>
  <c r="U230" i="35"/>
  <c r="S230" i="35"/>
  <c r="R230" i="35"/>
  <c r="K230" i="35"/>
  <c r="J230" i="35"/>
  <c r="I230" i="35"/>
  <c r="H230" i="35"/>
  <c r="G230" i="35"/>
  <c r="F230" i="35"/>
  <c r="V229" i="35"/>
  <c r="U229" i="35"/>
  <c r="S229" i="35"/>
  <c r="R229" i="35"/>
  <c r="K229" i="35"/>
  <c r="J229" i="35"/>
  <c r="I229" i="35"/>
  <c r="H229" i="35"/>
  <c r="G229" i="35"/>
  <c r="F229" i="35"/>
  <c r="X224" i="35"/>
  <c r="V224" i="35"/>
  <c r="U224" i="35"/>
  <c r="S224" i="35"/>
  <c r="R224" i="35"/>
  <c r="L224" i="35"/>
  <c r="J224" i="35"/>
  <c r="I224" i="35"/>
  <c r="G224" i="35"/>
  <c r="F224" i="35"/>
  <c r="V223" i="35"/>
  <c r="U223" i="35"/>
  <c r="S223" i="35"/>
  <c r="R223" i="35"/>
  <c r="J223" i="35"/>
  <c r="I223" i="35"/>
  <c r="G223" i="35"/>
  <c r="F223" i="35"/>
  <c r="V222" i="35"/>
  <c r="U222" i="35"/>
  <c r="S222" i="35"/>
  <c r="R222" i="35"/>
  <c r="J222" i="35"/>
  <c r="I222" i="35"/>
  <c r="G222" i="35"/>
  <c r="F222" i="35"/>
  <c r="X218" i="35"/>
  <c r="V218" i="35"/>
  <c r="U218" i="35"/>
  <c r="S218" i="35"/>
  <c r="R218" i="35"/>
  <c r="M218" i="35"/>
  <c r="L218" i="35"/>
  <c r="K218" i="35"/>
  <c r="J218" i="35"/>
  <c r="I218" i="35"/>
  <c r="H218" i="35"/>
  <c r="G218" i="35"/>
  <c r="F218" i="35"/>
  <c r="V217" i="35"/>
  <c r="U217" i="35"/>
  <c r="S217" i="35"/>
  <c r="R217" i="35"/>
  <c r="K217" i="35"/>
  <c r="J217" i="35"/>
  <c r="I217" i="35"/>
  <c r="H217" i="35"/>
  <c r="G217" i="35"/>
  <c r="F217" i="35"/>
  <c r="V216" i="35"/>
  <c r="U216" i="35"/>
  <c r="S216" i="35"/>
  <c r="R216" i="35"/>
  <c r="K216" i="35"/>
  <c r="J216" i="35"/>
  <c r="I216" i="35"/>
  <c r="H216" i="35"/>
  <c r="G216" i="35"/>
  <c r="F216" i="35"/>
  <c r="X211" i="35"/>
  <c r="V211" i="35"/>
  <c r="U211" i="35"/>
  <c r="S211" i="35"/>
  <c r="R211" i="35"/>
  <c r="L211" i="35"/>
  <c r="J211" i="35"/>
  <c r="I211" i="35"/>
  <c r="G211" i="35"/>
  <c r="F211" i="35"/>
  <c r="V210" i="35"/>
  <c r="U210" i="35"/>
  <c r="S210" i="35"/>
  <c r="R210" i="35"/>
  <c r="J210" i="35"/>
  <c r="I210" i="35"/>
  <c r="G210" i="35"/>
  <c r="F210" i="35"/>
  <c r="V209" i="35"/>
  <c r="U209" i="35"/>
  <c r="S209" i="35"/>
  <c r="R209" i="35"/>
  <c r="J209" i="35"/>
  <c r="I209" i="35"/>
  <c r="G209" i="35"/>
  <c r="F209" i="35"/>
  <c r="X205" i="35"/>
  <c r="V205" i="35"/>
  <c r="U205" i="35"/>
  <c r="S205" i="35"/>
  <c r="R205" i="35"/>
  <c r="M205" i="35"/>
  <c r="L205" i="35"/>
  <c r="K205" i="35"/>
  <c r="J205" i="35"/>
  <c r="I205" i="35"/>
  <c r="H205" i="35"/>
  <c r="G205" i="35"/>
  <c r="F205" i="35"/>
  <c r="V204" i="35"/>
  <c r="U204" i="35"/>
  <c r="S204" i="35"/>
  <c r="R204" i="35"/>
  <c r="K204" i="35"/>
  <c r="J204" i="35"/>
  <c r="I204" i="35"/>
  <c r="H204" i="35"/>
  <c r="G204" i="35"/>
  <c r="F204" i="35"/>
  <c r="V203" i="35"/>
  <c r="U203" i="35"/>
  <c r="S203" i="35"/>
  <c r="R203" i="35"/>
  <c r="K203" i="35"/>
  <c r="J203" i="35"/>
  <c r="I203" i="35"/>
  <c r="H203" i="35"/>
  <c r="G203" i="35"/>
  <c r="F203" i="35"/>
  <c r="X198" i="35"/>
  <c r="V198" i="35"/>
  <c r="U198" i="35"/>
  <c r="S198" i="35"/>
  <c r="R198" i="35"/>
  <c r="L198" i="35"/>
  <c r="J198" i="35"/>
  <c r="I198" i="35"/>
  <c r="G198" i="35"/>
  <c r="F198" i="35"/>
  <c r="V197" i="35"/>
  <c r="U197" i="35"/>
  <c r="S197" i="35"/>
  <c r="R197" i="35"/>
  <c r="J197" i="35"/>
  <c r="I197" i="35"/>
  <c r="G197" i="35"/>
  <c r="F197" i="35"/>
  <c r="V196" i="35"/>
  <c r="U196" i="35"/>
  <c r="S196" i="35"/>
  <c r="R196" i="35"/>
  <c r="J196" i="35"/>
  <c r="I196" i="35"/>
  <c r="G196" i="35"/>
  <c r="F196" i="35"/>
  <c r="X192" i="35"/>
  <c r="V192" i="35"/>
  <c r="U192" i="35"/>
  <c r="S192" i="35"/>
  <c r="R192" i="35"/>
  <c r="M192" i="35"/>
  <c r="L192" i="35"/>
  <c r="K192" i="35"/>
  <c r="J192" i="35"/>
  <c r="I192" i="35"/>
  <c r="H192" i="35"/>
  <c r="G192" i="35"/>
  <c r="F192" i="35"/>
  <c r="V191" i="35"/>
  <c r="U191" i="35"/>
  <c r="S191" i="35"/>
  <c r="R191" i="35"/>
  <c r="K191" i="35"/>
  <c r="J191" i="35"/>
  <c r="I191" i="35"/>
  <c r="H191" i="35"/>
  <c r="G191" i="35"/>
  <c r="F191" i="35"/>
  <c r="V190" i="35"/>
  <c r="U190" i="35"/>
  <c r="S190" i="35"/>
  <c r="R190" i="35"/>
  <c r="K190" i="35"/>
  <c r="J190" i="35"/>
  <c r="I190" i="35"/>
  <c r="H190" i="35"/>
  <c r="G190" i="35"/>
  <c r="F190" i="35"/>
  <c r="X185" i="35"/>
  <c r="V185" i="35"/>
  <c r="U185" i="35"/>
  <c r="S185" i="35"/>
  <c r="R185" i="35"/>
  <c r="L185" i="35"/>
  <c r="J185" i="35"/>
  <c r="I185" i="35"/>
  <c r="G185" i="35"/>
  <c r="F185" i="35"/>
  <c r="V184" i="35"/>
  <c r="U184" i="35"/>
  <c r="S184" i="35"/>
  <c r="R184" i="35"/>
  <c r="J184" i="35"/>
  <c r="I184" i="35"/>
  <c r="G184" i="35"/>
  <c r="F184" i="35"/>
  <c r="V183" i="35"/>
  <c r="U183" i="35"/>
  <c r="S183" i="35"/>
  <c r="R183" i="35"/>
  <c r="J183" i="35"/>
  <c r="I183" i="35"/>
  <c r="G183" i="35"/>
  <c r="F183" i="35"/>
  <c r="X179" i="35"/>
  <c r="V179" i="35"/>
  <c r="U179" i="35"/>
  <c r="S179" i="35"/>
  <c r="R179" i="35"/>
  <c r="M179" i="35"/>
  <c r="L179" i="35"/>
  <c r="K179" i="35"/>
  <c r="J179" i="35"/>
  <c r="I179" i="35"/>
  <c r="H179" i="35"/>
  <c r="G179" i="35"/>
  <c r="F179" i="35"/>
  <c r="V178" i="35"/>
  <c r="U178" i="35"/>
  <c r="S178" i="35"/>
  <c r="R178" i="35"/>
  <c r="K178" i="35"/>
  <c r="J178" i="35"/>
  <c r="I178" i="35"/>
  <c r="H178" i="35"/>
  <c r="G178" i="35"/>
  <c r="F178" i="35"/>
  <c r="V177" i="35"/>
  <c r="U177" i="35"/>
  <c r="S177" i="35"/>
  <c r="R177" i="35"/>
  <c r="K177" i="35"/>
  <c r="J177" i="35"/>
  <c r="I177" i="35"/>
  <c r="H177" i="35"/>
  <c r="G177" i="35"/>
  <c r="F177" i="35"/>
  <c r="X172" i="35"/>
  <c r="V172" i="35"/>
  <c r="U172" i="35"/>
  <c r="S172" i="35"/>
  <c r="R172" i="35"/>
  <c r="L172" i="35"/>
  <c r="J172" i="35"/>
  <c r="I172" i="35"/>
  <c r="G172" i="35"/>
  <c r="F172" i="35"/>
  <c r="V171" i="35"/>
  <c r="U171" i="35"/>
  <c r="S171" i="35"/>
  <c r="R171" i="35"/>
  <c r="J171" i="35"/>
  <c r="I171" i="35"/>
  <c r="G171" i="35"/>
  <c r="F171" i="35"/>
  <c r="V170" i="35"/>
  <c r="U170" i="35"/>
  <c r="S170" i="35"/>
  <c r="R170" i="35"/>
  <c r="J170" i="35"/>
  <c r="I170" i="35"/>
  <c r="G170" i="35"/>
  <c r="F170" i="35"/>
  <c r="X166" i="35"/>
  <c r="V166" i="35"/>
  <c r="U166" i="35"/>
  <c r="S166" i="35"/>
  <c r="R166" i="35"/>
  <c r="M166" i="35"/>
  <c r="L166" i="35"/>
  <c r="K166" i="35"/>
  <c r="J166" i="35"/>
  <c r="I166" i="35"/>
  <c r="H166" i="35"/>
  <c r="G166" i="35"/>
  <c r="F166" i="35"/>
  <c r="V165" i="35"/>
  <c r="U165" i="35"/>
  <c r="S165" i="35"/>
  <c r="R165" i="35"/>
  <c r="K165" i="35"/>
  <c r="J165" i="35"/>
  <c r="I165" i="35"/>
  <c r="H165" i="35"/>
  <c r="G165" i="35"/>
  <c r="F165" i="35"/>
  <c r="V164" i="35"/>
  <c r="U164" i="35"/>
  <c r="S164" i="35"/>
  <c r="R164" i="35"/>
  <c r="K164" i="35"/>
  <c r="J164" i="35"/>
  <c r="I164" i="35"/>
  <c r="H164" i="35"/>
  <c r="G164" i="35"/>
  <c r="F164" i="35"/>
  <c r="X159" i="35"/>
  <c r="V159" i="35"/>
  <c r="U159" i="35"/>
  <c r="S159" i="35"/>
  <c r="R159" i="35"/>
  <c r="L159" i="35"/>
  <c r="J159" i="35"/>
  <c r="I159" i="35"/>
  <c r="G159" i="35"/>
  <c r="F159" i="35"/>
  <c r="V158" i="35"/>
  <c r="U158" i="35"/>
  <c r="S158" i="35"/>
  <c r="R158" i="35"/>
  <c r="J158" i="35"/>
  <c r="I158" i="35"/>
  <c r="G158" i="35"/>
  <c r="F158" i="35"/>
  <c r="V157" i="35"/>
  <c r="U157" i="35"/>
  <c r="S157" i="35"/>
  <c r="R157" i="35"/>
  <c r="J157" i="35"/>
  <c r="I157" i="35"/>
  <c r="G157" i="35"/>
  <c r="F157" i="35"/>
  <c r="X153" i="35"/>
  <c r="V153" i="35"/>
  <c r="U153" i="35"/>
  <c r="S153" i="35"/>
  <c r="R153" i="35"/>
  <c r="M153" i="35"/>
  <c r="L153" i="35"/>
  <c r="K153" i="35"/>
  <c r="J153" i="35"/>
  <c r="I153" i="35"/>
  <c r="H153" i="35"/>
  <c r="G153" i="35"/>
  <c r="F153" i="35"/>
  <c r="V152" i="35"/>
  <c r="U152" i="35"/>
  <c r="S152" i="35"/>
  <c r="R152" i="35"/>
  <c r="K152" i="35"/>
  <c r="J152" i="35"/>
  <c r="I152" i="35"/>
  <c r="H152" i="35"/>
  <c r="G152" i="35"/>
  <c r="F152" i="35"/>
  <c r="V151" i="35"/>
  <c r="U151" i="35"/>
  <c r="S151" i="35"/>
  <c r="R151" i="35"/>
  <c r="K151" i="35"/>
  <c r="J151" i="35"/>
  <c r="I151" i="35"/>
  <c r="H151" i="35"/>
  <c r="G151" i="35"/>
  <c r="F151" i="35"/>
  <c r="X146" i="35"/>
  <c r="V146" i="35"/>
  <c r="U146" i="35"/>
  <c r="S146" i="35"/>
  <c r="R146" i="35"/>
  <c r="L146" i="35"/>
  <c r="J146" i="35"/>
  <c r="I146" i="35"/>
  <c r="G146" i="35"/>
  <c r="F146" i="35"/>
  <c r="V145" i="35"/>
  <c r="U145" i="35"/>
  <c r="S145" i="35"/>
  <c r="R145" i="35"/>
  <c r="J145" i="35"/>
  <c r="I145" i="35"/>
  <c r="G145" i="35"/>
  <c r="F145" i="35"/>
  <c r="V144" i="35"/>
  <c r="U144" i="35"/>
  <c r="S144" i="35"/>
  <c r="R144" i="35"/>
  <c r="J144" i="35"/>
  <c r="I144" i="35"/>
  <c r="G144" i="35"/>
  <c r="F144" i="35"/>
  <c r="X140" i="35"/>
  <c r="V140" i="35"/>
  <c r="U140" i="35"/>
  <c r="S140" i="35"/>
  <c r="R140" i="35"/>
  <c r="M140" i="35"/>
  <c r="L140" i="35"/>
  <c r="K140" i="35"/>
  <c r="J140" i="35"/>
  <c r="I140" i="35"/>
  <c r="H140" i="35"/>
  <c r="G140" i="35"/>
  <c r="F140" i="35"/>
  <c r="V139" i="35"/>
  <c r="U139" i="35"/>
  <c r="S139" i="35"/>
  <c r="R139" i="35"/>
  <c r="K139" i="35"/>
  <c r="J139" i="35"/>
  <c r="I139" i="35"/>
  <c r="H139" i="35"/>
  <c r="G139" i="35"/>
  <c r="F139" i="35"/>
  <c r="V138" i="35"/>
  <c r="U138" i="35"/>
  <c r="S138" i="35"/>
  <c r="R138" i="35"/>
  <c r="K138" i="35"/>
  <c r="J138" i="35"/>
  <c r="I138" i="35"/>
  <c r="H138" i="35"/>
  <c r="G138" i="35"/>
  <c r="F138" i="35"/>
  <c r="X133" i="35"/>
  <c r="V133" i="35"/>
  <c r="U133" i="35"/>
  <c r="S133" i="35"/>
  <c r="R133" i="35"/>
  <c r="L133" i="35"/>
  <c r="J133" i="35"/>
  <c r="I133" i="35"/>
  <c r="G133" i="35"/>
  <c r="F133" i="35"/>
  <c r="V132" i="35"/>
  <c r="U132" i="35"/>
  <c r="S132" i="35"/>
  <c r="R132" i="35"/>
  <c r="J132" i="35"/>
  <c r="I132" i="35"/>
  <c r="G132" i="35"/>
  <c r="F132" i="35"/>
  <c r="V131" i="35"/>
  <c r="U131" i="35"/>
  <c r="S131" i="35"/>
  <c r="R131" i="35"/>
  <c r="J131" i="35"/>
  <c r="I131" i="35"/>
  <c r="G131" i="35"/>
  <c r="F131" i="35"/>
  <c r="X127" i="35"/>
  <c r="V127" i="35"/>
  <c r="U127" i="35"/>
  <c r="S127" i="35"/>
  <c r="R127" i="35"/>
  <c r="M127" i="35"/>
  <c r="L127" i="35"/>
  <c r="K127" i="35"/>
  <c r="J127" i="35"/>
  <c r="I127" i="35"/>
  <c r="H127" i="35"/>
  <c r="G127" i="35"/>
  <c r="F127" i="35"/>
  <c r="V126" i="35"/>
  <c r="U126" i="35"/>
  <c r="S126" i="35"/>
  <c r="R126" i="35"/>
  <c r="K126" i="35"/>
  <c r="J126" i="35"/>
  <c r="I126" i="35"/>
  <c r="H126" i="35"/>
  <c r="G126" i="35"/>
  <c r="F126" i="35"/>
  <c r="V125" i="35"/>
  <c r="U125" i="35"/>
  <c r="S125" i="35"/>
  <c r="R125" i="35"/>
  <c r="K125" i="35"/>
  <c r="J125" i="35"/>
  <c r="I125" i="35"/>
  <c r="H125" i="35"/>
  <c r="G125" i="35"/>
  <c r="F125" i="35"/>
  <c r="X120" i="35"/>
  <c r="V120" i="35"/>
  <c r="U120" i="35"/>
  <c r="S120" i="35"/>
  <c r="R120" i="35"/>
  <c r="L120" i="35"/>
  <c r="J120" i="35"/>
  <c r="I120" i="35"/>
  <c r="G120" i="35"/>
  <c r="F120" i="35"/>
  <c r="V119" i="35"/>
  <c r="U119" i="35"/>
  <c r="S119" i="35"/>
  <c r="R119" i="35"/>
  <c r="J119" i="35"/>
  <c r="I119" i="35"/>
  <c r="G119" i="35"/>
  <c r="F119" i="35"/>
  <c r="V118" i="35"/>
  <c r="U118" i="35"/>
  <c r="S118" i="35"/>
  <c r="R118" i="35"/>
  <c r="J118" i="35"/>
  <c r="I118" i="35"/>
  <c r="G118" i="35"/>
  <c r="F118" i="35"/>
  <c r="X114" i="35"/>
  <c r="V114" i="35"/>
  <c r="U114" i="35"/>
  <c r="S114" i="35"/>
  <c r="R114" i="35"/>
  <c r="M114" i="35"/>
  <c r="L114" i="35"/>
  <c r="K114" i="35"/>
  <c r="J114" i="35"/>
  <c r="I114" i="35"/>
  <c r="H114" i="35"/>
  <c r="G114" i="35"/>
  <c r="F114" i="35"/>
  <c r="V113" i="35"/>
  <c r="U113" i="35"/>
  <c r="S113" i="35"/>
  <c r="R113" i="35"/>
  <c r="K113" i="35"/>
  <c r="J113" i="35"/>
  <c r="I113" i="35"/>
  <c r="H113" i="35"/>
  <c r="G113" i="35"/>
  <c r="F113" i="35"/>
  <c r="V112" i="35"/>
  <c r="U112" i="35"/>
  <c r="S112" i="35"/>
  <c r="R112" i="35"/>
  <c r="K112" i="35"/>
  <c r="J112" i="35"/>
  <c r="I112" i="35"/>
  <c r="H112" i="35"/>
  <c r="G112" i="35"/>
  <c r="F112" i="35"/>
  <c r="X107" i="35"/>
  <c r="V107" i="35"/>
  <c r="U107" i="35"/>
  <c r="S107" i="35"/>
  <c r="R107" i="35"/>
  <c r="L107" i="35"/>
  <c r="J107" i="35"/>
  <c r="I107" i="35"/>
  <c r="G107" i="35"/>
  <c r="F107" i="35"/>
  <c r="V106" i="35"/>
  <c r="U106" i="35"/>
  <c r="S106" i="35"/>
  <c r="R106" i="35"/>
  <c r="J106" i="35"/>
  <c r="I106" i="35"/>
  <c r="G106" i="35"/>
  <c r="F106" i="35"/>
  <c r="V105" i="35"/>
  <c r="U105" i="35"/>
  <c r="S105" i="35"/>
  <c r="R105" i="35"/>
  <c r="J105" i="35"/>
  <c r="I105" i="35"/>
  <c r="G105" i="35"/>
  <c r="F105" i="35"/>
  <c r="X101" i="35"/>
  <c r="V101" i="35"/>
  <c r="U101" i="35"/>
  <c r="S101" i="35"/>
  <c r="R101" i="35"/>
  <c r="M101" i="35"/>
  <c r="L101" i="35"/>
  <c r="K101" i="35"/>
  <c r="J101" i="35"/>
  <c r="I101" i="35"/>
  <c r="H101" i="35"/>
  <c r="G101" i="35"/>
  <c r="F101" i="35"/>
  <c r="V100" i="35"/>
  <c r="U100" i="35"/>
  <c r="S100" i="35"/>
  <c r="R100" i="35"/>
  <c r="K100" i="35"/>
  <c r="J100" i="35"/>
  <c r="I100" i="35"/>
  <c r="H100" i="35"/>
  <c r="G100" i="35"/>
  <c r="F100" i="35"/>
  <c r="V99" i="35"/>
  <c r="U99" i="35"/>
  <c r="S99" i="35"/>
  <c r="R99" i="35"/>
  <c r="K99" i="35"/>
  <c r="J99" i="35"/>
  <c r="I99" i="35"/>
  <c r="H99" i="35"/>
  <c r="G99" i="35"/>
  <c r="F99" i="35"/>
  <c r="X94" i="35"/>
  <c r="V94" i="35"/>
  <c r="U94" i="35"/>
  <c r="S94" i="35"/>
  <c r="R94" i="35"/>
  <c r="L94" i="35"/>
  <c r="J94" i="35"/>
  <c r="I94" i="35"/>
  <c r="G94" i="35"/>
  <c r="F94" i="35"/>
  <c r="V93" i="35"/>
  <c r="U93" i="35"/>
  <c r="S93" i="35"/>
  <c r="R93" i="35"/>
  <c r="J93" i="35"/>
  <c r="I93" i="35"/>
  <c r="G93" i="35"/>
  <c r="F93" i="35"/>
  <c r="V92" i="35"/>
  <c r="U92" i="35"/>
  <c r="S92" i="35"/>
  <c r="R92" i="35"/>
  <c r="J92" i="35"/>
  <c r="I92" i="35"/>
  <c r="G92" i="35"/>
  <c r="F92" i="35"/>
  <c r="X88" i="35"/>
  <c r="V88" i="35"/>
  <c r="U88" i="35"/>
  <c r="S88" i="35"/>
  <c r="R88" i="35"/>
  <c r="M88" i="35"/>
  <c r="L88" i="35"/>
  <c r="K88" i="35"/>
  <c r="J88" i="35"/>
  <c r="I88" i="35"/>
  <c r="H88" i="35"/>
  <c r="G88" i="35"/>
  <c r="F88" i="35"/>
  <c r="V87" i="35"/>
  <c r="U87" i="35"/>
  <c r="S87" i="35"/>
  <c r="R87" i="35"/>
  <c r="K87" i="35"/>
  <c r="J87" i="35"/>
  <c r="I87" i="35"/>
  <c r="H87" i="35"/>
  <c r="G87" i="35"/>
  <c r="F87" i="35"/>
  <c r="V86" i="35"/>
  <c r="U86" i="35"/>
  <c r="S86" i="35"/>
  <c r="R86" i="35"/>
  <c r="K86" i="35"/>
  <c r="J86" i="35"/>
  <c r="I86" i="35"/>
  <c r="H86" i="35"/>
  <c r="G86" i="35"/>
  <c r="F86" i="35"/>
  <c r="X81" i="35"/>
  <c r="V81" i="35"/>
  <c r="U81" i="35"/>
  <c r="S81" i="35"/>
  <c r="R81" i="35"/>
  <c r="L81" i="35"/>
  <c r="J81" i="35"/>
  <c r="I81" i="35"/>
  <c r="G81" i="35"/>
  <c r="F81" i="35"/>
  <c r="V80" i="35"/>
  <c r="U80" i="35"/>
  <c r="S80" i="35"/>
  <c r="R80" i="35"/>
  <c r="J80" i="35"/>
  <c r="I80" i="35"/>
  <c r="G80" i="35"/>
  <c r="F80" i="35"/>
  <c r="V79" i="35"/>
  <c r="U79" i="35"/>
  <c r="S79" i="35"/>
  <c r="R79" i="35"/>
  <c r="J79" i="35"/>
  <c r="I79" i="35"/>
  <c r="G79" i="35"/>
  <c r="F79" i="35"/>
  <c r="X75" i="35"/>
  <c r="V75" i="35"/>
  <c r="U75" i="35"/>
  <c r="S75" i="35"/>
  <c r="R75" i="35"/>
  <c r="M75" i="35"/>
  <c r="L75" i="35"/>
  <c r="K75" i="35"/>
  <c r="J75" i="35"/>
  <c r="I75" i="35"/>
  <c r="H75" i="35"/>
  <c r="G75" i="35"/>
  <c r="F75" i="35"/>
  <c r="V74" i="35"/>
  <c r="U74" i="35"/>
  <c r="S74" i="35"/>
  <c r="R74" i="35"/>
  <c r="K74" i="35"/>
  <c r="J74" i="35"/>
  <c r="I74" i="35"/>
  <c r="H74" i="35"/>
  <c r="G74" i="35"/>
  <c r="F74" i="35"/>
  <c r="V73" i="35"/>
  <c r="U73" i="35"/>
  <c r="S73" i="35"/>
  <c r="R73" i="35"/>
  <c r="K73" i="35"/>
  <c r="J73" i="35"/>
  <c r="I73" i="35"/>
  <c r="H73" i="35"/>
  <c r="G73" i="35"/>
  <c r="F73" i="35"/>
  <c r="X263" i="36"/>
  <c r="V263" i="36"/>
  <c r="U263" i="36"/>
  <c r="S263" i="36"/>
  <c r="R263" i="36"/>
  <c r="L263" i="36"/>
  <c r="J263" i="36"/>
  <c r="I263" i="36"/>
  <c r="G263" i="36"/>
  <c r="F263" i="36"/>
  <c r="V262" i="36"/>
  <c r="U262" i="36"/>
  <c r="S262" i="36"/>
  <c r="R262" i="36"/>
  <c r="J262" i="36"/>
  <c r="I262" i="36"/>
  <c r="G262" i="36"/>
  <c r="F262" i="36"/>
  <c r="V261" i="36"/>
  <c r="U261" i="36"/>
  <c r="S261" i="36"/>
  <c r="R261" i="36"/>
  <c r="J261" i="36"/>
  <c r="I261" i="36"/>
  <c r="G261" i="36"/>
  <c r="F261" i="36"/>
  <c r="X257" i="36"/>
  <c r="V257" i="36"/>
  <c r="U257" i="36"/>
  <c r="S257" i="36"/>
  <c r="R257" i="36"/>
  <c r="M257" i="36"/>
  <c r="L257" i="36"/>
  <c r="K257" i="36"/>
  <c r="J257" i="36"/>
  <c r="I257" i="36"/>
  <c r="H257" i="36"/>
  <c r="G257" i="36"/>
  <c r="F257" i="36"/>
  <c r="V256" i="36"/>
  <c r="U256" i="36"/>
  <c r="S256" i="36"/>
  <c r="R256" i="36"/>
  <c r="K256" i="36"/>
  <c r="J256" i="36"/>
  <c r="I256" i="36"/>
  <c r="H256" i="36"/>
  <c r="G256" i="36"/>
  <c r="F256" i="36"/>
  <c r="V255" i="36"/>
  <c r="U255" i="36"/>
  <c r="S255" i="36"/>
  <c r="R255" i="36"/>
  <c r="K255" i="36"/>
  <c r="J255" i="36"/>
  <c r="I255" i="36"/>
  <c r="H255" i="36"/>
  <c r="G255" i="36"/>
  <c r="F255" i="36"/>
  <c r="X250" i="36"/>
  <c r="V250" i="36"/>
  <c r="U250" i="36"/>
  <c r="S250" i="36"/>
  <c r="R250" i="36"/>
  <c r="L250" i="36"/>
  <c r="J250" i="36"/>
  <c r="I250" i="36"/>
  <c r="G250" i="36"/>
  <c r="F250" i="36"/>
  <c r="V249" i="36"/>
  <c r="U249" i="36"/>
  <c r="S249" i="36"/>
  <c r="R249" i="36"/>
  <c r="J249" i="36"/>
  <c r="I249" i="36"/>
  <c r="G249" i="36"/>
  <c r="F249" i="36"/>
  <c r="V248" i="36"/>
  <c r="U248" i="36"/>
  <c r="S248" i="36"/>
  <c r="R248" i="36"/>
  <c r="J248" i="36"/>
  <c r="I248" i="36"/>
  <c r="G248" i="36"/>
  <c r="F248" i="36"/>
  <c r="X244" i="36"/>
  <c r="V244" i="36"/>
  <c r="U244" i="36"/>
  <c r="S244" i="36"/>
  <c r="R244" i="36"/>
  <c r="M244" i="36"/>
  <c r="L244" i="36"/>
  <c r="K244" i="36"/>
  <c r="J244" i="36"/>
  <c r="I244" i="36"/>
  <c r="H244" i="36"/>
  <c r="G244" i="36"/>
  <c r="F244" i="36"/>
  <c r="V243" i="36"/>
  <c r="U243" i="36"/>
  <c r="S243" i="36"/>
  <c r="R243" i="36"/>
  <c r="K243" i="36"/>
  <c r="J243" i="36"/>
  <c r="I243" i="36"/>
  <c r="H243" i="36"/>
  <c r="G243" i="36"/>
  <c r="F243" i="36"/>
  <c r="V242" i="36"/>
  <c r="U242" i="36"/>
  <c r="S242" i="36"/>
  <c r="R242" i="36"/>
  <c r="K242" i="36"/>
  <c r="J242" i="36"/>
  <c r="I242" i="36"/>
  <c r="H242" i="36"/>
  <c r="G242" i="36"/>
  <c r="F242" i="36"/>
  <c r="X237" i="36"/>
  <c r="V237" i="36"/>
  <c r="U237" i="36"/>
  <c r="S237" i="36"/>
  <c r="R237" i="36"/>
  <c r="L237" i="36"/>
  <c r="J237" i="36"/>
  <c r="I237" i="36"/>
  <c r="G237" i="36"/>
  <c r="F237" i="36"/>
  <c r="V236" i="36"/>
  <c r="U236" i="36"/>
  <c r="S236" i="36"/>
  <c r="R236" i="36"/>
  <c r="J236" i="36"/>
  <c r="I236" i="36"/>
  <c r="G236" i="36"/>
  <c r="F236" i="36"/>
  <c r="V235" i="36"/>
  <c r="U235" i="36"/>
  <c r="S235" i="36"/>
  <c r="R235" i="36"/>
  <c r="J235" i="36"/>
  <c r="I235" i="36"/>
  <c r="G235" i="36"/>
  <c r="F235" i="36"/>
  <c r="X231" i="36"/>
  <c r="V231" i="36"/>
  <c r="U231" i="36"/>
  <c r="S231" i="36"/>
  <c r="R231" i="36"/>
  <c r="M231" i="36"/>
  <c r="L231" i="36"/>
  <c r="K231" i="36"/>
  <c r="J231" i="36"/>
  <c r="I231" i="36"/>
  <c r="H231" i="36"/>
  <c r="G231" i="36"/>
  <c r="F231" i="36"/>
  <c r="V230" i="36"/>
  <c r="U230" i="36"/>
  <c r="S230" i="36"/>
  <c r="R230" i="36"/>
  <c r="K230" i="36"/>
  <c r="J230" i="36"/>
  <c r="I230" i="36"/>
  <c r="H230" i="36"/>
  <c r="G230" i="36"/>
  <c r="F230" i="36"/>
  <c r="V229" i="36"/>
  <c r="U229" i="36"/>
  <c r="S229" i="36"/>
  <c r="R229" i="36"/>
  <c r="K229" i="36"/>
  <c r="J229" i="36"/>
  <c r="I229" i="36"/>
  <c r="H229" i="36"/>
  <c r="G229" i="36"/>
  <c r="F229" i="36"/>
  <c r="X224" i="36"/>
  <c r="V224" i="36"/>
  <c r="U224" i="36"/>
  <c r="S224" i="36"/>
  <c r="R224" i="36"/>
  <c r="L224" i="36"/>
  <c r="J224" i="36"/>
  <c r="I224" i="36"/>
  <c r="G224" i="36"/>
  <c r="F224" i="36"/>
  <c r="V223" i="36"/>
  <c r="U223" i="36"/>
  <c r="S223" i="36"/>
  <c r="R223" i="36"/>
  <c r="J223" i="36"/>
  <c r="I223" i="36"/>
  <c r="G223" i="36"/>
  <c r="F223" i="36"/>
  <c r="V222" i="36"/>
  <c r="U222" i="36"/>
  <c r="S222" i="36"/>
  <c r="R222" i="36"/>
  <c r="J222" i="36"/>
  <c r="I222" i="36"/>
  <c r="G222" i="36"/>
  <c r="F222" i="36"/>
  <c r="X218" i="36"/>
  <c r="V218" i="36"/>
  <c r="U218" i="36"/>
  <c r="S218" i="36"/>
  <c r="R218" i="36"/>
  <c r="M218" i="36"/>
  <c r="L218" i="36"/>
  <c r="K218" i="36"/>
  <c r="J218" i="36"/>
  <c r="I218" i="36"/>
  <c r="H218" i="36"/>
  <c r="G218" i="36"/>
  <c r="F218" i="36"/>
  <c r="V217" i="36"/>
  <c r="U217" i="36"/>
  <c r="S217" i="36"/>
  <c r="R217" i="36"/>
  <c r="K217" i="36"/>
  <c r="J217" i="36"/>
  <c r="I217" i="36"/>
  <c r="H217" i="36"/>
  <c r="G217" i="36"/>
  <c r="F217" i="36"/>
  <c r="V216" i="36"/>
  <c r="U216" i="36"/>
  <c r="S216" i="36"/>
  <c r="R216" i="36"/>
  <c r="K216" i="36"/>
  <c r="J216" i="36"/>
  <c r="I216" i="36"/>
  <c r="H216" i="36"/>
  <c r="G216" i="36"/>
  <c r="F216" i="36"/>
  <c r="X211" i="36"/>
  <c r="V211" i="36"/>
  <c r="U211" i="36"/>
  <c r="S211" i="36"/>
  <c r="R211" i="36"/>
  <c r="L211" i="36"/>
  <c r="J211" i="36"/>
  <c r="I211" i="36"/>
  <c r="G211" i="36"/>
  <c r="F211" i="36"/>
  <c r="V210" i="36"/>
  <c r="U210" i="36"/>
  <c r="S210" i="36"/>
  <c r="R210" i="36"/>
  <c r="J210" i="36"/>
  <c r="I210" i="36"/>
  <c r="G210" i="36"/>
  <c r="F210" i="36"/>
  <c r="V209" i="36"/>
  <c r="U209" i="36"/>
  <c r="S209" i="36"/>
  <c r="R209" i="36"/>
  <c r="J209" i="36"/>
  <c r="I209" i="36"/>
  <c r="G209" i="36"/>
  <c r="F209" i="36"/>
  <c r="X205" i="36"/>
  <c r="V205" i="36"/>
  <c r="U205" i="36"/>
  <c r="S205" i="36"/>
  <c r="R205" i="36"/>
  <c r="M205" i="36"/>
  <c r="L205" i="36"/>
  <c r="K205" i="36"/>
  <c r="J205" i="36"/>
  <c r="I205" i="36"/>
  <c r="H205" i="36"/>
  <c r="G205" i="36"/>
  <c r="F205" i="36"/>
  <c r="V204" i="36"/>
  <c r="U204" i="36"/>
  <c r="S204" i="36"/>
  <c r="R204" i="36"/>
  <c r="K204" i="36"/>
  <c r="J204" i="36"/>
  <c r="I204" i="36"/>
  <c r="H204" i="36"/>
  <c r="G204" i="36"/>
  <c r="F204" i="36"/>
  <c r="V203" i="36"/>
  <c r="U203" i="36"/>
  <c r="S203" i="36"/>
  <c r="R203" i="36"/>
  <c r="K203" i="36"/>
  <c r="J203" i="36"/>
  <c r="I203" i="36"/>
  <c r="H203" i="36"/>
  <c r="G203" i="36"/>
  <c r="F203" i="36"/>
  <c r="X198" i="36"/>
  <c r="V198" i="36"/>
  <c r="U198" i="36"/>
  <c r="S198" i="36"/>
  <c r="R198" i="36"/>
  <c r="L198" i="36"/>
  <c r="J198" i="36"/>
  <c r="I198" i="36"/>
  <c r="G198" i="36"/>
  <c r="F198" i="36"/>
  <c r="V197" i="36"/>
  <c r="U197" i="36"/>
  <c r="S197" i="36"/>
  <c r="R197" i="36"/>
  <c r="J197" i="36"/>
  <c r="I197" i="36"/>
  <c r="G197" i="36"/>
  <c r="F197" i="36"/>
  <c r="V196" i="36"/>
  <c r="U196" i="36"/>
  <c r="S196" i="36"/>
  <c r="R196" i="36"/>
  <c r="J196" i="36"/>
  <c r="I196" i="36"/>
  <c r="G196" i="36"/>
  <c r="F196" i="36"/>
  <c r="X192" i="36"/>
  <c r="V192" i="36"/>
  <c r="U192" i="36"/>
  <c r="S192" i="36"/>
  <c r="R192" i="36"/>
  <c r="M192" i="36"/>
  <c r="L192" i="36"/>
  <c r="K192" i="36"/>
  <c r="J192" i="36"/>
  <c r="I192" i="36"/>
  <c r="H192" i="36"/>
  <c r="G192" i="36"/>
  <c r="F192" i="36"/>
  <c r="V191" i="36"/>
  <c r="U191" i="36"/>
  <c r="S191" i="36"/>
  <c r="R191" i="36"/>
  <c r="K191" i="36"/>
  <c r="J191" i="36"/>
  <c r="I191" i="36"/>
  <c r="H191" i="36"/>
  <c r="G191" i="36"/>
  <c r="F191" i="36"/>
  <c r="V190" i="36"/>
  <c r="U190" i="36"/>
  <c r="S190" i="36"/>
  <c r="R190" i="36"/>
  <c r="K190" i="36"/>
  <c r="J190" i="36"/>
  <c r="I190" i="36"/>
  <c r="H190" i="36"/>
  <c r="G190" i="36"/>
  <c r="F190" i="36"/>
  <c r="X185" i="36"/>
  <c r="V185" i="36"/>
  <c r="U185" i="36"/>
  <c r="S185" i="36"/>
  <c r="R185" i="36"/>
  <c r="L185" i="36"/>
  <c r="J185" i="36"/>
  <c r="I185" i="36"/>
  <c r="G185" i="36"/>
  <c r="F185" i="36"/>
  <c r="V184" i="36"/>
  <c r="U184" i="36"/>
  <c r="S184" i="36"/>
  <c r="R184" i="36"/>
  <c r="J184" i="36"/>
  <c r="I184" i="36"/>
  <c r="G184" i="36"/>
  <c r="F184" i="36"/>
  <c r="V183" i="36"/>
  <c r="U183" i="36"/>
  <c r="S183" i="36"/>
  <c r="R183" i="36"/>
  <c r="J183" i="36"/>
  <c r="I183" i="36"/>
  <c r="G183" i="36"/>
  <c r="F183" i="36"/>
  <c r="X179" i="36"/>
  <c r="V179" i="36"/>
  <c r="U179" i="36"/>
  <c r="S179" i="36"/>
  <c r="R179" i="36"/>
  <c r="M179" i="36"/>
  <c r="L179" i="36"/>
  <c r="K179" i="36"/>
  <c r="J179" i="36"/>
  <c r="I179" i="36"/>
  <c r="H179" i="36"/>
  <c r="G179" i="36"/>
  <c r="F179" i="36"/>
  <c r="V178" i="36"/>
  <c r="U178" i="36"/>
  <c r="S178" i="36"/>
  <c r="R178" i="36"/>
  <c r="K178" i="36"/>
  <c r="J178" i="36"/>
  <c r="I178" i="36"/>
  <c r="H178" i="36"/>
  <c r="G178" i="36"/>
  <c r="F178" i="36"/>
  <c r="V177" i="36"/>
  <c r="U177" i="36"/>
  <c r="S177" i="36"/>
  <c r="R177" i="36"/>
  <c r="K177" i="36"/>
  <c r="J177" i="36"/>
  <c r="I177" i="36"/>
  <c r="H177" i="36"/>
  <c r="G177" i="36"/>
  <c r="F177" i="36"/>
  <c r="X172" i="36"/>
  <c r="V172" i="36"/>
  <c r="U172" i="36"/>
  <c r="S172" i="36"/>
  <c r="R172" i="36"/>
  <c r="L172" i="36"/>
  <c r="J172" i="36"/>
  <c r="I172" i="36"/>
  <c r="G172" i="36"/>
  <c r="F172" i="36"/>
  <c r="V171" i="36"/>
  <c r="U171" i="36"/>
  <c r="S171" i="36"/>
  <c r="R171" i="36"/>
  <c r="J171" i="36"/>
  <c r="I171" i="36"/>
  <c r="G171" i="36"/>
  <c r="F171" i="36"/>
  <c r="V170" i="36"/>
  <c r="U170" i="36"/>
  <c r="S170" i="36"/>
  <c r="R170" i="36"/>
  <c r="J170" i="36"/>
  <c r="I170" i="36"/>
  <c r="G170" i="36"/>
  <c r="F170" i="36"/>
  <c r="X166" i="36"/>
  <c r="V166" i="36"/>
  <c r="U166" i="36"/>
  <c r="S166" i="36"/>
  <c r="R166" i="36"/>
  <c r="M166" i="36"/>
  <c r="L166" i="36"/>
  <c r="K166" i="36"/>
  <c r="J166" i="36"/>
  <c r="I166" i="36"/>
  <c r="H166" i="36"/>
  <c r="G166" i="36"/>
  <c r="F166" i="36"/>
  <c r="V165" i="36"/>
  <c r="U165" i="36"/>
  <c r="S165" i="36"/>
  <c r="R165" i="36"/>
  <c r="K165" i="36"/>
  <c r="J165" i="36"/>
  <c r="I165" i="36"/>
  <c r="H165" i="36"/>
  <c r="G165" i="36"/>
  <c r="F165" i="36"/>
  <c r="V164" i="36"/>
  <c r="U164" i="36"/>
  <c r="S164" i="36"/>
  <c r="R164" i="36"/>
  <c r="K164" i="36"/>
  <c r="J164" i="36"/>
  <c r="I164" i="36"/>
  <c r="H164" i="36"/>
  <c r="G164" i="36"/>
  <c r="F164" i="36"/>
  <c r="X159" i="36"/>
  <c r="V159" i="36"/>
  <c r="U159" i="36"/>
  <c r="S159" i="36"/>
  <c r="R159" i="36"/>
  <c r="L159" i="36"/>
  <c r="J159" i="36"/>
  <c r="I159" i="36"/>
  <c r="G159" i="36"/>
  <c r="F159" i="36"/>
  <c r="V158" i="36"/>
  <c r="U158" i="36"/>
  <c r="S158" i="36"/>
  <c r="R158" i="36"/>
  <c r="J158" i="36"/>
  <c r="I158" i="36"/>
  <c r="G158" i="36"/>
  <c r="F158" i="36"/>
  <c r="V157" i="36"/>
  <c r="U157" i="36"/>
  <c r="S157" i="36"/>
  <c r="R157" i="36"/>
  <c r="J157" i="36"/>
  <c r="I157" i="36"/>
  <c r="G157" i="36"/>
  <c r="F157" i="36"/>
  <c r="X153" i="36"/>
  <c r="V153" i="36"/>
  <c r="U153" i="36"/>
  <c r="S153" i="36"/>
  <c r="R153" i="36"/>
  <c r="M153" i="36"/>
  <c r="L153" i="36"/>
  <c r="K153" i="36"/>
  <c r="J153" i="36"/>
  <c r="I153" i="36"/>
  <c r="H153" i="36"/>
  <c r="G153" i="36"/>
  <c r="F153" i="36"/>
  <c r="V152" i="36"/>
  <c r="U152" i="36"/>
  <c r="S152" i="36"/>
  <c r="R152" i="36"/>
  <c r="K152" i="36"/>
  <c r="J152" i="36"/>
  <c r="I152" i="36"/>
  <c r="H152" i="36"/>
  <c r="G152" i="36"/>
  <c r="F152" i="36"/>
  <c r="V151" i="36"/>
  <c r="U151" i="36"/>
  <c r="S151" i="36"/>
  <c r="R151" i="36"/>
  <c r="K151" i="36"/>
  <c r="J151" i="36"/>
  <c r="I151" i="36"/>
  <c r="H151" i="36"/>
  <c r="G151" i="36"/>
  <c r="F151" i="36"/>
  <c r="X146" i="36"/>
  <c r="V146" i="36"/>
  <c r="U146" i="36"/>
  <c r="S146" i="36"/>
  <c r="R146" i="36"/>
  <c r="L146" i="36"/>
  <c r="J146" i="36"/>
  <c r="I146" i="36"/>
  <c r="G146" i="36"/>
  <c r="F146" i="36"/>
  <c r="V145" i="36"/>
  <c r="U145" i="36"/>
  <c r="S145" i="36"/>
  <c r="R145" i="36"/>
  <c r="J145" i="36"/>
  <c r="I145" i="36"/>
  <c r="G145" i="36"/>
  <c r="F145" i="36"/>
  <c r="V144" i="36"/>
  <c r="U144" i="36"/>
  <c r="S144" i="36"/>
  <c r="R144" i="36"/>
  <c r="J144" i="36"/>
  <c r="I144" i="36"/>
  <c r="G144" i="36"/>
  <c r="F144" i="36"/>
  <c r="X140" i="36"/>
  <c r="V140" i="36"/>
  <c r="U140" i="36"/>
  <c r="S140" i="36"/>
  <c r="R140" i="36"/>
  <c r="M140" i="36"/>
  <c r="L140" i="36"/>
  <c r="K140" i="36"/>
  <c r="J140" i="36"/>
  <c r="I140" i="36"/>
  <c r="H140" i="36"/>
  <c r="G140" i="36"/>
  <c r="F140" i="36"/>
  <c r="V139" i="36"/>
  <c r="U139" i="36"/>
  <c r="S139" i="36"/>
  <c r="R139" i="36"/>
  <c r="K139" i="36"/>
  <c r="J139" i="36"/>
  <c r="I139" i="36"/>
  <c r="H139" i="36"/>
  <c r="G139" i="36"/>
  <c r="F139" i="36"/>
  <c r="V138" i="36"/>
  <c r="U138" i="36"/>
  <c r="S138" i="36"/>
  <c r="R138" i="36"/>
  <c r="K138" i="36"/>
  <c r="J138" i="36"/>
  <c r="I138" i="36"/>
  <c r="H138" i="36"/>
  <c r="G138" i="36"/>
  <c r="F138" i="36"/>
  <c r="X133" i="36"/>
  <c r="V133" i="36"/>
  <c r="U133" i="36"/>
  <c r="S133" i="36"/>
  <c r="R133" i="36"/>
  <c r="L133" i="36"/>
  <c r="J133" i="36"/>
  <c r="I133" i="36"/>
  <c r="G133" i="36"/>
  <c r="F133" i="36"/>
  <c r="V132" i="36"/>
  <c r="U132" i="36"/>
  <c r="S132" i="36"/>
  <c r="R132" i="36"/>
  <c r="J132" i="36"/>
  <c r="I132" i="36"/>
  <c r="G132" i="36"/>
  <c r="F132" i="36"/>
  <c r="V131" i="36"/>
  <c r="U131" i="36"/>
  <c r="S131" i="36"/>
  <c r="R131" i="36"/>
  <c r="J131" i="36"/>
  <c r="I131" i="36"/>
  <c r="G131" i="36"/>
  <c r="F131" i="36"/>
  <c r="X127" i="36"/>
  <c r="V127" i="36"/>
  <c r="U127" i="36"/>
  <c r="S127" i="36"/>
  <c r="R127" i="36"/>
  <c r="M127" i="36"/>
  <c r="L127" i="36"/>
  <c r="K127" i="36"/>
  <c r="J127" i="36"/>
  <c r="I127" i="36"/>
  <c r="H127" i="36"/>
  <c r="G127" i="36"/>
  <c r="F127" i="36"/>
  <c r="V126" i="36"/>
  <c r="U126" i="36"/>
  <c r="S126" i="36"/>
  <c r="R126" i="36"/>
  <c r="K126" i="36"/>
  <c r="J126" i="36"/>
  <c r="I126" i="36"/>
  <c r="H126" i="36"/>
  <c r="G126" i="36"/>
  <c r="F126" i="36"/>
  <c r="V125" i="36"/>
  <c r="U125" i="36"/>
  <c r="S125" i="36"/>
  <c r="R125" i="36"/>
  <c r="K125" i="36"/>
  <c r="J125" i="36"/>
  <c r="I125" i="36"/>
  <c r="H125" i="36"/>
  <c r="G125" i="36"/>
  <c r="F125" i="36"/>
  <c r="X120" i="36"/>
  <c r="V120" i="36"/>
  <c r="U120" i="36"/>
  <c r="S120" i="36"/>
  <c r="R120" i="36"/>
  <c r="L120" i="36"/>
  <c r="J120" i="36"/>
  <c r="I120" i="36"/>
  <c r="G120" i="36"/>
  <c r="F120" i="36"/>
  <c r="V119" i="36"/>
  <c r="U119" i="36"/>
  <c r="S119" i="36"/>
  <c r="R119" i="36"/>
  <c r="J119" i="36"/>
  <c r="I119" i="36"/>
  <c r="G119" i="36"/>
  <c r="F119" i="36"/>
  <c r="V118" i="36"/>
  <c r="U118" i="36"/>
  <c r="S118" i="36"/>
  <c r="R118" i="36"/>
  <c r="J118" i="36"/>
  <c r="I118" i="36"/>
  <c r="G118" i="36"/>
  <c r="F118" i="36"/>
  <c r="X114" i="36"/>
  <c r="V114" i="36"/>
  <c r="U114" i="36"/>
  <c r="S114" i="36"/>
  <c r="R114" i="36"/>
  <c r="M114" i="36"/>
  <c r="L114" i="36"/>
  <c r="K114" i="36"/>
  <c r="J114" i="36"/>
  <c r="I114" i="36"/>
  <c r="H114" i="36"/>
  <c r="G114" i="36"/>
  <c r="F114" i="36"/>
  <c r="V113" i="36"/>
  <c r="U113" i="36"/>
  <c r="S113" i="36"/>
  <c r="R113" i="36"/>
  <c r="K113" i="36"/>
  <c r="J113" i="36"/>
  <c r="I113" i="36"/>
  <c r="H113" i="36"/>
  <c r="G113" i="36"/>
  <c r="F113" i="36"/>
  <c r="V112" i="36"/>
  <c r="U112" i="36"/>
  <c r="S112" i="36"/>
  <c r="R112" i="36"/>
  <c r="K112" i="36"/>
  <c r="J112" i="36"/>
  <c r="I112" i="36"/>
  <c r="H112" i="36"/>
  <c r="G112" i="36"/>
  <c r="F112" i="36"/>
  <c r="X107" i="36"/>
  <c r="V107" i="36"/>
  <c r="U107" i="36"/>
  <c r="S107" i="36"/>
  <c r="R107" i="36"/>
  <c r="L107" i="36"/>
  <c r="J107" i="36"/>
  <c r="I107" i="36"/>
  <c r="G107" i="36"/>
  <c r="F107" i="36"/>
  <c r="V106" i="36"/>
  <c r="U106" i="36"/>
  <c r="S106" i="36"/>
  <c r="R106" i="36"/>
  <c r="J106" i="36"/>
  <c r="I106" i="36"/>
  <c r="G106" i="36"/>
  <c r="F106" i="36"/>
  <c r="V105" i="36"/>
  <c r="U105" i="36"/>
  <c r="S105" i="36"/>
  <c r="R105" i="36"/>
  <c r="J105" i="36"/>
  <c r="I105" i="36"/>
  <c r="G105" i="36"/>
  <c r="F105" i="36"/>
  <c r="X101" i="36"/>
  <c r="V101" i="36"/>
  <c r="U101" i="36"/>
  <c r="S101" i="36"/>
  <c r="R101" i="36"/>
  <c r="M101" i="36"/>
  <c r="L101" i="36"/>
  <c r="K101" i="36"/>
  <c r="J101" i="36"/>
  <c r="I101" i="36"/>
  <c r="H101" i="36"/>
  <c r="G101" i="36"/>
  <c r="F101" i="36"/>
  <c r="V100" i="36"/>
  <c r="U100" i="36"/>
  <c r="S100" i="36"/>
  <c r="R100" i="36"/>
  <c r="K100" i="36"/>
  <c r="J100" i="36"/>
  <c r="I100" i="36"/>
  <c r="H100" i="36"/>
  <c r="G100" i="36"/>
  <c r="F100" i="36"/>
  <c r="V99" i="36"/>
  <c r="U99" i="36"/>
  <c r="S99" i="36"/>
  <c r="R99" i="36"/>
  <c r="K99" i="36"/>
  <c r="J99" i="36"/>
  <c r="I99" i="36"/>
  <c r="H99" i="36"/>
  <c r="G99" i="36"/>
  <c r="F99" i="36"/>
  <c r="X94" i="36"/>
  <c r="V94" i="36"/>
  <c r="U94" i="36"/>
  <c r="S94" i="36"/>
  <c r="R94" i="36"/>
  <c r="L94" i="36"/>
  <c r="J94" i="36"/>
  <c r="I94" i="36"/>
  <c r="G94" i="36"/>
  <c r="F94" i="36"/>
  <c r="V93" i="36"/>
  <c r="U93" i="36"/>
  <c r="S93" i="36"/>
  <c r="R93" i="36"/>
  <c r="J93" i="36"/>
  <c r="I93" i="36"/>
  <c r="G93" i="36"/>
  <c r="F93" i="36"/>
  <c r="V92" i="36"/>
  <c r="U92" i="36"/>
  <c r="S92" i="36"/>
  <c r="R92" i="36"/>
  <c r="J92" i="36"/>
  <c r="I92" i="36"/>
  <c r="G92" i="36"/>
  <c r="F92" i="36"/>
  <c r="X88" i="36"/>
  <c r="V88" i="36"/>
  <c r="U88" i="36"/>
  <c r="S88" i="36"/>
  <c r="R88" i="36"/>
  <c r="M88" i="36"/>
  <c r="L88" i="36"/>
  <c r="K88" i="36"/>
  <c r="J88" i="36"/>
  <c r="I88" i="36"/>
  <c r="H88" i="36"/>
  <c r="G88" i="36"/>
  <c r="F88" i="36"/>
  <c r="V87" i="36"/>
  <c r="U87" i="36"/>
  <c r="S87" i="36"/>
  <c r="R87" i="36"/>
  <c r="K87" i="36"/>
  <c r="J87" i="36"/>
  <c r="I87" i="36"/>
  <c r="H87" i="36"/>
  <c r="G87" i="36"/>
  <c r="F87" i="36"/>
  <c r="V86" i="36"/>
  <c r="U86" i="36"/>
  <c r="S86" i="36"/>
  <c r="R86" i="36"/>
  <c r="K86" i="36"/>
  <c r="J86" i="36"/>
  <c r="I86" i="36"/>
  <c r="H86" i="36"/>
  <c r="G86" i="36"/>
  <c r="F86" i="36"/>
  <c r="X81" i="36"/>
  <c r="V81" i="36"/>
  <c r="U81" i="36"/>
  <c r="S81" i="36"/>
  <c r="R81" i="36"/>
  <c r="L81" i="36"/>
  <c r="J81" i="36"/>
  <c r="I81" i="36"/>
  <c r="G81" i="36"/>
  <c r="F81" i="36"/>
  <c r="V80" i="36"/>
  <c r="U80" i="36"/>
  <c r="S80" i="36"/>
  <c r="R80" i="36"/>
  <c r="J80" i="36"/>
  <c r="I80" i="36"/>
  <c r="G80" i="36"/>
  <c r="F80" i="36"/>
  <c r="V79" i="36"/>
  <c r="U79" i="36"/>
  <c r="S79" i="36"/>
  <c r="R79" i="36"/>
  <c r="J79" i="36"/>
  <c r="I79" i="36"/>
  <c r="G79" i="36"/>
  <c r="F79" i="36"/>
  <c r="X75" i="36"/>
  <c r="V75" i="36"/>
  <c r="U75" i="36"/>
  <c r="S75" i="36"/>
  <c r="R75" i="36"/>
  <c r="M75" i="36"/>
  <c r="L75" i="36"/>
  <c r="K75" i="36"/>
  <c r="J75" i="36"/>
  <c r="I75" i="36"/>
  <c r="H75" i="36"/>
  <c r="G75" i="36"/>
  <c r="F75" i="36"/>
  <c r="V74" i="36"/>
  <c r="U74" i="36"/>
  <c r="S74" i="36"/>
  <c r="R74" i="36"/>
  <c r="K74" i="36"/>
  <c r="J74" i="36"/>
  <c r="I74" i="36"/>
  <c r="H74" i="36"/>
  <c r="G74" i="36"/>
  <c r="F74" i="36"/>
  <c r="V73" i="36"/>
  <c r="U73" i="36"/>
  <c r="S73" i="36"/>
  <c r="R73" i="36"/>
  <c r="K73" i="36"/>
  <c r="J73" i="36"/>
  <c r="I73" i="36"/>
  <c r="H73" i="36"/>
  <c r="G73" i="36"/>
  <c r="F73" i="36"/>
  <c r="X263" i="37"/>
  <c r="V263" i="37"/>
  <c r="U263" i="37"/>
  <c r="S263" i="37"/>
  <c r="R263" i="37"/>
  <c r="L263" i="37"/>
  <c r="J263" i="37"/>
  <c r="I263" i="37"/>
  <c r="G263" i="37"/>
  <c r="F263" i="37"/>
  <c r="V262" i="37"/>
  <c r="U262" i="37"/>
  <c r="S262" i="37"/>
  <c r="R262" i="37"/>
  <c r="J262" i="37"/>
  <c r="I262" i="37"/>
  <c r="G262" i="37"/>
  <c r="F262" i="37"/>
  <c r="V261" i="37"/>
  <c r="U261" i="37"/>
  <c r="S261" i="37"/>
  <c r="R261" i="37"/>
  <c r="J261" i="37"/>
  <c r="I261" i="37"/>
  <c r="G261" i="37"/>
  <c r="F261" i="37"/>
  <c r="X257" i="37"/>
  <c r="V257" i="37"/>
  <c r="U257" i="37"/>
  <c r="S257" i="37"/>
  <c r="R257" i="37"/>
  <c r="M257" i="37"/>
  <c r="L257" i="37"/>
  <c r="K257" i="37"/>
  <c r="J257" i="37"/>
  <c r="I257" i="37"/>
  <c r="H257" i="37"/>
  <c r="G257" i="37"/>
  <c r="F257" i="37"/>
  <c r="V256" i="37"/>
  <c r="U256" i="37"/>
  <c r="S256" i="37"/>
  <c r="R256" i="37"/>
  <c r="K256" i="37"/>
  <c r="J256" i="37"/>
  <c r="I256" i="37"/>
  <c r="H256" i="37"/>
  <c r="G256" i="37"/>
  <c r="F256" i="37"/>
  <c r="V255" i="37"/>
  <c r="U255" i="37"/>
  <c r="S255" i="37"/>
  <c r="R255" i="37"/>
  <c r="K255" i="37"/>
  <c r="J255" i="37"/>
  <c r="I255" i="37"/>
  <c r="H255" i="37"/>
  <c r="G255" i="37"/>
  <c r="F255" i="37"/>
  <c r="X250" i="37"/>
  <c r="V250" i="37"/>
  <c r="U250" i="37"/>
  <c r="S250" i="37"/>
  <c r="R250" i="37"/>
  <c r="L250" i="37"/>
  <c r="J250" i="37"/>
  <c r="I250" i="37"/>
  <c r="G250" i="37"/>
  <c r="F250" i="37"/>
  <c r="V249" i="37"/>
  <c r="U249" i="37"/>
  <c r="S249" i="37"/>
  <c r="R249" i="37"/>
  <c r="J249" i="37"/>
  <c r="I249" i="37"/>
  <c r="G249" i="37"/>
  <c r="F249" i="37"/>
  <c r="V248" i="37"/>
  <c r="U248" i="37"/>
  <c r="S248" i="37"/>
  <c r="R248" i="37"/>
  <c r="J248" i="37"/>
  <c r="I248" i="37"/>
  <c r="G248" i="37"/>
  <c r="F248" i="37"/>
  <c r="X244" i="37"/>
  <c r="V244" i="37"/>
  <c r="U244" i="37"/>
  <c r="S244" i="37"/>
  <c r="R244" i="37"/>
  <c r="M244" i="37"/>
  <c r="L244" i="37"/>
  <c r="K244" i="37"/>
  <c r="J244" i="37"/>
  <c r="I244" i="37"/>
  <c r="H244" i="37"/>
  <c r="G244" i="37"/>
  <c r="F244" i="37"/>
  <c r="V243" i="37"/>
  <c r="U243" i="37"/>
  <c r="S243" i="37"/>
  <c r="R243" i="37"/>
  <c r="K243" i="37"/>
  <c r="J243" i="37"/>
  <c r="I243" i="37"/>
  <c r="H243" i="37"/>
  <c r="G243" i="37"/>
  <c r="F243" i="37"/>
  <c r="V242" i="37"/>
  <c r="U242" i="37"/>
  <c r="S242" i="37"/>
  <c r="R242" i="37"/>
  <c r="K242" i="37"/>
  <c r="J242" i="37"/>
  <c r="I242" i="37"/>
  <c r="H242" i="37"/>
  <c r="G242" i="37"/>
  <c r="F242" i="37"/>
  <c r="X237" i="37"/>
  <c r="V237" i="37"/>
  <c r="U237" i="37"/>
  <c r="S237" i="37"/>
  <c r="R237" i="37"/>
  <c r="L237" i="37"/>
  <c r="J237" i="37"/>
  <c r="I237" i="37"/>
  <c r="G237" i="37"/>
  <c r="F237" i="37"/>
  <c r="V236" i="37"/>
  <c r="U236" i="37"/>
  <c r="S236" i="37"/>
  <c r="R236" i="37"/>
  <c r="J236" i="37"/>
  <c r="I236" i="37"/>
  <c r="G236" i="37"/>
  <c r="F236" i="37"/>
  <c r="V235" i="37"/>
  <c r="U235" i="37"/>
  <c r="S235" i="37"/>
  <c r="R235" i="37"/>
  <c r="J235" i="37"/>
  <c r="I235" i="37"/>
  <c r="G235" i="37"/>
  <c r="F235" i="37"/>
  <c r="X231" i="37"/>
  <c r="V231" i="37"/>
  <c r="U231" i="37"/>
  <c r="S231" i="37"/>
  <c r="R231" i="37"/>
  <c r="M231" i="37"/>
  <c r="L231" i="37"/>
  <c r="K231" i="37"/>
  <c r="J231" i="37"/>
  <c r="I231" i="37"/>
  <c r="H231" i="37"/>
  <c r="G231" i="37"/>
  <c r="F231" i="37"/>
  <c r="V230" i="37"/>
  <c r="U230" i="37"/>
  <c r="S230" i="37"/>
  <c r="R230" i="37"/>
  <c r="K230" i="37"/>
  <c r="J230" i="37"/>
  <c r="I230" i="37"/>
  <c r="H230" i="37"/>
  <c r="G230" i="37"/>
  <c r="F230" i="37"/>
  <c r="V229" i="37"/>
  <c r="U229" i="37"/>
  <c r="S229" i="37"/>
  <c r="R229" i="37"/>
  <c r="K229" i="37"/>
  <c r="J229" i="37"/>
  <c r="I229" i="37"/>
  <c r="H229" i="37"/>
  <c r="G229" i="37"/>
  <c r="F229" i="37"/>
  <c r="X224" i="37"/>
  <c r="V224" i="37"/>
  <c r="U224" i="37"/>
  <c r="S224" i="37"/>
  <c r="R224" i="37"/>
  <c r="L224" i="37"/>
  <c r="J224" i="37"/>
  <c r="I224" i="37"/>
  <c r="G224" i="37"/>
  <c r="F224" i="37"/>
  <c r="V223" i="37"/>
  <c r="U223" i="37"/>
  <c r="S223" i="37"/>
  <c r="R223" i="37"/>
  <c r="J223" i="37"/>
  <c r="I223" i="37"/>
  <c r="G223" i="37"/>
  <c r="F223" i="37"/>
  <c r="V222" i="37"/>
  <c r="U222" i="37"/>
  <c r="S222" i="37"/>
  <c r="R222" i="37"/>
  <c r="J222" i="37"/>
  <c r="I222" i="37"/>
  <c r="G222" i="37"/>
  <c r="F222" i="37"/>
  <c r="X218" i="37"/>
  <c r="V218" i="37"/>
  <c r="U218" i="37"/>
  <c r="S218" i="37"/>
  <c r="R218" i="37"/>
  <c r="M218" i="37"/>
  <c r="L218" i="37"/>
  <c r="K218" i="37"/>
  <c r="J218" i="37"/>
  <c r="I218" i="37"/>
  <c r="H218" i="37"/>
  <c r="G218" i="37"/>
  <c r="F218" i="37"/>
  <c r="V217" i="37"/>
  <c r="U217" i="37"/>
  <c r="S217" i="37"/>
  <c r="R217" i="37"/>
  <c r="K217" i="37"/>
  <c r="J217" i="37"/>
  <c r="I217" i="37"/>
  <c r="H217" i="37"/>
  <c r="G217" i="37"/>
  <c r="F217" i="37"/>
  <c r="V216" i="37"/>
  <c r="U216" i="37"/>
  <c r="S216" i="37"/>
  <c r="R216" i="37"/>
  <c r="K216" i="37"/>
  <c r="J216" i="37"/>
  <c r="I216" i="37"/>
  <c r="H216" i="37"/>
  <c r="G216" i="37"/>
  <c r="F216" i="37"/>
  <c r="X211" i="37"/>
  <c r="V211" i="37"/>
  <c r="U211" i="37"/>
  <c r="S211" i="37"/>
  <c r="R211" i="37"/>
  <c r="L211" i="37"/>
  <c r="J211" i="37"/>
  <c r="I211" i="37"/>
  <c r="G211" i="37"/>
  <c r="F211" i="37"/>
  <c r="V210" i="37"/>
  <c r="U210" i="37"/>
  <c r="S210" i="37"/>
  <c r="R210" i="37"/>
  <c r="J210" i="37"/>
  <c r="I210" i="37"/>
  <c r="G210" i="37"/>
  <c r="F210" i="37"/>
  <c r="V209" i="37"/>
  <c r="U209" i="37"/>
  <c r="S209" i="37"/>
  <c r="R209" i="37"/>
  <c r="J209" i="37"/>
  <c r="I209" i="37"/>
  <c r="G209" i="37"/>
  <c r="F209" i="37"/>
  <c r="X205" i="37"/>
  <c r="V205" i="37"/>
  <c r="U205" i="37"/>
  <c r="S205" i="37"/>
  <c r="R205" i="37"/>
  <c r="M205" i="37"/>
  <c r="L205" i="37"/>
  <c r="K205" i="37"/>
  <c r="J205" i="37"/>
  <c r="I205" i="37"/>
  <c r="H205" i="37"/>
  <c r="G205" i="37"/>
  <c r="F205" i="37"/>
  <c r="V204" i="37"/>
  <c r="U204" i="37"/>
  <c r="S204" i="37"/>
  <c r="R204" i="37"/>
  <c r="K204" i="37"/>
  <c r="J204" i="37"/>
  <c r="I204" i="37"/>
  <c r="H204" i="37"/>
  <c r="G204" i="37"/>
  <c r="F204" i="37"/>
  <c r="V203" i="37"/>
  <c r="U203" i="37"/>
  <c r="S203" i="37"/>
  <c r="R203" i="37"/>
  <c r="K203" i="37"/>
  <c r="J203" i="37"/>
  <c r="I203" i="37"/>
  <c r="H203" i="37"/>
  <c r="G203" i="37"/>
  <c r="F203" i="37"/>
  <c r="X198" i="37"/>
  <c r="V198" i="37"/>
  <c r="U198" i="37"/>
  <c r="S198" i="37"/>
  <c r="R198" i="37"/>
  <c r="L198" i="37"/>
  <c r="J198" i="37"/>
  <c r="I198" i="37"/>
  <c r="G198" i="37"/>
  <c r="F198" i="37"/>
  <c r="V197" i="37"/>
  <c r="U197" i="37"/>
  <c r="S197" i="37"/>
  <c r="R197" i="37"/>
  <c r="J197" i="37"/>
  <c r="I197" i="37"/>
  <c r="G197" i="37"/>
  <c r="F197" i="37"/>
  <c r="V196" i="37"/>
  <c r="U196" i="37"/>
  <c r="S196" i="37"/>
  <c r="R196" i="37"/>
  <c r="J196" i="37"/>
  <c r="I196" i="37"/>
  <c r="G196" i="37"/>
  <c r="F196" i="37"/>
  <c r="X192" i="37"/>
  <c r="V192" i="37"/>
  <c r="U192" i="37"/>
  <c r="S192" i="37"/>
  <c r="R192" i="37"/>
  <c r="M192" i="37"/>
  <c r="L192" i="37"/>
  <c r="K192" i="37"/>
  <c r="J192" i="37"/>
  <c r="I192" i="37"/>
  <c r="H192" i="37"/>
  <c r="G192" i="37"/>
  <c r="F192" i="37"/>
  <c r="V191" i="37"/>
  <c r="U191" i="37"/>
  <c r="S191" i="37"/>
  <c r="R191" i="37"/>
  <c r="K191" i="37"/>
  <c r="J191" i="37"/>
  <c r="I191" i="37"/>
  <c r="H191" i="37"/>
  <c r="G191" i="37"/>
  <c r="F191" i="37"/>
  <c r="V190" i="37"/>
  <c r="U190" i="37"/>
  <c r="S190" i="37"/>
  <c r="R190" i="37"/>
  <c r="K190" i="37"/>
  <c r="J190" i="37"/>
  <c r="I190" i="37"/>
  <c r="H190" i="37"/>
  <c r="G190" i="37"/>
  <c r="F190" i="37"/>
  <c r="X185" i="37"/>
  <c r="V185" i="37"/>
  <c r="U185" i="37"/>
  <c r="S185" i="37"/>
  <c r="R185" i="37"/>
  <c r="L185" i="37"/>
  <c r="J185" i="37"/>
  <c r="I185" i="37"/>
  <c r="G185" i="37"/>
  <c r="F185" i="37"/>
  <c r="V184" i="37"/>
  <c r="U184" i="37"/>
  <c r="S184" i="37"/>
  <c r="R184" i="37"/>
  <c r="J184" i="37"/>
  <c r="I184" i="37"/>
  <c r="G184" i="37"/>
  <c r="F184" i="37"/>
  <c r="V183" i="37"/>
  <c r="U183" i="37"/>
  <c r="S183" i="37"/>
  <c r="R183" i="37"/>
  <c r="J183" i="37"/>
  <c r="I183" i="37"/>
  <c r="G183" i="37"/>
  <c r="F183" i="37"/>
  <c r="X179" i="37"/>
  <c r="V179" i="37"/>
  <c r="U179" i="37"/>
  <c r="S179" i="37"/>
  <c r="R179" i="37"/>
  <c r="M179" i="37"/>
  <c r="L179" i="37"/>
  <c r="K179" i="37"/>
  <c r="J179" i="37"/>
  <c r="I179" i="37"/>
  <c r="H179" i="37"/>
  <c r="G179" i="37"/>
  <c r="F179" i="37"/>
  <c r="V178" i="37"/>
  <c r="U178" i="37"/>
  <c r="S178" i="37"/>
  <c r="R178" i="37"/>
  <c r="K178" i="37"/>
  <c r="J178" i="37"/>
  <c r="I178" i="37"/>
  <c r="H178" i="37"/>
  <c r="G178" i="37"/>
  <c r="F178" i="37"/>
  <c r="V177" i="37"/>
  <c r="U177" i="37"/>
  <c r="S177" i="37"/>
  <c r="R177" i="37"/>
  <c r="K177" i="37"/>
  <c r="J177" i="37"/>
  <c r="I177" i="37"/>
  <c r="H177" i="37"/>
  <c r="G177" i="37"/>
  <c r="F177" i="37"/>
  <c r="X172" i="37"/>
  <c r="V172" i="37"/>
  <c r="U172" i="37"/>
  <c r="S172" i="37"/>
  <c r="R172" i="37"/>
  <c r="L172" i="37"/>
  <c r="J172" i="37"/>
  <c r="I172" i="37"/>
  <c r="G172" i="37"/>
  <c r="F172" i="37"/>
  <c r="V171" i="37"/>
  <c r="U171" i="37"/>
  <c r="S171" i="37"/>
  <c r="R171" i="37"/>
  <c r="J171" i="37"/>
  <c r="I171" i="37"/>
  <c r="G171" i="37"/>
  <c r="F171" i="37"/>
  <c r="V170" i="37"/>
  <c r="U170" i="37"/>
  <c r="S170" i="37"/>
  <c r="R170" i="37"/>
  <c r="J170" i="37"/>
  <c r="I170" i="37"/>
  <c r="G170" i="37"/>
  <c r="F170" i="37"/>
  <c r="X166" i="37"/>
  <c r="V166" i="37"/>
  <c r="U166" i="37"/>
  <c r="S166" i="37"/>
  <c r="R166" i="37"/>
  <c r="M166" i="37"/>
  <c r="L166" i="37"/>
  <c r="K166" i="37"/>
  <c r="J166" i="37"/>
  <c r="I166" i="37"/>
  <c r="H166" i="37"/>
  <c r="G166" i="37"/>
  <c r="F166" i="37"/>
  <c r="V165" i="37"/>
  <c r="U165" i="37"/>
  <c r="S165" i="37"/>
  <c r="R165" i="37"/>
  <c r="K165" i="37"/>
  <c r="J165" i="37"/>
  <c r="I165" i="37"/>
  <c r="H165" i="37"/>
  <c r="G165" i="37"/>
  <c r="F165" i="37"/>
  <c r="V164" i="37"/>
  <c r="U164" i="37"/>
  <c r="S164" i="37"/>
  <c r="R164" i="37"/>
  <c r="K164" i="37"/>
  <c r="J164" i="37"/>
  <c r="I164" i="37"/>
  <c r="H164" i="37"/>
  <c r="G164" i="37"/>
  <c r="F164" i="37"/>
  <c r="X159" i="37"/>
  <c r="V159" i="37"/>
  <c r="U159" i="37"/>
  <c r="S159" i="37"/>
  <c r="R159" i="37"/>
  <c r="L159" i="37"/>
  <c r="J159" i="37"/>
  <c r="I159" i="37"/>
  <c r="G159" i="37"/>
  <c r="F159" i="37"/>
  <c r="V158" i="37"/>
  <c r="U158" i="37"/>
  <c r="S158" i="37"/>
  <c r="R158" i="37"/>
  <c r="J158" i="37"/>
  <c r="I158" i="37"/>
  <c r="G158" i="37"/>
  <c r="F158" i="37"/>
  <c r="V157" i="37"/>
  <c r="U157" i="37"/>
  <c r="S157" i="37"/>
  <c r="R157" i="37"/>
  <c r="J157" i="37"/>
  <c r="I157" i="37"/>
  <c r="G157" i="37"/>
  <c r="F157" i="37"/>
  <c r="X153" i="37"/>
  <c r="V153" i="37"/>
  <c r="U153" i="37"/>
  <c r="S153" i="37"/>
  <c r="R153" i="37"/>
  <c r="M153" i="37"/>
  <c r="L153" i="37"/>
  <c r="K153" i="37"/>
  <c r="J153" i="37"/>
  <c r="I153" i="37"/>
  <c r="H153" i="37"/>
  <c r="G153" i="37"/>
  <c r="F153" i="37"/>
  <c r="V152" i="37"/>
  <c r="U152" i="37"/>
  <c r="S152" i="37"/>
  <c r="R152" i="37"/>
  <c r="K152" i="37"/>
  <c r="J152" i="37"/>
  <c r="I152" i="37"/>
  <c r="H152" i="37"/>
  <c r="G152" i="37"/>
  <c r="F152" i="37"/>
  <c r="V151" i="37"/>
  <c r="U151" i="37"/>
  <c r="S151" i="37"/>
  <c r="R151" i="37"/>
  <c r="K151" i="37"/>
  <c r="J151" i="37"/>
  <c r="I151" i="37"/>
  <c r="H151" i="37"/>
  <c r="G151" i="37"/>
  <c r="F151" i="37"/>
  <c r="X146" i="37"/>
  <c r="V146" i="37"/>
  <c r="U146" i="37"/>
  <c r="S146" i="37"/>
  <c r="R146" i="37"/>
  <c r="L146" i="37"/>
  <c r="J146" i="37"/>
  <c r="I146" i="37"/>
  <c r="G146" i="37"/>
  <c r="F146" i="37"/>
  <c r="V145" i="37"/>
  <c r="U145" i="37"/>
  <c r="S145" i="37"/>
  <c r="R145" i="37"/>
  <c r="J145" i="37"/>
  <c r="I145" i="37"/>
  <c r="G145" i="37"/>
  <c r="F145" i="37"/>
  <c r="V144" i="37"/>
  <c r="U144" i="37"/>
  <c r="S144" i="37"/>
  <c r="R144" i="37"/>
  <c r="J144" i="37"/>
  <c r="I144" i="37"/>
  <c r="G144" i="37"/>
  <c r="F144" i="37"/>
  <c r="X140" i="37"/>
  <c r="V140" i="37"/>
  <c r="U140" i="37"/>
  <c r="S140" i="37"/>
  <c r="R140" i="37"/>
  <c r="M140" i="37"/>
  <c r="L140" i="37"/>
  <c r="K140" i="37"/>
  <c r="J140" i="37"/>
  <c r="I140" i="37"/>
  <c r="H140" i="37"/>
  <c r="G140" i="37"/>
  <c r="F140" i="37"/>
  <c r="V139" i="37"/>
  <c r="U139" i="37"/>
  <c r="S139" i="37"/>
  <c r="R139" i="37"/>
  <c r="K139" i="37"/>
  <c r="J139" i="37"/>
  <c r="I139" i="37"/>
  <c r="H139" i="37"/>
  <c r="G139" i="37"/>
  <c r="F139" i="37"/>
  <c r="V138" i="37"/>
  <c r="U138" i="37"/>
  <c r="S138" i="37"/>
  <c r="R138" i="37"/>
  <c r="K138" i="37"/>
  <c r="J138" i="37"/>
  <c r="I138" i="37"/>
  <c r="H138" i="37"/>
  <c r="G138" i="37"/>
  <c r="F138" i="37"/>
  <c r="X133" i="37"/>
  <c r="V133" i="37"/>
  <c r="U133" i="37"/>
  <c r="S133" i="37"/>
  <c r="R133" i="37"/>
  <c r="L133" i="37"/>
  <c r="J133" i="37"/>
  <c r="I133" i="37"/>
  <c r="G133" i="37"/>
  <c r="F133" i="37"/>
  <c r="V132" i="37"/>
  <c r="U132" i="37"/>
  <c r="S132" i="37"/>
  <c r="R132" i="37"/>
  <c r="J132" i="37"/>
  <c r="I132" i="37"/>
  <c r="G132" i="37"/>
  <c r="F132" i="37"/>
  <c r="V131" i="37"/>
  <c r="U131" i="37"/>
  <c r="S131" i="37"/>
  <c r="R131" i="37"/>
  <c r="J131" i="37"/>
  <c r="I131" i="37"/>
  <c r="G131" i="37"/>
  <c r="F131" i="37"/>
  <c r="X127" i="37"/>
  <c r="V127" i="37"/>
  <c r="U127" i="37"/>
  <c r="S127" i="37"/>
  <c r="R127" i="37"/>
  <c r="M127" i="37"/>
  <c r="L127" i="37"/>
  <c r="K127" i="37"/>
  <c r="J127" i="37"/>
  <c r="I127" i="37"/>
  <c r="H127" i="37"/>
  <c r="G127" i="37"/>
  <c r="F127" i="37"/>
  <c r="V126" i="37"/>
  <c r="U126" i="37"/>
  <c r="S126" i="37"/>
  <c r="R126" i="37"/>
  <c r="K126" i="37"/>
  <c r="J126" i="37"/>
  <c r="I126" i="37"/>
  <c r="H126" i="37"/>
  <c r="G126" i="37"/>
  <c r="F126" i="37"/>
  <c r="V125" i="37"/>
  <c r="U125" i="37"/>
  <c r="S125" i="37"/>
  <c r="R125" i="37"/>
  <c r="K125" i="37"/>
  <c r="J125" i="37"/>
  <c r="I125" i="37"/>
  <c r="H125" i="37"/>
  <c r="G125" i="37"/>
  <c r="F125" i="37"/>
  <c r="X120" i="37"/>
  <c r="V120" i="37"/>
  <c r="U120" i="37"/>
  <c r="S120" i="37"/>
  <c r="R120" i="37"/>
  <c r="L120" i="37"/>
  <c r="J120" i="37"/>
  <c r="I120" i="37"/>
  <c r="G120" i="37"/>
  <c r="F120" i="37"/>
  <c r="V119" i="37"/>
  <c r="U119" i="37"/>
  <c r="S119" i="37"/>
  <c r="R119" i="37"/>
  <c r="J119" i="37"/>
  <c r="I119" i="37"/>
  <c r="G119" i="37"/>
  <c r="F119" i="37"/>
  <c r="V118" i="37"/>
  <c r="U118" i="37"/>
  <c r="S118" i="37"/>
  <c r="R118" i="37"/>
  <c r="J118" i="37"/>
  <c r="I118" i="37"/>
  <c r="G118" i="37"/>
  <c r="F118" i="37"/>
  <c r="X114" i="37"/>
  <c r="V114" i="37"/>
  <c r="U114" i="37"/>
  <c r="S114" i="37"/>
  <c r="R114" i="37"/>
  <c r="M114" i="37"/>
  <c r="L114" i="37"/>
  <c r="K114" i="37"/>
  <c r="J114" i="37"/>
  <c r="I114" i="37"/>
  <c r="H114" i="37"/>
  <c r="G114" i="37"/>
  <c r="F114" i="37"/>
  <c r="V113" i="37"/>
  <c r="U113" i="37"/>
  <c r="S113" i="37"/>
  <c r="R113" i="37"/>
  <c r="K113" i="37"/>
  <c r="J113" i="37"/>
  <c r="I113" i="37"/>
  <c r="H113" i="37"/>
  <c r="G113" i="37"/>
  <c r="F113" i="37"/>
  <c r="V112" i="37"/>
  <c r="U112" i="37"/>
  <c r="S112" i="37"/>
  <c r="R112" i="37"/>
  <c r="K112" i="37"/>
  <c r="J112" i="37"/>
  <c r="I112" i="37"/>
  <c r="H112" i="37"/>
  <c r="G112" i="37"/>
  <c r="F112" i="37"/>
  <c r="X107" i="37"/>
  <c r="V107" i="37"/>
  <c r="U107" i="37"/>
  <c r="S107" i="37"/>
  <c r="R107" i="37"/>
  <c r="L107" i="37"/>
  <c r="J107" i="37"/>
  <c r="I107" i="37"/>
  <c r="G107" i="37"/>
  <c r="F107" i="37"/>
  <c r="V106" i="37"/>
  <c r="U106" i="37"/>
  <c r="S106" i="37"/>
  <c r="R106" i="37"/>
  <c r="J106" i="37"/>
  <c r="I106" i="37"/>
  <c r="G106" i="37"/>
  <c r="F106" i="37"/>
  <c r="V105" i="37"/>
  <c r="U105" i="37"/>
  <c r="S105" i="37"/>
  <c r="R105" i="37"/>
  <c r="J105" i="37"/>
  <c r="I105" i="37"/>
  <c r="G105" i="37"/>
  <c r="F105" i="37"/>
  <c r="X101" i="37"/>
  <c r="V101" i="37"/>
  <c r="U101" i="37"/>
  <c r="S101" i="37"/>
  <c r="R101" i="37"/>
  <c r="M101" i="37"/>
  <c r="L101" i="37"/>
  <c r="K101" i="37"/>
  <c r="J101" i="37"/>
  <c r="I101" i="37"/>
  <c r="H101" i="37"/>
  <c r="G101" i="37"/>
  <c r="F101" i="37"/>
  <c r="V100" i="37"/>
  <c r="U100" i="37"/>
  <c r="S100" i="37"/>
  <c r="R100" i="37"/>
  <c r="K100" i="37"/>
  <c r="J100" i="37"/>
  <c r="I100" i="37"/>
  <c r="H100" i="37"/>
  <c r="G100" i="37"/>
  <c r="F100" i="37"/>
  <c r="V99" i="37"/>
  <c r="U99" i="37"/>
  <c r="S99" i="37"/>
  <c r="R99" i="37"/>
  <c r="K99" i="37"/>
  <c r="J99" i="37"/>
  <c r="I99" i="37"/>
  <c r="H99" i="37"/>
  <c r="G99" i="37"/>
  <c r="F99" i="37"/>
  <c r="X94" i="37"/>
  <c r="V94" i="37"/>
  <c r="U94" i="37"/>
  <c r="S94" i="37"/>
  <c r="R94" i="37"/>
  <c r="L94" i="37"/>
  <c r="J94" i="37"/>
  <c r="I94" i="37"/>
  <c r="G94" i="37"/>
  <c r="F94" i="37"/>
  <c r="V93" i="37"/>
  <c r="U93" i="37"/>
  <c r="S93" i="37"/>
  <c r="R93" i="37"/>
  <c r="J93" i="37"/>
  <c r="I93" i="37"/>
  <c r="G93" i="37"/>
  <c r="F93" i="37"/>
  <c r="V92" i="37"/>
  <c r="U92" i="37"/>
  <c r="S92" i="37"/>
  <c r="R92" i="37"/>
  <c r="J92" i="37"/>
  <c r="I92" i="37"/>
  <c r="G92" i="37"/>
  <c r="F92" i="37"/>
  <c r="X88" i="37"/>
  <c r="V88" i="37"/>
  <c r="U88" i="37"/>
  <c r="S88" i="37"/>
  <c r="R88" i="37"/>
  <c r="M88" i="37"/>
  <c r="L88" i="37"/>
  <c r="K88" i="37"/>
  <c r="J88" i="37"/>
  <c r="I88" i="37"/>
  <c r="H88" i="37"/>
  <c r="G88" i="37"/>
  <c r="F88" i="37"/>
  <c r="V87" i="37"/>
  <c r="U87" i="37"/>
  <c r="S87" i="37"/>
  <c r="R87" i="37"/>
  <c r="K87" i="37"/>
  <c r="J87" i="37"/>
  <c r="I87" i="37"/>
  <c r="H87" i="37"/>
  <c r="G87" i="37"/>
  <c r="F87" i="37"/>
  <c r="V86" i="37"/>
  <c r="U86" i="37"/>
  <c r="S86" i="37"/>
  <c r="R86" i="37"/>
  <c r="K86" i="37"/>
  <c r="J86" i="37"/>
  <c r="I86" i="37"/>
  <c r="H86" i="37"/>
  <c r="G86" i="37"/>
  <c r="F86" i="37"/>
  <c r="X81" i="37"/>
  <c r="V81" i="37"/>
  <c r="U81" i="37"/>
  <c r="S81" i="37"/>
  <c r="R81" i="37"/>
  <c r="L81" i="37"/>
  <c r="J81" i="37"/>
  <c r="I81" i="37"/>
  <c r="G81" i="37"/>
  <c r="F81" i="37"/>
  <c r="V80" i="37"/>
  <c r="U80" i="37"/>
  <c r="S80" i="37"/>
  <c r="R80" i="37"/>
  <c r="J80" i="37"/>
  <c r="I80" i="37"/>
  <c r="G80" i="37"/>
  <c r="F80" i="37"/>
  <c r="V79" i="37"/>
  <c r="U79" i="37"/>
  <c r="S79" i="37"/>
  <c r="R79" i="37"/>
  <c r="J79" i="37"/>
  <c r="I79" i="37"/>
  <c r="G79" i="37"/>
  <c r="F79" i="37"/>
  <c r="X75" i="37"/>
  <c r="V75" i="37"/>
  <c r="U75" i="37"/>
  <c r="S75" i="37"/>
  <c r="R75" i="37"/>
  <c r="M75" i="37"/>
  <c r="L75" i="37"/>
  <c r="K75" i="37"/>
  <c r="J75" i="37"/>
  <c r="I75" i="37"/>
  <c r="H75" i="37"/>
  <c r="G75" i="37"/>
  <c r="F75" i="37"/>
  <c r="V74" i="37"/>
  <c r="U74" i="37"/>
  <c r="S74" i="37"/>
  <c r="R74" i="37"/>
  <c r="K74" i="37"/>
  <c r="J74" i="37"/>
  <c r="I74" i="37"/>
  <c r="H74" i="37"/>
  <c r="G74" i="37"/>
  <c r="F74" i="37"/>
  <c r="V73" i="37"/>
  <c r="U73" i="37"/>
  <c r="S73" i="37"/>
  <c r="R73" i="37"/>
  <c r="K73" i="37"/>
  <c r="J73" i="37"/>
  <c r="I73" i="37"/>
  <c r="H73" i="37"/>
  <c r="G73" i="37"/>
  <c r="F73" i="37"/>
  <c r="X263" i="38"/>
  <c r="V263" i="38"/>
  <c r="U263" i="38"/>
  <c r="S263" i="38"/>
  <c r="R263" i="38"/>
  <c r="L263" i="38"/>
  <c r="J263" i="38"/>
  <c r="I263" i="38"/>
  <c r="G263" i="38"/>
  <c r="F263" i="38"/>
  <c r="V262" i="38"/>
  <c r="U262" i="38"/>
  <c r="S262" i="38"/>
  <c r="R262" i="38"/>
  <c r="J262" i="38"/>
  <c r="I262" i="38"/>
  <c r="G262" i="38"/>
  <c r="F262" i="38"/>
  <c r="V261" i="38"/>
  <c r="U261" i="38"/>
  <c r="S261" i="38"/>
  <c r="R261" i="38"/>
  <c r="J261" i="38"/>
  <c r="I261" i="38"/>
  <c r="G261" i="38"/>
  <c r="F261" i="38"/>
  <c r="X257" i="38"/>
  <c r="V257" i="38"/>
  <c r="U257" i="38"/>
  <c r="S257" i="38"/>
  <c r="R257" i="38"/>
  <c r="M257" i="38"/>
  <c r="L257" i="38"/>
  <c r="K257" i="38"/>
  <c r="J257" i="38"/>
  <c r="I257" i="38"/>
  <c r="H257" i="38"/>
  <c r="G257" i="38"/>
  <c r="F257" i="38"/>
  <c r="V256" i="38"/>
  <c r="U256" i="38"/>
  <c r="S256" i="38"/>
  <c r="R256" i="38"/>
  <c r="K256" i="38"/>
  <c r="J256" i="38"/>
  <c r="I256" i="38"/>
  <c r="H256" i="38"/>
  <c r="G256" i="38"/>
  <c r="F256" i="38"/>
  <c r="V255" i="38"/>
  <c r="U255" i="38"/>
  <c r="S255" i="38"/>
  <c r="R255" i="38"/>
  <c r="K255" i="38"/>
  <c r="J255" i="38"/>
  <c r="I255" i="38"/>
  <c r="H255" i="38"/>
  <c r="G255" i="38"/>
  <c r="F255" i="38"/>
  <c r="X250" i="38"/>
  <c r="V250" i="38"/>
  <c r="U250" i="38"/>
  <c r="S250" i="38"/>
  <c r="R250" i="38"/>
  <c r="L250" i="38"/>
  <c r="J250" i="38"/>
  <c r="I250" i="38"/>
  <c r="G250" i="38"/>
  <c r="F250" i="38"/>
  <c r="V249" i="38"/>
  <c r="U249" i="38"/>
  <c r="S249" i="38"/>
  <c r="R249" i="38"/>
  <c r="J249" i="38"/>
  <c r="I249" i="38"/>
  <c r="G249" i="38"/>
  <c r="F249" i="38"/>
  <c r="V248" i="38"/>
  <c r="U248" i="38"/>
  <c r="S248" i="38"/>
  <c r="R248" i="38"/>
  <c r="J248" i="38"/>
  <c r="I248" i="38"/>
  <c r="G248" i="38"/>
  <c r="F248" i="38"/>
  <c r="X244" i="38"/>
  <c r="V244" i="38"/>
  <c r="U244" i="38"/>
  <c r="S244" i="38"/>
  <c r="R244" i="38"/>
  <c r="M244" i="38"/>
  <c r="L244" i="38"/>
  <c r="K244" i="38"/>
  <c r="J244" i="38"/>
  <c r="I244" i="38"/>
  <c r="H244" i="38"/>
  <c r="G244" i="38"/>
  <c r="F244" i="38"/>
  <c r="V243" i="38"/>
  <c r="U243" i="38"/>
  <c r="S243" i="38"/>
  <c r="R243" i="38"/>
  <c r="K243" i="38"/>
  <c r="J243" i="38"/>
  <c r="I243" i="38"/>
  <c r="H243" i="38"/>
  <c r="G243" i="38"/>
  <c r="F243" i="38"/>
  <c r="V242" i="38"/>
  <c r="U242" i="38"/>
  <c r="S242" i="38"/>
  <c r="R242" i="38"/>
  <c r="K242" i="38"/>
  <c r="J242" i="38"/>
  <c r="I242" i="38"/>
  <c r="H242" i="38"/>
  <c r="G242" i="38"/>
  <c r="F242" i="38"/>
  <c r="X237" i="38"/>
  <c r="V237" i="38"/>
  <c r="U237" i="38"/>
  <c r="S237" i="38"/>
  <c r="R237" i="38"/>
  <c r="L237" i="38"/>
  <c r="J237" i="38"/>
  <c r="I237" i="38"/>
  <c r="G237" i="38"/>
  <c r="F237" i="38"/>
  <c r="V236" i="38"/>
  <c r="U236" i="38"/>
  <c r="S236" i="38"/>
  <c r="R236" i="38"/>
  <c r="J236" i="38"/>
  <c r="I236" i="38"/>
  <c r="G236" i="38"/>
  <c r="F236" i="38"/>
  <c r="V235" i="38"/>
  <c r="U235" i="38"/>
  <c r="S235" i="38"/>
  <c r="R235" i="38"/>
  <c r="J235" i="38"/>
  <c r="I235" i="38"/>
  <c r="G235" i="38"/>
  <c r="F235" i="38"/>
  <c r="X231" i="38"/>
  <c r="V231" i="38"/>
  <c r="U231" i="38"/>
  <c r="S231" i="38"/>
  <c r="R231" i="38"/>
  <c r="M231" i="38"/>
  <c r="L231" i="38"/>
  <c r="K231" i="38"/>
  <c r="J231" i="38"/>
  <c r="I231" i="38"/>
  <c r="H231" i="38"/>
  <c r="G231" i="38"/>
  <c r="F231" i="38"/>
  <c r="V230" i="38"/>
  <c r="U230" i="38"/>
  <c r="S230" i="38"/>
  <c r="R230" i="38"/>
  <c r="K230" i="38"/>
  <c r="J230" i="38"/>
  <c r="I230" i="38"/>
  <c r="H230" i="38"/>
  <c r="G230" i="38"/>
  <c r="F230" i="38"/>
  <c r="V229" i="38"/>
  <c r="U229" i="38"/>
  <c r="S229" i="38"/>
  <c r="R229" i="38"/>
  <c r="K229" i="38"/>
  <c r="J229" i="38"/>
  <c r="I229" i="38"/>
  <c r="H229" i="38"/>
  <c r="G229" i="38"/>
  <c r="F229" i="38"/>
  <c r="X224" i="38"/>
  <c r="V224" i="38"/>
  <c r="U224" i="38"/>
  <c r="S224" i="38"/>
  <c r="R224" i="38"/>
  <c r="L224" i="38"/>
  <c r="J224" i="38"/>
  <c r="I224" i="38"/>
  <c r="G224" i="38"/>
  <c r="F224" i="38"/>
  <c r="V223" i="38"/>
  <c r="U223" i="38"/>
  <c r="S223" i="38"/>
  <c r="R223" i="38"/>
  <c r="J223" i="38"/>
  <c r="I223" i="38"/>
  <c r="G223" i="38"/>
  <c r="F223" i="38"/>
  <c r="V222" i="38"/>
  <c r="U222" i="38"/>
  <c r="S222" i="38"/>
  <c r="R222" i="38"/>
  <c r="J222" i="38"/>
  <c r="I222" i="38"/>
  <c r="G222" i="38"/>
  <c r="F222" i="38"/>
  <c r="X218" i="38"/>
  <c r="V218" i="38"/>
  <c r="U218" i="38"/>
  <c r="S218" i="38"/>
  <c r="R218" i="38"/>
  <c r="M218" i="38"/>
  <c r="L218" i="38"/>
  <c r="K218" i="38"/>
  <c r="J218" i="38"/>
  <c r="I218" i="38"/>
  <c r="H218" i="38"/>
  <c r="G218" i="38"/>
  <c r="F218" i="38"/>
  <c r="V217" i="38"/>
  <c r="U217" i="38"/>
  <c r="S217" i="38"/>
  <c r="R217" i="38"/>
  <c r="K217" i="38"/>
  <c r="J217" i="38"/>
  <c r="I217" i="38"/>
  <c r="H217" i="38"/>
  <c r="G217" i="38"/>
  <c r="F217" i="38"/>
  <c r="V216" i="38"/>
  <c r="U216" i="38"/>
  <c r="S216" i="38"/>
  <c r="R216" i="38"/>
  <c r="K216" i="38"/>
  <c r="J216" i="38"/>
  <c r="I216" i="38"/>
  <c r="H216" i="38"/>
  <c r="G216" i="38"/>
  <c r="F216" i="38"/>
  <c r="X211" i="38"/>
  <c r="V211" i="38"/>
  <c r="U211" i="38"/>
  <c r="S211" i="38"/>
  <c r="R211" i="38"/>
  <c r="L211" i="38"/>
  <c r="J211" i="38"/>
  <c r="I211" i="38"/>
  <c r="G211" i="38"/>
  <c r="F211" i="38"/>
  <c r="V210" i="38"/>
  <c r="U210" i="38"/>
  <c r="S210" i="38"/>
  <c r="R210" i="38"/>
  <c r="J210" i="38"/>
  <c r="I210" i="38"/>
  <c r="G210" i="38"/>
  <c r="F210" i="38"/>
  <c r="V209" i="38"/>
  <c r="U209" i="38"/>
  <c r="S209" i="38"/>
  <c r="R209" i="38"/>
  <c r="J209" i="38"/>
  <c r="I209" i="38"/>
  <c r="G209" i="38"/>
  <c r="F209" i="38"/>
  <c r="X205" i="38"/>
  <c r="V205" i="38"/>
  <c r="U205" i="38"/>
  <c r="S205" i="38"/>
  <c r="R205" i="38"/>
  <c r="M205" i="38"/>
  <c r="L205" i="38"/>
  <c r="K205" i="38"/>
  <c r="J205" i="38"/>
  <c r="I205" i="38"/>
  <c r="H205" i="38"/>
  <c r="G205" i="38"/>
  <c r="F205" i="38"/>
  <c r="V204" i="38"/>
  <c r="U204" i="38"/>
  <c r="S204" i="38"/>
  <c r="R204" i="38"/>
  <c r="K204" i="38"/>
  <c r="J204" i="38"/>
  <c r="I204" i="38"/>
  <c r="H204" i="38"/>
  <c r="G204" i="38"/>
  <c r="F204" i="38"/>
  <c r="V203" i="38"/>
  <c r="U203" i="38"/>
  <c r="S203" i="38"/>
  <c r="R203" i="38"/>
  <c r="K203" i="38"/>
  <c r="J203" i="38"/>
  <c r="I203" i="38"/>
  <c r="H203" i="38"/>
  <c r="G203" i="38"/>
  <c r="F203" i="38"/>
  <c r="X198" i="38"/>
  <c r="V198" i="38"/>
  <c r="U198" i="38"/>
  <c r="S198" i="38"/>
  <c r="R198" i="38"/>
  <c r="L198" i="38"/>
  <c r="J198" i="38"/>
  <c r="I198" i="38"/>
  <c r="G198" i="38"/>
  <c r="F198" i="38"/>
  <c r="V197" i="38"/>
  <c r="U197" i="38"/>
  <c r="S197" i="38"/>
  <c r="R197" i="38"/>
  <c r="J197" i="38"/>
  <c r="I197" i="38"/>
  <c r="G197" i="38"/>
  <c r="F197" i="38"/>
  <c r="V196" i="38"/>
  <c r="U196" i="38"/>
  <c r="S196" i="38"/>
  <c r="R196" i="38"/>
  <c r="J196" i="38"/>
  <c r="I196" i="38"/>
  <c r="G196" i="38"/>
  <c r="F196" i="38"/>
  <c r="X192" i="38"/>
  <c r="V192" i="38"/>
  <c r="U192" i="38"/>
  <c r="S192" i="38"/>
  <c r="R192" i="38"/>
  <c r="M192" i="38"/>
  <c r="L192" i="38"/>
  <c r="K192" i="38"/>
  <c r="J192" i="38"/>
  <c r="I192" i="38"/>
  <c r="H192" i="38"/>
  <c r="G192" i="38"/>
  <c r="F192" i="38"/>
  <c r="V191" i="38"/>
  <c r="U191" i="38"/>
  <c r="S191" i="38"/>
  <c r="R191" i="38"/>
  <c r="K191" i="38"/>
  <c r="J191" i="38"/>
  <c r="I191" i="38"/>
  <c r="H191" i="38"/>
  <c r="G191" i="38"/>
  <c r="F191" i="38"/>
  <c r="V190" i="38"/>
  <c r="U190" i="38"/>
  <c r="S190" i="38"/>
  <c r="R190" i="38"/>
  <c r="K190" i="38"/>
  <c r="J190" i="38"/>
  <c r="I190" i="38"/>
  <c r="H190" i="38"/>
  <c r="G190" i="38"/>
  <c r="F190" i="38"/>
  <c r="X185" i="38"/>
  <c r="V185" i="38"/>
  <c r="U185" i="38"/>
  <c r="S185" i="38"/>
  <c r="R185" i="38"/>
  <c r="L185" i="38"/>
  <c r="J185" i="38"/>
  <c r="I185" i="38"/>
  <c r="G185" i="38"/>
  <c r="F185" i="38"/>
  <c r="V184" i="38"/>
  <c r="U184" i="38"/>
  <c r="S184" i="38"/>
  <c r="R184" i="38"/>
  <c r="J184" i="38"/>
  <c r="I184" i="38"/>
  <c r="G184" i="38"/>
  <c r="F184" i="38"/>
  <c r="V183" i="38"/>
  <c r="U183" i="38"/>
  <c r="S183" i="38"/>
  <c r="R183" i="38"/>
  <c r="J183" i="38"/>
  <c r="I183" i="38"/>
  <c r="G183" i="38"/>
  <c r="F183" i="38"/>
  <c r="X179" i="38"/>
  <c r="V179" i="38"/>
  <c r="U179" i="38"/>
  <c r="S179" i="38"/>
  <c r="R179" i="38"/>
  <c r="M179" i="38"/>
  <c r="L179" i="38"/>
  <c r="K179" i="38"/>
  <c r="J179" i="38"/>
  <c r="I179" i="38"/>
  <c r="H179" i="38"/>
  <c r="G179" i="38"/>
  <c r="F179" i="38"/>
  <c r="V178" i="38"/>
  <c r="U178" i="38"/>
  <c r="S178" i="38"/>
  <c r="R178" i="38"/>
  <c r="K178" i="38"/>
  <c r="J178" i="38"/>
  <c r="I178" i="38"/>
  <c r="H178" i="38"/>
  <c r="G178" i="38"/>
  <c r="F178" i="38"/>
  <c r="V177" i="38"/>
  <c r="U177" i="38"/>
  <c r="S177" i="38"/>
  <c r="R177" i="38"/>
  <c r="K177" i="38"/>
  <c r="J177" i="38"/>
  <c r="I177" i="38"/>
  <c r="H177" i="38"/>
  <c r="G177" i="38"/>
  <c r="F177" i="38"/>
  <c r="X172" i="38"/>
  <c r="V172" i="38"/>
  <c r="U172" i="38"/>
  <c r="S172" i="38"/>
  <c r="R172" i="38"/>
  <c r="L172" i="38"/>
  <c r="J172" i="38"/>
  <c r="I172" i="38"/>
  <c r="G172" i="38"/>
  <c r="F172" i="38"/>
  <c r="V171" i="38"/>
  <c r="U171" i="38"/>
  <c r="S171" i="38"/>
  <c r="R171" i="38"/>
  <c r="J171" i="38"/>
  <c r="I171" i="38"/>
  <c r="G171" i="38"/>
  <c r="F171" i="38"/>
  <c r="V170" i="38"/>
  <c r="U170" i="38"/>
  <c r="S170" i="38"/>
  <c r="R170" i="38"/>
  <c r="J170" i="38"/>
  <c r="I170" i="38"/>
  <c r="G170" i="38"/>
  <c r="F170" i="38"/>
  <c r="X166" i="38"/>
  <c r="V166" i="38"/>
  <c r="U166" i="38"/>
  <c r="S166" i="38"/>
  <c r="R166" i="38"/>
  <c r="M166" i="38"/>
  <c r="L166" i="38"/>
  <c r="K166" i="38"/>
  <c r="J166" i="38"/>
  <c r="I166" i="38"/>
  <c r="H166" i="38"/>
  <c r="G166" i="38"/>
  <c r="F166" i="38"/>
  <c r="V165" i="38"/>
  <c r="U165" i="38"/>
  <c r="S165" i="38"/>
  <c r="R165" i="38"/>
  <c r="K165" i="38"/>
  <c r="J165" i="38"/>
  <c r="I165" i="38"/>
  <c r="H165" i="38"/>
  <c r="G165" i="38"/>
  <c r="F165" i="38"/>
  <c r="V164" i="38"/>
  <c r="U164" i="38"/>
  <c r="S164" i="38"/>
  <c r="R164" i="38"/>
  <c r="K164" i="38"/>
  <c r="J164" i="38"/>
  <c r="I164" i="38"/>
  <c r="H164" i="38"/>
  <c r="G164" i="38"/>
  <c r="F164" i="38"/>
  <c r="X159" i="38"/>
  <c r="V159" i="38"/>
  <c r="U159" i="38"/>
  <c r="S159" i="38"/>
  <c r="R159" i="38"/>
  <c r="L159" i="38"/>
  <c r="J159" i="38"/>
  <c r="I159" i="38"/>
  <c r="G159" i="38"/>
  <c r="F159" i="38"/>
  <c r="V158" i="38"/>
  <c r="U158" i="38"/>
  <c r="S158" i="38"/>
  <c r="R158" i="38"/>
  <c r="J158" i="38"/>
  <c r="I158" i="38"/>
  <c r="G158" i="38"/>
  <c r="F158" i="38"/>
  <c r="V157" i="38"/>
  <c r="U157" i="38"/>
  <c r="S157" i="38"/>
  <c r="R157" i="38"/>
  <c r="J157" i="38"/>
  <c r="I157" i="38"/>
  <c r="G157" i="38"/>
  <c r="F157" i="38"/>
  <c r="X153" i="38"/>
  <c r="V153" i="38"/>
  <c r="U153" i="38"/>
  <c r="S153" i="38"/>
  <c r="R153" i="38"/>
  <c r="M153" i="38"/>
  <c r="L153" i="38"/>
  <c r="K153" i="38"/>
  <c r="J153" i="38"/>
  <c r="I153" i="38"/>
  <c r="H153" i="38"/>
  <c r="G153" i="38"/>
  <c r="F153" i="38"/>
  <c r="V152" i="38"/>
  <c r="U152" i="38"/>
  <c r="S152" i="38"/>
  <c r="R152" i="38"/>
  <c r="K152" i="38"/>
  <c r="J152" i="38"/>
  <c r="I152" i="38"/>
  <c r="H152" i="38"/>
  <c r="G152" i="38"/>
  <c r="F152" i="38"/>
  <c r="V151" i="38"/>
  <c r="U151" i="38"/>
  <c r="S151" i="38"/>
  <c r="R151" i="38"/>
  <c r="K151" i="38"/>
  <c r="J151" i="38"/>
  <c r="I151" i="38"/>
  <c r="H151" i="38"/>
  <c r="G151" i="38"/>
  <c r="F151" i="38"/>
  <c r="X146" i="38"/>
  <c r="V146" i="38"/>
  <c r="U146" i="38"/>
  <c r="S146" i="38"/>
  <c r="R146" i="38"/>
  <c r="L146" i="38"/>
  <c r="J146" i="38"/>
  <c r="I146" i="38"/>
  <c r="G146" i="38"/>
  <c r="F146" i="38"/>
  <c r="V145" i="38"/>
  <c r="U145" i="38"/>
  <c r="S145" i="38"/>
  <c r="R145" i="38"/>
  <c r="J145" i="38"/>
  <c r="I145" i="38"/>
  <c r="G145" i="38"/>
  <c r="F145" i="38"/>
  <c r="V144" i="38"/>
  <c r="U144" i="38"/>
  <c r="S144" i="38"/>
  <c r="R144" i="38"/>
  <c r="J144" i="38"/>
  <c r="I144" i="38"/>
  <c r="G144" i="38"/>
  <c r="F144" i="38"/>
  <c r="X140" i="38"/>
  <c r="V140" i="38"/>
  <c r="U140" i="38"/>
  <c r="S140" i="38"/>
  <c r="R140" i="38"/>
  <c r="M140" i="38"/>
  <c r="L140" i="38"/>
  <c r="K140" i="38"/>
  <c r="J140" i="38"/>
  <c r="I140" i="38"/>
  <c r="H140" i="38"/>
  <c r="G140" i="38"/>
  <c r="F140" i="38"/>
  <c r="V139" i="38"/>
  <c r="U139" i="38"/>
  <c r="S139" i="38"/>
  <c r="R139" i="38"/>
  <c r="K139" i="38"/>
  <c r="J139" i="38"/>
  <c r="I139" i="38"/>
  <c r="H139" i="38"/>
  <c r="G139" i="38"/>
  <c r="F139" i="38"/>
  <c r="V138" i="38"/>
  <c r="U138" i="38"/>
  <c r="S138" i="38"/>
  <c r="R138" i="38"/>
  <c r="K138" i="38"/>
  <c r="J138" i="38"/>
  <c r="I138" i="38"/>
  <c r="H138" i="38"/>
  <c r="G138" i="38"/>
  <c r="F138" i="38"/>
  <c r="X133" i="38"/>
  <c r="V133" i="38"/>
  <c r="U133" i="38"/>
  <c r="S133" i="38"/>
  <c r="R133" i="38"/>
  <c r="L133" i="38"/>
  <c r="J133" i="38"/>
  <c r="I133" i="38"/>
  <c r="G133" i="38"/>
  <c r="F133" i="38"/>
  <c r="V132" i="38"/>
  <c r="U132" i="38"/>
  <c r="S132" i="38"/>
  <c r="R132" i="38"/>
  <c r="J132" i="38"/>
  <c r="I132" i="38"/>
  <c r="G132" i="38"/>
  <c r="F132" i="38"/>
  <c r="V131" i="38"/>
  <c r="U131" i="38"/>
  <c r="S131" i="38"/>
  <c r="R131" i="38"/>
  <c r="J131" i="38"/>
  <c r="I131" i="38"/>
  <c r="G131" i="38"/>
  <c r="F131" i="38"/>
  <c r="X127" i="38"/>
  <c r="V127" i="38"/>
  <c r="U127" i="38"/>
  <c r="S127" i="38"/>
  <c r="R127" i="38"/>
  <c r="M127" i="38"/>
  <c r="L127" i="38"/>
  <c r="K127" i="38"/>
  <c r="J127" i="38"/>
  <c r="I127" i="38"/>
  <c r="H127" i="38"/>
  <c r="G127" i="38"/>
  <c r="F127" i="38"/>
  <c r="V126" i="38"/>
  <c r="U126" i="38"/>
  <c r="S126" i="38"/>
  <c r="R126" i="38"/>
  <c r="K126" i="38"/>
  <c r="J126" i="38"/>
  <c r="I126" i="38"/>
  <c r="H126" i="38"/>
  <c r="G126" i="38"/>
  <c r="F126" i="38"/>
  <c r="V125" i="38"/>
  <c r="U125" i="38"/>
  <c r="S125" i="38"/>
  <c r="R125" i="38"/>
  <c r="K125" i="38"/>
  <c r="J125" i="38"/>
  <c r="I125" i="38"/>
  <c r="H125" i="38"/>
  <c r="G125" i="38"/>
  <c r="F125" i="38"/>
  <c r="X120" i="38"/>
  <c r="V120" i="38"/>
  <c r="U120" i="38"/>
  <c r="S120" i="38"/>
  <c r="R120" i="38"/>
  <c r="L120" i="38"/>
  <c r="J120" i="38"/>
  <c r="I120" i="38"/>
  <c r="G120" i="38"/>
  <c r="F120" i="38"/>
  <c r="V119" i="38"/>
  <c r="U119" i="38"/>
  <c r="S119" i="38"/>
  <c r="R119" i="38"/>
  <c r="J119" i="38"/>
  <c r="I119" i="38"/>
  <c r="G119" i="38"/>
  <c r="F119" i="38"/>
  <c r="V118" i="38"/>
  <c r="U118" i="38"/>
  <c r="S118" i="38"/>
  <c r="R118" i="38"/>
  <c r="J118" i="38"/>
  <c r="I118" i="38"/>
  <c r="G118" i="38"/>
  <c r="F118" i="38"/>
  <c r="X114" i="38"/>
  <c r="V114" i="38"/>
  <c r="U114" i="38"/>
  <c r="S114" i="38"/>
  <c r="R114" i="38"/>
  <c r="M114" i="38"/>
  <c r="L114" i="38"/>
  <c r="K114" i="38"/>
  <c r="J114" i="38"/>
  <c r="I114" i="38"/>
  <c r="H114" i="38"/>
  <c r="G114" i="38"/>
  <c r="F114" i="38"/>
  <c r="V113" i="38"/>
  <c r="U113" i="38"/>
  <c r="S113" i="38"/>
  <c r="R113" i="38"/>
  <c r="K113" i="38"/>
  <c r="J113" i="38"/>
  <c r="I113" i="38"/>
  <c r="H113" i="38"/>
  <c r="G113" i="38"/>
  <c r="F113" i="38"/>
  <c r="V112" i="38"/>
  <c r="U112" i="38"/>
  <c r="S112" i="38"/>
  <c r="R112" i="38"/>
  <c r="K112" i="38"/>
  <c r="J112" i="38"/>
  <c r="I112" i="38"/>
  <c r="H112" i="38"/>
  <c r="G112" i="38"/>
  <c r="F112" i="38"/>
  <c r="X107" i="38"/>
  <c r="V107" i="38"/>
  <c r="U107" i="38"/>
  <c r="S107" i="38"/>
  <c r="R107" i="38"/>
  <c r="L107" i="38"/>
  <c r="J107" i="38"/>
  <c r="I107" i="38"/>
  <c r="G107" i="38"/>
  <c r="F107" i="38"/>
  <c r="V106" i="38"/>
  <c r="U106" i="38"/>
  <c r="S106" i="38"/>
  <c r="R106" i="38"/>
  <c r="J106" i="38"/>
  <c r="I106" i="38"/>
  <c r="G106" i="38"/>
  <c r="F106" i="38"/>
  <c r="V105" i="38"/>
  <c r="U105" i="38"/>
  <c r="S105" i="38"/>
  <c r="R105" i="38"/>
  <c r="J105" i="38"/>
  <c r="I105" i="38"/>
  <c r="G105" i="38"/>
  <c r="F105" i="38"/>
  <c r="X101" i="38"/>
  <c r="V101" i="38"/>
  <c r="U101" i="38"/>
  <c r="S101" i="38"/>
  <c r="R101" i="38"/>
  <c r="M101" i="38"/>
  <c r="L101" i="38"/>
  <c r="K101" i="38"/>
  <c r="J101" i="38"/>
  <c r="I101" i="38"/>
  <c r="H101" i="38"/>
  <c r="G101" i="38"/>
  <c r="F101" i="38"/>
  <c r="V100" i="38"/>
  <c r="U100" i="38"/>
  <c r="S100" i="38"/>
  <c r="R100" i="38"/>
  <c r="K100" i="38"/>
  <c r="J100" i="38"/>
  <c r="I100" i="38"/>
  <c r="H100" i="38"/>
  <c r="G100" i="38"/>
  <c r="F100" i="38"/>
  <c r="V99" i="38"/>
  <c r="U99" i="38"/>
  <c r="S99" i="38"/>
  <c r="R99" i="38"/>
  <c r="K99" i="38"/>
  <c r="J99" i="38"/>
  <c r="I99" i="38"/>
  <c r="H99" i="38"/>
  <c r="G99" i="38"/>
  <c r="F99" i="38"/>
  <c r="X94" i="38"/>
  <c r="V94" i="38"/>
  <c r="U94" i="38"/>
  <c r="S94" i="38"/>
  <c r="R94" i="38"/>
  <c r="L94" i="38"/>
  <c r="J94" i="38"/>
  <c r="I94" i="38"/>
  <c r="G94" i="38"/>
  <c r="F94" i="38"/>
  <c r="V93" i="38"/>
  <c r="U93" i="38"/>
  <c r="S93" i="38"/>
  <c r="R93" i="38"/>
  <c r="J93" i="38"/>
  <c r="I93" i="38"/>
  <c r="G93" i="38"/>
  <c r="F93" i="38"/>
  <c r="V92" i="38"/>
  <c r="U92" i="38"/>
  <c r="S92" i="38"/>
  <c r="R92" i="38"/>
  <c r="J92" i="38"/>
  <c r="I92" i="38"/>
  <c r="G92" i="38"/>
  <c r="F92" i="38"/>
  <c r="X88" i="38"/>
  <c r="V88" i="38"/>
  <c r="U88" i="38"/>
  <c r="S88" i="38"/>
  <c r="R88" i="38"/>
  <c r="M88" i="38"/>
  <c r="L88" i="38"/>
  <c r="K88" i="38"/>
  <c r="J88" i="38"/>
  <c r="I88" i="38"/>
  <c r="H88" i="38"/>
  <c r="G88" i="38"/>
  <c r="F88" i="38"/>
  <c r="V87" i="38"/>
  <c r="U87" i="38"/>
  <c r="S87" i="38"/>
  <c r="R87" i="38"/>
  <c r="K87" i="38"/>
  <c r="J87" i="38"/>
  <c r="I87" i="38"/>
  <c r="H87" i="38"/>
  <c r="G87" i="38"/>
  <c r="F87" i="38"/>
  <c r="V86" i="38"/>
  <c r="U86" i="38"/>
  <c r="S86" i="38"/>
  <c r="R86" i="38"/>
  <c r="K86" i="38"/>
  <c r="J86" i="38"/>
  <c r="I86" i="38"/>
  <c r="H86" i="38"/>
  <c r="G86" i="38"/>
  <c r="F86" i="38"/>
  <c r="X81" i="38"/>
  <c r="V81" i="38"/>
  <c r="U81" i="38"/>
  <c r="S81" i="38"/>
  <c r="R81" i="38"/>
  <c r="L81" i="38"/>
  <c r="J81" i="38"/>
  <c r="I81" i="38"/>
  <c r="G81" i="38"/>
  <c r="F81" i="38"/>
  <c r="V80" i="38"/>
  <c r="U80" i="38"/>
  <c r="S80" i="38"/>
  <c r="R80" i="38"/>
  <c r="J80" i="38"/>
  <c r="I80" i="38"/>
  <c r="G80" i="38"/>
  <c r="F80" i="38"/>
  <c r="V79" i="38"/>
  <c r="U79" i="38"/>
  <c r="S79" i="38"/>
  <c r="R79" i="38"/>
  <c r="J79" i="38"/>
  <c r="I79" i="38"/>
  <c r="G79" i="38"/>
  <c r="F79" i="38"/>
  <c r="X75" i="38"/>
  <c r="V75" i="38"/>
  <c r="U75" i="38"/>
  <c r="S75" i="38"/>
  <c r="R75" i="38"/>
  <c r="M75" i="38"/>
  <c r="L75" i="38"/>
  <c r="K75" i="38"/>
  <c r="J75" i="38"/>
  <c r="I75" i="38"/>
  <c r="H75" i="38"/>
  <c r="G75" i="38"/>
  <c r="F75" i="38"/>
  <c r="V74" i="38"/>
  <c r="U74" i="38"/>
  <c r="S74" i="38"/>
  <c r="R74" i="38"/>
  <c r="K74" i="38"/>
  <c r="J74" i="38"/>
  <c r="I74" i="38"/>
  <c r="H74" i="38"/>
  <c r="G74" i="38"/>
  <c r="F74" i="38"/>
  <c r="V73" i="38"/>
  <c r="U73" i="38"/>
  <c r="S73" i="38"/>
  <c r="R73" i="38"/>
  <c r="K73" i="38"/>
  <c r="J73" i="38"/>
  <c r="I73" i="38"/>
  <c r="H73" i="38"/>
  <c r="G73" i="38"/>
  <c r="F73" i="38"/>
  <c r="X263" i="62"/>
  <c r="V263" i="62"/>
  <c r="U263" i="62"/>
  <c r="S263" i="62"/>
  <c r="R263" i="62"/>
  <c r="L263" i="62"/>
  <c r="J263" i="62"/>
  <c r="I263" i="62"/>
  <c r="G263" i="62"/>
  <c r="F263" i="62"/>
  <c r="V262" i="62"/>
  <c r="U262" i="62"/>
  <c r="S262" i="62"/>
  <c r="R262" i="62"/>
  <c r="J262" i="62"/>
  <c r="I262" i="62"/>
  <c r="G262" i="62"/>
  <c r="F262" i="62"/>
  <c r="V261" i="62"/>
  <c r="U261" i="62"/>
  <c r="S261" i="62"/>
  <c r="R261" i="62"/>
  <c r="J261" i="62"/>
  <c r="I261" i="62"/>
  <c r="G261" i="62"/>
  <c r="F261" i="62"/>
  <c r="X257" i="62"/>
  <c r="V257" i="62"/>
  <c r="U257" i="62"/>
  <c r="S257" i="62"/>
  <c r="R257" i="62"/>
  <c r="M257" i="62"/>
  <c r="L257" i="62"/>
  <c r="K257" i="62"/>
  <c r="J257" i="62"/>
  <c r="I257" i="62"/>
  <c r="H257" i="62"/>
  <c r="G257" i="62"/>
  <c r="F257" i="62"/>
  <c r="V256" i="62"/>
  <c r="U256" i="62"/>
  <c r="S256" i="62"/>
  <c r="R256" i="62"/>
  <c r="K256" i="62"/>
  <c r="J256" i="62"/>
  <c r="I256" i="62"/>
  <c r="H256" i="62"/>
  <c r="G256" i="62"/>
  <c r="F256" i="62"/>
  <c r="V255" i="62"/>
  <c r="U255" i="62"/>
  <c r="S255" i="62"/>
  <c r="R255" i="62"/>
  <c r="K255" i="62"/>
  <c r="J255" i="62"/>
  <c r="I255" i="62"/>
  <c r="H255" i="62"/>
  <c r="G255" i="62"/>
  <c r="F255" i="62"/>
  <c r="X250" i="62"/>
  <c r="V250" i="62"/>
  <c r="U250" i="62"/>
  <c r="S250" i="62"/>
  <c r="R250" i="62"/>
  <c r="L250" i="62"/>
  <c r="J250" i="62"/>
  <c r="I250" i="62"/>
  <c r="G250" i="62"/>
  <c r="F250" i="62"/>
  <c r="V249" i="62"/>
  <c r="U249" i="62"/>
  <c r="S249" i="62"/>
  <c r="R249" i="62"/>
  <c r="J249" i="62"/>
  <c r="I249" i="62"/>
  <c r="G249" i="62"/>
  <c r="F249" i="62"/>
  <c r="V248" i="62"/>
  <c r="U248" i="62"/>
  <c r="S248" i="62"/>
  <c r="R248" i="62"/>
  <c r="J248" i="62"/>
  <c r="I248" i="62"/>
  <c r="G248" i="62"/>
  <c r="F248" i="62"/>
  <c r="X244" i="62"/>
  <c r="V244" i="62"/>
  <c r="U244" i="62"/>
  <c r="S244" i="62"/>
  <c r="R244" i="62"/>
  <c r="M244" i="62"/>
  <c r="L244" i="62"/>
  <c r="K244" i="62"/>
  <c r="J244" i="62"/>
  <c r="I244" i="62"/>
  <c r="H244" i="62"/>
  <c r="G244" i="62"/>
  <c r="F244" i="62"/>
  <c r="V243" i="62"/>
  <c r="U243" i="62"/>
  <c r="S243" i="62"/>
  <c r="R243" i="62"/>
  <c r="K243" i="62"/>
  <c r="J243" i="62"/>
  <c r="I243" i="62"/>
  <c r="H243" i="62"/>
  <c r="G243" i="62"/>
  <c r="F243" i="62"/>
  <c r="V242" i="62"/>
  <c r="U242" i="62"/>
  <c r="S242" i="62"/>
  <c r="R242" i="62"/>
  <c r="K242" i="62"/>
  <c r="J242" i="62"/>
  <c r="I242" i="62"/>
  <c r="H242" i="62"/>
  <c r="G242" i="62"/>
  <c r="F242" i="62"/>
  <c r="X237" i="62"/>
  <c r="V237" i="62"/>
  <c r="U237" i="62"/>
  <c r="S237" i="62"/>
  <c r="R237" i="62"/>
  <c r="L237" i="62"/>
  <c r="J237" i="62"/>
  <c r="I237" i="62"/>
  <c r="G237" i="62"/>
  <c r="F237" i="62"/>
  <c r="V236" i="62"/>
  <c r="U236" i="62"/>
  <c r="S236" i="62"/>
  <c r="R236" i="62"/>
  <c r="J236" i="62"/>
  <c r="I236" i="62"/>
  <c r="G236" i="62"/>
  <c r="F236" i="62"/>
  <c r="V235" i="62"/>
  <c r="U235" i="62"/>
  <c r="S235" i="62"/>
  <c r="R235" i="62"/>
  <c r="J235" i="62"/>
  <c r="I235" i="62"/>
  <c r="G235" i="62"/>
  <c r="F235" i="62"/>
  <c r="X231" i="62"/>
  <c r="V231" i="62"/>
  <c r="U231" i="62"/>
  <c r="S231" i="62"/>
  <c r="R231" i="62"/>
  <c r="M231" i="62"/>
  <c r="L231" i="62"/>
  <c r="K231" i="62"/>
  <c r="J231" i="62"/>
  <c r="I231" i="62"/>
  <c r="H231" i="62"/>
  <c r="G231" i="62"/>
  <c r="F231" i="62"/>
  <c r="V230" i="62"/>
  <c r="U230" i="62"/>
  <c r="S230" i="62"/>
  <c r="R230" i="62"/>
  <c r="K230" i="62"/>
  <c r="J230" i="62"/>
  <c r="I230" i="62"/>
  <c r="H230" i="62"/>
  <c r="G230" i="62"/>
  <c r="F230" i="62"/>
  <c r="V229" i="62"/>
  <c r="U229" i="62"/>
  <c r="S229" i="62"/>
  <c r="R229" i="62"/>
  <c r="K229" i="62"/>
  <c r="J229" i="62"/>
  <c r="I229" i="62"/>
  <c r="H229" i="62"/>
  <c r="G229" i="62"/>
  <c r="F229" i="62"/>
  <c r="X224" i="62"/>
  <c r="V224" i="62"/>
  <c r="U224" i="62"/>
  <c r="S224" i="62"/>
  <c r="R224" i="62"/>
  <c r="L224" i="62"/>
  <c r="J224" i="62"/>
  <c r="I224" i="62"/>
  <c r="G224" i="62"/>
  <c r="F224" i="62"/>
  <c r="V223" i="62"/>
  <c r="U223" i="62"/>
  <c r="S223" i="62"/>
  <c r="R223" i="62"/>
  <c r="J223" i="62"/>
  <c r="I223" i="62"/>
  <c r="G223" i="62"/>
  <c r="F223" i="62"/>
  <c r="V222" i="62"/>
  <c r="U222" i="62"/>
  <c r="S222" i="62"/>
  <c r="R222" i="62"/>
  <c r="J222" i="62"/>
  <c r="I222" i="62"/>
  <c r="G222" i="62"/>
  <c r="F222" i="62"/>
  <c r="X218" i="62"/>
  <c r="V218" i="62"/>
  <c r="U218" i="62"/>
  <c r="S218" i="62"/>
  <c r="R218" i="62"/>
  <c r="M218" i="62"/>
  <c r="L218" i="62"/>
  <c r="K218" i="62"/>
  <c r="J218" i="62"/>
  <c r="I218" i="62"/>
  <c r="H218" i="62"/>
  <c r="G218" i="62"/>
  <c r="F218" i="62"/>
  <c r="V217" i="62"/>
  <c r="U217" i="62"/>
  <c r="S217" i="62"/>
  <c r="R217" i="62"/>
  <c r="K217" i="62"/>
  <c r="J217" i="62"/>
  <c r="I217" i="62"/>
  <c r="H217" i="62"/>
  <c r="G217" i="62"/>
  <c r="F217" i="62"/>
  <c r="V216" i="62"/>
  <c r="U216" i="62"/>
  <c r="S216" i="62"/>
  <c r="R216" i="62"/>
  <c r="K216" i="62"/>
  <c r="J216" i="62"/>
  <c r="I216" i="62"/>
  <c r="H216" i="62"/>
  <c r="G216" i="62"/>
  <c r="F216" i="62"/>
  <c r="X211" i="62"/>
  <c r="V211" i="62"/>
  <c r="U211" i="62"/>
  <c r="S211" i="62"/>
  <c r="R211" i="62"/>
  <c r="L211" i="62"/>
  <c r="J211" i="62"/>
  <c r="I211" i="62"/>
  <c r="G211" i="62"/>
  <c r="F211" i="62"/>
  <c r="V210" i="62"/>
  <c r="U210" i="62"/>
  <c r="S210" i="62"/>
  <c r="R210" i="62"/>
  <c r="J210" i="62"/>
  <c r="I210" i="62"/>
  <c r="G210" i="62"/>
  <c r="F210" i="62"/>
  <c r="V209" i="62"/>
  <c r="U209" i="62"/>
  <c r="S209" i="62"/>
  <c r="R209" i="62"/>
  <c r="J209" i="62"/>
  <c r="I209" i="62"/>
  <c r="G209" i="62"/>
  <c r="F209" i="62"/>
  <c r="X205" i="62"/>
  <c r="V205" i="62"/>
  <c r="U205" i="62"/>
  <c r="S205" i="62"/>
  <c r="R205" i="62"/>
  <c r="M205" i="62"/>
  <c r="L205" i="62"/>
  <c r="K205" i="62"/>
  <c r="J205" i="62"/>
  <c r="I205" i="62"/>
  <c r="H205" i="62"/>
  <c r="G205" i="62"/>
  <c r="F205" i="62"/>
  <c r="V204" i="62"/>
  <c r="U204" i="62"/>
  <c r="S204" i="62"/>
  <c r="R204" i="62"/>
  <c r="K204" i="62"/>
  <c r="J204" i="62"/>
  <c r="I204" i="62"/>
  <c r="H204" i="62"/>
  <c r="G204" i="62"/>
  <c r="F204" i="62"/>
  <c r="V203" i="62"/>
  <c r="U203" i="62"/>
  <c r="S203" i="62"/>
  <c r="R203" i="62"/>
  <c r="K203" i="62"/>
  <c r="J203" i="62"/>
  <c r="I203" i="62"/>
  <c r="H203" i="62"/>
  <c r="G203" i="62"/>
  <c r="F203" i="62"/>
  <c r="X198" i="62"/>
  <c r="V198" i="62"/>
  <c r="U198" i="62"/>
  <c r="S198" i="62"/>
  <c r="R198" i="62"/>
  <c r="L198" i="62"/>
  <c r="J198" i="62"/>
  <c r="I198" i="62"/>
  <c r="G198" i="62"/>
  <c r="F198" i="62"/>
  <c r="V197" i="62"/>
  <c r="U197" i="62"/>
  <c r="S197" i="62"/>
  <c r="R197" i="62"/>
  <c r="J197" i="62"/>
  <c r="I197" i="62"/>
  <c r="G197" i="62"/>
  <c r="F197" i="62"/>
  <c r="V196" i="62"/>
  <c r="U196" i="62"/>
  <c r="S196" i="62"/>
  <c r="R196" i="62"/>
  <c r="J196" i="62"/>
  <c r="I196" i="62"/>
  <c r="G196" i="62"/>
  <c r="F196" i="62"/>
  <c r="X192" i="62"/>
  <c r="V192" i="62"/>
  <c r="U192" i="62"/>
  <c r="S192" i="62"/>
  <c r="R192" i="62"/>
  <c r="M192" i="62"/>
  <c r="L192" i="62"/>
  <c r="K192" i="62"/>
  <c r="J192" i="62"/>
  <c r="I192" i="62"/>
  <c r="H192" i="62"/>
  <c r="G192" i="62"/>
  <c r="F192" i="62"/>
  <c r="V191" i="62"/>
  <c r="U191" i="62"/>
  <c r="S191" i="62"/>
  <c r="R191" i="62"/>
  <c r="K191" i="62"/>
  <c r="J191" i="62"/>
  <c r="I191" i="62"/>
  <c r="H191" i="62"/>
  <c r="G191" i="62"/>
  <c r="F191" i="62"/>
  <c r="V190" i="62"/>
  <c r="U190" i="62"/>
  <c r="S190" i="62"/>
  <c r="R190" i="62"/>
  <c r="K190" i="62"/>
  <c r="J190" i="62"/>
  <c r="I190" i="62"/>
  <c r="H190" i="62"/>
  <c r="G190" i="62"/>
  <c r="F190" i="62"/>
  <c r="X185" i="62"/>
  <c r="V185" i="62"/>
  <c r="U185" i="62"/>
  <c r="S185" i="62"/>
  <c r="R185" i="62"/>
  <c r="L185" i="62"/>
  <c r="J185" i="62"/>
  <c r="I185" i="62"/>
  <c r="G185" i="62"/>
  <c r="F185" i="62"/>
  <c r="V184" i="62"/>
  <c r="U184" i="62"/>
  <c r="S184" i="62"/>
  <c r="R184" i="62"/>
  <c r="J184" i="62"/>
  <c r="I184" i="62"/>
  <c r="G184" i="62"/>
  <c r="F184" i="62"/>
  <c r="V183" i="62"/>
  <c r="U183" i="62"/>
  <c r="S183" i="62"/>
  <c r="R183" i="62"/>
  <c r="J183" i="62"/>
  <c r="I183" i="62"/>
  <c r="G183" i="62"/>
  <c r="F183" i="62"/>
  <c r="X179" i="62"/>
  <c r="V179" i="62"/>
  <c r="U179" i="62"/>
  <c r="S179" i="62"/>
  <c r="R179" i="62"/>
  <c r="M179" i="62"/>
  <c r="L179" i="62"/>
  <c r="K179" i="62"/>
  <c r="J179" i="62"/>
  <c r="I179" i="62"/>
  <c r="H179" i="62"/>
  <c r="G179" i="62"/>
  <c r="F179" i="62"/>
  <c r="V178" i="62"/>
  <c r="U178" i="62"/>
  <c r="S178" i="62"/>
  <c r="R178" i="62"/>
  <c r="K178" i="62"/>
  <c r="J178" i="62"/>
  <c r="I178" i="62"/>
  <c r="H178" i="62"/>
  <c r="G178" i="62"/>
  <c r="F178" i="62"/>
  <c r="V177" i="62"/>
  <c r="U177" i="62"/>
  <c r="S177" i="62"/>
  <c r="R177" i="62"/>
  <c r="K177" i="62"/>
  <c r="J177" i="62"/>
  <c r="I177" i="62"/>
  <c r="H177" i="62"/>
  <c r="G177" i="62"/>
  <c r="F177" i="62"/>
  <c r="X172" i="62"/>
  <c r="V172" i="62"/>
  <c r="U172" i="62"/>
  <c r="S172" i="62"/>
  <c r="R172" i="62"/>
  <c r="L172" i="62"/>
  <c r="J172" i="62"/>
  <c r="I172" i="62"/>
  <c r="G172" i="62"/>
  <c r="F172" i="62"/>
  <c r="V171" i="62"/>
  <c r="U171" i="62"/>
  <c r="S171" i="62"/>
  <c r="R171" i="62"/>
  <c r="J171" i="62"/>
  <c r="I171" i="62"/>
  <c r="G171" i="62"/>
  <c r="F171" i="62"/>
  <c r="V170" i="62"/>
  <c r="U170" i="62"/>
  <c r="S170" i="62"/>
  <c r="R170" i="62"/>
  <c r="J170" i="62"/>
  <c r="I170" i="62"/>
  <c r="G170" i="62"/>
  <c r="F170" i="62"/>
  <c r="X166" i="62"/>
  <c r="V166" i="62"/>
  <c r="U166" i="62"/>
  <c r="S166" i="62"/>
  <c r="R166" i="62"/>
  <c r="M166" i="62"/>
  <c r="L166" i="62"/>
  <c r="K166" i="62"/>
  <c r="J166" i="62"/>
  <c r="I166" i="62"/>
  <c r="H166" i="62"/>
  <c r="G166" i="62"/>
  <c r="F166" i="62"/>
  <c r="V165" i="62"/>
  <c r="U165" i="62"/>
  <c r="S165" i="62"/>
  <c r="R165" i="62"/>
  <c r="K165" i="62"/>
  <c r="J165" i="62"/>
  <c r="I165" i="62"/>
  <c r="H165" i="62"/>
  <c r="G165" i="62"/>
  <c r="F165" i="62"/>
  <c r="V164" i="62"/>
  <c r="U164" i="62"/>
  <c r="S164" i="62"/>
  <c r="R164" i="62"/>
  <c r="K164" i="62"/>
  <c r="J164" i="62"/>
  <c r="I164" i="62"/>
  <c r="H164" i="62"/>
  <c r="G164" i="62"/>
  <c r="F164" i="62"/>
  <c r="X159" i="62"/>
  <c r="V159" i="62"/>
  <c r="U159" i="62"/>
  <c r="S159" i="62"/>
  <c r="R159" i="62"/>
  <c r="L159" i="62"/>
  <c r="J159" i="62"/>
  <c r="I159" i="62"/>
  <c r="G159" i="62"/>
  <c r="F159" i="62"/>
  <c r="V158" i="62"/>
  <c r="U158" i="62"/>
  <c r="S158" i="62"/>
  <c r="R158" i="62"/>
  <c r="J158" i="62"/>
  <c r="I158" i="62"/>
  <c r="G158" i="62"/>
  <c r="F158" i="62"/>
  <c r="V157" i="62"/>
  <c r="U157" i="62"/>
  <c r="S157" i="62"/>
  <c r="R157" i="62"/>
  <c r="J157" i="62"/>
  <c r="I157" i="62"/>
  <c r="G157" i="62"/>
  <c r="F157" i="62"/>
  <c r="X153" i="62"/>
  <c r="V153" i="62"/>
  <c r="U153" i="62"/>
  <c r="S153" i="62"/>
  <c r="R153" i="62"/>
  <c r="M153" i="62"/>
  <c r="L153" i="62"/>
  <c r="K153" i="62"/>
  <c r="J153" i="62"/>
  <c r="I153" i="62"/>
  <c r="H153" i="62"/>
  <c r="G153" i="62"/>
  <c r="F153" i="62"/>
  <c r="V152" i="62"/>
  <c r="U152" i="62"/>
  <c r="S152" i="62"/>
  <c r="R152" i="62"/>
  <c r="K152" i="62"/>
  <c r="J152" i="62"/>
  <c r="I152" i="62"/>
  <c r="H152" i="62"/>
  <c r="G152" i="62"/>
  <c r="F152" i="62"/>
  <c r="V151" i="62"/>
  <c r="U151" i="62"/>
  <c r="S151" i="62"/>
  <c r="R151" i="62"/>
  <c r="K151" i="62"/>
  <c r="J151" i="62"/>
  <c r="I151" i="62"/>
  <c r="H151" i="62"/>
  <c r="G151" i="62"/>
  <c r="F151" i="62"/>
  <c r="X146" i="62"/>
  <c r="V146" i="62"/>
  <c r="U146" i="62"/>
  <c r="S146" i="62"/>
  <c r="R146" i="62"/>
  <c r="L146" i="62"/>
  <c r="J146" i="62"/>
  <c r="I146" i="62"/>
  <c r="G146" i="62"/>
  <c r="F146" i="62"/>
  <c r="V145" i="62"/>
  <c r="U145" i="62"/>
  <c r="S145" i="62"/>
  <c r="R145" i="62"/>
  <c r="J145" i="62"/>
  <c r="I145" i="62"/>
  <c r="G145" i="62"/>
  <c r="F145" i="62"/>
  <c r="V144" i="62"/>
  <c r="U144" i="62"/>
  <c r="S144" i="62"/>
  <c r="R144" i="62"/>
  <c r="J144" i="62"/>
  <c r="I144" i="62"/>
  <c r="G144" i="62"/>
  <c r="F144" i="62"/>
  <c r="X140" i="62"/>
  <c r="V140" i="62"/>
  <c r="U140" i="62"/>
  <c r="S140" i="62"/>
  <c r="R140" i="62"/>
  <c r="M140" i="62"/>
  <c r="L140" i="62"/>
  <c r="K140" i="62"/>
  <c r="J140" i="62"/>
  <c r="I140" i="62"/>
  <c r="H140" i="62"/>
  <c r="G140" i="62"/>
  <c r="F140" i="62"/>
  <c r="V139" i="62"/>
  <c r="U139" i="62"/>
  <c r="S139" i="62"/>
  <c r="R139" i="62"/>
  <c r="K139" i="62"/>
  <c r="J139" i="62"/>
  <c r="I139" i="62"/>
  <c r="H139" i="62"/>
  <c r="G139" i="62"/>
  <c r="F139" i="62"/>
  <c r="V138" i="62"/>
  <c r="U138" i="62"/>
  <c r="S138" i="62"/>
  <c r="R138" i="62"/>
  <c r="K138" i="62"/>
  <c r="J138" i="62"/>
  <c r="I138" i="62"/>
  <c r="H138" i="62"/>
  <c r="G138" i="62"/>
  <c r="F138" i="62"/>
  <c r="X133" i="62"/>
  <c r="V133" i="62"/>
  <c r="U133" i="62"/>
  <c r="S133" i="62"/>
  <c r="R133" i="62"/>
  <c r="L133" i="62"/>
  <c r="J133" i="62"/>
  <c r="I133" i="62"/>
  <c r="G133" i="62"/>
  <c r="F133" i="62"/>
  <c r="V132" i="62"/>
  <c r="U132" i="62"/>
  <c r="S132" i="62"/>
  <c r="R132" i="62"/>
  <c r="J132" i="62"/>
  <c r="I132" i="62"/>
  <c r="G132" i="62"/>
  <c r="F132" i="62"/>
  <c r="V131" i="62"/>
  <c r="U131" i="62"/>
  <c r="S131" i="62"/>
  <c r="R131" i="62"/>
  <c r="J131" i="62"/>
  <c r="I131" i="62"/>
  <c r="G131" i="62"/>
  <c r="F131" i="62"/>
  <c r="X127" i="62"/>
  <c r="V127" i="62"/>
  <c r="U127" i="62"/>
  <c r="S127" i="62"/>
  <c r="R127" i="62"/>
  <c r="M127" i="62"/>
  <c r="L127" i="62"/>
  <c r="K127" i="62"/>
  <c r="J127" i="62"/>
  <c r="I127" i="62"/>
  <c r="H127" i="62"/>
  <c r="G127" i="62"/>
  <c r="F127" i="62"/>
  <c r="V126" i="62"/>
  <c r="U126" i="62"/>
  <c r="S126" i="62"/>
  <c r="R126" i="62"/>
  <c r="K126" i="62"/>
  <c r="J126" i="62"/>
  <c r="I126" i="62"/>
  <c r="H126" i="62"/>
  <c r="G126" i="62"/>
  <c r="F126" i="62"/>
  <c r="V125" i="62"/>
  <c r="U125" i="62"/>
  <c r="S125" i="62"/>
  <c r="R125" i="62"/>
  <c r="K125" i="62"/>
  <c r="J125" i="62"/>
  <c r="I125" i="62"/>
  <c r="H125" i="62"/>
  <c r="G125" i="62"/>
  <c r="F125" i="62"/>
  <c r="X120" i="62"/>
  <c r="V120" i="62"/>
  <c r="U120" i="62"/>
  <c r="S120" i="62"/>
  <c r="R120" i="62"/>
  <c r="L120" i="62"/>
  <c r="J120" i="62"/>
  <c r="I120" i="62"/>
  <c r="G120" i="62"/>
  <c r="F120" i="62"/>
  <c r="V119" i="62"/>
  <c r="U119" i="62"/>
  <c r="S119" i="62"/>
  <c r="R119" i="62"/>
  <c r="J119" i="62"/>
  <c r="I119" i="62"/>
  <c r="G119" i="62"/>
  <c r="F119" i="62"/>
  <c r="V118" i="62"/>
  <c r="U118" i="62"/>
  <c r="S118" i="62"/>
  <c r="R118" i="62"/>
  <c r="J118" i="62"/>
  <c r="I118" i="62"/>
  <c r="G118" i="62"/>
  <c r="F118" i="62"/>
  <c r="X114" i="62"/>
  <c r="V114" i="62"/>
  <c r="U114" i="62"/>
  <c r="S114" i="62"/>
  <c r="R114" i="62"/>
  <c r="M114" i="62"/>
  <c r="L114" i="62"/>
  <c r="K114" i="62"/>
  <c r="J114" i="62"/>
  <c r="I114" i="62"/>
  <c r="H114" i="62"/>
  <c r="G114" i="62"/>
  <c r="F114" i="62"/>
  <c r="V113" i="62"/>
  <c r="U113" i="62"/>
  <c r="S113" i="62"/>
  <c r="R113" i="62"/>
  <c r="K113" i="62"/>
  <c r="J113" i="62"/>
  <c r="I113" i="62"/>
  <c r="H113" i="62"/>
  <c r="G113" i="62"/>
  <c r="F113" i="62"/>
  <c r="V112" i="62"/>
  <c r="U112" i="62"/>
  <c r="S112" i="62"/>
  <c r="R112" i="62"/>
  <c r="K112" i="62"/>
  <c r="J112" i="62"/>
  <c r="I112" i="62"/>
  <c r="H112" i="62"/>
  <c r="G112" i="62"/>
  <c r="F112" i="62"/>
  <c r="X107" i="62"/>
  <c r="V107" i="62"/>
  <c r="U107" i="62"/>
  <c r="S107" i="62"/>
  <c r="R107" i="62"/>
  <c r="L107" i="62"/>
  <c r="J107" i="62"/>
  <c r="I107" i="62"/>
  <c r="G107" i="62"/>
  <c r="F107" i="62"/>
  <c r="V106" i="62"/>
  <c r="U106" i="62"/>
  <c r="S106" i="62"/>
  <c r="R106" i="62"/>
  <c r="J106" i="62"/>
  <c r="I106" i="62"/>
  <c r="G106" i="62"/>
  <c r="F106" i="62"/>
  <c r="V105" i="62"/>
  <c r="U105" i="62"/>
  <c r="S105" i="62"/>
  <c r="R105" i="62"/>
  <c r="J105" i="62"/>
  <c r="I105" i="62"/>
  <c r="G105" i="62"/>
  <c r="F105" i="62"/>
  <c r="X101" i="62"/>
  <c r="V101" i="62"/>
  <c r="U101" i="62"/>
  <c r="S101" i="62"/>
  <c r="R101" i="62"/>
  <c r="M101" i="62"/>
  <c r="L101" i="62"/>
  <c r="K101" i="62"/>
  <c r="J101" i="62"/>
  <c r="I101" i="62"/>
  <c r="H101" i="62"/>
  <c r="G101" i="62"/>
  <c r="F101" i="62"/>
  <c r="V100" i="62"/>
  <c r="U100" i="62"/>
  <c r="S100" i="62"/>
  <c r="R100" i="62"/>
  <c r="K100" i="62"/>
  <c r="J100" i="62"/>
  <c r="I100" i="62"/>
  <c r="H100" i="62"/>
  <c r="G100" i="62"/>
  <c r="F100" i="62"/>
  <c r="V99" i="62"/>
  <c r="U99" i="62"/>
  <c r="S99" i="62"/>
  <c r="R99" i="62"/>
  <c r="K99" i="62"/>
  <c r="J99" i="62"/>
  <c r="I99" i="62"/>
  <c r="H99" i="62"/>
  <c r="G99" i="62"/>
  <c r="F99" i="62"/>
  <c r="X94" i="62"/>
  <c r="V94" i="62"/>
  <c r="U94" i="62"/>
  <c r="S94" i="62"/>
  <c r="R94" i="62"/>
  <c r="L94" i="62"/>
  <c r="J94" i="62"/>
  <c r="I94" i="62"/>
  <c r="G94" i="62"/>
  <c r="F94" i="62"/>
  <c r="V93" i="62"/>
  <c r="U93" i="62"/>
  <c r="S93" i="62"/>
  <c r="R93" i="62"/>
  <c r="J93" i="62"/>
  <c r="I93" i="62"/>
  <c r="G93" i="62"/>
  <c r="F93" i="62"/>
  <c r="V92" i="62"/>
  <c r="U92" i="62"/>
  <c r="S92" i="62"/>
  <c r="R92" i="62"/>
  <c r="J92" i="62"/>
  <c r="I92" i="62"/>
  <c r="G92" i="62"/>
  <c r="F92" i="62"/>
  <c r="X88" i="62"/>
  <c r="V88" i="62"/>
  <c r="U88" i="62"/>
  <c r="S88" i="62"/>
  <c r="R88" i="62"/>
  <c r="M88" i="62"/>
  <c r="L88" i="62"/>
  <c r="K88" i="62"/>
  <c r="J88" i="62"/>
  <c r="I88" i="62"/>
  <c r="H88" i="62"/>
  <c r="G88" i="62"/>
  <c r="F88" i="62"/>
  <c r="V87" i="62"/>
  <c r="U87" i="62"/>
  <c r="S87" i="62"/>
  <c r="R87" i="62"/>
  <c r="K87" i="62"/>
  <c r="J87" i="62"/>
  <c r="I87" i="62"/>
  <c r="H87" i="62"/>
  <c r="G87" i="62"/>
  <c r="F87" i="62"/>
  <c r="V86" i="62"/>
  <c r="U86" i="62"/>
  <c r="S86" i="62"/>
  <c r="R86" i="62"/>
  <c r="K86" i="62"/>
  <c r="J86" i="62"/>
  <c r="I86" i="62"/>
  <c r="H86" i="62"/>
  <c r="G86" i="62"/>
  <c r="F86" i="62"/>
  <c r="X81" i="62"/>
  <c r="V81" i="62"/>
  <c r="U81" i="62"/>
  <c r="S81" i="62"/>
  <c r="R81" i="62"/>
  <c r="L81" i="62"/>
  <c r="J81" i="62"/>
  <c r="I81" i="62"/>
  <c r="G81" i="62"/>
  <c r="F81" i="62"/>
  <c r="V80" i="62"/>
  <c r="U80" i="62"/>
  <c r="S80" i="62"/>
  <c r="R80" i="62"/>
  <c r="J80" i="62"/>
  <c r="I80" i="62"/>
  <c r="G80" i="62"/>
  <c r="F80" i="62"/>
  <c r="V79" i="62"/>
  <c r="U79" i="62"/>
  <c r="S79" i="62"/>
  <c r="R79" i="62"/>
  <c r="J79" i="62"/>
  <c r="I79" i="62"/>
  <c r="G79" i="62"/>
  <c r="F79" i="62"/>
  <c r="X75" i="62"/>
  <c r="V75" i="62"/>
  <c r="U75" i="62"/>
  <c r="S75" i="62"/>
  <c r="R75" i="62"/>
  <c r="M75" i="62"/>
  <c r="L75" i="62"/>
  <c r="K75" i="62"/>
  <c r="J75" i="62"/>
  <c r="I75" i="62"/>
  <c r="H75" i="62"/>
  <c r="G75" i="62"/>
  <c r="F75" i="62"/>
  <c r="V74" i="62"/>
  <c r="U74" i="62"/>
  <c r="S74" i="62"/>
  <c r="R74" i="62"/>
  <c r="K74" i="62"/>
  <c r="J74" i="62"/>
  <c r="I74" i="62"/>
  <c r="H74" i="62"/>
  <c r="G74" i="62"/>
  <c r="F74" i="62"/>
  <c r="V73" i="62"/>
  <c r="U73" i="62"/>
  <c r="S73" i="62"/>
  <c r="R73" i="62"/>
  <c r="K73" i="62"/>
  <c r="J73" i="62"/>
  <c r="I73" i="62"/>
  <c r="H73" i="62"/>
  <c r="G73" i="62"/>
  <c r="F73" i="62"/>
  <c r="X263" i="39"/>
  <c r="V263" i="39"/>
  <c r="U263" i="39"/>
  <c r="S263" i="39"/>
  <c r="R263" i="39"/>
  <c r="L263" i="39"/>
  <c r="J263" i="39"/>
  <c r="I263" i="39"/>
  <c r="G263" i="39"/>
  <c r="F263" i="39"/>
  <c r="V262" i="39"/>
  <c r="U262" i="39"/>
  <c r="S262" i="39"/>
  <c r="R262" i="39"/>
  <c r="J262" i="39"/>
  <c r="I262" i="39"/>
  <c r="G262" i="39"/>
  <c r="F262" i="39"/>
  <c r="V261" i="39"/>
  <c r="U261" i="39"/>
  <c r="S261" i="39"/>
  <c r="R261" i="39"/>
  <c r="J261" i="39"/>
  <c r="I261" i="39"/>
  <c r="G261" i="39"/>
  <c r="F261" i="39"/>
  <c r="X257" i="39"/>
  <c r="V257" i="39"/>
  <c r="U257" i="39"/>
  <c r="S257" i="39"/>
  <c r="R257" i="39"/>
  <c r="M257" i="39"/>
  <c r="L257" i="39"/>
  <c r="K257" i="39"/>
  <c r="J257" i="39"/>
  <c r="I257" i="39"/>
  <c r="H257" i="39"/>
  <c r="G257" i="39"/>
  <c r="F257" i="39"/>
  <c r="V256" i="39"/>
  <c r="U256" i="39"/>
  <c r="S256" i="39"/>
  <c r="R256" i="39"/>
  <c r="K256" i="39"/>
  <c r="J256" i="39"/>
  <c r="I256" i="39"/>
  <c r="H256" i="39"/>
  <c r="G256" i="39"/>
  <c r="F256" i="39"/>
  <c r="V255" i="39"/>
  <c r="U255" i="39"/>
  <c r="S255" i="39"/>
  <c r="R255" i="39"/>
  <c r="K255" i="39"/>
  <c r="J255" i="39"/>
  <c r="I255" i="39"/>
  <c r="H255" i="39"/>
  <c r="G255" i="39"/>
  <c r="F255" i="39"/>
  <c r="X250" i="39"/>
  <c r="V250" i="39"/>
  <c r="U250" i="39"/>
  <c r="S250" i="39"/>
  <c r="R250" i="39"/>
  <c r="L250" i="39"/>
  <c r="J250" i="39"/>
  <c r="I250" i="39"/>
  <c r="G250" i="39"/>
  <c r="F250" i="39"/>
  <c r="V249" i="39"/>
  <c r="U249" i="39"/>
  <c r="S249" i="39"/>
  <c r="R249" i="39"/>
  <c r="J249" i="39"/>
  <c r="I249" i="39"/>
  <c r="G249" i="39"/>
  <c r="F249" i="39"/>
  <c r="V248" i="39"/>
  <c r="U248" i="39"/>
  <c r="S248" i="39"/>
  <c r="R248" i="39"/>
  <c r="J248" i="39"/>
  <c r="I248" i="39"/>
  <c r="G248" i="39"/>
  <c r="F248" i="39"/>
  <c r="X244" i="39"/>
  <c r="V244" i="39"/>
  <c r="U244" i="39"/>
  <c r="S244" i="39"/>
  <c r="R244" i="39"/>
  <c r="M244" i="39"/>
  <c r="L244" i="39"/>
  <c r="K244" i="39"/>
  <c r="J244" i="39"/>
  <c r="I244" i="39"/>
  <c r="H244" i="39"/>
  <c r="G244" i="39"/>
  <c r="F244" i="39"/>
  <c r="V243" i="39"/>
  <c r="U243" i="39"/>
  <c r="S243" i="39"/>
  <c r="R243" i="39"/>
  <c r="K243" i="39"/>
  <c r="J243" i="39"/>
  <c r="I243" i="39"/>
  <c r="H243" i="39"/>
  <c r="G243" i="39"/>
  <c r="F243" i="39"/>
  <c r="V242" i="39"/>
  <c r="U242" i="39"/>
  <c r="S242" i="39"/>
  <c r="R242" i="39"/>
  <c r="K242" i="39"/>
  <c r="J242" i="39"/>
  <c r="I242" i="39"/>
  <c r="H242" i="39"/>
  <c r="G242" i="39"/>
  <c r="F242" i="39"/>
  <c r="X237" i="39"/>
  <c r="V237" i="39"/>
  <c r="U237" i="39"/>
  <c r="S237" i="39"/>
  <c r="R237" i="39"/>
  <c r="L237" i="39"/>
  <c r="J237" i="39"/>
  <c r="I237" i="39"/>
  <c r="G237" i="39"/>
  <c r="F237" i="39"/>
  <c r="V236" i="39"/>
  <c r="U236" i="39"/>
  <c r="S236" i="39"/>
  <c r="R236" i="39"/>
  <c r="J236" i="39"/>
  <c r="I236" i="39"/>
  <c r="G236" i="39"/>
  <c r="F236" i="39"/>
  <c r="V235" i="39"/>
  <c r="U235" i="39"/>
  <c r="S235" i="39"/>
  <c r="R235" i="39"/>
  <c r="J235" i="39"/>
  <c r="I235" i="39"/>
  <c r="G235" i="39"/>
  <c r="F235" i="39"/>
  <c r="X231" i="39"/>
  <c r="V231" i="39"/>
  <c r="U231" i="39"/>
  <c r="S231" i="39"/>
  <c r="R231" i="39"/>
  <c r="M231" i="39"/>
  <c r="L231" i="39"/>
  <c r="K231" i="39"/>
  <c r="J231" i="39"/>
  <c r="I231" i="39"/>
  <c r="H231" i="39"/>
  <c r="G231" i="39"/>
  <c r="F231" i="39"/>
  <c r="V230" i="39"/>
  <c r="U230" i="39"/>
  <c r="S230" i="39"/>
  <c r="R230" i="39"/>
  <c r="K230" i="39"/>
  <c r="J230" i="39"/>
  <c r="I230" i="39"/>
  <c r="H230" i="39"/>
  <c r="G230" i="39"/>
  <c r="F230" i="39"/>
  <c r="V229" i="39"/>
  <c r="U229" i="39"/>
  <c r="S229" i="39"/>
  <c r="R229" i="39"/>
  <c r="K229" i="39"/>
  <c r="J229" i="39"/>
  <c r="I229" i="39"/>
  <c r="H229" i="39"/>
  <c r="G229" i="39"/>
  <c r="F229" i="39"/>
  <c r="X224" i="39"/>
  <c r="V224" i="39"/>
  <c r="U224" i="39"/>
  <c r="S224" i="39"/>
  <c r="R224" i="39"/>
  <c r="L224" i="39"/>
  <c r="J224" i="39"/>
  <c r="I224" i="39"/>
  <c r="G224" i="39"/>
  <c r="F224" i="39"/>
  <c r="V223" i="39"/>
  <c r="U223" i="39"/>
  <c r="S223" i="39"/>
  <c r="R223" i="39"/>
  <c r="J223" i="39"/>
  <c r="I223" i="39"/>
  <c r="G223" i="39"/>
  <c r="F223" i="39"/>
  <c r="V222" i="39"/>
  <c r="U222" i="39"/>
  <c r="S222" i="39"/>
  <c r="R222" i="39"/>
  <c r="J222" i="39"/>
  <c r="I222" i="39"/>
  <c r="G222" i="39"/>
  <c r="F222" i="39"/>
  <c r="X218" i="39"/>
  <c r="V218" i="39"/>
  <c r="U218" i="39"/>
  <c r="S218" i="39"/>
  <c r="R218" i="39"/>
  <c r="M218" i="39"/>
  <c r="L218" i="39"/>
  <c r="K218" i="39"/>
  <c r="J218" i="39"/>
  <c r="I218" i="39"/>
  <c r="H218" i="39"/>
  <c r="G218" i="39"/>
  <c r="F218" i="39"/>
  <c r="V217" i="39"/>
  <c r="U217" i="39"/>
  <c r="S217" i="39"/>
  <c r="R217" i="39"/>
  <c r="K217" i="39"/>
  <c r="J217" i="39"/>
  <c r="I217" i="39"/>
  <c r="H217" i="39"/>
  <c r="G217" i="39"/>
  <c r="F217" i="39"/>
  <c r="V216" i="39"/>
  <c r="U216" i="39"/>
  <c r="S216" i="39"/>
  <c r="R216" i="39"/>
  <c r="K216" i="39"/>
  <c r="J216" i="39"/>
  <c r="I216" i="39"/>
  <c r="H216" i="39"/>
  <c r="G216" i="39"/>
  <c r="F216" i="39"/>
  <c r="X211" i="39"/>
  <c r="V211" i="39"/>
  <c r="U211" i="39"/>
  <c r="S211" i="39"/>
  <c r="R211" i="39"/>
  <c r="L211" i="39"/>
  <c r="J211" i="39"/>
  <c r="I211" i="39"/>
  <c r="G211" i="39"/>
  <c r="F211" i="39"/>
  <c r="V210" i="39"/>
  <c r="U210" i="39"/>
  <c r="S210" i="39"/>
  <c r="R210" i="39"/>
  <c r="J210" i="39"/>
  <c r="I210" i="39"/>
  <c r="G210" i="39"/>
  <c r="F210" i="39"/>
  <c r="V209" i="39"/>
  <c r="U209" i="39"/>
  <c r="S209" i="39"/>
  <c r="R209" i="39"/>
  <c r="J209" i="39"/>
  <c r="I209" i="39"/>
  <c r="G209" i="39"/>
  <c r="F209" i="39"/>
  <c r="X205" i="39"/>
  <c r="V205" i="39"/>
  <c r="U205" i="39"/>
  <c r="S205" i="39"/>
  <c r="R205" i="39"/>
  <c r="M205" i="39"/>
  <c r="L205" i="39"/>
  <c r="K205" i="39"/>
  <c r="J205" i="39"/>
  <c r="I205" i="39"/>
  <c r="H205" i="39"/>
  <c r="G205" i="39"/>
  <c r="F205" i="39"/>
  <c r="V204" i="39"/>
  <c r="U204" i="39"/>
  <c r="S204" i="39"/>
  <c r="R204" i="39"/>
  <c r="K204" i="39"/>
  <c r="J204" i="39"/>
  <c r="I204" i="39"/>
  <c r="H204" i="39"/>
  <c r="G204" i="39"/>
  <c r="F204" i="39"/>
  <c r="V203" i="39"/>
  <c r="U203" i="39"/>
  <c r="S203" i="39"/>
  <c r="R203" i="39"/>
  <c r="K203" i="39"/>
  <c r="J203" i="39"/>
  <c r="I203" i="39"/>
  <c r="H203" i="39"/>
  <c r="G203" i="39"/>
  <c r="F203" i="39"/>
  <c r="X198" i="39"/>
  <c r="V198" i="39"/>
  <c r="U198" i="39"/>
  <c r="S198" i="39"/>
  <c r="R198" i="39"/>
  <c r="L198" i="39"/>
  <c r="J198" i="39"/>
  <c r="I198" i="39"/>
  <c r="G198" i="39"/>
  <c r="F198" i="39"/>
  <c r="V197" i="39"/>
  <c r="U197" i="39"/>
  <c r="S197" i="39"/>
  <c r="R197" i="39"/>
  <c r="J197" i="39"/>
  <c r="I197" i="39"/>
  <c r="G197" i="39"/>
  <c r="F197" i="39"/>
  <c r="V196" i="39"/>
  <c r="U196" i="39"/>
  <c r="S196" i="39"/>
  <c r="R196" i="39"/>
  <c r="J196" i="39"/>
  <c r="I196" i="39"/>
  <c r="G196" i="39"/>
  <c r="F196" i="39"/>
  <c r="X192" i="39"/>
  <c r="V192" i="39"/>
  <c r="U192" i="39"/>
  <c r="S192" i="39"/>
  <c r="R192" i="39"/>
  <c r="M192" i="39"/>
  <c r="L192" i="39"/>
  <c r="K192" i="39"/>
  <c r="J192" i="39"/>
  <c r="I192" i="39"/>
  <c r="H192" i="39"/>
  <c r="G192" i="39"/>
  <c r="F192" i="39"/>
  <c r="V191" i="39"/>
  <c r="U191" i="39"/>
  <c r="S191" i="39"/>
  <c r="R191" i="39"/>
  <c r="K191" i="39"/>
  <c r="J191" i="39"/>
  <c r="I191" i="39"/>
  <c r="H191" i="39"/>
  <c r="G191" i="39"/>
  <c r="F191" i="39"/>
  <c r="V190" i="39"/>
  <c r="U190" i="39"/>
  <c r="S190" i="39"/>
  <c r="R190" i="39"/>
  <c r="K190" i="39"/>
  <c r="J190" i="39"/>
  <c r="I190" i="39"/>
  <c r="H190" i="39"/>
  <c r="G190" i="39"/>
  <c r="F190" i="39"/>
  <c r="X185" i="39"/>
  <c r="V185" i="39"/>
  <c r="U185" i="39"/>
  <c r="S185" i="39"/>
  <c r="R185" i="39"/>
  <c r="L185" i="39"/>
  <c r="J185" i="39"/>
  <c r="I185" i="39"/>
  <c r="G185" i="39"/>
  <c r="F185" i="39"/>
  <c r="V184" i="39"/>
  <c r="U184" i="39"/>
  <c r="S184" i="39"/>
  <c r="R184" i="39"/>
  <c r="J184" i="39"/>
  <c r="I184" i="39"/>
  <c r="G184" i="39"/>
  <c r="F184" i="39"/>
  <c r="V183" i="39"/>
  <c r="U183" i="39"/>
  <c r="S183" i="39"/>
  <c r="R183" i="39"/>
  <c r="J183" i="39"/>
  <c r="I183" i="39"/>
  <c r="G183" i="39"/>
  <c r="F183" i="39"/>
  <c r="X179" i="39"/>
  <c r="V179" i="39"/>
  <c r="U179" i="39"/>
  <c r="S179" i="39"/>
  <c r="R179" i="39"/>
  <c r="M179" i="39"/>
  <c r="L179" i="39"/>
  <c r="K179" i="39"/>
  <c r="J179" i="39"/>
  <c r="I179" i="39"/>
  <c r="H179" i="39"/>
  <c r="G179" i="39"/>
  <c r="F179" i="39"/>
  <c r="V178" i="39"/>
  <c r="U178" i="39"/>
  <c r="S178" i="39"/>
  <c r="R178" i="39"/>
  <c r="K178" i="39"/>
  <c r="J178" i="39"/>
  <c r="I178" i="39"/>
  <c r="H178" i="39"/>
  <c r="G178" i="39"/>
  <c r="F178" i="39"/>
  <c r="V177" i="39"/>
  <c r="U177" i="39"/>
  <c r="S177" i="39"/>
  <c r="R177" i="39"/>
  <c r="K177" i="39"/>
  <c r="J177" i="39"/>
  <c r="I177" i="39"/>
  <c r="H177" i="39"/>
  <c r="G177" i="39"/>
  <c r="F177" i="39"/>
  <c r="X172" i="39"/>
  <c r="V172" i="39"/>
  <c r="U172" i="39"/>
  <c r="S172" i="39"/>
  <c r="R172" i="39"/>
  <c r="L172" i="39"/>
  <c r="J172" i="39"/>
  <c r="I172" i="39"/>
  <c r="G172" i="39"/>
  <c r="F172" i="39"/>
  <c r="V171" i="39"/>
  <c r="U171" i="39"/>
  <c r="S171" i="39"/>
  <c r="R171" i="39"/>
  <c r="J171" i="39"/>
  <c r="I171" i="39"/>
  <c r="G171" i="39"/>
  <c r="F171" i="39"/>
  <c r="V170" i="39"/>
  <c r="U170" i="39"/>
  <c r="S170" i="39"/>
  <c r="R170" i="39"/>
  <c r="J170" i="39"/>
  <c r="I170" i="39"/>
  <c r="G170" i="39"/>
  <c r="F170" i="39"/>
  <c r="X166" i="39"/>
  <c r="V166" i="39"/>
  <c r="U166" i="39"/>
  <c r="S166" i="39"/>
  <c r="R166" i="39"/>
  <c r="M166" i="39"/>
  <c r="L166" i="39"/>
  <c r="K166" i="39"/>
  <c r="J166" i="39"/>
  <c r="I166" i="39"/>
  <c r="H166" i="39"/>
  <c r="G166" i="39"/>
  <c r="F166" i="39"/>
  <c r="V165" i="39"/>
  <c r="U165" i="39"/>
  <c r="S165" i="39"/>
  <c r="R165" i="39"/>
  <c r="K165" i="39"/>
  <c r="J165" i="39"/>
  <c r="I165" i="39"/>
  <c r="H165" i="39"/>
  <c r="G165" i="39"/>
  <c r="F165" i="39"/>
  <c r="V164" i="39"/>
  <c r="U164" i="39"/>
  <c r="S164" i="39"/>
  <c r="R164" i="39"/>
  <c r="K164" i="39"/>
  <c r="J164" i="39"/>
  <c r="I164" i="39"/>
  <c r="H164" i="39"/>
  <c r="G164" i="39"/>
  <c r="F164" i="39"/>
  <c r="X159" i="39"/>
  <c r="V159" i="39"/>
  <c r="U159" i="39"/>
  <c r="S159" i="39"/>
  <c r="R159" i="39"/>
  <c r="L159" i="39"/>
  <c r="J159" i="39"/>
  <c r="I159" i="39"/>
  <c r="G159" i="39"/>
  <c r="F159" i="39"/>
  <c r="V158" i="39"/>
  <c r="U158" i="39"/>
  <c r="S158" i="39"/>
  <c r="R158" i="39"/>
  <c r="J158" i="39"/>
  <c r="I158" i="39"/>
  <c r="G158" i="39"/>
  <c r="F158" i="39"/>
  <c r="V157" i="39"/>
  <c r="U157" i="39"/>
  <c r="S157" i="39"/>
  <c r="R157" i="39"/>
  <c r="J157" i="39"/>
  <c r="I157" i="39"/>
  <c r="G157" i="39"/>
  <c r="F157" i="39"/>
  <c r="X153" i="39"/>
  <c r="V153" i="39"/>
  <c r="U153" i="39"/>
  <c r="S153" i="39"/>
  <c r="R153" i="39"/>
  <c r="M153" i="39"/>
  <c r="L153" i="39"/>
  <c r="K153" i="39"/>
  <c r="J153" i="39"/>
  <c r="I153" i="39"/>
  <c r="H153" i="39"/>
  <c r="G153" i="39"/>
  <c r="F153" i="39"/>
  <c r="V152" i="39"/>
  <c r="U152" i="39"/>
  <c r="S152" i="39"/>
  <c r="R152" i="39"/>
  <c r="K152" i="39"/>
  <c r="J152" i="39"/>
  <c r="I152" i="39"/>
  <c r="H152" i="39"/>
  <c r="G152" i="39"/>
  <c r="F152" i="39"/>
  <c r="V151" i="39"/>
  <c r="U151" i="39"/>
  <c r="S151" i="39"/>
  <c r="R151" i="39"/>
  <c r="K151" i="39"/>
  <c r="J151" i="39"/>
  <c r="I151" i="39"/>
  <c r="H151" i="39"/>
  <c r="G151" i="39"/>
  <c r="F151" i="39"/>
  <c r="X146" i="39"/>
  <c r="V146" i="39"/>
  <c r="U146" i="39"/>
  <c r="S146" i="39"/>
  <c r="R146" i="39"/>
  <c r="L146" i="39"/>
  <c r="J146" i="39"/>
  <c r="I146" i="39"/>
  <c r="G146" i="39"/>
  <c r="F146" i="39"/>
  <c r="V145" i="39"/>
  <c r="U145" i="39"/>
  <c r="S145" i="39"/>
  <c r="R145" i="39"/>
  <c r="J145" i="39"/>
  <c r="I145" i="39"/>
  <c r="G145" i="39"/>
  <c r="F145" i="39"/>
  <c r="V144" i="39"/>
  <c r="U144" i="39"/>
  <c r="S144" i="39"/>
  <c r="R144" i="39"/>
  <c r="J144" i="39"/>
  <c r="I144" i="39"/>
  <c r="G144" i="39"/>
  <c r="F144" i="39"/>
  <c r="X140" i="39"/>
  <c r="V140" i="39"/>
  <c r="U140" i="39"/>
  <c r="S140" i="39"/>
  <c r="R140" i="39"/>
  <c r="M140" i="39"/>
  <c r="L140" i="39"/>
  <c r="K140" i="39"/>
  <c r="J140" i="39"/>
  <c r="I140" i="39"/>
  <c r="H140" i="39"/>
  <c r="G140" i="39"/>
  <c r="F140" i="39"/>
  <c r="V139" i="39"/>
  <c r="U139" i="39"/>
  <c r="S139" i="39"/>
  <c r="R139" i="39"/>
  <c r="K139" i="39"/>
  <c r="J139" i="39"/>
  <c r="I139" i="39"/>
  <c r="H139" i="39"/>
  <c r="G139" i="39"/>
  <c r="F139" i="39"/>
  <c r="V138" i="39"/>
  <c r="U138" i="39"/>
  <c r="S138" i="39"/>
  <c r="R138" i="39"/>
  <c r="K138" i="39"/>
  <c r="J138" i="39"/>
  <c r="I138" i="39"/>
  <c r="H138" i="39"/>
  <c r="G138" i="39"/>
  <c r="F138" i="39"/>
  <c r="X133" i="39"/>
  <c r="V133" i="39"/>
  <c r="U133" i="39"/>
  <c r="S133" i="39"/>
  <c r="R133" i="39"/>
  <c r="L133" i="39"/>
  <c r="J133" i="39"/>
  <c r="I133" i="39"/>
  <c r="G133" i="39"/>
  <c r="F133" i="39"/>
  <c r="V132" i="39"/>
  <c r="U132" i="39"/>
  <c r="S132" i="39"/>
  <c r="R132" i="39"/>
  <c r="J132" i="39"/>
  <c r="I132" i="39"/>
  <c r="G132" i="39"/>
  <c r="F132" i="39"/>
  <c r="V131" i="39"/>
  <c r="U131" i="39"/>
  <c r="S131" i="39"/>
  <c r="R131" i="39"/>
  <c r="J131" i="39"/>
  <c r="I131" i="39"/>
  <c r="G131" i="39"/>
  <c r="F131" i="39"/>
  <c r="X127" i="39"/>
  <c r="V127" i="39"/>
  <c r="U127" i="39"/>
  <c r="S127" i="39"/>
  <c r="R127" i="39"/>
  <c r="M127" i="39"/>
  <c r="L127" i="39"/>
  <c r="K127" i="39"/>
  <c r="J127" i="39"/>
  <c r="I127" i="39"/>
  <c r="H127" i="39"/>
  <c r="G127" i="39"/>
  <c r="F127" i="39"/>
  <c r="V126" i="39"/>
  <c r="U126" i="39"/>
  <c r="S126" i="39"/>
  <c r="R126" i="39"/>
  <c r="K126" i="39"/>
  <c r="J126" i="39"/>
  <c r="I126" i="39"/>
  <c r="H126" i="39"/>
  <c r="G126" i="39"/>
  <c r="F126" i="39"/>
  <c r="V125" i="39"/>
  <c r="U125" i="39"/>
  <c r="S125" i="39"/>
  <c r="R125" i="39"/>
  <c r="K125" i="39"/>
  <c r="J125" i="39"/>
  <c r="I125" i="39"/>
  <c r="H125" i="39"/>
  <c r="G125" i="39"/>
  <c r="F125" i="39"/>
  <c r="X120" i="39"/>
  <c r="V120" i="39"/>
  <c r="U120" i="39"/>
  <c r="S120" i="39"/>
  <c r="R120" i="39"/>
  <c r="L120" i="39"/>
  <c r="J120" i="39"/>
  <c r="I120" i="39"/>
  <c r="G120" i="39"/>
  <c r="F120" i="39"/>
  <c r="V119" i="39"/>
  <c r="U119" i="39"/>
  <c r="S119" i="39"/>
  <c r="R119" i="39"/>
  <c r="J119" i="39"/>
  <c r="I119" i="39"/>
  <c r="G119" i="39"/>
  <c r="F119" i="39"/>
  <c r="V118" i="39"/>
  <c r="U118" i="39"/>
  <c r="S118" i="39"/>
  <c r="R118" i="39"/>
  <c r="J118" i="39"/>
  <c r="I118" i="39"/>
  <c r="G118" i="39"/>
  <c r="F118" i="39"/>
  <c r="X114" i="39"/>
  <c r="V114" i="39"/>
  <c r="U114" i="39"/>
  <c r="S114" i="39"/>
  <c r="R114" i="39"/>
  <c r="M114" i="39"/>
  <c r="L114" i="39"/>
  <c r="K114" i="39"/>
  <c r="J114" i="39"/>
  <c r="I114" i="39"/>
  <c r="H114" i="39"/>
  <c r="G114" i="39"/>
  <c r="F114" i="39"/>
  <c r="V113" i="39"/>
  <c r="U113" i="39"/>
  <c r="S113" i="39"/>
  <c r="R113" i="39"/>
  <c r="K113" i="39"/>
  <c r="J113" i="39"/>
  <c r="I113" i="39"/>
  <c r="H113" i="39"/>
  <c r="G113" i="39"/>
  <c r="F113" i="39"/>
  <c r="V112" i="39"/>
  <c r="U112" i="39"/>
  <c r="S112" i="39"/>
  <c r="R112" i="39"/>
  <c r="K112" i="39"/>
  <c r="J112" i="39"/>
  <c r="I112" i="39"/>
  <c r="H112" i="39"/>
  <c r="G112" i="39"/>
  <c r="F112" i="39"/>
  <c r="X107" i="39"/>
  <c r="V107" i="39"/>
  <c r="U107" i="39"/>
  <c r="S107" i="39"/>
  <c r="R107" i="39"/>
  <c r="L107" i="39"/>
  <c r="J107" i="39"/>
  <c r="I107" i="39"/>
  <c r="G107" i="39"/>
  <c r="F107" i="39"/>
  <c r="V106" i="39"/>
  <c r="U106" i="39"/>
  <c r="S106" i="39"/>
  <c r="R106" i="39"/>
  <c r="J106" i="39"/>
  <c r="I106" i="39"/>
  <c r="G106" i="39"/>
  <c r="F106" i="39"/>
  <c r="V105" i="39"/>
  <c r="U105" i="39"/>
  <c r="S105" i="39"/>
  <c r="R105" i="39"/>
  <c r="J105" i="39"/>
  <c r="I105" i="39"/>
  <c r="G105" i="39"/>
  <c r="F105" i="39"/>
  <c r="X101" i="39"/>
  <c r="V101" i="39"/>
  <c r="U101" i="39"/>
  <c r="S101" i="39"/>
  <c r="R101" i="39"/>
  <c r="M101" i="39"/>
  <c r="L101" i="39"/>
  <c r="K101" i="39"/>
  <c r="J101" i="39"/>
  <c r="I101" i="39"/>
  <c r="H101" i="39"/>
  <c r="G101" i="39"/>
  <c r="F101" i="39"/>
  <c r="V100" i="39"/>
  <c r="U100" i="39"/>
  <c r="S100" i="39"/>
  <c r="R100" i="39"/>
  <c r="K100" i="39"/>
  <c r="J100" i="39"/>
  <c r="I100" i="39"/>
  <c r="H100" i="39"/>
  <c r="G100" i="39"/>
  <c r="F100" i="39"/>
  <c r="V99" i="39"/>
  <c r="U99" i="39"/>
  <c r="S99" i="39"/>
  <c r="R99" i="39"/>
  <c r="K99" i="39"/>
  <c r="J99" i="39"/>
  <c r="I99" i="39"/>
  <c r="H99" i="39"/>
  <c r="G99" i="39"/>
  <c r="F99" i="39"/>
  <c r="X94" i="39"/>
  <c r="V94" i="39"/>
  <c r="U94" i="39"/>
  <c r="S94" i="39"/>
  <c r="R94" i="39"/>
  <c r="L94" i="39"/>
  <c r="J94" i="39"/>
  <c r="I94" i="39"/>
  <c r="G94" i="39"/>
  <c r="F94" i="39"/>
  <c r="V93" i="39"/>
  <c r="U93" i="39"/>
  <c r="S93" i="39"/>
  <c r="R93" i="39"/>
  <c r="J93" i="39"/>
  <c r="I93" i="39"/>
  <c r="G93" i="39"/>
  <c r="F93" i="39"/>
  <c r="V92" i="39"/>
  <c r="U92" i="39"/>
  <c r="S92" i="39"/>
  <c r="R92" i="39"/>
  <c r="J92" i="39"/>
  <c r="I92" i="39"/>
  <c r="G92" i="39"/>
  <c r="F92" i="39"/>
  <c r="X88" i="39"/>
  <c r="V88" i="39"/>
  <c r="U88" i="39"/>
  <c r="S88" i="39"/>
  <c r="R88" i="39"/>
  <c r="M88" i="39"/>
  <c r="L88" i="39"/>
  <c r="K88" i="39"/>
  <c r="J88" i="39"/>
  <c r="I88" i="39"/>
  <c r="H88" i="39"/>
  <c r="G88" i="39"/>
  <c r="F88" i="39"/>
  <c r="V87" i="39"/>
  <c r="U87" i="39"/>
  <c r="S87" i="39"/>
  <c r="R87" i="39"/>
  <c r="K87" i="39"/>
  <c r="J87" i="39"/>
  <c r="I87" i="39"/>
  <c r="H87" i="39"/>
  <c r="G87" i="39"/>
  <c r="F87" i="39"/>
  <c r="V86" i="39"/>
  <c r="U86" i="39"/>
  <c r="S86" i="39"/>
  <c r="R86" i="39"/>
  <c r="K86" i="39"/>
  <c r="J86" i="39"/>
  <c r="I86" i="39"/>
  <c r="H86" i="39"/>
  <c r="G86" i="39"/>
  <c r="F86" i="39"/>
  <c r="X81" i="39"/>
  <c r="V81" i="39"/>
  <c r="U81" i="39"/>
  <c r="S81" i="39"/>
  <c r="R81" i="39"/>
  <c r="L81" i="39"/>
  <c r="J81" i="39"/>
  <c r="I81" i="39"/>
  <c r="G81" i="39"/>
  <c r="F81" i="39"/>
  <c r="V80" i="39"/>
  <c r="U80" i="39"/>
  <c r="S80" i="39"/>
  <c r="R80" i="39"/>
  <c r="J80" i="39"/>
  <c r="I80" i="39"/>
  <c r="G80" i="39"/>
  <c r="F80" i="39"/>
  <c r="V79" i="39"/>
  <c r="U79" i="39"/>
  <c r="S79" i="39"/>
  <c r="R79" i="39"/>
  <c r="J79" i="39"/>
  <c r="I79" i="39"/>
  <c r="G79" i="39"/>
  <c r="F79" i="39"/>
  <c r="X75" i="39"/>
  <c r="V75" i="39"/>
  <c r="U75" i="39"/>
  <c r="S75" i="39"/>
  <c r="R75" i="39"/>
  <c r="M75" i="39"/>
  <c r="L75" i="39"/>
  <c r="K75" i="39"/>
  <c r="J75" i="39"/>
  <c r="I75" i="39"/>
  <c r="H75" i="39"/>
  <c r="G75" i="39"/>
  <c r="F75" i="39"/>
  <c r="V74" i="39"/>
  <c r="U74" i="39"/>
  <c r="S74" i="39"/>
  <c r="R74" i="39"/>
  <c r="K74" i="39"/>
  <c r="J74" i="39"/>
  <c r="I74" i="39"/>
  <c r="H74" i="39"/>
  <c r="G74" i="39"/>
  <c r="F74" i="39"/>
  <c r="V73" i="39"/>
  <c r="U73" i="39"/>
  <c r="S73" i="39"/>
  <c r="R73" i="39"/>
  <c r="K73" i="39"/>
  <c r="J73" i="39"/>
  <c r="I73" i="39"/>
  <c r="H73" i="39"/>
  <c r="G73" i="39"/>
  <c r="F73" i="39"/>
  <c r="X263" i="61"/>
  <c r="V263" i="61"/>
  <c r="U263" i="61"/>
  <c r="S263" i="61"/>
  <c r="R263" i="61"/>
  <c r="L263" i="61"/>
  <c r="J263" i="61"/>
  <c r="I263" i="61"/>
  <c r="G263" i="61"/>
  <c r="F263" i="61"/>
  <c r="V262" i="61"/>
  <c r="U262" i="61"/>
  <c r="S262" i="61"/>
  <c r="R262" i="61"/>
  <c r="J262" i="61"/>
  <c r="I262" i="61"/>
  <c r="G262" i="61"/>
  <c r="F262" i="61"/>
  <c r="V261" i="61"/>
  <c r="U261" i="61"/>
  <c r="S261" i="61"/>
  <c r="R261" i="61"/>
  <c r="J261" i="61"/>
  <c r="I261" i="61"/>
  <c r="G261" i="61"/>
  <c r="F261" i="61"/>
  <c r="X257" i="61"/>
  <c r="V257" i="61"/>
  <c r="U257" i="61"/>
  <c r="S257" i="61"/>
  <c r="R257" i="61"/>
  <c r="M257" i="61"/>
  <c r="L257" i="61"/>
  <c r="K257" i="61"/>
  <c r="J257" i="61"/>
  <c r="I257" i="61"/>
  <c r="H257" i="61"/>
  <c r="G257" i="61"/>
  <c r="F257" i="61"/>
  <c r="V256" i="61"/>
  <c r="U256" i="61"/>
  <c r="S256" i="61"/>
  <c r="R256" i="61"/>
  <c r="K256" i="61"/>
  <c r="J256" i="61"/>
  <c r="I256" i="61"/>
  <c r="H256" i="61"/>
  <c r="G256" i="61"/>
  <c r="F256" i="61"/>
  <c r="V255" i="61"/>
  <c r="U255" i="61"/>
  <c r="S255" i="61"/>
  <c r="R255" i="61"/>
  <c r="K255" i="61"/>
  <c r="J255" i="61"/>
  <c r="I255" i="61"/>
  <c r="H255" i="61"/>
  <c r="G255" i="61"/>
  <c r="F255" i="61"/>
  <c r="X250" i="61"/>
  <c r="V250" i="61"/>
  <c r="U250" i="61"/>
  <c r="S250" i="61"/>
  <c r="R250" i="61"/>
  <c r="L250" i="61"/>
  <c r="J250" i="61"/>
  <c r="I250" i="61"/>
  <c r="G250" i="61"/>
  <c r="F250" i="61"/>
  <c r="V249" i="61"/>
  <c r="U249" i="61"/>
  <c r="S249" i="61"/>
  <c r="R249" i="61"/>
  <c r="J249" i="61"/>
  <c r="I249" i="61"/>
  <c r="G249" i="61"/>
  <c r="F249" i="61"/>
  <c r="V248" i="61"/>
  <c r="U248" i="61"/>
  <c r="S248" i="61"/>
  <c r="R248" i="61"/>
  <c r="J248" i="61"/>
  <c r="I248" i="61"/>
  <c r="G248" i="61"/>
  <c r="F248" i="61"/>
  <c r="X244" i="61"/>
  <c r="V244" i="61"/>
  <c r="U244" i="61"/>
  <c r="S244" i="61"/>
  <c r="R244" i="61"/>
  <c r="M244" i="61"/>
  <c r="L244" i="61"/>
  <c r="K244" i="61"/>
  <c r="J244" i="61"/>
  <c r="I244" i="61"/>
  <c r="H244" i="61"/>
  <c r="G244" i="61"/>
  <c r="F244" i="61"/>
  <c r="V243" i="61"/>
  <c r="U243" i="61"/>
  <c r="S243" i="61"/>
  <c r="R243" i="61"/>
  <c r="K243" i="61"/>
  <c r="J243" i="61"/>
  <c r="I243" i="61"/>
  <c r="H243" i="61"/>
  <c r="G243" i="61"/>
  <c r="F243" i="61"/>
  <c r="V242" i="61"/>
  <c r="U242" i="61"/>
  <c r="S242" i="61"/>
  <c r="R242" i="61"/>
  <c r="K242" i="61"/>
  <c r="J242" i="61"/>
  <c r="I242" i="61"/>
  <c r="H242" i="61"/>
  <c r="G242" i="61"/>
  <c r="F242" i="61"/>
  <c r="X237" i="61"/>
  <c r="V237" i="61"/>
  <c r="U237" i="61"/>
  <c r="S237" i="61"/>
  <c r="R237" i="61"/>
  <c r="L237" i="61"/>
  <c r="J237" i="61"/>
  <c r="I237" i="61"/>
  <c r="G237" i="61"/>
  <c r="F237" i="61"/>
  <c r="V236" i="61"/>
  <c r="U236" i="61"/>
  <c r="S236" i="61"/>
  <c r="R236" i="61"/>
  <c r="J236" i="61"/>
  <c r="I236" i="61"/>
  <c r="G236" i="61"/>
  <c r="F236" i="61"/>
  <c r="V235" i="61"/>
  <c r="U235" i="61"/>
  <c r="S235" i="61"/>
  <c r="R235" i="61"/>
  <c r="J235" i="61"/>
  <c r="I235" i="61"/>
  <c r="G235" i="61"/>
  <c r="F235" i="61"/>
  <c r="X231" i="61"/>
  <c r="V231" i="61"/>
  <c r="U231" i="61"/>
  <c r="S231" i="61"/>
  <c r="R231" i="61"/>
  <c r="M231" i="61"/>
  <c r="L231" i="61"/>
  <c r="K231" i="61"/>
  <c r="J231" i="61"/>
  <c r="I231" i="61"/>
  <c r="H231" i="61"/>
  <c r="G231" i="61"/>
  <c r="F231" i="61"/>
  <c r="V230" i="61"/>
  <c r="U230" i="61"/>
  <c r="S230" i="61"/>
  <c r="R230" i="61"/>
  <c r="K230" i="61"/>
  <c r="J230" i="61"/>
  <c r="I230" i="61"/>
  <c r="H230" i="61"/>
  <c r="G230" i="61"/>
  <c r="F230" i="61"/>
  <c r="V229" i="61"/>
  <c r="U229" i="61"/>
  <c r="S229" i="61"/>
  <c r="R229" i="61"/>
  <c r="K229" i="61"/>
  <c r="J229" i="61"/>
  <c r="I229" i="61"/>
  <c r="H229" i="61"/>
  <c r="G229" i="61"/>
  <c r="F229" i="61"/>
  <c r="X224" i="61"/>
  <c r="V224" i="61"/>
  <c r="U224" i="61"/>
  <c r="S224" i="61"/>
  <c r="R224" i="61"/>
  <c r="L224" i="61"/>
  <c r="J224" i="61"/>
  <c r="I224" i="61"/>
  <c r="G224" i="61"/>
  <c r="F224" i="61"/>
  <c r="V223" i="61"/>
  <c r="U223" i="61"/>
  <c r="S223" i="61"/>
  <c r="R223" i="61"/>
  <c r="J223" i="61"/>
  <c r="I223" i="61"/>
  <c r="G223" i="61"/>
  <c r="F223" i="61"/>
  <c r="V222" i="61"/>
  <c r="U222" i="61"/>
  <c r="S222" i="61"/>
  <c r="R222" i="61"/>
  <c r="J222" i="61"/>
  <c r="I222" i="61"/>
  <c r="G222" i="61"/>
  <c r="F222" i="61"/>
  <c r="X218" i="61"/>
  <c r="V218" i="61"/>
  <c r="U218" i="61"/>
  <c r="S218" i="61"/>
  <c r="R218" i="61"/>
  <c r="M218" i="61"/>
  <c r="L218" i="61"/>
  <c r="K218" i="61"/>
  <c r="J218" i="61"/>
  <c r="I218" i="61"/>
  <c r="H218" i="61"/>
  <c r="G218" i="61"/>
  <c r="F218" i="61"/>
  <c r="V217" i="61"/>
  <c r="U217" i="61"/>
  <c r="S217" i="61"/>
  <c r="R217" i="61"/>
  <c r="K217" i="61"/>
  <c r="J217" i="61"/>
  <c r="I217" i="61"/>
  <c r="H217" i="61"/>
  <c r="G217" i="61"/>
  <c r="F217" i="61"/>
  <c r="V216" i="61"/>
  <c r="U216" i="61"/>
  <c r="S216" i="61"/>
  <c r="R216" i="61"/>
  <c r="K216" i="61"/>
  <c r="J216" i="61"/>
  <c r="I216" i="61"/>
  <c r="H216" i="61"/>
  <c r="G216" i="61"/>
  <c r="F216" i="61"/>
  <c r="X211" i="61"/>
  <c r="V211" i="61"/>
  <c r="U211" i="61"/>
  <c r="S211" i="61"/>
  <c r="R211" i="61"/>
  <c r="L211" i="61"/>
  <c r="J211" i="61"/>
  <c r="I211" i="61"/>
  <c r="G211" i="61"/>
  <c r="F211" i="61"/>
  <c r="V210" i="61"/>
  <c r="U210" i="61"/>
  <c r="S210" i="61"/>
  <c r="R210" i="61"/>
  <c r="J210" i="61"/>
  <c r="I210" i="61"/>
  <c r="G210" i="61"/>
  <c r="F210" i="61"/>
  <c r="V209" i="61"/>
  <c r="U209" i="61"/>
  <c r="S209" i="61"/>
  <c r="R209" i="61"/>
  <c r="J209" i="61"/>
  <c r="I209" i="61"/>
  <c r="G209" i="61"/>
  <c r="F209" i="61"/>
  <c r="X205" i="61"/>
  <c r="V205" i="61"/>
  <c r="U205" i="61"/>
  <c r="S205" i="61"/>
  <c r="R205" i="61"/>
  <c r="M205" i="61"/>
  <c r="L205" i="61"/>
  <c r="K205" i="61"/>
  <c r="J205" i="61"/>
  <c r="I205" i="61"/>
  <c r="H205" i="61"/>
  <c r="G205" i="61"/>
  <c r="F205" i="61"/>
  <c r="V204" i="61"/>
  <c r="U204" i="61"/>
  <c r="S204" i="61"/>
  <c r="R204" i="61"/>
  <c r="K204" i="61"/>
  <c r="J204" i="61"/>
  <c r="I204" i="61"/>
  <c r="H204" i="61"/>
  <c r="G204" i="61"/>
  <c r="F204" i="61"/>
  <c r="V203" i="61"/>
  <c r="U203" i="61"/>
  <c r="S203" i="61"/>
  <c r="R203" i="61"/>
  <c r="K203" i="61"/>
  <c r="J203" i="61"/>
  <c r="I203" i="61"/>
  <c r="H203" i="61"/>
  <c r="G203" i="61"/>
  <c r="F203" i="61"/>
  <c r="X198" i="61"/>
  <c r="V198" i="61"/>
  <c r="U198" i="61"/>
  <c r="S198" i="61"/>
  <c r="R198" i="61"/>
  <c r="L198" i="61"/>
  <c r="J198" i="61"/>
  <c r="I198" i="61"/>
  <c r="G198" i="61"/>
  <c r="F198" i="61"/>
  <c r="V197" i="61"/>
  <c r="U197" i="61"/>
  <c r="S197" i="61"/>
  <c r="R197" i="61"/>
  <c r="J197" i="61"/>
  <c r="I197" i="61"/>
  <c r="G197" i="61"/>
  <c r="F197" i="61"/>
  <c r="V196" i="61"/>
  <c r="U196" i="61"/>
  <c r="S196" i="61"/>
  <c r="R196" i="61"/>
  <c r="J196" i="61"/>
  <c r="I196" i="61"/>
  <c r="G196" i="61"/>
  <c r="F196" i="61"/>
  <c r="X192" i="61"/>
  <c r="V192" i="61"/>
  <c r="U192" i="61"/>
  <c r="S192" i="61"/>
  <c r="R192" i="61"/>
  <c r="M192" i="61"/>
  <c r="L192" i="61"/>
  <c r="K192" i="61"/>
  <c r="J192" i="61"/>
  <c r="I192" i="61"/>
  <c r="H192" i="61"/>
  <c r="G192" i="61"/>
  <c r="F192" i="61"/>
  <c r="V191" i="61"/>
  <c r="U191" i="61"/>
  <c r="S191" i="61"/>
  <c r="R191" i="61"/>
  <c r="K191" i="61"/>
  <c r="J191" i="61"/>
  <c r="I191" i="61"/>
  <c r="H191" i="61"/>
  <c r="G191" i="61"/>
  <c r="F191" i="61"/>
  <c r="V190" i="61"/>
  <c r="U190" i="61"/>
  <c r="S190" i="61"/>
  <c r="R190" i="61"/>
  <c r="K190" i="61"/>
  <c r="J190" i="61"/>
  <c r="I190" i="61"/>
  <c r="H190" i="61"/>
  <c r="G190" i="61"/>
  <c r="F190" i="61"/>
  <c r="X185" i="61"/>
  <c r="V185" i="61"/>
  <c r="U185" i="61"/>
  <c r="S185" i="61"/>
  <c r="R185" i="61"/>
  <c r="L185" i="61"/>
  <c r="J185" i="61"/>
  <c r="I185" i="61"/>
  <c r="G185" i="61"/>
  <c r="F185" i="61"/>
  <c r="V184" i="61"/>
  <c r="U184" i="61"/>
  <c r="S184" i="61"/>
  <c r="R184" i="61"/>
  <c r="J184" i="61"/>
  <c r="I184" i="61"/>
  <c r="G184" i="61"/>
  <c r="F184" i="61"/>
  <c r="V183" i="61"/>
  <c r="U183" i="61"/>
  <c r="S183" i="61"/>
  <c r="R183" i="61"/>
  <c r="J183" i="61"/>
  <c r="I183" i="61"/>
  <c r="G183" i="61"/>
  <c r="F183" i="61"/>
  <c r="X179" i="61"/>
  <c r="V179" i="61"/>
  <c r="U179" i="61"/>
  <c r="S179" i="61"/>
  <c r="R179" i="61"/>
  <c r="M179" i="61"/>
  <c r="L179" i="61"/>
  <c r="K179" i="61"/>
  <c r="J179" i="61"/>
  <c r="I179" i="61"/>
  <c r="H179" i="61"/>
  <c r="G179" i="61"/>
  <c r="F179" i="61"/>
  <c r="V178" i="61"/>
  <c r="U178" i="61"/>
  <c r="S178" i="61"/>
  <c r="R178" i="61"/>
  <c r="K178" i="61"/>
  <c r="J178" i="61"/>
  <c r="I178" i="61"/>
  <c r="H178" i="61"/>
  <c r="G178" i="61"/>
  <c r="F178" i="61"/>
  <c r="V177" i="61"/>
  <c r="U177" i="61"/>
  <c r="S177" i="61"/>
  <c r="R177" i="61"/>
  <c r="K177" i="61"/>
  <c r="J177" i="61"/>
  <c r="I177" i="61"/>
  <c r="H177" i="61"/>
  <c r="G177" i="61"/>
  <c r="F177" i="61"/>
  <c r="X172" i="61"/>
  <c r="V172" i="61"/>
  <c r="U172" i="61"/>
  <c r="S172" i="61"/>
  <c r="R172" i="61"/>
  <c r="L172" i="61"/>
  <c r="J172" i="61"/>
  <c r="I172" i="61"/>
  <c r="G172" i="61"/>
  <c r="F172" i="61"/>
  <c r="V171" i="61"/>
  <c r="U171" i="61"/>
  <c r="S171" i="61"/>
  <c r="R171" i="61"/>
  <c r="J171" i="61"/>
  <c r="I171" i="61"/>
  <c r="G171" i="61"/>
  <c r="F171" i="61"/>
  <c r="V170" i="61"/>
  <c r="U170" i="61"/>
  <c r="S170" i="61"/>
  <c r="R170" i="61"/>
  <c r="J170" i="61"/>
  <c r="I170" i="61"/>
  <c r="G170" i="61"/>
  <c r="F170" i="61"/>
  <c r="X166" i="61"/>
  <c r="V166" i="61"/>
  <c r="U166" i="61"/>
  <c r="S166" i="61"/>
  <c r="R166" i="61"/>
  <c r="M166" i="61"/>
  <c r="L166" i="61"/>
  <c r="K166" i="61"/>
  <c r="J166" i="61"/>
  <c r="I166" i="61"/>
  <c r="H166" i="61"/>
  <c r="G166" i="61"/>
  <c r="F166" i="61"/>
  <c r="V165" i="61"/>
  <c r="U165" i="61"/>
  <c r="S165" i="61"/>
  <c r="R165" i="61"/>
  <c r="K165" i="61"/>
  <c r="J165" i="61"/>
  <c r="I165" i="61"/>
  <c r="H165" i="61"/>
  <c r="G165" i="61"/>
  <c r="F165" i="61"/>
  <c r="V164" i="61"/>
  <c r="U164" i="61"/>
  <c r="S164" i="61"/>
  <c r="R164" i="61"/>
  <c r="K164" i="61"/>
  <c r="J164" i="61"/>
  <c r="I164" i="61"/>
  <c r="H164" i="61"/>
  <c r="G164" i="61"/>
  <c r="F164" i="61"/>
  <c r="X159" i="61"/>
  <c r="V159" i="61"/>
  <c r="U159" i="61"/>
  <c r="S159" i="61"/>
  <c r="R159" i="61"/>
  <c r="L159" i="61"/>
  <c r="J159" i="61"/>
  <c r="I159" i="61"/>
  <c r="G159" i="61"/>
  <c r="F159" i="61"/>
  <c r="V158" i="61"/>
  <c r="U158" i="61"/>
  <c r="S158" i="61"/>
  <c r="R158" i="61"/>
  <c r="J158" i="61"/>
  <c r="I158" i="61"/>
  <c r="G158" i="61"/>
  <c r="F158" i="61"/>
  <c r="V157" i="61"/>
  <c r="U157" i="61"/>
  <c r="S157" i="61"/>
  <c r="R157" i="61"/>
  <c r="J157" i="61"/>
  <c r="I157" i="61"/>
  <c r="G157" i="61"/>
  <c r="F157" i="61"/>
  <c r="X153" i="61"/>
  <c r="V153" i="61"/>
  <c r="U153" i="61"/>
  <c r="S153" i="61"/>
  <c r="R153" i="61"/>
  <c r="M153" i="61"/>
  <c r="L153" i="61"/>
  <c r="K153" i="61"/>
  <c r="J153" i="61"/>
  <c r="I153" i="61"/>
  <c r="H153" i="61"/>
  <c r="G153" i="61"/>
  <c r="F153" i="61"/>
  <c r="V152" i="61"/>
  <c r="U152" i="61"/>
  <c r="S152" i="61"/>
  <c r="R152" i="61"/>
  <c r="K152" i="61"/>
  <c r="J152" i="61"/>
  <c r="I152" i="61"/>
  <c r="H152" i="61"/>
  <c r="G152" i="61"/>
  <c r="F152" i="61"/>
  <c r="V151" i="61"/>
  <c r="U151" i="61"/>
  <c r="S151" i="61"/>
  <c r="R151" i="61"/>
  <c r="K151" i="61"/>
  <c r="J151" i="61"/>
  <c r="I151" i="61"/>
  <c r="H151" i="61"/>
  <c r="G151" i="61"/>
  <c r="F151" i="61"/>
  <c r="X146" i="61"/>
  <c r="V146" i="61"/>
  <c r="U146" i="61"/>
  <c r="S146" i="61"/>
  <c r="R146" i="61"/>
  <c r="L146" i="61"/>
  <c r="J146" i="61"/>
  <c r="I146" i="61"/>
  <c r="G146" i="61"/>
  <c r="F146" i="61"/>
  <c r="V145" i="61"/>
  <c r="U145" i="61"/>
  <c r="S145" i="61"/>
  <c r="R145" i="61"/>
  <c r="J145" i="61"/>
  <c r="I145" i="61"/>
  <c r="G145" i="61"/>
  <c r="F145" i="61"/>
  <c r="V144" i="61"/>
  <c r="U144" i="61"/>
  <c r="S144" i="61"/>
  <c r="R144" i="61"/>
  <c r="J144" i="61"/>
  <c r="I144" i="61"/>
  <c r="G144" i="61"/>
  <c r="F144" i="61"/>
  <c r="X140" i="61"/>
  <c r="V140" i="61"/>
  <c r="U140" i="61"/>
  <c r="S140" i="61"/>
  <c r="R140" i="61"/>
  <c r="M140" i="61"/>
  <c r="L140" i="61"/>
  <c r="K140" i="61"/>
  <c r="J140" i="61"/>
  <c r="I140" i="61"/>
  <c r="H140" i="61"/>
  <c r="G140" i="61"/>
  <c r="F140" i="61"/>
  <c r="V139" i="61"/>
  <c r="U139" i="61"/>
  <c r="S139" i="61"/>
  <c r="R139" i="61"/>
  <c r="K139" i="61"/>
  <c r="J139" i="61"/>
  <c r="I139" i="61"/>
  <c r="H139" i="61"/>
  <c r="G139" i="61"/>
  <c r="F139" i="61"/>
  <c r="V138" i="61"/>
  <c r="U138" i="61"/>
  <c r="S138" i="61"/>
  <c r="R138" i="61"/>
  <c r="K138" i="61"/>
  <c r="J138" i="61"/>
  <c r="I138" i="61"/>
  <c r="H138" i="61"/>
  <c r="G138" i="61"/>
  <c r="F138" i="61"/>
  <c r="X133" i="61"/>
  <c r="V133" i="61"/>
  <c r="U133" i="61"/>
  <c r="S133" i="61"/>
  <c r="R133" i="61"/>
  <c r="L133" i="61"/>
  <c r="J133" i="61"/>
  <c r="I133" i="61"/>
  <c r="G133" i="61"/>
  <c r="F133" i="61"/>
  <c r="V132" i="61"/>
  <c r="U132" i="61"/>
  <c r="S132" i="61"/>
  <c r="R132" i="61"/>
  <c r="J132" i="61"/>
  <c r="I132" i="61"/>
  <c r="G132" i="61"/>
  <c r="F132" i="61"/>
  <c r="V131" i="61"/>
  <c r="U131" i="61"/>
  <c r="S131" i="61"/>
  <c r="R131" i="61"/>
  <c r="J131" i="61"/>
  <c r="I131" i="61"/>
  <c r="G131" i="61"/>
  <c r="F131" i="61"/>
  <c r="X127" i="61"/>
  <c r="V127" i="61"/>
  <c r="U127" i="61"/>
  <c r="S127" i="61"/>
  <c r="R127" i="61"/>
  <c r="M127" i="61"/>
  <c r="L127" i="61"/>
  <c r="K127" i="61"/>
  <c r="J127" i="61"/>
  <c r="I127" i="61"/>
  <c r="H127" i="61"/>
  <c r="G127" i="61"/>
  <c r="F127" i="61"/>
  <c r="V126" i="61"/>
  <c r="U126" i="61"/>
  <c r="S126" i="61"/>
  <c r="R126" i="61"/>
  <c r="K126" i="61"/>
  <c r="J126" i="61"/>
  <c r="I126" i="61"/>
  <c r="H126" i="61"/>
  <c r="G126" i="61"/>
  <c r="F126" i="61"/>
  <c r="V125" i="61"/>
  <c r="U125" i="61"/>
  <c r="S125" i="61"/>
  <c r="R125" i="61"/>
  <c r="K125" i="61"/>
  <c r="J125" i="61"/>
  <c r="I125" i="61"/>
  <c r="H125" i="61"/>
  <c r="G125" i="61"/>
  <c r="F125" i="61"/>
  <c r="X120" i="61"/>
  <c r="V120" i="61"/>
  <c r="U120" i="61"/>
  <c r="S120" i="61"/>
  <c r="R120" i="61"/>
  <c r="L120" i="61"/>
  <c r="J120" i="61"/>
  <c r="I120" i="61"/>
  <c r="G120" i="61"/>
  <c r="F120" i="61"/>
  <c r="V119" i="61"/>
  <c r="U119" i="61"/>
  <c r="S119" i="61"/>
  <c r="R119" i="61"/>
  <c r="J119" i="61"/>
  <c r="I119" i="61"/>
  <c r="G119" i="61"/>
  <c r="F119" i="61"/>
  <c r="V118" i="61"/>
  <c r="U118" i="61"/>
  <c r="S118" i="61"/>
  <c r="R118" i="61"/>
  <c r="J118" i="61"/>
  <c r="I118" i="61"/>
  <c r="G118" i="61"/>
  <c r="F118" i="61"/>
  <c r="X114" i="61"/>
  <c r="V114" i="61"/>
  <c r="U114" i="61"/>
  <c r="S114" i="61"/>
  <c r="R114" i="61"/>
  <c r="M114" i="61"/>
  <c r="L114" i="61"/>
  <c r="K114" i="61"/>
  <c r="J114" i="61"/>
  <c r="I114" i="61"/>
  <c r="H114" i="61"/>
  <c r="G114" i="61"/>
  <c r="F114" i="61"/>
  <c r="V113" i="61"/>
  <c r="U113" i="61"/>
  <c r="S113" i="61"/>
  <c r="R113" i="61"/>
  <c r="K113" i="61"/>
  <c r="J113" i="61"/>
  <c r="I113" i="61"/>
  <c r="H113" i="61"/>
  <c r="G113" i="61"/>
  <c r="F113" i="61"/>
  <c r="V112" i="61"/>
  <c r="U112" i="61"/>
  <c r="S112" i="61"/>
  <c r="R112" i="61"/>
  <c r="K112" i="61"/>
  <c r="J112" i="61"/>
  <c r="I112" i="61"/>
  <c r="H112" i="61"/>
  <c r="G112" i="61"/>
  <c r="F112" i="61"/>
  <c r="X107" i="61"/>
  <c r="V107" i="61"/>
  <c r="U107" i="61"/>
  <c r="S107" i="61"/>
  <c r="R107" i="61"/>
  <c r="L107" i="61"/>
  <c r="J107" i="61"/>
  <c r="I107" i="61"/>
  <c r="G107" i="61"/>
  <c r="F107" i="61"/>
  <c r="V106" i="61"/>
  <c r="U106" i="61"/>
  <c r="S106" i="61"/>
  <c r="R106" i="61"/>
  <c r="J106" i="61"/>
  <c r="I106" i="61"/>
  <c r="G106" i="61"/>
  <c r="F106" i="61"/>
  <c r="V105" i="61"/>
  <c r="U105" i="61"/>
  <c r="S105" i="61"/>
  <c r="R105" i="61"/>
  <c r="J105" i="61"/>
  <c r="I105" i="61"/>
  <c r="G105" i="61"/>
  <c r="F105" i="61"/>
  <c r="X101" i="61"/>
  <c r="V101" i="61"/>
  <c r="U101" i="61"/>
  <c r="S101" i="61"/>
  <c r="R101" i="61"/>
  <c r="M101" i="61"/>
  <c r="L101" i="61"/>
  <c r="K101" i="61"/>
  <c r="J101" i="61"/>
  <c r="I101" i="61"/>
  <c r="H101" i="61"/>
  <c r="G101" i="61"/>
  <c r="F101" i="61"/>
  <c r="V100" i="61"/>
  <c r="U100" i="61"/>
  <c r="S100" i="61"/>
  <c r="R100" i="61"/>
  <c r="K100" i="61"/>
  <c r="J100" i="61"/>
  <c r="I100" i="61"/>
  <c r="H100" i="61"/>
  <c r="G100" i="61"/>
  <c r="F100" i="61"/>
  <c r="V99" i="61"/>
  <c r="U99" i="61"/>
  <c r="S99" i="61"/>
  <c r="R99" i="61"/>
  <c r="K99" i="61"/>
  <c r="J99" i="61"/>
  <c r="I99" i="61"/>
  <c r="H99" i="61"/>
  <c r="G99" i="61"/>
  <c r="F99" i="61"/>
  <c r="X94" i="61"/>
  <c r="V94" i="61"/>
  <c r="U94" i="61"/>
  <c r="S94" i="61"/>
  <c r="R94" i="61"/>
  <c r="L94" i="61"/>
  <c r="J94" i="61"/>
  <c r="I94" i="61"/>
  <c r="G94" i="61"/>
  <c r="F94" i="61"/>
  <c r="V93" i="61"/>
  <c r="U93" i="61"/>
  <c r="S93" i="61"/>
  <c r="R93" i="61"/>
  <c r="J93" i="61"/>
  <c r="I93" i="61"/>
  <c r="G93" i="61"/>
  <c r="F93" i="61"/>
  <c r="V92" i="61"/>
  <c r="U92" i="61"/>
  <c r="S92" i="61"/>
  <c r="R92" i="61"/>
  <c r="J92" i="61"/>
  <c r="I92" i="61"/>
  <c r="G92" i="61"/>
  <c r="F92" i="61"/>
  <c r="X88" i="61"/>
  <c r="V88" i="61"/>
  <c r="U88" i="61"/>
  <c r="S88" i="61"/>
  <c r="R88" i="61"/>
  <c r="M88" i="61"/>
  <c r="L88" i="61"/>
  <c r="K88" i="61"/>
  <c r="J88" i="61"/>
  <c r="I88" i="61"/>
  <c r="H88" i="61"/>
  <c r="G88" i="61"/>
  <c r="F88" i="61"/>
  <c r="V87" i="61"/>
  <c r="U87" i="61"/>
  <c r="S87" i="61"/>
  <c r="R87" i="61"/>
  <c r="K87" i="61"/>
  <c r="J87" i="61"/>
  <c r="I87" i="61"/>
  <c r="H87" i="61"/>
  <c r="G87" i="61"/>
  <c r="F87" i="61"/>
  <c r="V86" i="61"/>
  <c r="U86" i="61"/>
  <c r="S86" i="61"/>
  <c r="R86" i="61"/>
  <c r="K86" i="61"/>
  <c r="J86" i="61"/>
  <c r="I86" i="61"/>
  <c r="H86" i="61"/>
  <c r="G86" i="61"/>
  <c r="F86" i="61"/>
  <c r="X81" i="61"/>
  <c r="V81" i="61"/>
  <c r="U81" i="61"/>
  <c r="S81" i="61"/>
  <c r="R81" i="61"/>
  <c r="L81" i="61"/>
  <c r="J81" i="61"/>
  <c r="I81" i="61"/>
  <c r="G81" i="61"/>
  <c r="F81" i="61"/>
  <c r="V80" i="61"/>
  <c r="U80" i="61"/>
  <c r="S80" i="61"/>
  <c r="R80" i="61"/>
  <c r="J80" i="61"/>
  <c r="I80" i="61"/>
  <c r="G80" i="61"/>
  <c r="F80" i="61"/>
  <c r="V79" i="61"/>
  <c r="U79" i="61"/>
  <c r="S79" i="61"/>
  <c r="R79" i="61"/>
  <c r="J79" i="61"/>
  <c r="I79" i="61"/>
  <c r="G79" i="61"/>
  <c r="F79" i="61"/>
  <c r="X75" i="61"/>
  <c r="V75" i="61"/>
  <c r="U75" i="61"/>
  <c r="S75" i="61"/>
  <c r="R75" i="61"/>
  <c r="M75" i="61"/>
  <c r="L75" i="61"/>
  <c r="K75" i="61"/>
  <c r="J75" i="61"/>
  <c r="I75" i="61"/>
  <c r="H75" i="61"/>
  <c r="G75" i="61"/>
  <c r="F75" i="61"/>
  <c r="V74" i="61"/>
  <c r="U74" i="61"/>
  <c r="S74" i="61"/>
  <c r="R74" i="61"/>
  <c r="K74" i="61"/>
  <c r="J74" i="61"/>
  <c r="I74" i="61"/>
  <c r="H74" i="61"/>
  <c r="G74" i="61"/>
  <c r="F74" i="61"/>
  <c r="V73" i="61"/>
  <c r="U73" i="61"/>
  <c r="S73" i="61"/>
  <c r="R73" i="61"/>
  <c r="K73" i="61"/>
  <c r="J73" i="61"/>
  <c r="I73" i="61"/>
  <c r="H73" i="61"/>
  <c r="G73" i="61"/>
  <c r="F73" i="61"/>
  <c r="X263" i="40"/>
  <c r="V263" i="40"/>
  <c r="U263" i="40"/>
  <c r="S263" i="40"/>
  <c r="R263" i="40"/>
  <c r="L263" i="40"/>
  <c r="J263" i="40"/>
  <c r="I263" i="40"/>
  <c r="G263" i="40"/>
  <c r="F263" i="40"/>
  <c r="V262" i="40"/>
  <c r="U262" i="40"/>
  <c r="S262" i="40"/>
  <c r="R262" i="40"/>
  <c r="J262" i="40"/>
  <c r="I262" i="40"/>
  <c r="G262" i="40"/>
  <c r="F262" i="40"/>
  <c r="V261" i="40"/>
  <c r="U261" i="40"/>
  <c r="S261" i="40"/>
  <c r="R261" i="40"/>
  <c r="J261" i="40"/>
  <c r="I261" i="40"/>
  <c r="G261" i="40"/>
  <c r="F261" i="40"/>
  <c r="X257" i="40"/>
  <c r="V257" i="40"/>
  <c r="U257" i="40"/>
  <c r="S257" i="40"/>
  <c r="R257" i="40"/>
  <c r="M257" i="40"/>
  <c r="L257" i="40"/>
  <c r="K257" i="40"/>
  <c r="J257" i="40"/>
  <c r="I257" i="40"/>
  <c r="H257" i="40"/>
  <c r="G257" i="40"/>
  <c r="F257" i="40"/>
  <c r="V256" i="40"/>
  <c r="U256" i="40"/>
  <c r="S256" i="40"/>
  <c r="R256" i="40"/>
  <c r="K256" i="40"/>
  <c r="J256" i="40"/>
  <c r="I256" i="40"/>
  <c r="H256" i="40"/>
  <c r="G256" i="40"/>
  <c r="F256" i="40"/>
  <c r="V255" i="40"/>
  <c r="U255" i="40"/>
  <c r="S255" i="40"/>
  <c r="R255" i="40"/>
  <c r="K255" i="40"/>
  <c r="J255" i="40"/>
  <c r="I255" i="40"/>
  <c r="H255" i="40"/>
  <c r="G255" i="40"/>
  <c r="F255" i="40"/>
  <c r="X250" i="40"/>
  <c r="V250" i="40"/>
  <c r="U250" i="40"/>
  <c r="S250" i="40"/>
  <c r="R250" i="40"/>
  <c r="L250" i="40"/>
  <c r="J250" i="40"/>
  <c r="I250" i="40"/>
  <c r="G250" i="40"/>
  <c r="F250" i="40"/>
  <c r="V249" i="40"/>
  <c r="U249" i="40"/>
  <c r="S249" i="40"/>
  <c r="R249" i="40"/>
  <c r="J249" i="40"/>
  <c r="I249" i="40"/>
  <c r="G249" i="40"/>
  <c r="F249" i="40"/>
  <c r="V248" i="40"/>
  <c r="U248" i="40"/>
  <c r="S248" i="40"/>
  <c r="R248" i="40"/>
  <c r="J248" i="40"/>
  <c r="I248" i="40"/>
  <c r="G248" i="40"/>
  <c r="F248" i="40"/>
  <c r="X244" i="40"/>
  <c r="V244" i="40"/>
  <c r="U244" i="40"/>
  <c r="S244" i="40"/>
  <c r="R244" i="40"/>
  <c r="M244" i="40"/>
  <c r="L244" i="40"/>
  <c r="K244" i="40"/>
  <c r="J244" i="40"/>
  <c r="I244" i="40"/>
  <c r="H244" i="40"/>
  <c r="G244" i="40"/>
  <c r="F244" i="40"/>
  <c r="V243" i="40"/>
  <c r="U243" i="40"/>
  <c r="S243" i="40"/>
  <c r="R243" i="40"/>
  <c r="K243" i="40"/>
  <c r="J243" i="40"/>
  <c r="I243" i="40"/>
  <c r="H243" i="40"/>
  <c r="G243" i="40"/>
  <c r="F243" i="40"/>
  <c r="V242" i="40"/>
  <c r="U242" i="40"/>
  <c r="S242" i="40"/>
  <c r="R242" i="40"/>
  <c r="K242" i="40"/>
  <c r="J242" i="40"/>
  <c r="I242" i="40"/>
  <c r="H242" i="40"/>
  <c r="G242" i="40"/>
  <c r="F242" i="40"/>
  <c r="X237" i="40"/>
  <c r="V237" i="40"/>
  <c r="U237" i="40"/>
  <c r="S237" i="40"/>
  <c r="R237" i="40"/>
  <c r="L237" i="40"/>
  <c r="J237" i="40"/>
  <c r="I237" i="40"/>
  <c r="G237" i="40"/>
  <c r="F237" i="40"/>
  <c r="V236" i="40"/>
  <c r="U236" i="40"/>
  <c r="S236" i="40"/>
  <c r="R236" i="40"/>
  <c r="J236" i="40"/>
  <c r="I236" i="40"/>
  <c r="G236" i="40"/>
  <c r="F236" i="40"/>
  <c r="V235" i="40"/>
  <c r="U235" i="40"/>
  <c r="S235" i="40"/>
  <c r="R235" i="40"/>
  <c r="J235" i="40"/>
  <c r="I235" i="40"/>
  <c r="G235" i="40"/>
  <c r="F235" i="40"/>
  <c r="X231" i="40"/>
  <c r="V231" i="40"/>
  <c r="U231" i="40"/>
  <c r="S231" i="40"/>
  <c r="R231" i="40"/>
  <c r="M231" i="40"/>
  <c r="L231" i="40"/>
  <c r="K231" i="40"/>
  <c r="J231" i="40"/>
  <c r="I231" i="40"/>
  <c r="H231" i="40"/>
  <c r="G231" i="40"/>
  <c r="F231" i="40"/>
  <c r="V230" i="40"/>
  <c r="U230" i="40"/>
  <c r="S230" i="40"/>
  <c r="R230" i="40"/>
  <c r="K230" i="40"/>
  <c r="J230" i="40"/>
  <c r="I230" i="40"/>
  <c r="H230" i="40"/>
  <c r="G230" i="40"/>
  <c r="F230" i="40"/>
  <c r="V229" i="40"/>
  <c r="U229" i="40"/>
  <c r="S229" i="40"/>
  <c r="R229" i="40"/>
  <c r="K229" i="40"/>
  <c r="J229" i="40"/>
  <c r="I229" i="40"/>
  <c r="H229" i="40"/>
  <c r="G229" i="40"/>
  <c r="F229" i="40"/>
  <c r="X224" i="40"/>
  <c r="V224" i="40"/>
  <c r="U224" i="40"/>
  <c r="S224" i="40"/>
  <c r="R224" i="40"/>
  <c r="L224" i="40"/>
  <c r="J224" i="40"/>
  <c r="I224" i="40"/>
  <c r="G224" i="40"/>
  <c r="F224" i="40"/>
  <c r="V223" i="40"/>
  <c r="U223" i="40"/>
  <c r="S223" i="40"/>
  <c r="R223" i="40"/>
  <c r="J223" i="40"/>
  <c r="I223" i="40"/>
  <c r="G223" i="40"/>
  <c r="F223" i="40"/>
  <c r="V222" i="40"/>
  <c r="U222" i="40"/>
  <c r="S222" i="40"/>
  <c r="R222" i="40"/>
  <c r="J222" i="40"/>
  <c r="I222" i="40"/>
  <c r="G222" i="40"/>
  <c r="F222" i="40"/>
  <c r="X218" i="40"/>
  <c r="V218" i="40"/>
  <c r="U218" i="40"/>
  <c r="S218" i="40"/>
  <c r="R218" i="40"/>
  <c r="M218" i="40"/>
  <c r="L218" i="40"/>
  <c r="K218" i="40"/>
  <c r="J218" i="40"/>
  <c r="I218" i="40"/>
  <c r="H218" i="40"/>
  <c r="G218" i="40"/>
  <c r="F218" i="40"/>
  <c r="V217" i="40"/>
  <c r="U217" i="40"/>
  <c r="S217" i="40"/>
  <c r="R217" i="40"/>
  <c r="K217" i="40"/>
  <c r="J217" i="40"/>
  <c r="I217" i="40"/>
  <c r="H217" i="40"/>
  <c r="G217" i="40"/>
  <c r="F217" i="40"/>
  <c r="V216" i="40"/>
  <c r="U216" i="40"/>
  <c r="S216" i="40"/>
  <c r="R216" i="40"/>
  <c r="K216" i="40"/>
  <c r="J216" i="40"/>
  <c r="I216" i="40"/>
  <c r="H216" i="40"/>
  <c r="G216" i="40"/>
  <c r="F216" i="40"/>
  <c r="X211" i="40"/>
  <c r="V211" i="40"/>
  <c r="U211" i="40"/>
  <c r="S211" i="40"/>
  <c r="R211" i="40"/>
  <c r="L211" i="40"/>
  <c r="J211" i="40"/>
  <c r="I211" i="40"/>
  <c r="G211" i="40"/>
  <c r="F211" i="40"/>
  <c r="V210" i="40"/>
  <c r="U210" i="40"/>
  <c r="S210" i="40"/>
  <c r="R210" i="40"/>
  <c r="J210" i="40"/>
  <c r="I210" i="40"/>
  <c r="G210" i="40"/>
  <c r="F210" i="40"/>
  <c r="V209" i="40"/>
  <c r="U209" i="40"/>
  <c r="S209" i="40"/>
  <c r="R209" i="40"/>
  <c r="J209" i="40"/>
  <c r="I209" i="40"/>
  <c r="G209" i="40"/>
  <c r="F209" i="40"/>
  <c r="X205" i="40"/>
  <c r="V205" i="40"/>
  <c r="U205" i="40"/>
  <c r="S205" i="40"/>
  <c r="R205" i="40"/>
  <c r="M205" i="40"/>
  <c r="L205" i="40"/>
  <c r="K205" i="40"/>
  <c r="J205" i="40"/>
  <c r="I205" i="40"/>
  <c r="H205" i="40"/>
  <c r="G205" i="40"/>
  <c r="F205" i="40"/>
  <c r="V204" i="40"/>
  <c r="U204" i="40"/>
  <c r="S204" i="40"/>
  <c r="R204" i="40"/>
  <c r="K204" i="40"/>
  <c r="J204" i="40"/>
  <c r="I204" i="40"/>
  <c r="H204" i="40"/>
  <c r="G204" i="40"/>
  <c r="F204" i="40"/>
  <c r="V203" i="40"/>
  <c r="U203" i="40"/>
  <c r="S203" i="40"/>
  <c r="R203" i="40"/>
  <c r="K203" i="40"/>
  <c r="J203" i="40"/>
  <c r="I203" i="40"/>
  <c r="H203" i="40"/>
  <c r="G203" i="40"/>
  <c r="F203" i="40"/>
  <c r="X198" i="40"/>
  <c r="V198" i="40"/>
  <c r="U198" i="40"/>
  <c r="S198" i="40"/>
  <c r="R198" i="40"/>
  <c r="L198" i="40"/>
  <c r="J198" i="40"/>
  <c r="I198" i="40"/>
  <c r="G198" i="40"/>
  <c r="F198" i="40"/>
  <c r="V197" i="40"/>
  <c r="U197" i="40"/>
  <c r="S197" i="40"/>
  <c r="R197" i="40"/>
  <c r="J197" i="40"/>
  <c r="I197" i="40"/>
  <c r="G197" i="40"/>
  <c r="F197" i="40"/>
  <c r="V196" i="40"/>
  <c r="U196" i="40"/>
  <c r="S196" i="40"/>
  <c r="R196" i="40"/>
  <c r="J196" i="40"/>
  <c r="I196" i="40"/>
  <c r="G196" i="40"/>
  <c r="F196" i="40"/>
  <c r="X192" i="40"/>
  <c r="V192" i="40"/>
  <c r="U192" i="40"/>
  <c r="S192" i="40"/>
  <c r="R192" i="40"/>
  <c r="M192" i="40"/>
  <c r="L192" i="40"/>
  <c r="K192" i="40"/>
  <c r="J192" i="40"/>
  <c r="I192" i="40"/>
  <c r="H192" i="40"/>
  <c r="G192" i="40"/>
  <c r="F192" i="40"/>
  <c r="V191" i="40"/>
  <c r="U191" i="40"/>
  <c r="S191" i="40"/>
  <c r="R191" i="40"/>
  <c r="K191" i="40"/>
  <c r="J191" i="40"/>
  <c r="I191" i="40"/>
  <c r="H191" i="40"/>
  <c r="G191" i="40"/>
  <c r="F191" i="40"/>
  <c r="V190" i="40"/>
  <c r="U190" i="40"/>
  <c r="S190" i="40"/>
  <c r="R190" i="40"/>
  <c r="K190" i="40"/>
  <c r="J190" i="40"/>
  <c r="I190" i="40"/>
  <c r="H190" i="40"/>
  <c r="G190" i="40"/>
  <c r="F190" i="40"/>
  <c r="X185" i="40"/>
  <c r="V185" i="40"/>
  <c r="U185" i="40"/>
  <c r="S185" i="40"/>
  <c r="R185" i="40"/>
  <c r="L185" i="40"/>
  <c r="J185" i="40"/>
  <c r="I185" i="40"/>
  <c r="G185" i="40"/>
  <c r="F185" i="40"/>
  <c r="V184" i="40"/>
  <c r="U184" i="40"/>
  <c r="S184" i="40"/>
  <c r="R184" i="40"/>
  <c r="J184" i="40"/>
  <c r="I184" i="40"/>
  <c r="G184" i="40"/>
  <c r="F184" i="40"/>
  <c r="V183" i="40"/>
  <c r="U183" i="40"/>
  <c r="S183" i="40"/>
  <c r="R183" i="40"/>
  <c r="J183" i="40"/>
  <c r="I183" i="40"/>
  <c r="G183" i="40"/>
  <c r="F183" i="40"/>
  <c r="X179" i="40"/>
  <c r="V179" i="40"/>
  <c r="U179" i="40"/>
  <c r="S179" i="40"/>
  <c r="R179" i="40"/>
  <c r="M179" i="40"/>
  <c r="L179" i="40"/>
  <c r="K179" i="40"/>
  <c r="J179" i="40"/>
  <c r="I179" i="40"/>
  <c r="H179" i="40"/>
  <c r="G179" i="40"/>
  <c r="F179" i="40"/>
  <c r="V178" i="40"/>
  <c r="U178" i="40"/>
  <c r="S178" i="40"/>
  <c r="R178" i="40"/>
  <c r="K178" i="40"/>
  <c r="J178" i="40"/>
  <c r="I178" i="40"/>
  <c r="H178" i="40"/>
  <c r="G178" i="40"/>
  <c r="F178" i="40"/>
  <c r="V177" i="40"/>
  <c r="U177" i="40"/>
  <c r="S177" i="40"/>
  <c r="R177" i="40"/>
  <c r="K177" i="40"/>
  <c r="J177" i="40"/>
  <c r="I177" i="40"/>
  <c r="H177" i="40"/>
  <c r="G177" i="40"/>
  <c r="F177" i="40"/>
  <c r="X172" i="40"/>
  <c r="V172" i="40"/>
  <c r="U172" i="40"/>
  <c r="S172" i="40"/>
  <c r="R172" i="40"/>
  <c r="L172" i="40"/>
  <c r="J172" i="40"/>
  <c r="I172" i="40"/>
  <c r="G172" i="40"/>
  <c r="F172" i="40"/>
  <c r="V171" i="40"/>
  <c r="U171" i="40"/>
  <c r="S171" i="40"/>
  <c r="R171" i="40"/>
  <c r="J171" i="40"/>
  <c r="I171" i="40"/>
  <c r="G171" i="40"/>
  <c r="F171" i="40"/>
  <c r="V170" i="40"/>
  <c r="U170" i="40"/>
  <c r="S170" i="40"/>
  <c r="R170" i="40"/>
  <c r="J170" i="40"/>
  <c r="I170" i="40"/>
  <c r="G170" i="40"/>
  <c r="F170" i="40"/>
  <c r="X166" i="40"/>
  <c r="V166" i="40"/>
  <c r="U166" i="40"/>
  <c r="S166" i="40"/>
  <c r="R166" i="40"/>
  <c r="M166" i="40"/>
  <c r="L166" i="40"/>
  <c r="K166" i="40"/>
  <c r="J166" i="40"/>
  <c r="I166" i="40"/>
  <c r="H166" i="40"/>
  <c r="G166" i="40"/>
  <c r="F166" i="40"/>
  <c r="V165" i="40"/>
  <c r="U165" i="40"/>
  <c r="S165" i="40"/>
  <c r="R165" i="40"/>
  <c r="K165" i="40"/>
  <c r="J165" i="40"/>
  <c r="I165" i="40"/>
  <c r="H165" i="40"/>
  <c r="G165" i="40"/>
  <c r="F165" i="40"/>
  <c r="V164" i="40"/>
  <c r="U164" i="40"/>
  <c r="S164" i="40"/>
  <c r="R164" i="40"/>
  <c r="K164" i="40"/>
  <c r="J164" i="40"/>
  <c r="I164" i="40"/>
  <c r="H164" i="40"/>
  <c r="G164" i="40"/>
  <c r="F164" i="40"/>
  <c r="X159" i="40"/>
  <c r="V159" i="40"/>
  <c r="U159" i="40"/>
  <c r="S159" i="40"/>
  <c r="R159" i="40"/>
  <c r="L159" i="40"/>
  <c r="J159" i="40"/>
  <c r="I159" i="40"/>
  <c r="G159" i="40"/>
  <c r="F159" i="40"/>
  <c r="V158" i="40"/>
  <c r="U158" i="40"/>
  <c r="S158" i="40"/>
  <c r="R158" i="40"/>
  <c r="J158" i="40"/>
  <c r="I158" i="40"/>
  <c r="G158" i="40"/>
  <c r="F158" i="40"/>
  <c r="V157" i="40"/>
  <c r="U157" i="40"/>
  <c r="S157" i="40"/>
  <c r="R157" i="40"/>
  <c r="J157" i="40"/>
  <c r="I157" i="40"/>
  <c r="G157" i="40"/>
  <c r="F157" i="40"/>
  <c r="X153" i="40"/>
  <c r="V153" i="40"/>
  <c r="U153" i="40"/>
  <c r="S153" i="40"/>
  <c r="R153" i="40"/>
  <c r="M153" i="40"/>
  <c r="L153" i="40"/>
  <c r="K153" i="40"/>
  <c r="J153" i="40"/>
  <c r="I153" i="40"/>
  <c r="H153" i="40"/>
  <c r="G153" i="40"/>
  <c r="F153" i="40"/>
  <c r="V152" i="40"/>
  <c r="U152" i="40"/>
  <c r="S152" i="40"/>
  <c r="R152" i="40"/>
  <c r="K152" i="40"/>
  <c r="J152" i="40"/>
  <c r="I152" i="40"/>
  <c r="H152" i="40"/>
  <c r="G152" i="40"/>
  <c r="F152" i="40"/>
  <c r="V151" i="40"/>
  <c r="U151" i="40"/>
  <c r="S151" i="40"/>
  <c r="R151" i="40"/>
  <c r="K151" i="40"/>
  <c r="J151" i="40"/>
  <c r="I151" i="40"/>
  <c r="H151" i="40"/>
  <c r="G151" i="40"/>
  <c r="F151" i="40"/>
  <c r="X146" i="40"/>
  <c r="V146" i="40"/>
  <c r="U146" i="40"/>
  <c r="S146" i="40"/>
  <c r="R146" i="40"/>
  <c r="L146" i="40"/>
  <c r="J146" i="40"/>
  <c r="I146" i="40"/>
  <c r="G146" i="40"/>
  <c r="F146" i="40"/>
  <c r="V145" i="40"/>
  <c r="U145" i="40"/>
  <c r="S145" i="40"/>
  <c r="R145" i="40"/>
  <c r="J145" i="40"/>
  <c r="I145" i="40"/>
  <c r="G145" i="40"/>
  <c r="F145" i="40"/>
  <c r="V144" i="40"/>
  <c r="U144" i="40"/>
  <c r="S144" i="40"/>
  <c r="R144" i="40"/>
  <c r="J144" i="40"/>
  <c r="I144" i="40"/>
  <c r="G144" i="40"/>
  <c r="F144" i="40"/>
  <c r="X140" i="40"/>
  <c r="V140" i="40"/>
  <c r="U140" i="40"/>
  <c r="S140" i="40"/>
  <c r="R140" i="40"/>
  <c r="M140" i="40"/>
  <c r="L140" i="40"/>
  <c r="K140" i="40"/>
  <c r="J140" i="40"/>
  <c r="I140" i="40"/>
  <c r="H140" i="40"/>
  <c r="G140" i="40"/>
  <c r="F140" i="40"/>
  <c r="V139" i="40"/>
  <c r="U139" i="40"/>
  <c r="S139" i="40"/>
  <c r="R139" i="40"/>
  <c r="K139" i="40"/>
  <c r="J139" i="40"/>
  <c r="I139" i="40"/>
  <c r="H139" i="40"/>
  <c r="G139" i="40"/>
  <c r="F139" i="40"/>
  <c r="V138" i="40"/>
  <c r="U138" i="40"/>
  <c r="S138" i="40"/>
  <c r="R138" i="40"/>
  <c r="K138" i="40"/>
  <c r="J138" i="40"/>
  <c r="I138" i="40"/>
  <c r="H138" i="40"/>
  <c r="G138" i="40"/>
  <c r="F138" i="40"/>
  <c r="X133" i="40"/>
  <c r="V133" i="40"/>
  <c r="U133" i="40"/>
  <c r="S133" i="40"/>
  <c r="R133" i="40"/>
  <c r="L133" i="40"/>
  <c r="J133" i="40"/>
  <c r="I133" i="40"/>
  <c r="G133" i="40"/>
  <c r="F133" i="40"/>
  <c r="V132" i="40"/>
  <c r="U132" i="40"/>
  <c r="S132" i="40"/>
  <c r="R132" i="40"/>
  <c r="J132" i="40"/>
  <c r="I132" i="40"/>
  <c r="G132" i="40"/>
  <c r="F132" i="40"/>
  <c r="V131" i="40"/>
  <c r="U131" i="40"/>
  <c r="S131" i="40"/>
  <c r="R131" i="40"/>
  <c r="J131" i="40"/>
  <c r="I131" i="40"/>
  <c r="G131" i="40"/>
  <c r="F131" i="40"/>
  <c r="X127" i="40"/>
  <c r="V127" i="40"/>
  <c r="U127" i="40"/>
  <c r="S127" i="40"/>
  <c r="R127" i="40"/>
  <c r="M127" i="40"/>
  <c r="L127" i="40"/>
  <c r="K127" i="40"/>
  <c r="J127" i="40"/>
  <c r="I127" i="40"/>
  <c r="H127" i="40"/>
  <c r="G127" i="40"/>
  <c r="F127" i="40"/>
  <c r="V126" i="40"/>
  <c r="U126" i="40"/>
  <c r="S126" i="40"/>
  <c r="R126" i="40"/>
  <c r="K126" i="40"/>
  <c r="J126" i="40"/>
  <c r="I126" i="40"/>
  <c r="H126" i="40"/>
  <c r="G126" i="40"/>
  <c r="F126" i="40"/>
  <c r="V125" i="40"/>
  <c r="U125" i="40"/>
  <c r="S125" i="40"/>
  <c r="R125" i="40"/>
  <c r="K125" i="40"/>
  <c r="J125" i="40"/>
  <c r="I125" i="40"/>
  <c r="H125" i="40"/>
  <c r="G125" i="40"/>
  <c r="F125" i="40"/>
  <c r="X120" i="40"/>
  <c r="V120" i="40"/>
  <c r="U120" i="40"/>
  <c r="S120" i="40"/>
  <c r="R120" i="40"/>
  <c r="L120" i="40"/>
  <c r="J120" i="40"/>
  <c r="I120" i="40"/>
  <c r="G120" i="40"/>
  <c r="F120" i="40"/>
  <c r="V119" i="40"/>
  <c r="U119" i="40"/>
  <c r="S119" i="40"/>
  <c r="R119" i="40"/>
  <c r="J119" i="40"/>
  <c r="I119" i="40"/>
  <c r="G119" i="40"/>
  <c r="F119" i="40"/>
  <c r="V118" i="40"/>
  <c r="U118" i="40"/>
  <c r="S118" i="40"/>
  <c r="R118" i="40"/>
  <c r="J118" i="40"/>
  <c r="I118" i="40"/>
  <c r="G118" i="40"/>
  <c r="F118" i="40"/>
  <c r="X114" i="40"/>
  <c r="V114" i="40"/>
  <c r="U114" i="40"/>
  <c r="S114" i="40"/>
  <c r="R114" i="40"/>
  <c r="M114" i="40"/>
  <c r="L114" i="40"/>
  <c r="K114" i="40"/>
  <c r="J114" i="40"/>
  <c r="I114" i="40"/>
  <c r="H114" i="40"/>
  <c r="G114" i="40"/>
  <c r="F114" i="40"/>
  <c r="V113" i="40"/>
  <c r="U113" i="40"/>
  <c r="S113" i="40"/>
  <c r="R113" i="40"/>
  <c r="K113" i="40"/>
  <c r="J113" i="40"/>
  <c r="I113" i="40"/>
  <c r="H113" i="40"/>
  <c r="G113" i="40"/>
  <c r="F113" i="40"/>
  <c r="V112" i="40"/>
  <c r="U112" i="40"/>
  <c r="S112" i="40"/>
  <c r="R112" i="40"/>
  <c r="K112" i="40"/>
  <c r="J112" i="40"/>
  <c r="I112" i="40"/>
  <c r="H112" i="40"/>
  <c r="G112" i="40"/>
  <c r="F112" i="40"/>
  <c r="X107" i="40"/>
  <c r="V107" i="40"/>
  <c r="U107" i="40"/>
  <c r="S107" i="40"/>
  <c r="R107" i="40"/>
  <c r="L107" i="40"/>
  <c r="J107" i="40"/>
  <c r="I107" i="40"/>
  <c r="G107" i="40"/>
  <c r="F107" i="40"/>
  <c r="V106" i="40"/>
  <c r="U106" i="40"/>
  <c r="S106" i="40"/>
  <c r="R106" i="40"/>
  <c r="J106" i="40"/>
  <c r="I106" i="40"/>
  <c r="G106" i="40"/>
  <c r="F106" i="40"/>
  <c r="V105" i="40"/>
  <c r="U105" i="40"/>
  <c r="S105" i="40"/>
  <c r="R105" i="40"/>
  <c r="J105" i="40"/>
  <c r="I105" i="40"/>
  <c r="G105" i="40"/>
  <c r="F105" i="40"/>
  <c r="X101" i="40"/>
  <c r="V101" i="40"/>
  <c r="U101" i="40"/>
  <c r="S101" i="40"/>
  <c r="R101" i="40"/>
  <c r="M101" i="40"/>
  <c r="L101" i="40"/>
  <c r="K101" i="40"/>
  <c r="J101" i="40"/>
  <c r="I101" i="40"/>
  <c r="H101" i="40"/>
  <c r="G101" i="40"/>
  <c r="F101" i="40"/>
  <c r="V100" i="40"/>
  <c r="U100" i="40"/>
  <c r="S100" i="40"/>
  <c r="R100" i="40"/>
  <c r="K100" i="40"/>
  <c r="J100" i="40"/>
  <c r="I100" i="40"/>
  <c r="H100" i="40"/>
  <c r="G100" i="40"/>
  <c r="F100" i="40"/>
  <c r="V99" i="40"/>
  <c r="U99" i="40"/>
  <c r="S99" i="40"/>
  <c r="R99" i="40"/>
  <c r="K99" i="40"/>
  <c r="J99" i="40"/>
  <c r="I99" i="40"/>
  <c r="H99" i="40"/>
  <c r="G99" i="40"/>
  <c r="F99" i="40"/>
  <c r="X94" i="40"/>
  <c r="V94" i="40"/>
  <c r="U94" i="40"/>
  <c r="S94" i="40"/>
  <c r="R94" i="40"/>
  <c r="L94" i="40"/>
  <c r="J94" i="40"/>
  <c r="I94" i="40"/>
  <c r="G94" i="40"/>
  <c r="F94" i="40"/>
  <c r="V93" i="40"/>
  <c r="U93" i="40"/>
  <c r="S93" i="40"/>
  <c r="R93" i="40"/>
  <c r="J93" i="40"/>
  <c r="I93" i="40"/>
  <c r="G93" i="40"/>
  <c r="F93" i="40"/>
  <c r="V92" i="40"/>
  <c r="U92" i="40"/>
  <c r="S92" i="40"/>
  <c r="R92" i="40"/>
  <c r="J92" i="40"/>
  <c r="I92" i="40"/>
  <c r="G92" i="40"/>
  <c r="F92" i="40"/>
  <c r="X88" i="40"/>
  <c r="V88" i="40"/>
  <c r="U88" i="40"/>
  <c r="S88" i="40"/>
  <c r="R88" i="40"/>
  <c r="M88" i="40"/>
  <c r="L88" i="40"/>
  <c r="K88" i="40"/>
  <c r="J88" i="40"/>
  <c r="I88" i="40"/>
  <c r="H88" i="40"/>
  <c r="G88" i="40"/>
  <c r="F88" i="40"/>
  <c r="V87" i="40"/>
  <c r="U87" i="40"/>
  <c r="S87" i="40"/>
  <c r="R87" i="40"/>
  <c r="K87" i="40"/>
  <c r="J87" i="40"/>
  <c r="I87" i="40"/>
  <c r="H87" i="40"/>
  <c r="G87" i="40"/>
  <c r="F87" i="40"/>
  <c r="V86" i="40"/>
  <c r="U86" i="40"/>
  <c r="S86" i="40"/>
  <c r="R86" i="40"/>
  <c r="K86" i="40"/>
  <c r="J86" i="40"/>
  <c r="I86" i="40"/>
  <c r="H86" i="40"/>
  <c r="G86" i="40"/>
  <c r="F86" i="40"/>
  <c r="X81" i="40"/>
  <c r="V81" i="40"/>
  <c r="U81" i="40"/>
  <c r="S81" i="40"/>
  <c r="R81" i="40"/>
  <c r="L81" i="40"/>
  <c r="J81" i="40"/>
  <c r="I81" i="40"/>
  <c r="G81" i="40"/>
  <c r="F81" i="40"/>
  <c r="V80" i="40"/>
  <c r="U80" i="40"/>
  <c r="S80" i="40"/>
  <c r="R80" i="40"/>
  <c r="J80" i="40"/>
  <c r="I80" i="40"/>
  <c r="G80" i="40"/>
  <c r="F80" i="40"/>
  <c r="V79" i="40"/>
  <c r="U79" i="40"/>
  <c r="S79" i="40"/>
  <c r="R79" i="40"/>
  <c r="J79" i="40"/>
  <c r="I79" i="40"/>
  <c r="G79" i="40"/>
  <c r="F79" i="40"/>
  <c r="X75" i="40"/>
  <c r="V75" i="40"/>
  <c r="U75" i="40"/>
  <c r="S75" i="40"/>
  <c r="R75" i="40"/>
  <c r="M75" i="40"/>
  <c r="L75" i="40"/>
  <c r="K75" i="40"/>
  <c r="J75" i="40"/>
  <c r="I75" i="40"/>
  <c r="H75" i="40"/>
  <c r="G75" i="40"/>
  <c r="F75" i="40"/>
  <c r="V74" i="40"/>
  <c r="U74" i="40"/>
  <c r="S74" i="40"/>
  <c r="R74" i="40"/>
  <c r="K74" i="40"/>
  <c r="J74" i="40"/>
  <c r="I74" i="40"/>
  <c r="H74" i="40"/>
  <c r="G74" i="40"/>
  <c r="F74" i="40"/>
  <c r="V73" i="40"/>
  <c r="U73" i="40"/>
  <c r="S73" i="40"/>
  <c r="R73" i="40"/>
  <c r="K73" i="40"/>
  <c r="J73" i="40"/>
  <c r="I73" i="40"/>
  <c r="H73" i="40"/>
  <c r="G73" i="40"/>
  <c r="F73" i="40"/>
  <c r="X263" i="41"/>
  <c r="V263" i="41"/>
  <c r="U263" i="41"/>
  <c r="S263" i="41"/>
  <c r="R263" i="41"/>
  <c r="L263" i="41"/>
  <c r="J263" i="41"/>
  <c r="I263" i="41"/>
  <c r="G263" i="41"/>
  <c r="F263" i="41"/>
  <c r="V262" i="41"/>
  <c r="U262" i="41"/>
  <c r="S262" i="41"/>
  <c r="R262" i="41"/>
  <c r="J262" i="41"/>
  <c r="I262" i="41"/>
  <c r="G262" i="41"/>
  <c r="F262" i="41"/>
  <c r="V261" i="41"/>
  <c r="U261" i="41"/>
  <c r="S261" i="41"/>
  <c r="R261" i="41"/>
  <c r="J261" i="41"/>
  <c r="I261" i="41"/>
  <c r="G261" i="41"/>
  <c r="F261" i="41"/>
  <c r="X257" i="41"/>
  <c r="V257" i="41"/>
  <c r="U257" i="41"/>
  <c r="S257" i="41"/>
  <c r="R257" i="41"/>
  <c r="M257" i="41"/>
  <c r="L257" i="41"/>
  <c r="K257" i="41"/>
  <c r="J257" i="41"/>
  <c r="I257" i="41"/>
  <c r="H257" i="41"/>
  <c r="G257" i="41"/>
  <c r="F257" i="41"/>
  <c r="V256" i="41"/>
  <c r="U256" i="41"/>
  <c r="S256" i="41"/>
  <c r="R256" i="41"/>
  <c r="K256" i="41"/>
  <c r="J256" i="41"/>
  <c r="I256" i="41"/>
  <c r="H256" i="41"/>
  <c r="G256" i="41"/>
  <c r="F256" i="41"/>
  <c r="V255" i="41"/>
  <c r="U255" i="41"/>
  <c r="S255" i="41"/>
  <c r="R255" i="41"/>
  <c r="K255" i="41"/>
  <c r="J255" i="41"/>
  <c r="I255" i="41"/>
  <c r="H255" i="41"/>
  <c r="G255" i="41"/>
  <c r="F255" i="41"/>
  <c r="X250" i="41"/>
  <c r="V250" i="41"/>
  <c r="U250" i="41"/>
  <c r="S250" i="41"/>
  <c r="R250" i="41"/>
  <c r="L250" i="41"/>
  <c r="J250" i="41"/>
  <c r="I250" i="41"/>
  <c r="G250" i="41"/>
  <c r="F250" i="41"/>
  <c r="V249" i="41"/>
  <c r="U249" i="41"/>
  <c r="S249" i="41"/>
  <c r="R249" i="41"/>
  <c r="J249" i="41"/>
  <c r="I249" i="41"/>
  <c r="G249" i="41"/>
  <c r="F249" i="41"/>
  <c r="V248" i="41"/>
  <c r="U248" i="41"/>
  <c r="S248" i="41"/>
  <c r="R248" i="41"/>
  <c r="J248" i="41"/>
  <c r="I248" i="41"/>
  <c r="G248" i="41"/>
  <c r="F248" i="41"/>
  <c r="X244" i="41"/>
  <c r="V244" i="41"/>
  <c r="U244" i="41"/>
  <c r="S244" i="41"/>
  <c r="R244" i="41"/>
  <c r="M244" i="41"/>
  <c r="L244" i="41"/>
  <c r="K244" i="41"/>
  <c r="J244" i="41"/>
  <c r="I244" i="41"/>
  <c r="H244" i="41"/>
  <c r="G244" i="41"/>
  <c r="F244" i="41"/>
  <c r="V243" i="41"/>
  <c r="U243" i="41"/>
  <c r="S243" i="41"/>
  <c r="R243" i="41"/>
  <c r="K243" i="41"/>
  <c r="J243" i="41"/>
  <c r="I243" i="41"/>
  <c r="H243" i="41"/>
  <c r="G243" i="41"/>
  <c r="F243" i="41"/>
  <c r="V242" i="41"/>
  <c r="U242" i="41"/>
  <c r="S242" i="41"/>
  <c r="R242" i="41"/>
  <c r="K242" i="41"/>
  <c r="J242" i="41"/>
  <c r="I242" i="41"/>
  <c r="H242" i="41"/>
  <c r="G242" i="41"/>
  <c r="F242" i="41"/>
  <c r="X237" i="41"/>
  <c r="V237" i="41"/>
  <c r="U237" i="41"/>
  <c r="S237" i="41"/>
  <c r="R237" i="41"/>
  <c r="L237" i="41"/>
  <c r="J237" i="41"/>
  <c r="I237" i="41"/>
  <c r="G237" i="41"/>
  <c r="F237" i="41"/>
  <c r="V236" i="41"/>
  <c r="U236" i="41"/>
  <c r="S236" i="41"/>
  <c r="R236" i="41"/>
  <c r="J236" i="41"/>
  <c r="I236" i="41"/>
  <c r="G236" i="41"/>
  <c r="F236" i="41"/>
  <c r="V235" i="41"/>
  <c r="U235" i="41"/>
  <c r="S235" i="41"/>
  <c r="R235" i="41"/>
  <c r="J235" i="41"/>
  <c r="I235" i="41"/>
  <c r="G235" i="41"/>
  <c r="F235" i="41"/>
  <c r="X231" i="41"/>
  <c r="V231" i="41"/>
  <c r="U231" i="41"/>
  <c r="S231" i="41"/>
  <c r="R231" i="41"/>
  <c r="M231" i="41"/>
  <c r="L231" i="41"/>
  <c r="K231" i="41"/>
  <c r="J231" i="41"/>
  <c r="I231" i="41"/>
  <c r="H231" i="41"/>
  <c r="G231" i="41"/>
  <c r="F231" i="41"/>
  <c r="V230" i="41"/>
  <c r="U230" i="41"/>
  <c r="S230" i="41"/>
  <c r="R230" i="41"/>
  <c r="K230" i="41"/>
  <c r="J230" i="41"/>
  <c r="I230" i="41"/>
  <c r="H230" i="41"/>
  <c r="G230" i="41"/>
  <c r="F230" i="41"/>
  <c r="V229" i="41"/>
  <c r="U229" i="41"/>
  <c r="S229" i="41"/>
  <c r="R229" i="41"/>
  <c r="K229" i="41"/>
  <c r="J229" i="41"/>
  <c r="I229" i="41"/>
  <c r="H229" i="41"/>
  <c r="G229" i="41"/>
  <c r="F229" i="41"/>
  <c r="X224" i="41"/>
  <c r="V224" i="41"/>
  <c r="U224" i="41"/>
  <c r="S224" i="41"/>
  <c r="R224" i="41"/>
  <c r="L224" i="41"/>
  <c r="J224" i="41"/>
  <c r="I224" i="41"/>
  <c r="G224" i="41"/>
  <c r="F224" i="41"/>
  <c r="V223" i="41"/>
  <c r="U223" i="41"/>
  <c r="S223" i="41"/>
  <c r="R223" i="41"/>
  <c r="J223" i="41"/>
  <c r="I223" i="41"/>
  <c r="G223" i="41"/>
  <c r="F223" i="41"/>
  <c r="V222" i="41"/>
  <c r="U222" i="41"/>
  <c r="S222" i="41"/>
  <c r="R222" i="41"/>
  <c r="J222" i="41"/>
  <c r="I222" i="41"/>
  <c r="G222" i="41"/>
  <c r="F222" i="41"/>
  <c r="X218" i="41"/>
  <c r="V218" i="41"/>
  <c r="U218" i="41"/>
  <c r="S218" i="41"/>
  <c r="R218" i="41"/>
  <c r="M218" i="41"/>
  <c r="L218" i="41"/>
  <c r="K218" i="41"/>
  <c r="J218" i="41"/>
  <c r="I218" i="41"/>
  <c r="H218" i="41"/>
  <c r="G218" i="41"/>
  <c r="F218" i="41"/>
  <c r="V217" i="41"/>
  <c r="U217" i="41"/>
  <c r="S217" i="41"/>
  <c r="R217" i="41"/>
  <c r="K217" i="41"/>
  <c r="J217" i="41"/>
  <c r="I217" i="41"/>
  <c r="H217" i="41"/>
  <c r="G217" i="41"/>
  <c r="F217" i="41"/>
  <c r="V216" i="41"/>
  <c r="U216" i="41"/>
  <c r="S216" i="41"/>
  <c r="R216" i="41"/>
  <c r="K216" i="41"/>
  <c r="J216" i="41"/>
  <c r="I216" i="41"/>
  <c r="H216" i="41"/>
  <c r="G216" i="41"/>
  <c r="F216" i="41"/>
  <c r="X211" i="41"/>
  <c r="V211" i="41"/>
  <c r="U211" i="41"/>
  <c r="S211" i="41"/>
  <c r="R211" i="41"/>
  <c r="L211" i="41"/>
  <c r="J211" i="41"/>
  <c r="I211" i="41"/>
  <c r="G211" i="41"/>
  <c r="F211" i="41"/>
  <c r="V210" i="41"/>
  <c r="U210" i="41"/>
  <c r="S210" i="41"/>
  <c r="R210" i="41"/>
  <c r="J210" i="41"/>
  <c r="I210" i="41"/>
  <c r="G210" i="41"/>
  <c r="F210" i="41"/>
  <c r="V209" i="41"/>
  <c r="U209" i="41"/>
  <c r="S209" i="41"/>
  <c r="R209" i="41"/>
  <c r="J209" i="41"/>
  <c r="I209" i="41"/>
  <c r="G209" i="41"/>
  <c r="F209" i="41"/>
  <c r="X205" i="41"/>
  <c r="V205" i="41"/>
  <c r="U205" i="41"/>
  <c r="S205" i="41"/>
  <c r="R205" i="41"/>
  <c r="M205" i="41"/>
  <c r="L205" i="41"/>
  <c r="K205" i="41"/>
  <c r="J205" i="41"/>
  <c r="I205" i="41"/>
  <c r="H205" i="41"/>
  <c r="G205" i="41"/>
  <c r="F205" i="41"/>
  <c r="V204" i="41"/>
  <c r="U204" i="41"/>
  <c r="S204" i="41"/>
  <c r="R204" i="41"/>
  <c r="K204" i="41"/>
  <c r="J204" i="41"/>
  <c r="I204" i="41"/>
  <c r="H204" i="41"/>
  <c r="G204" i="41"/>
  <c r="F204" i="41"/>
  <c r="V203" i="41"/>
  <c r="U203" i="41"/>
  <c r="S203" i="41"/>
  <c r="R203" i="41"/>
  <c r="K203" i="41"/>
  <c r="J203" i="41"/>
  <c r="I203" i="41"/>
  <c r="H203" i="41"/>
  <c r="G203" i="41"/>
  <c r="F203" i="41"/>
  <c r="X198" i="41"/>
  <c r="V198" i="41"/>
  <c r="U198" i="41"/>
  <c r="S198" i="41"/>
  <c r="R198" i="41"/>
  <c r="L198" i="41"/>
  <c r="J198" i="41"/>
  <c r="I198" i="41"/>
  <c r="G198" i="41"/>
  <c r="F198" i="41"/>
  <c r="V197" i="41"/>
  <c r="U197" i="41"/>
  <c r="S197" i="41"/>
  <c r="R197" i="41"/>
  <c r="J197" i="41"/>
  <c r="I197" i="41"/>
  <c r="G197" i="41"/>
  <c r="F197" i="41"/>
  <c r="V196" i="41"/>
  <c r="U196" i="41"/>
  <c r="S196" i="41"/>
  <c r="R196" i="41"/>
  <c r="J196" i="41"/>
  <c r="I196" i="41"/>
  <c r="G196" i="41"/>
  <c r="F196" i="41"/>
  <c r="X192" i="41"/>
  <c r="V192" i="41"/>
  <c r="U192" i="41"/>
  <c r="S192" i="41"/>
  <c r="R192" i="41"/>
  <c r="M192" i="41"/>
  <c r="L192" i="41"/>
  <c r="K192" i="41"/>
  <c r="J192" i="41"/>
  <c r="I192" i="41"/>
  <c r="H192" i="41"/>
  <c r="G192" i="41"/>
  <c r="F192" i="41"/>
  <c r="V191" i="41"/>
  <c r="U191" i="41"/>
  <c r="S191" i="41"/>
  <c r="R191" i="41"/>
  <c r="K191" i="41"/>
  <c r="J191" i="41"/>
  <c r="I191" i="41"/>
  <c r="H191" i="41"/>
  <c r="G191" i="41"/>
  <c r="F191" i="41"/>
  <c r="V190" i="41"/>
  <c r="U190" i="41"/>
  <c r="S190" i="41"/>
  <c r="R190" i="41"/>
  <c r="K190" i="41"/>
  <c r="J190" i="41"/>
  <c r="I190" i="41"/>
  <c r="H190" i="41"/>
  <c r="G190" i="41"/>
  <c r="F190" i="41"/>
  <c r="X185" i="41"/>
  <c r="V185" i="41"/>
  <c r="U185" i="41"/>
  <c r="S185" i="41"/>
  <c r="R185" i="41"/>
  <c r="L185" i="41"/>
  <c r="J185" i="41"/>
  <c r="I185" i="41"/>
  <c r="G185" i="41"/>
  <c r="F185" i="41"/>
  <c r="V184" i="41"/>
  <c r="U184" i="41"/>
  <c r="S184" i="41"/>
  <c r="R184" i="41"/>
  <c r="J184" i="41"/>
  <c r="I184" i="41"/>
  <c r="G184" i="41"/>
  <c r="F184" i="41"/>
  <c r="V183" i="41"/>
  <c r="U183" i="41"/>
  <c r="S183" i="41"/>
  <c r="R183" i="41"/>
  <c r="J183" i="41"/>
  <c r="I183" i="41"/>
  <c r="G183" i="41"/>
  <c r="F183" i="41"/>
  <c r="X179" i="41"/>
  <c r="V179" i="41"/>
  <c r="U179" i="41"/>
  <c r="S179" i="41"/>
  <c r="R179" i="41"/>
  <c r="M179" i="41"/>
  <c r="L179" i="41"/>
  <c r="K179" i="41"/>
  <c r="J179" i="41"/>
  <c r="I179" i="41"/>
  <c r="H179" i="41"/>
  <c r="G179" i="41"/>
  <c r="F179" i="41"/>
  <c r="V178" i="41"/>
  <c r="U178" i="41"/>
  <c r="S178" i="41"/>
  <c r="R178" i="41"/>
  <c r="K178" i="41"/>
  <c r="J178" i="41"/>
  <c r="I178" i="41"/>
  <c r="H178" i="41"/>
  <c r="G178" i="41"/>
  <c r="F178" i="41"/>
  <c r="V177" i="41"/>
  <c r="U177" i="41"/>
  <c r="S177" i="41"/>
  <c r="R177" i="41"/>
  <c r="K177" i="41"/>
  <c r="J177" i="41"/>
  <c r="I177" i="41"/>
  <c r="H177" i="41"/>
  <c r="G177" i="41"/>
  <c r="F177" i="41"/>
  <c r="X172" i="41"/>
  <c r="V172" i="41"/>
  <c r="U172" i="41"/>
  <c r="S172" i="41"/>
  <c r="R172" i="41"/>
  <c r="L172" i="41"/>
  <c r="J172" i="41"/>
  <c r="I172" i="41"/>
  <c r="G172" i="41"/>
  <c r="F172" i="41"/>
  <c r="V171" i="41"/>
  <c r="U171" i="41"/>
  <c r="S171" i="41"/>
  <c r="R171" i="41"/>
  <c r="J171" i="41"/>
  <c r="I171" i="41"/>
  <c r="G171" i="41"/>
  <c r="F171" i="41"/>
  <c r="V170" i="41"/>
  <c r="U170" i="41"/>
  <c r="S170" i="41"/>
  <c r="R170" i="41"/>
  <c r="J170" i="41"/>
  <c r="I170" i="41"/>
  <c r="G170" i="41"/>
  <c r="F170" i="41"/>
  <c r="X166" i="41"/>
  <c r="V166" i="41"/>
  <c r="U166" i="41"/>
  <c r="S166" i="41"/>
  <c r="R166" i="41"/>
  <c r="M166" i="41"/>
  <c r="L166" i="41"/>
  <c r="K166" i="41"/>
  <c r="J166" i="41"/>
  <c r="I166" i="41"/>
  <c r="H166" i="41"/>
  <c r="G166" i="41"/>
  <c r="F166" i="41"/>
  <c r="V165" i="41"/>
  <c r="U165" i="41"/>
  <c r="S165" i="41"/>
  <c r="R165" i="41"/>
  <c r="K165" i="41"/>
  <c r="J165" i="41"/>
  <c r="I165" i="41"/>
  <c r="H165" i="41"/>
  <c r="G165" i="41"/>
  <c r="F165" i="41"/>
  <c r="V164" i="41"/>
  <c r="U164" i="41"/>
  <c r="S164" i="41"/>
  <c r="R164" i="41"/>
  <c r="K164" i="41"/>
  <c r="J164" i="41"/>
  <c r="I164" i="41"/>
  <c r="H164" i="41"/>
  <c r="G164" i="41"/>
  <c r="F164" i="41"/>
  <c r="X159" i="41"/>
  <c r="V159" i="41"/>
  <c r="U159" i="41"/>
  <c r="S159" i="41"/>
  <c r="R159" i="41"/>
  <c r="L159" i="41"/>
  <c r="J159" i="41"/>
  <c r="I159" i="41"/>
  <c r="G159" i="41"/>
  <c r="F159" i="41"/>
  <c r="V158" i="41"/>
  <c r="U158" i="41"/>
  <c r="S158" i="41"/>
  <c r="R158" i="41"/>
  <c r="J158" i="41"/>
  <c r="I158" i="41"/>
  <c r="G158" i="41"/>
  <c r="F158" i="41"/>
  <c r="V157" i="41"/>
  <c r="U157" i="41"/>
  <c r="S157" i="41"/>
  <c r="R157" i="41"/>
  <c r="J157" i="41"/>
  <c r="I157" i="41"/>
  <c r="G157" i="41"/>
  <c r="F157" i="41"/>
  <c r="X153" i="41"/>
  <c r="V153" i="41"/>
  <c r="U153" i="41"/>
  <c r="S153" i="41"/>
  <c r="R153" i="41"/>
  <c r="M153" i="41"/>
  <c r="L153" i="41"/>
  <c r="K153" i="41"/>
  <c r="J153" i="41"/>
  <c r="I153" i="41"/>
  <c r="H153" i="41"/>
  <c r="G153" i="41"/>
  <c r="F153" i="41"/>
  <c r="V152" i="41"/>
  <c r="U152" i="41"/>
  <c r="S152" i="41"/>
  <c r="R152" i="41"/>
  <c r="K152" i="41"/>
  <c r="J152" i="41"/>
  <c r="I152" i="41"/>
  <c r="H152" i="41"/>
  <c r="G152" i="41"/>
  <c r="F152" i="41"/>
  <c r="V151" i="41"/>
  <c r="U151" i="41"/>
  <c r="S151" i="41"/>
  <c r="R151" i="41"/>
  <c r="K151" i="41"/>
  <c r="J151" i="41"/>
  <c r="I151" i="41"/>
  <c r="H151" i="41"/>
  <c r="G151" i="41"/>
  <c r="F151" i="41"/>
  <c r="X146" i="41"/>
  <c r="V146" i="41"/>
  <c r="U146" i="41"/>
  <c r="S146" i="41"/>
  <c r="R146" i="41"/>
  <c r="L146" i="41"/>
  <c r="J146" i="41"/>
  <c r="I146" i="41"/>
  <c r="G146" i="41"/>
  <c r="F146" i="41"/>
  <c r="V145" i="41"/>
  <c r="U145" i="41"/>
  <c r="S145" i="41"/>
  <c r="R145" i="41"/>
  <c r="J145" i="41"/>
  <c r="I145" i="41"/>
  <c r="G145" i="41"/>
  <c r="F145" i="41"/>
  <c r="V144" i="41"/>
  <c r="U144" i="41"/>
  <c r="S144" i="41"/>
  <c r="R144" i="41"/>
  <c r="J144" i="41"/>
  <c r="I144" i="41"/>
  <c r="G144" i="41"/>
  <c r="F144" i="41"/>
  <c r="X140" i="41"/>
  <c r="V140" i="41"/>
  <c r="U140" i="41"/>
  <c r="S140" i="41"/>
  <c r="R140" i="41"/>
  <c r="M140" i="41"/>
  <c r="L140" i="41"/>
  <c r="K140" i="41"/>
  <c r="J140" i="41"/>
  <c r="I140" i="41"/>
  <c r="H140" i="41"/>
  <c r="G140" i="41"/>
  <c r="F140" i="41"/>
  <c r="V139" i="41"/>
  <c r="U139" i="41"/>
  <c r="S139" i="41"/>
  <c r="R139" i="41"/>
  <c r="K139" i="41"/>
  <c r="J139" i="41"/>
  <c r="I139" i="41"/>
  <c r="H139" i="41"/>
  <c r="G139" i="41"/>
  <c r="F139" i="41"/>
  <c r="V138" i="41"/>
  <c r="U138" i="41"/>
  <c r="S138" i="41"/>
  <c r="R138" i="41"/>
  <c r="K138" i="41"/>
  <c r="J138" i="41"/>
  <c r="I138" i="41"/>
  <c r="H138" i="41"/>
  <c r="G138" i="41"/>
  <c r="F138" i="41"/>
  <c r="X133" i="41"/>
  <c r="V133" i="41"/>
  <c r="U133" i="41"/>
  <c r="S133" i="41"/>
  <c r="R133" i="41"/>
  <c r="L133" i="41"/>
  <c r="J133" i="41"/>
  <c r="I133" i="41"/>
  <c r="G133" i="41"/>
  <c r="F133" i="41"/>
  <c r="V132" i="41"/>
  <c r="U132" i="41"/>
  <c r="S132" i="41"/>
  <c r="R132" i="41"/>
  <c r="J132" i="41"/>
  <c r="I132" i="41"/>
  <c r="G132" i="41"/>
  <c r="F132" i="41"/>
  <c r="V131" i="41"/>
  <c r="U131" i="41"/>
  <c r="S131" i="41"/>
  <c r="R131" i="41"/>
  <c r="J131" i="41"/>
  <c r="I131" i="41"/>
  <c r="G131" i="41"/>
  <c r="F131" i="41"/>
  <c r="X127" i="41"/>
  <c r="V127" i="41"/>
  <c r="U127" i="41"/>
  <c r="S127" i="41"/>
  <c r="R127" i="41"/>
  <c r="M127" i="41"/>
  <c r="L127" i="41"/>
  <c r="K127" i="41"/>
  <c r="J127" i="41"/>
  <c r="I127" i="41"/>
  <c r="H127" i="41"/>
  <c r="G127" i="41"/>
  <c r="F127" i="41"/>
  <c r="V126" i="41"/>
  <c r="U126" i="41"/>
  <c r="S126" i="41"/>
  <c r="R126" i="41"/>
  <c r="K126" i="41"/>
  <c r="J126" i="41"/>
  <c r="I126" i="41"/>
  <c r="H126" i="41"/>
  <c r="G126" i="41"/>
  <c r="F126" i="41"/>
  <c r="V125" i="41"/>
  <c r="U125" i="41"/>
  <c r="S125" i="41"/>
  <c r="R125" i="41"/>
  <c r="K125" i="41"/>
  <c r="J125" i="41"/>
  <c r="I125" i="41"/>
  <c r="H125" i="41"/>
  <c r="G125" i="41"/>
  <c r="F125" i="41"/>
  <c r="X120" i="41"/>
  <c r="V120" i="41"/>
  <c r="U120" i="41"/>
  <c r="S120" i="41"/>
  <c r="R120" i="41"/>
  <c r="L120" i="41"/>
  <c r="J120" i="41"/>
  <c r="I120" i="41"/>
  <c r="G120" i="41"/>
  <c r="F120" i="41"/>
  <c r="V119" i="41"/>
  <c r="U119" i="41"/>
  <c r="S119" i="41"/>
  <c r="R119" i="41"/>
  <c r="J119" i="41"/>
  <c r="I119" i="41"/>
  <c r="G119" i="41"/>
  <c r="F119" i="41"/>
  <c r="V118" i="41"/>
  <c r="U118" i="41"/>
  <c r="S118" i="41"/>
  <c r="R118" i="41"/>
  <c r="J118" i="41"/>
  <c r="I118" i="41"/>
  <c r="G118" i="41"/>
  <c r="F118" i="41"/>
  <c r="X114" i="41"/>
  <c r="V114" i="41"/>
  <c r="U114" i="41"/>
  <c r="S114" i="41"/>
  <c r="R114" i="41"/>
  <c r="M114" i="41"/>
  <c r="L114" i="41"/>
  <c r="K114" i="41"/>
  <c r="J114" i="41"/>
  <c r="I114" i="41"/>
  <c r="H114" i="41"/>
  <c r="G114" i="41"/>
  <c r="F114" i="41"/>
  <c r="V113" i="41"/>
  <c r="U113" i="41"/>
  <c r="S113" i="41"/>
  <c r="R113" i="41"/>
  <c r="K113" i="41"/>
  <c r="J113" i="41"/>
  <c r="I113" i="41"/>
  <c r="H113" i="41"/>
  <c r="G113" i="41"/>
  <c r="F113" i="41"/>
  <c r="V112" i="41"/>
  <c r="U112" i="41"/>
  <c r="S112" i="41"/>
  <c r="R112" i="41"/>
  <c r="K112" i="41"/>
  <c r="J112" i="41"/>
  <c r="I112" i="41"/>
  <c r="H112" i="41"/>
  <c r="G112" i="41"/>
  <c r="F112" i="41"/>
  <c r="X107" i="41"/>
  <c r="V107" i="41"/>
  <c r="U107" i="41"/>
  <c r="S107" i="41"/>
  <c r="R107" i="41"/>
  <c r="L107" i="41"/>
  <c r="J107" i="41"/>
  <c r="I107" i="41"/>
  <c r="G107" i="41"/>
  <c r="F107" i="41"/>
  <c r="V106" i="41"/>
  <c r="U106" i="41"/>
  <c r="S106" i="41"/>
  <c r="R106" i="41"/>
  <c r="J106" i="41"/>
  <c r="I106" i="41"/>
  <c r="G106" i="41"/>
  <c r="F106" i="41"/>
  <c r="V105" i="41"/>
  <c r="U105" i="41"/>
  <c r="S105" i="41"/>
  <c r="R105" i="41"/>
  <c r="J105" i="41"/>
  <c r="I105" i="41"/>
  <c r="G105" i="41"/>
  <c r="F105" i="41"/>
  <c r="X101" i="41"/>
  <c r="V101" i="41"/>
  <c r="U101" i="41"/>
  <c r="S101" i="41"/>
  <c r="R101" i="41"/>
  <c r="M101" i="41"/>
  <c r="L101" i="41"/>
  <c r="K101" i="41"/>
  <c r="J101" i="41"/>
  <c r="I101" i="41"/>
  <c r="H101" i="41"/>
  <c r="G101" i="41"/>
  <c r="F101" i="41"/>
  <c r="V100" i="41"/>
  <c r="U100" i="41"/>
  <c r="S100" i="41"/>
  <c r="R100" i="41"/>
  <c r="K100" i="41"/>
  <c r="J100" i="41"/>
  <c r="I100" i="41"/>
  <c r="H100" i="41"/>
  <c r="G100" i="41"/>
  <c r="F100" i="41"/>
  <c r="V99" i="41"/>
  <c r="U99" i="41"/>
  <c r="S99" i="41"/>
  <c r="R99" i="41"/>
  <c r="K99" i="41"/>
  <c r="J99" i="41"/>
  <c r="I99" i="41"/>
  <c r="H99" i="41"/>
  <c r="G99" i="41"/>
  <c r="F99" i="41"/>
  <c r="X94" i="41"/>
  <c r="V94" i="41"/>
  <c r="U94" i="41"/>
  <c r="S94" i="41"/>
  <c r="R94" i="41"/>
  <c r="L94" i="41"/>
  <c r="J94" i="41"/>
  <c r="I94" i="41"/>
  <c r="G94" i="41"/>
  <c r="F94" i="41"/>
  <c r="V93" i="41"/>
  <c r="U93" i="41"/>
  <c r="S93" i="41"/>
  <c r="R93" i="41"/>
  <c r="J93" i="41"/>
  <c r="I93" i="41"/>
  <c r="G93" i="41"/>
  <c r="F93" i="41"/>
  <c r="V92" i="41"/>
  <c r="U92" i="41"/>
  <c r="S92" i="41"/>
  <c r="R92" i="41"/>
  <c r="J92" i="41"/>
  <c r="I92" i="41"/>
  <c r="G92" i="41"/>
  <c r="F92" i="41"/>
  <c r="X88" i="41"/>
  <c r="V88" i="41"/>
  <c r="U88" i="41"/>
  <c r="S88" i="41"/>
  <c r="R88" i="41"/>
  <c r="M88" i="41"/>
  <c r="L88" i="41"/>
  <c r="K88" i="41"/>
  <c r="J88" i="41"/>
  <c r="I88" i="41"/>
  <c r="H88" i="41"/>
  <c r="G88" i="41"/>
  <c r="F88" i="41"/>
  <c r="V87" i="41"/>
  <c r="U87" i="41"/>
  <c r="S87" i="41"/>
  <c r="R87" i="41"/>
  <c r="K87" i="41"/>
  <c r="J87" i="41"/>
  <c r="I87" i="41"/>
  <c r="H87" i="41"/>
  <c r="G87" i="41"/>
  <c r="F87" i="41"/>
  <c r="V86" i="41"/>
  <c r="U86" i="41"/>
  <c r="S86" i="41"/>
  <c r="R86" i="41"/>
  <c r="K86" i="41"/>
  <c r="J86" i="41"/>
  <c r="I86" i="41"/>
  <c r="H86" i="41"/>
  <c r="G86" i="41"/>
  <c r="F86" i="41"/>
  <c r="X81" i="41"/>
  <c r="V81" i="41"/>
  <c r="U81" i="41"/>
  <c r="S81" i="41"/>
  <c r="R81" i="41"/>
  <c r="L81" i="41"/>
  <c r="J81" i="41"/>
  <c r="I81" i="41"/>
  <c r="G81" i="41"/>
  <c r="F81" i="41"/>
  <c r="V80" i="41"/>
  <c r="U80" i="41"/>
  <c r="S80" i="41"/>
  <c r="R80" i="41"/>
  <c r="J80" i="41"/>
  <c r="I80" i="41"/>
  <c r="G80" i="41"/>
  <c r="F80" i="41"/>
  <c r="V79" i="41"/>
  <c r="U79" i="41"/>
  <c r="S79" i="41"/>
  <c r="R79" i="41"/>
  <c r="J79" i="41"/>
  <c r="I79" i="41"/>
  <c r="G79" i="41"/>
  <c r="F79" i="41"/>
  <c r="X75" i="41"/>
  <c r="V75" i="41"/>
  <c r="U75" i="41"/>
  <c r="S75" i="41"/>
  <c r="R75" i="41"/>
  <c r="M75" i="41"/>
  <c r="L75" i="41"/>
  <c r="K75" i="41"/>
  <c r="J75" i="41"/>
  <c r="I75" i="41"/>
  <c r="H75" i="41"/>
  <c r="G75" i="41"/>
  <c r="F75" i="41"/>
  <c r="V74" i="41"/>
  <c r="U74" i="41"/>
  <c r="S74" i="41"/>
  <c r="R74" i="41"/>
  <c r="K74" i="41"/>
  <c r="J74" i="41"/>
  <c r="I74" i="41"/>
  <c r="H74" i="41"/>
  <c r="G74" i="41"/>
  <c r="F74" i="41"/>
  <c r="V73" i="41"/>
  <c r="U73" i="41"/>
  <c r="S73" i="41"/>
  <c r="R73" i="41"/>
  <c r="K73" i="41"/>
  <c r="J73" i="41"/>
  <c r="I73" i="41"/>
  <c r="H73" i="41"/>
  <c r="G73" i="41"/>
  <c r="F73" i="41"/>
  <c r="X263" i="60"/>
  <c r="V263" i="60"/>
  <c r="U263" i="60"/>
  <c r="S263" i="60"/>
  <c r="R263" i="60"/>
  <c r="L263" i="60"/>
  <c r="J263" i="60"/>
  <c r="I263" i="60"/>
  <c r="G263" i="60"/>
  <c r="F263" i="60"/>
  <c r="V262" i="60"/>
  <c r="U262" i="60"/>
  <c r="S262" i="60"/>
  <c r="R262" i="60"/>
  <c r="J262" i="60"/>
  <c r="I262" i="60"/>
  <c r="G262" i="60"/>
  <c r="F262" i="60"/>
  <c r="V261" i="60"/>
  <c r="U261" i="60"/>
  <c r="S261" i="60"/>
  <c r="R261" i="60"/>
  <c r="J261" i="60"/>
  <c r="I261" i="60"/>
  <c r="G261" i="60"/>
  <c r="F261" i="60"/>
  <c r="X257" i="60"/>
  <c r="V257" i="60"/>
  <c r="U257" i="60"/>
  <c r="S257" i="60"/>
  <c r="R257" i="60"/>
  <c r="M257" i="60"/>
  <c r="L257" i="60"/>
  <c r="K257" i="60"/>
  <c r="J257" i="60"/>
  <c r="I257" i="60"/>
  <c r="H257" i="60"/>
  <c r="G257" i="60"/>
  <c r="F257" i="60"/>
  <c r="V256" i="60"/>
  <c r="U256" i="60"/>
  <c r="S256" i="60"/>
  <c r="R256" i="60"/>
  <c r="K256" i="60"/>
  <c r="J256" i="60"/>
  <c r="I256" i="60"/>
  <c r="H256" i="60"/>
  <c r="G256" i="60"/>
  <c r="F256" i="60"/>
  <c r="V255" i="60"/>
  <c r="U255" i="60"/>
  <c r="S255" i="60"/>
  <c r="R255" i="60"/>
  <c r="K255" i="60"/>
  <c r="J255" i="60"/>
  <c r="I255" i="60"/>
  <c r="H255" i="60"/>
  <c r="G255" i="60"/>
  <c r="F255" i="60"/>
  <c r="X250" i="60"/>
  <c r="V250" i="60"/>
  <c r="U250" i="60"/>
  <c r="S250" i="60"/>
  <c r="R250" i="60"/>
  <c r="L250" i="60"/>
  <c r="J250" i="60"/>
  <c r="I250" i="60"/>
  <c r="G250" i="60"/>
  <c r="F250" i="60"/>
  <c r="V249" i="60"/>
  <c r="U249" i="60"/>
  <c r="S249" i="60"/>
  <c r="R249" i="60"/>
  <c r="J249" i="60"/>
  <c r="I249" i="60"/>
  <c r="G249" i="60"/>
  <c r="F249" i="60"/>
  <c r="V248" i="60"/>
  <c r="U248" i="60"/>
  <c r="S248" i="60"/>
  <c r="R248" i="60"/>
  <c r="J248" i="60"/>
  <c r="I248" i="60"/>
  <c r="G248" i="60"/>
  <c r="F248" i="60"/>
  <c r="X244" i="60"/>
  <c r="V244" i="60"/>
  <c r="U244" i="60"/>
  <c r="S244" i="60"/>
  <c r="R244" i="60"/>
  <c r="M244" i="60"/>
  <c r="L244" i="60"/>
  <c r="K244" i="60"/>
  <c r="J244" i="60"/>
  <c r="I244" i="60"/>
  <c r="H244" i="60"/>
  <c r="G244" i="60"/>
  <c r="F244" i="60"/>
  <c r="V243" i="60"/>
  <c r="U243" i="60"/>
  <c r="S243" i="60"/>
  <c r="R243" i="60"/>
  <c r="K243" i="60"/>
  <c r="J243" i="60"/>
  <c r="I243" i="60"/>
  <c r="H243" i="60"/>
  <c r="G243" i="60"/>
  <c r="F243" i="60"/>
  <c r="V242" i="60"/>
  <c r="U242" i="60"/>
  <c r="S242" i="60"/>
  <c r="R242" i="60"/>
  <c r="K242" i="60"/>
  <c r="J242" i="60"/>
  <c r="I242" i="60"/>
  <c r="H242" i="60"/>
  <c r="G242" i="60"/>
  <c r="F242" i="60"/>
  <c r="X237" i="60"/>
  <c r="V237" i="60"/>
  <c r="U237" i="60"/>
  <c r="S237" i="60"/>
  <c r="R237" i="60"/>
  <c r="L237" i="60"/>
  <c r="J237" i="60"/>
  <c r="I237" i="60"/>
  <c r="G237" i="60"/>
  <c r="F237" i="60"/>
  <c r="V236" i="60"/>
  <c r="U236" i="60"/>
  <c r="S236" i="60"/>
  <c r="R236" i="60"/>
  <c r="J236" i="60"/>
  <c r="I236" i="60"/>
  <c r="G236" i="60"/>
  <c r="F236" i="60"/>
  <c r="V235" i="60"/>
  <c r="U235" i="60"/>
  <c r="S235" i="60"/>
  <c r="R235" i="60"/>
  <c r="J235" i="60"/>
  <c r="I235" i="60"/>
  <c r="G235" i="60"/>
  <c r="F235" i="60"/>
  <c r="X231" i="60"/>
  <c r="V231" i="60"/>
  <c r="U231" i="60"/>
  <c r="S231" i="60"/>
  <c r="R231" i="60"/>
  <c r="M231" i="60"/>
  <c r="L231" i="60"/>
  <c r="K231" i="60"/>
  <c r="J231" i="60"/>
  <c r="I231" i="60"/>
  <c r="H231" i="60"/>
  <c r="G231" i="60"/>
  <c r="F231" i="60"/>
  <c r="V230" i="60"/>
  <c r="U230" i="60"/>
  <c r="S230" i="60"/>
  <c r="R230" i="60"/>
  <c r="K230" i="60"/>
  <c r="J230" i="60"/>
  <c r="I230" i="60"/>
  <c r="H230" i="60"/>
  <c r="G230" i="60"/>
  <c r="F230" i="60"/>
  <c r="V229" i="60"/>
  <c r="U229" i="60"/>
  <c r="S229" i="60"/>
  <c r="R229" i="60"/>
  <c r="K229" i="60"/>
  <c r="J229" i="60"/>
  <c r="I229" i="60"/>
  <c r="H229" i="60"/>
  <c r="G229" i="60"/>
  <c r="F229" i="60"/>
  <c r="X224" i="60"/>
  <c r="V224" i="60"/>
  <c r="U224" i="60"/>
  <c r="S224" i="60"/>
  <c r="R224" i="60"/>
  <c r="L224" i="60"/>
  <c r="J224" i="60"/>
  <c r="I224" i="60"/>
  <c r="G224" i="60"/>
  <c r="F224" i="60"/>
  <c r="V223" i="60"/>
  <c r="U223" i="60"/>
  <c r="S223" i="60"/>
  <c r="R223" i="60"/>
  <c r="J223" i="60"/>
  <c r="I223" i="60"/>
  <c r="G223" i="60"/>
  <c r="F223" i="60"/>
  <c r="V222" i="60"/>
  <c r="U222" i="60"/>
  <c r="S222" i="60"/>
  <c r="R222" i="60"/>
  <c r="J222" i="60"/>
  <c r="I222" i="60"/>
  <c r="G222" i="60"/>
  <c r="F222" i="60"/>
  <c r="X218" i="60"/>
  <c r="V218" i="60"/>
  <c r="U218" i="60"/>
  <c r="S218" i="60"/>
  <c r="R218" i="60"/>
  <c r="M218" i="60"/>
  <c r="L218" i="60"/>
  <c r="K218" i="60"/>
  <c r="J218" i="60"/>
  <c r="I218" i="60"/>
  <c r="H218" i="60"/>
  <c r="G218" i="60"/>
  <c r="F218" i="60"/>
  <c r="V217" i="60"/>
  <c r="U217" i="60"/>
  <c r="S217" i="60"/>
  <c r="R217" i="60"/>
  <c r="K217" i="60"/>
  <c r="J217" i="60"/>
  <c r="I217" i="60"/>
  <c r="H217" i="60"/>
  <c r="G217" i="60"/>
  <c r="F217" i="60"/>
  <c r="V216" i="60"/>
  <c r="U216" i="60"/>
  <c r="S216" i="60"/>
  <c r="R216" i="60"/>
  <c r="K216" i="60"/>
  <c r="J216" i="60"/>
  <c r="I216" i="60"/>
  <c r="H216" i="60"/>
  <c r="G216" i="60"/>
  <c r="F216" i="60"/>
  <c r="X211" i="60"/>
  <c r="V211" i="60"/>
  <c r="U211" i="60"/>
  <c r="S211" i="60"/>
  <c r="R211" i="60"/>
  <c r="L211" i="60"/>
  <c r="J211" i="60"/>
  <c r="I211" i="60"/>
  <c r="G211" i="60"/>
  <c r="F211" i="60"/>
  <c r="V210" i="60"/>
  <c r="U210" i="60"/>
  <c r="S210" i="60"/>
  <c r="R210" i="60"/>
  <c r="J210" i="60"/>
  <c r="I210" i="60"/>
  <c r="G210" i="60"/>
  <c r="F210" i="60"/>
  <c r="V209" i="60"/>
  <c r="U209" i="60"/>
  <c r="S209" i="60"/>
  <c r="R209" i="60"/>
  <c r="J209" i="60"/>
  <c r="I209" i="60"/>
  <c r="G209" i="60"/>
  <c r="F209" i="60"/>
  <c r="X205" i="60"/>
  <c r="V205" i="60"/>
  <c r="U205" i="60"/>
  <c r="S205" i="60"/>
  <c r="R205" i="60"/>
  <c r="M205" i="60"/>
  <c r="L205" i="60"/>
  <c r="K205" i="60"/>
  <c r="J205" i="60"/>
  <c r="I205" i="60"/>
  <c r="H205" i="60"/>
  <c r="G205" i="60"/>
  <c r="F205" i="60"/>
  <c r="V204" i="60"/>
  <c r="U204" i="60"/>
  <c r="S204" i="60"/>
  <c r="R204" i="60"/>
  <c r="K204" i="60"/>
  <c r="J204" i="60"/>
  <c r="I204" i="60"/>
  <c r="H204" i="60"/>
  <c r="G204" i="60"/>
  <c r="F204" i="60"/>
  <c r="V203" i="60"/>
  <c r="U203" i="60"/>
  <c r="S203" i="60"/>
  <c r="R203" i="60"/>
  <c r="K203" i="60"/>
  <c r="J203" i="60"/>
  <c r="I203" i="60"/>
  <c r="H203" i="60"/>
  <c r="G203" i="60"/>
  <c r="F203" i="60"/>
  <c r="X198" i="60"/>
  <c r="V198" i="60"/>
  <c r="U198" i="60"/>
  <c r="S198" i="60"/>
  <c r="R198" i="60"/>
  <c r="L198" i="60"/>
  <c r="J198" i="60"/>
  <c r="I198" i="60"/>
  <c r="G198" i="60"/>
  <c r="F198" i="60"/>
  <c r="V197" i="60"/>
  <c r="U197" i="60"/>
  <c r="S197" i="60"/>
  <c r="R197" i="60"/>
  <c r="J197" i="60"/>
  <c r="I197" i="60"/>
  <c r="G197" i="60"/>
  <c r="F197" i="60"/>
  <c r="V196" i="60"/>
  <c r="U196" i="60"/>
  <c r="S196" i="60"/>
  <c r="R196" i="60"/>
  <c r="J196" i="60"/>
  <c r="I196" i="60"/>
  <c r="G196" i="60"/>
  <c r="F196" i="60"/>
  <c r="X192" i="60"/>
  <c r="V192" i="60"/>
  <c r="U192" i="60"/>
  <c r="S192" i="60"/>
  <c r="R192" i="60"/>
  <c r="M192" i="60"/>
  <c r="L192" i="60"/>
  <c r="K192" i="60"/>
  <c r="J192" i="60"/>
  <c r="I192" i="60"/>
  <c r="H192" i="60"/>
  <c r="G192" i="60"/>
  <c r="F192" i="60"/>
  <c r="V191" i="60"/>
  <c r="U191" i="60"/>
  <c r="S191" i="60"/>
  <c r="R191" i="60"/>
  <c r="K191" i="60"/>
  <c r="J191" i="60"/>
  <c r="I191" i="60"/>
  <c r="H191" i="60"/>
  <c r="G191" i="60"/>
  <c r="F191" i="60"/>
  <c r="V190" i="60"/>
  <c r="U190" i="60"/>
  <c r="S190" i="60"/>
  <c r="R190" i="60"/>
  <c r="K190" i="60"/>
  <c r="J190" i="60"/>
  <c r="I190" i="60"/>
  <c r="H190" i="60"/>
  <c r="G190" i="60"/>
  <c r="F190" i="60"/>
  <c r="X185" i="60"/>
  <c r="V185" i="60"/>
  <c r="U185" i="60"/>
  <c r="S185" i="60"/>
  <c r="R185" i="60"/>
  <c r="L185" i="60"/>
  <c r="J185" i="60"/>
  <c r="I185" i="60"/>
  <c r="G185" i="60"/>
  <c r="F185" i="60"/>
  <c r="V184" i="60"/>
  <c r="U184" i="60"/>
  <c r="S184" i="60"/>
  <c r="R184" i="60"/>
  <c r="J184" i="60"/>
  <c r="I184" i="60"/>
  <c r="G184" i="60"/>
  <c r="F184" i="60"/>
  <c r="V183" i="60"/>
  <c r="U183" i="60"/>
  <c r="S183" i="60"/>
  <c r="R183" i="60"/>
  <c r="J183" i="60"/>
  <c r="I183" i="60"/>
  <c r="G183" i="60"/>
  <c r="F183" i="60"/>
  <c r="X179" i="60"/>
  <c r="V179" i="60"/>
  <c r="U179" i="60"/>
  <c r="S179" i="60"/>
  <c r="R179" i="60"/>
  <c r="M179" i="60"/>
  <c r="L179" i="60"/>
  <c r="K179" i="60"/>
  <c r="J179" i="60"/>
  <c r="I179" i="60"/>
  <c r="H179" i="60"/>
  <c r="G179" i="60"/>
  <c r="F179" i="60"/>
  <c r="V178" i="60"/>
  <c r="U178" i="60"/>
  <c r="S178" i="60"/>
  <c r="R178" i="60"/>
  <c r="K178" i="60"/>
  <c r="J178" i="60"/>
  <c r="I178" i="60"/>
  <c r="H178" i="60"/>
  <c r="G178" i="60"/>
  <c r="F178" i="60"/>
  <c r="V177" i="60"/>
  <c r="U177" i="60"/>
  <c r="S177" i="60"/>
  <c r="R177" i="60"/>
  <c r="K177" i="60"/>
  <c r="J177" i="60"/>
  <c r="I177" i="60"/>
  <c r="H177" i="60"/>
  <c r="G177" i="60"/>
  <c r="F177" i="60"/>
  <c r="X172" i="60"/>
  <c r="V172" i="60"/>
  <c r="U172" i="60"/>
  <c r="S172" i="60"/>
  <c r="R172" i="60"/>
  <c r="L172" i="60"/>
  <c r="J172" i="60"/>
  <c r="I172" i="60"/>
  <c r="G172" i="60"/>
  <c r="F172" i="60"/>
  <c r="V171" i="60"/>
  <c r="U171" i="60"/>
  <c r="S171" i="60"/>
  <c r="R171" i="60"/>
  <c r="J171" i="60"/>
  <c r="I171" i="60"/>
  <c r="G171" i="60"/>
  <c r="F171" i="60"/>
  <c r="V170" i="60"/>
  <c r="U170" i="60"/>
  <c r="S170" i="60"/>
  <c r="R170" i="60"/>
  <c r="J170" i="60"/>
  <c r="I170" i="60"/>
  <c r="G170" i="60"/>
  <c r="F170" i="60"/>
  <c r="X166" i="60"/>
  <c r="V166" i="60"/>
  <c r="U166" i="60"/>
  <c r="S166" i="60"/>
  <c r="R166" i="60"/>
  <c r="M166" i="60"/>
  <c r="L166" i="60"/>
  <c r="K166" i="60"/>
  <c r="J166" i="60"/>
  <c r="I166" i="60"/>
  <c r="H166" i="60"/>
  <c r="G166" i="60"/>
  <c r="F166" i="60"/>
  <c r="V165" i="60"/>
  <c r="U165" i="60"/>
  <c r="S165" i="60"/>
  <c r="R165" i="60"/>
  <c r="K165" i="60"/>
  <c r="J165" i="60"/>
  <c r="I165" i="60"/>
  <c r="H165" i="60"/>
  <c r="G165" i="60"/>
  <c r="F165" i="60"/>
  <c r="V164" i="60"/>
  <c r="U164" i="60"/>
  <c r="S164" i="60"/>
  <c r="R164" i="60"/>
  <c r="K164" i="60"/>
  <c r="J164" i="60"/>
  <c r="I164" i="60"/>
  <c r="H164" i="60"/>
  <c r="G164" i="60"/>
  <c r="F164" i="60"/>
  <c r="X159" i="60"/>
  <c r="V159" i="60"/>
  <c r="U159" i="60"/>
  <c r="S159" i="60"/>
  <c r="R159" i="60"/>
  <c r="L159" i="60"/>
  <c r="J159" i="60"/>
  <c r="I159" i="60"/>
  <c r="G159" i="60"/>
  <c r="F159" i="60"/>
  <c r="V158" i="60"/>
  <c r="U158" i="60"/>
  <c r="S158" i="60"/>
  <c r="R158" i="60"/>
  <c r="J158" i="60"/>
  <c r="I158" i="60"/>
  <c r="G158" i="60"/>
  <c r="F158" i="60"/>
  <c r="V157" i="60"/>
  <c r="U157" i="60"/>
  <c r="S157" i="60"/>
  <c r="R157" i="60"/>
  <c r="J157" i="60"/>
  <c r="I157" i="60"/>
  <c r="G157" i="60"/>
  <c r="F157" i="60"/>
  <c r="X153" i="60"/>
  <c r="V153" i="60"/>
  <c r="U153" i="60"/>
  <c r="S153" i="60"/>
  <c r="R153" i="60"/>
  <c r="M153" i="60"/>
  <c r="L153" i="60"/>
  <c r="K153" i="60"/>
  <c r="J153" i="60"/>
  <c r="I153" i="60"/>
  <c r="H153" i="60"/>
  <c r="G153" i="60"/>
  <c r="F153" i="60"/>
  <c r="V152" i="60"/>
  <c r="U152" i="60"/>
  <c r="S152" i="60"/>
  <c r="R152" i="60"/>
  <c r="K152" i="60"/>
  <c r="J152" i="60"/>
  <c r="I152" i="60"/>
  <c r="H152" i="60"/>
  <c r="G152" i="60"/>
  <c r="F152" i="60"/>
  <c r="V151" i="60"/>
  <c r="U151" i="60"/>
  <c r="S151" i="60"/>
  <c r="R151" i="60"/>
  <c r="K151" i="60"/>
  <c r="J151" i="60"/>
  <c r="I151" i="60"/>
  <c r="H151" i="60"/>
  <c r="G151" i="60"/>
  <c r="F151" i="60"/>
  <c r="X146" i="60"/>
  <c r="V146" i="60"/>
  <c r="U146" i="60"/>
  <c r="S146" i="60"/>
  <c r="R146" i="60"/>
  <c r="L146" i="60"/>
  <c r="J146" i="60"/>
  <c r="I146" i="60"/>
  <c r="G146" i="60"/>
  <c r="F146" i="60"/>
  <c r="V145" i="60"/>
  <c r="U145" i="60"/>
  <c r="S145" i="60"/>
  <c r="R145" i="60"/>
  <c r="J145" i="60"/>
  <c r="I145" i="60"/>
  <c r="G145" i="60"/>
  <c r="F145" i="60"/>
  <c r="V144" i="60"/>
  <c r="U144" i="60"/>
  <c r="S144" i="60"/>
  <c r="R144" i="60"/>
  <c r="J144" i="60"/>
  <c r="I144" i="60"/>
  <c r="G144" i="60"/>
  <c r="F144" i="60"/>
  <c r="X140" i="60"/>
  <c r="V140" i="60"/>
  <c r="U140" i="60"/>
  <c r="S140" i="60"/>
  <c r="R140" i="60"/>
  <c r="M140" i="60"/>
  <c r="L140" i="60"/>
  <c r="K140" i="60"/>
  <c r="J140" i="60"/>
  <c r="I140" i="60"/>
  <c r="H140" i="60"/>
  <c r="G140" i="60"/>
  <c r="F140" i="60"/>
  <c r="V139" i="60"/>
  <c r="U139" i="60"/>
  <c r="S139" i="60"/>
  <c r="R139" i="60"/>
  <c r="K139" i="60"/>
  <c r="J139" i="60"/>
  <c r="I139" i="60"/>
  <c r="H139" i="60"/>
  <c r="G139" i="60"/>
  <c r="F139" i="60"/>
  <c r="V138" i="60"/>
  <c r="U138" i="60"/>
  <c r="S138" i="60"/>
  <c r="R138" i="60"/>
  <c r="K138" i="60"/>
  <c r="J138" i="60"/>
  <c r="I138" i="60"/>
  <c r="H138" i="60"/>
  <c r="G138" i="60"/>
  <c r="F138" i="60"/>
  <c r="X133" i="60"/>
  <c r="V133" i="60"/>
  <c r="U133" i="60"/>
  <c r="S133" i="60"/>
  <c r="R133" i="60"/>
  <c r="L133" i="60"/>
  <c r="J133" i="60"/>
  <c r="I133" i="60"/>
  <c r="G133" i="60"/>
  <c r="F133" i="60"/>
  <c r="V132" i="60"/>
  <c r="U132" i="60"/>
  <c r="S132" i="60"/>
  <c r="R132" i="60"/>
  <c r="J132" i="60"/>
  <c r="I132" i="60"/>
  <c r="G132" i="60"/>
  <c r="F132" i="60"/>
  <c r="V131" i="60"/>
  <c r="U131" i="60"/>
  <c r="S131" i="60"/>
  <c r="R131" i="60"/>
  <c r="J131" i="60"/>
  <c r="I131" i="60"/>
  <c r="G131" i="60"/>
  <c r="F131" i="60"/>
  <c r="X127" i="60"/>
  <c r="V127" i="60"/>
  <c r="U127" i="60"/>
  <c r="S127" i="60"/>
  <c r="R127" i="60"/>
  <c r="M127" i="60"/>
  <c r="L127" i="60"/>
  <c r="K127" i="60"/>
  <c r="J127" i="60"/>
  <c r="I127" i="60"/>
  <c r="H127" i="60"/>
  <c r="G127" i="60"/>
  <c r="F127" i="60"/>
  <c r="V126" i="60"/>
  <c r="U126" i="60"/>
  <c r="S126" i="60"/>
  <c r="R126" i="60"/>
  <c r="K126" i="60"/>
  <c r="J126" i="60"/>
  <c r="I126" i="60"/>
  <c r="H126" i="60"/>
  <c r="G126" i="60"/>
  <c r="F126" i="60"/>
  <c r="V125" i="60"/>
  <c r="U125" i="60"/>
  <c r="S125" i="60"/>
  <c r="R125" i="60"/>
  <c r="K125" i="60"/>
  <c r="J125" i="60"/>
  <c r="I125" i="60"/>
  <c r="H125" i="60"/>
  <c r="G125" i="60"/>
  <c r="F125" i="60"/>
  <c r="X120" i="60"/>
  <c r="V120" i="60"/>
  <c r="U120" i="60"/>
  <c r="S120" i="60"/>
  <c r="R120" i="60"/>
  <c r="L120" i="60"/>
  <c r="J120" i="60"/>
  <c r="I120" i="60"/>
  <c r="G120" i="60"/>
  <c r="F120" i="60"/>
  <c r="V119" i="60"/>
  <c r="U119" i="60"/>
  <c r="S119" i="60"/>
  <c r="R119" i="60"/>
  <c r="J119" i="60"/>
  <c r="I119" i="60"/>
  <c r="G119" i="60"/>
  <c r="F119" i="60"/>
  <c r="V118" i="60"/>
  <c r="U118" i="60"/>
  <c r="S118" i="60"/>
  <c r="R118" i="60"/>
  <c r="J118" i="60"/>
  <c r="I118" i="60"/>
  <c r="G118" i="60"/>
  <c r="F118" i="60"/>
  <c r="X114" i="60"/>
  <c r="V114" i="60"/>
  <c r="U114" i="60"/>
  <c r="S114" i="60"/>
  <c r="R114" i="60"/>
  <c r="M114" i="60"/>
  <c r="L114" i="60"/>
  <c r="K114" i="60"/>
  <c r="J114" i="60"/>
  <c r="I114" i="60"/>
  <c r="H114" i="60"/>
  <c r="G114" i="60"/>
  <c r="F114" i="60"/>
  <c r="V113" i="60"/>
  <c r="U113" i="60"/>
  <c r="S113" i="60"/>
  <c r="R113" i="60"/>
  <c r="K113" i="60"/>
  <c r="J113" i="60"/>
  <c r="I113" i="60"/>
  <c r="H113" i="60"/>
  <c r="G113" i="60"/>
  <c r="F113" i="60"/>
  <c r="V112" i="60"/>
  <c r="U112" i="60"/>
  <c r="S112" i="60"/>
  <c r="R112" i="60"/>
  <c r="K112" i="60"/>
  <c r="J112" i="60"/>
  <c r="I112" i="60"/>
  <c r="H112" i="60"/>
  <c r="G112" i="60"/>
  <c r="F112" i="60"/>
  <c r="X107" i="60"/>
  <c r="V107" i="60"/>
  <c r="U107" i="60"/>
  <c r="S107" i="60"/>
  <c r="R107" i="60"/>
  <c r="L107" i="60"/>
  <c r="J107" i="60"/>
  <c r="I107" i="60"/>
  <c r="G107" i="60"/>
  <c r="F107" i="60"/>
  <c r="V106" i="60"/>
  <c r="U106" i="60"/>
  <c r="S106" i="60"/>
  <c r="R106" i="60"/>
  <c r="J106" i="60"/>
  <c r="I106" i="60"/>
  <c r="G106" i="60"/>
  <c r="F106" i="60"/>
  <c r="V105" i="60"/>
  <c r="U105" i="60"/>
  <c r="S105" i="60"/>
  <c r="R105" i="60"/>
  <c r="J105" i="60"/>
  <c r="I105" i="60"/>
  <c r="G105" i="60"/>
  <c r="F105" i="60"/>
  <c r="X101" i="60"/>
  <c r="V101" i="60"/>
  <c r="U101" i="60"/>
  <c r="S101" i="60"/>
  <c r="R101" i="60"/>
  <c r="M101" i="60"/>
  <c r="L101" i="60"/>
  <c r="K101" i="60"/>
  <c r="J101" i="60"/>
  <c r="I101" i="60"/>
  <c r="H101" i="60"/>
  <c r="G101" i="60"/>
  <c r="F101" i="60"/>
  <c r="V100" i="60"/>
  <c r="U100" i="60"/>
  <c r="S100" i="60"/>
  <c r="R100" i="60"/>
  <c r="K100" i="60"/>
  <c r="J100" i="60"/>
  <c r="I100" i="60"/>
  <c r="H100" i="60"/>
  <c r="G100" i="60"/>
  <c r="F100" i="60"/>
  <c r="V99" i="60"/>
  <c r="U99" i="60"/>
  <c r="S99" i="60"/>
  <c r="R99" i="60"/>
  <c r="K99" i="60"/>
  <c r="J99" i="60"/>
  <c r="I99" i="60"/>
  <c r="H99" i="60"/>
  <c r="G99" i="60"/>
  <c r="F99" i="60"/>
  <c r="X94" i="60"/>
  <c r="V94" i="60"/>
  <c r="U94" i="60"/>
  <c r="S94" i="60"/>
  <c r="R94" i="60"/>
  <c r="L94" i="60"/>
  <c r="J94" i="60"/>
  <c r="I94" i="60"/>
  <c r="G94" i="60"/>
  <c r="F94" i="60"/>
  <c r="V93" i="60"/>
  <c r="U93" i="60"/>
  <c r="S93" i="60"/>
  <c r="R93" i="60"/>
  <c r="J93" i="60"/>
  <c r="I93" i="60"/>
  <c r="G93" i="60"/>
  <c r="F93" i="60"/>
  <c r="V92" i="60"/>
  <c r="U92" i="60"/>
  <c r="S92" i="60"/>
  <c r="R92" i="60"/>
  <c r="J92" i="60"/>
  <c r="I92" i="60"/>
  <c r="G92" i="60"/>
  <c r="F92" i="60"/>
  <c r="X88" i="60"/>
  <c r="V88" i="60"/>
  <c r="U88" i="60"/>
  <c r="S88" i="60"/>
  <c r="R88" i="60"/>
  <c r="M88" i="60"/>
  <c r="L88" i="60"/>
  <c r="K88" i="60"/>
  <c r="J88" i="60"/>
  <c r="I88" i="60"/>
  <c r="H88" i="60"/>
  <c r="G88" i="60"/>
  <c r="F88" i="60"/>
  <c r="V87" i="60"/>
  <c r="U87" i="60"/>
  <c r="S87" i="60"/>
  <c r="R87" i="60"/>
  <c r="K87" i="60"/>
  <c r="J87" i="60"/>
  <c r="I87" i="60"/>
  <c r="H87" i="60"/>
  <c r="G87" i="60"/>
  <c r="F87" i="60"/>
  <c r="V86" i="60"/>
  <c r="U86" i="60"/>
  <c r="S86" i="60"/>
  <c r="R86" i="60"/>
  <c r="K86" i="60"/>
  <c r="J86" i="60"/>
  <c r="I86" i="60"/>
  <c r="H86" i="60"/>
  <c r="G86" i="60"/>
  <c r="F86" i="60"/>
  <c r="X81" i="60"/>
  <c r="V81" i="60"/>
  <c r="U81" i="60"/>
  <c r="S81" i="60"/>
  <c r="R81" i="60"/>
  <c r="L81" i="60"/>
  <c r="J81" i="60"/>
  <c r="I81" i="60"/>
  <c r="G81" i="60"/>
  <c r="F81" i="60"/>
  <c r="V80" i="60"/>
  <c r="U80" i="60"/>
  <c r="S80" i="60"/>
  <c r="R80" i="60"/>
  <c r="J80" i="60"/>
  <c r="I80" i="60"/>
  <c r="G80" i="60"/>
  <c r="F80" i="60"/>
  <c r="V79" i="60"/>
  <c r="U79" i="60"/>
  <c r="S79" i="60"/>
  <c r="R79" i="60"/>
  <c r="J79" i="60"/>
  <c r="I79" i="60"/>
  <c r="G79" i="60"/>
  <c r="F79" i="60"/>
  <c r="X75" i="60"/>
  <c r="V75" i="60"/>
  <c r="U75" i="60"/>
  <c r="S75" i="60"/>
  <c r="R75" i="60"/>
  <c r="M75" i="60"/>
  <c r="L75" i="60"/>
  <c r="K75" i="60"/>
  <c r="J75" i="60"/>
  <c r="I75" i="60"/>
  <c r="H75" i="60"/>
  <c r="G75" i="60"/>
  <c r="F75" i="60"/>
  <c r="V74" i="60"/>
  <c r="U74" i="60"/>
  <c r="S74" i="60"/>
  <c r="R74" i="60"/>
  <c r="K74" i="60"/>
  <c r="J74" i="60"/>
  <c r="I74" i="60"/>
  <c r="H74" i="60"/>
  <c r="G74" i="60"/>
  <c r="F74" i="60"/>
  <c r="V73" i="60"/>
  <c r="U73" i="60"/>
  <c r="S73" i="60"/>
  <c r="R73" i="60"/>
  <c r="K73" i="60"/>
  <c r="J73" i="60"/>
  <c r="I73" i="60"/>
  <c r="H73" i="60"/>
  <c r="G73" i="60"/>
  <c r="F73" i="60"/>
  <c r="X263" i="42"/>
  <c r="V263" i="42"/>
  <c r="U263" i="42"/>
  <c r="S263" i="42"/>
  <c r="R263" i="42"/>
  <c r="L263" i="42"/>
  <c r="J263" i="42"/>
  <c r="I263" i="42"/>
  <c r="G263" i="42"/>
  <c r="F263" i="42"/>
  <c r="V262" i="42"/>
  <c r="U262" i="42"/>
  <c r="S262" i="42"/>
  <c r="R262" i="42"/>
  <c r="J262" i="42"/>
  <c r="I262" i="42"/>
  <c r="G262" i="42"/>
  <c r="F262" i="42"/>
  <c r="V261" i="42"/>
  <c r="U261" i="42"/>
  <c r="S261" i="42"/>
  <c r="R261" i="42"/>
  <c r="J261" i="42"/>
  <c r="I261" i="42"/>
  <c r="G261" i="42"/>
  <c r="F261" i="42"/>
  <c r="X257" i="42"/>
  <c r="V257" i="42"/>
  <c r="U257" i="42"/>
  <c r="S257" i="42"/>
  <c r="R257" i="42"/>
  <c r="M257" i="42"/>
  <c r="L257" i="42"/>
  <c r="K257" i="42"/>
  <c r="J257" i="42"/>
  <c r="I257" i="42"/>
  <c r="H257" i="42"/>
  <c r="G257" i="42"/>
  <c r="F257" i="42"/>
  <c r="V256" i="42"/>
  <c r="U256" i="42"/>
  <c r="S256" i="42"/>
  <c r="R256" i="42"/>
  <c r="K256" i="42"/>
  <c r="J256" i="42"/>
  <c r="I256" i="42"/>
  <c r="H256" i="42"/>
  <c r="G256" i="42"/>
  <c r="F256" i="42"/>
  <c r="V255" i="42"/>
  <c r="U255" i="42"/>
  <c r="S255" i="42"/>
  <c r="R255" i="42"/>
  <c r="K255" i="42"/>
  <c r="J255" i="42"/>
  <c r="I255" i="42"/>
  <c r="H255" i="42"/>
  <c r="G255" i="42"/>
  <c r="F255" i="42"/>
  <c r="X250" i="42"/>
  <c r="V250" i="42"/>
  <c r="U250" i="42"/>
  <c r="S250" i="42"/>
  <c r="R250" i="42"/>
  <c r="L250" i="42"/>
  <c r="J250" i="42"/>
  <c r="I250" i="42"/>
  <c r="G250" i="42"/>
  <c r="F250" i="42"/>
  <c r="V249" i="42"/>
  <c r="U249" i="42"/>
  <c r="S249" i="42"/>
  <c r="R249" i="42"/>
  <c r="J249" i="42"/>
  <c r="I249" i="42"/>
  <c r="G249" i="42"/>
  <c r="F249" i="42"/>
  <c r="V248" i="42"/>
  <c r="U248" i="42"/>
  <c r="S248" i="42"/>
  <c r="R248" i="42"/>
  <c r="J248" i="42"/>
  <c r="I248" i="42"/>
  <c r="G248" i="42"/>
  <c r="F248" i="42"/>
  <c r="X244" i="42"/>
  <c r="V244" i="42"/>
  <c r="U244" i="42"/>
  <c r="S244" i="42"/>
  <c r="R244" i="42"/>
  <c r="M244" i="42"/>
  <c r="L244" i="42"/>
  <c r="K244" i="42"/>
  <c r="J244" i="42"/>
  <c r="I244" i="42"/>
  <c r="H244" i="42"/>
  <c r="G244" i="42"/>
  <c r="F244" i="42"/>
  <c r="V243" i="42"/>
  <c r="U243" i="42"/>
  <c r="S243" i="42"/>
  <c r="R243" i="42"/>
  <c r="K243" i="42"/>
  <c r="J243" i="42"/>
  <c r="I243" i="42"/>
  <c r="H243" i="42"/>
  <c r="G243" i="42"/>
  <c r="F243" i="42"/>
  <c r="V242" i="42"/>
  <c r="U242" i="42"/>
  <c r="S242" i="42"/>
  <c r="R242" i="42"/>
  <c r="K242" i="42"/>
  <c r="J242" i="42"/>
  <c r="I242" i="42"/>
  <c r="H242" i="42"/>
  <c r="G242" i="42"/>
  <c r="F242" i="42"/>
  <c r="X237" i="42"/>
  <c r="V237" i="42"/>
  <c r="U237" i="42"/>
  <c r="S237" i="42"/>
  <c r="R237" i="42"/>
  <c r="L237" i="42"/>
  <c r="J237" i="42"/>
  <c r="I237" i="42"/>
  <c r="G237" i="42"/>
  <c r="F237" i="42"/>
  <c r="V236" i="42"/>
  <c r="U236" i="42"/>
  <c r="S236" i="42"/>
  <c r="R236" i="42"/>
  <c r="J236" i="42"/>
  <c r="I236" i="42"/>
  <c r="G236" i="42"/>
  <c r="F236" i="42"/>
  <c r="V235" i="42"/>
  <c r="U235" i="42"/>
  <c r="S235" i="42"/>
  <c r="R235" i="42"/>
  <c r="J235" i="42"/>
  <c r="I235" i="42"/>
  <c r="G235" i="42"/>
  <c r="F235" i="42"/>
  <c r="X231" i="42"/>
  <c r="V231" i="42"/>
  <c r="U231" i="42"/>
  <c r="S231" i="42"/>
  <c r="R231" i="42"/>
  <c r="M231" i="42"/>
  <c r="L231" i="42"/>
  <c r="K231" i="42"/>
  <c r="J231" i="42"/>
  <c r="I231" i="42"/>
  <c r="H231" i="42"/>
  <c r="G231" i="42"/>
  <c r="F231" i="42"/>
  <c r="V230" i="42"/>
  <c r="U230" i="42"/>
  <c r="S230" i="42"/>
  <c r="R230" i="42"/>
  <c r="K230" i="42"/>
  <c r="J230" i="42"/>
  <c r="I230" i="42"/>
  <c r="H230" i="42"/>
  <c r="G230" i="42"/>
  <c r="F230" i="42"/>
  <c r="V229" i="42"/>
  <c r="U229" i="42"/>
  <c r="S229" i="42"/>
  <c r="R229" i="42"/>
  <c r="K229" i="42"/>
  <c r="J229" i="42"/>
  <c r="I229" i="42"/>
  <c r="H229" i="42"/>
  <c r="G229" i="42"/>
  <c r="F229" i="42"/>
  <c r="X224" i="42"/>
  <c r="V224" i="42"/>
  <c r="U224" i="42"/>
  <c r="S224" i="42"/>
  <c r="R224" i="42"/>
  <c r="L224" i="42"/>
  <c r="J224" i="42"/>
  <c r="I224" i="42"/>
  <c r="G224" i="42"/>
  <c r="F224" i="42"/>
  <c r="V223" i="42"/>
  <c r="U223" i="42"/>
  <c r="S223" i="42"/>
  <c r="R223" i="42"/>
  <c r="J223" i="42"/>
  <c r="I223" i="42"/>
  <c r="G223" i="42"/>
  <c r="F223" i="42"/>
  <c r="V222" i="42"/>
  <c r="U222" i="42"/>
  <c r="S222" i="42"/>
  <c r="R222" i="42"/>
  <c r="J222" i="42"/>
  <c r="I222" i="42"/>
  <c r="G222" i="42"/>
  <c r="F222" i="42"/>
  <c r="X218" i="42"/>
  <c r="V218" i="42"/>
  <c r="U218" i="42"/>
  <c r="S218" i="42"/>
  <c r="R218" i="42"/>
  <c r="M218" i="42"/>
  <c r="L218" i="42"/>
  <c r="K218" i="42"/>
  <c r="J218" i="42"/>
  <c r="I218" i="42"/>
  <c r="H218" i="42"/>
  <c r="G218" i="42"/>
  <c r="F218" i="42"/>
  <c r="V217" i="42"/>
  <c r="U217" i="42"/>
  <c r="S217" i="42"/>
  <c r="R217" i="42"/>
  <c r="K217" i="42"/>
  <c r="J217" i="42"/>
  <c r="I217" i="42"/>
  <c r="H217" i="42"/>
  <c r="G217" i="42"/>
  <c r="F217" i="42"/>
  <c r="V216" i="42"/>
  <c r="U216" i="42"/>
  <c r="S216" i="42"/>
  <c r="R216" i="42"/>
  <c r="K216" i="42"/>
  <c r="J216" i="42"/>
  <c r="I216" i="42"/>
  <c r="H216" i="42"/>
  <c r="G216" i="42"/>
  <c r="F216" i="42"/>
  <c r="X211" i="42"/>
  <c r="V211" i="42"/>
  <c r="U211" i="42"/>
  <c r="S211" i="42"/>
  <c r="R211" i="42"/>
  <c r="L211" i="42"/>
  <c r="J211" i="42"/>
  <c r="I211" i="42"/>
  <c r="G211" i="42"/>
  <c r="F211" i="42"/>
  <c r="V210" i="42"/>
  <c r="U210" i="42"/>
  <c r="S210" i="42"/>
  <c r="R210" i="42"/>
  <c r="J210" i="42"/>
  <c r="I210" i="42"/>
  <c r="G210" i="42"/>
  <c r="F210" i="42"/>
  <c r="V209" i="42"/>
  <c r="U209" i="42"/>
  <c r="S209" i="42"/>
  <c r="R209" i="42"/>
  <c r="J209" i="42"/>
  <c r="I209" i="42"/>
  <c r="G209" i="42"/>
  <c r="F209" i="42"/>
  <c r="X205" i="42"/>
  <c r="V205" i="42"/>
  <c r="U205" i="42"/>
  <c r="S205" i="42"/>
  <c r="R205" i="42"/>
  <c r="M205" i="42"/>
  <c r="L205" i="42"/>
  <c r="K205" i="42"/>
  <c r="J205" i="42"/>
  <c r="I205" i="42"/>
  <c r="H205" i="42"/>
  <c r="G205" i="42"/>
  <c r="F205" i="42"/>
  <c r="V204" i="42"/>
  <c r="U204" i="42"/>
  <c r="S204" i="42"/>
  <c r="R204" i="42"/>
  <c r="K204" i="42"/>
  <c r="J204" i="42"/>
  <c r="I204" i="42"/>
  <c r="H204" i="42"/>
  <c r="G204" i="42"/>
  <c r="F204" i="42"/>
  <c r="V203" i="42"/>
  <c r="U203" i="42"/>
  <c r="S203" i="42"/>
  <c r="R203" i="42"/>
  <c r="K203" i="42"/>
  <c r="J203" i="42"/>
  <c r="I203" i="42"/>
  <c r="H203" i="42"/>
  <c r="G203" i="42"/>
  <c r="F203" i="42"/>
  <c r="X198" i="42"/>
  <c r="V198" i="42"/>
  <c r="U198" i="42"/>
  <c r="S198" i="42"/>
  <c r="R198" i="42"/>
  <c r="L198" i="42"/>
  <c r="J198" i="42"/>
  <c r="I198" i="42"/>
  <c r="G198" i="42"/>
  <c r="F198" i="42"/>
  <c r="V197" i="42"/>
  <c r="U197" i="42"/>
  <c r="S197" i="42"/>
  <c r="R197" i="42"/>
  <c r="J197" i="42"/>
  <c r="I197" i="42"/>
  <c r="G197" i="42"/>
  <c r="F197" i="42"/>
  <c r="V196" i="42"/>
  <c r="U196" i="42"/>
  <c r="S196" i="42"/>
  <c r="R196" i="42"/>
  <c r="J196" i="42"/>
  <c r="I196" i="42"/>
  <c r="G196" i="42"/>
  <c r="F196" i="42"/>
  <c r="X192" i="42"/>
  <c r="V192" i="42"/>
  <c r="U192" i="42"/>
  <c r="S192" i="42"/>
  <c r="R192" i="42"/>
  <c r="M192" i="42"/>
  <c r="L192" i="42"/>
  <c r="K192" i="42"/>
  <c r="J192" i="42"/>
  <c r="I192" i="42"/>
  <c r="H192" i="42"/>
  <c r="G192" i="42"/>
  <c r="F192" i="42"/>
  <c r="V191" i="42"/>
  <c r="U191" i="42"/>
  <c r="S191" i="42"/>
  <c r="R191" i="42"/>
  <c r="K191" i="42"/>
  <c r="J191" i="42"/>
  <c r="I191" i="42"/>
  <c r="H191" i="42"/>
  <c r="G191" i="42"/>
  <c r="F191" i="42"/>
  <c r="V190" i="42"/>
  <c r="U190" i="42"/>
  <c r="S190" i="42"/>
  <c r="R190" i="42"/>
  <c r="K190" i="42"/>
  <c r="J190" i="42"/>
  <c r="I190" i="42"/>
  <c r="H190" i="42"/>
  <c r="G190" i="42"/>
  <c r="F190" i="42"/>
  <c r="X185" i="42"/>
  <c r="V185" i="42"/>
  <c r="U185" i="42"/>
  <c r="S185" i="42"/>
  <c r="R185" i="42"/>
  <c r="L185" i="42"/>
  <c r="J185" i="42"/>
  <c r="I185" i="42"/>
  <c r="G185" i="42"/>
  <c r="F185" i="42"/>
  <c r="V184" i="42"/>
  <c r="U184" i="42"/>
  <c r="S184" i="42"/>
  <c r="R184" i="42"/>
  <c r="J184" i="42"/>
  <c r="I184" i="42"/>
  <c r="G184" i="42"/>
  <c r="F184" i="42"/>
  <c r="V183" i="42"/>
  <c r="U183" i="42"/>
  <c r="S183" i="42"/>
  <c r="R183" i="42"/>
  <c r="J183" i="42"/>
  <c r="I183" i="42"/>
  <c r="G183" i="42"/>
  <c r="F183" i="42"/>
  <c r="X179" i="42"/>
  <c r="V179" i="42"/>
  <c r="U179" i="42"/>
  <c r="S179" i="42"/>
  <c r="R179" i="42"/>
  <c r="M179" i="42"/>
  <c r="L179" i="42"/>
  <c r="K179" i="42"/>
  <c r="J179" i="42"/>
  <c r="I179" i="42"/>
  <c r="H179" i="42"/>
  <c r="G179" i="42"/>
  <c r="F179" i="42"/>
  <c r="V178" i="42"/>
  <c r="U178" i="42"/>
  <c r="S178" i="42"/>
  <c r="R178" i="42"/>
  <c r="K178" i="42"/>
  <c r="J178" i="42"/>
  <c r="I178" i="42"/>
  <c r="H178" i="42"/>
  <c r="G178" i="42"/>
  <c r="F178" i="42"/>
  <c r="V177" i="42"/>
  <c r="U177" i="42"/>
  <c r="S177" i="42"/>
  <c r="R177" i="42"/>
  <c r="K177" i="42"/>
  <c r="J177" i="42"/>
  <c r="I177" i="42"/>
  <c r="H177" i="42"/>
  <c r="G177" i="42"/>
  <c r="F177" i="42"/>
  <c r="X172" i="42"/>
  <c r="V172" i="42"/>
  <c r="U172" i="42"/>
  <c r="S172" i="42"/>
  <c r="R172" i="42"/>
  <c r="L172" i="42"/>
  <c r="J172" i="42"/>
  <c r="I172" i="42"/>
  <c r="G172" i="42"/>
  <c r="F172" i="42"/>
  <c r="V171" i="42"/>
  <c r="U171" i="42"/>
  <c r="S171" i="42"/>
  <c r="R171" i="42"/>
  <c r="J171" i="42"/>
  <c r="I171" i="42"/>
  <c r="G171" i="42"/>
  <c r="F171" i="42"/>
  <c r="V170" i="42"/>
  <c r="U170" i="42"/>
  <c r="S170" i="42"/>
  <c r="R170" i="42"/>
  <c r="J170" i="42"/>
  <c r="I170" i="42"/>
  <c r="G170" i="42"/>
  <c r="F170" i="42"/>
  <c r="X166" i="42"/>
  <c r="V166" i="42"/>
  <c r="U166" i="42"/>
  <c r="S166" i="42"/>
  <c r="R166" i="42"/>
  <c r="M166" i="42"/>
  <c r="L166" i="42"/>
  <c r="K166" i="42"/>
  <c r="J166" i="42"/>
  <c r="I166" i="42"/>
  <c r="H166" i="42"/>
  <c r="G166" i="42"/>
  <c r="F166" i="42"/>
  <c r="V165" i="42"/>
  <c r="U165" i="42"/>
  <c r="S165" i="42"/>
  <c r="R165" i="42"/>
  <c r="K165" i="42"/>
  <c r="J165" i="42"/>
  <c r="I165" i="42"/>
  <c r="H165" i="42"/>
  <c r="G165" i="42"/>
  <c r="F165" i="42"/>
  <c r="V164" i="42"/>
  <c r="U164" i="42"/>
  <c r="S164" i="42"/>
  <c r="R164" i="42"/>
  <c r="K164" i="42"/>
  <c r="J164" i="42"/>
  <c r="I164" i="42"/>
  <c r="H164" i="42"/>
  <c r="G164" i="42"/>
  <c r="F164" i="42"/>
  <c r="X159" i="42"/>
  <c r="V159" i="42"/>
  <c r="U159" i="42"/>
  <c r="S159" i="42"/>
  <c r="R159" i="42"/>
  <c r="L159" i="42"/>
  <c r="J159" i="42"/>
  <c r="I159" i="42"/>
  <c r="G159" i="42"/>
  <c r="F159" i="42"/>
  <c r="V158" i="42"/>
  <c r="U158" i="42"/>
  <c r="S158" i="42"/>
  <c r="R158" i="42"/>
  <c r="J158" i="42"/>
  <c r="I158" i="42"/>
  <c r="G158" i="42"/>
  <c r="F158" i="42"/>
  <c r="V157" i="42"/>
  <c r="U157" i="42"/>
  <c r="S157" i="42"/>
  <c r="R157" i="42"/>
  <c r="J157" i="42"/>
  <c r="I157" i="42"/>
  <c r="G157" i="42"/>
  <c r="F157" i="42"/>
  <c r="X153" i="42"/>
  <c r="V153" i="42"/>
  <c r="U153" i="42"/>
  <c r="S153" i="42"/>
  <c r="R153" i="42"/>
  <c r="M153" i="42"/>
  <c r="L153" i="42"/>
  <c r="K153" i="42"/>
  <c r="J153" i="42"/>
  <c r="I153" i="42"/>
  <c r="H153" i="42"/>
  <c r="G153" i="42"/>
  <c r="F153" i="42"/>
  <c r="V152" i="42"/>
  <c r="U152" i="42"/>
  <c r="S152" i="42"/>
  <c r="R152" i="42"/>
  <c r="K152" i="42"/>
  <c r="J152" i="42"/>
  <c r="I152" i="42"/>
  <c r="H152" i="42"/>
  <c r="G152" i="42"/>
  <c r="F152" i="42"/>
  <c r="V151" i="42"/>
  <c r="U151" i="42"/>
  <c r="S151" i="42"/>
  <c r="R151" i="42"/>
  <c r="K151" i="42"/>
  <c r="J151" i="42"/>
  <c r="I151" i="42"/>
  <c r="H151" i="42"/>
  <c r="G151" i="42"/>
  <c r="F151" i="42"/>
  <c r="X146" i="42"/>
  <c r="V146" i="42"/>
  <c r="U146" i="42"/>
  <c r="S146" i="42"/>
  <c r="R146" i="42"/>
  <c r="L146" i="42"/>
  <c r="J146" i="42"/>
  <c r="I146" i="42"/>
  <c r="G146" i="42"/>
  <c r="F146" i="42"/>
  <c r="V145" i="42"/>
  <c r="U145" i="42"/>
  <c r="S145" i="42"/>
  <c r="R145" i="42"/>
  <c r="J145" i="42"/>
  <c r="I145" i="42"/>
  <c r="G145" i="42"/>
  <c r="F145" i="42"/>
  <c r="V144" i="42"/>
  <c r="U144" i="42"/>
  <c r="S144" i="42"/>
  <c r="R144" i="42"/>
  <c r="J144" i="42"/>
  <c r="I144" i="42"/>
  <c r="G144" i="42"/>
  <c r="F144" i="42"/>
  <c r="X140" i="42"/>
  <c r="V140" i="42"/>
  <c r="U140" i="42"/>
  <c r="S140" i="42"/>
  <c r="R140" i="42"/>
  <c r="M140" i="42"/>
  <c r="L140" i="42"/>
  <c r="K140" i="42"/>
  <c r="J140" i="42"/>
  <c r="I140" i="42"/>
  <c r="H140" i="42"/>
  <c r="G140" i="42"/>
  <c r="F140" i="42"/>
  <c r="V139" i="42"/>
  <c r="U139" i="42"/>
  <c r="S139" i="42"/>
  <c r="R139" i="42"/>
  <c r="K139" i="42"/>
  <c r="J139" i="42"/>
  <c r="I139" i="42"/>
  <c r="H139" i="42"/>
  <c r="G139" i="42"/>
  <c r="F139" i="42"/>
  <c r="V138" i="42"/>
  <c r="U138" i="42"/>
  <c r="S138" i="42"/>
  <c r="R138" i="42"/>
  <c r="K138" i="42"/>
  <c r="J138" i="42"/>
  <c r="I138" i="42"/>
  <c r="H138" i="42"/>
  <c r="G138" i="42"/>
  <c r="F138" i="42"/>
  <c r="X133" i="42"/>
  <c r="V133" i="42"/>
  <c r="U133" i="42"/>
  <c r="S133" i="42"/>
  <c r="R133" i="42"/>
  <c r="L133" i="42"/>
  <c r="J133" i="42"/>
  <c r="I133" i="42"/>
  <c r="G133" i="42"/>
  <c r="F133" i="42"/>
  <c r="V132" i="42"/>
  <c r="U132" i="42"/>
  <c r="S132" i="42"/>
  <c r="R132" i="42"/>
  <c r="J132" i="42"/>
  <c r="I132" i="42"/>
  <c r="G132" i="42"/>
  <c r="F132" i="42"/>
  <c r="V131" i="42"/>
  <c r="U131" i="42"/>
  <c r="S131" i="42"/>
  <c r="R131" i="42"/>
  <c r="J131" i="42"/>
  <c r="I131" i="42"/>
  <c r="G131" i="42"/>
  <c r="F131" i="42"/>
  <c r="X127" i="42"/>
  <c r="V127" i="42"/>
  <c r="U127" i="42"/>
  <c r="S127" i="42"/>
  <c r="R127" i="42"/>
  <c r="M127" i="42"/>
  <c r="L127" i="42"/>
  <c r="K127" i="42"/>
  <c r="J127" i="42"/>
  <c r="I127" i="42"/>
  <c r="H127" i="42"/>
  <c r="G127" i="42"/>
  <c r="F127" i="42"/>
  <c r="V126" i="42"/>
  <c r="U126" i="42"/>
  <c r="S126" i="42"/>
  <c r="R126" i="42"/>
  <c r="K126" i="42"/>
  <c r="J126" i="42"/>
  <c r="I126" i="42"/>
  <c r="H126" i="42"/>
  <c r="G126" i="42"/>
  <c r="F126" i="42"/>
  <c r="V125" i="42"/>
  <c r="U125" i="42"/>
  <c r="S125" i="42"/>
  <c r="R125" i="42"/>
  <c r="K125" i="42"/>
  <c r="J125" i="42"/>
  <c r="I125" i="42"/>
  <c r="H125" i="42"/>
  <c r="G125" i="42"/>
  <c r="F125" i="42"/>
  <c r="X120" i="42"/>
  <c r="V120" i="42"/>
  <c r="U120" i="42"/>
  <c r="S120" i="42"/>
  <c r="R120" i="42"/>
  <c r="L120" i="42"/>
  <c r="J120" i="42"/>
  <c r="I120" i="42"/>
  <c r="G120" i="42"/>
  <c r="F120" i="42"/>
  <c r="V119" i="42"/>
  <c r="U119" i="42"/>
  <c r="S119" i="42"/>
  <c r="R119" i="42"/>
  <c r="J119" i="42"/>
  <c r="I119" i="42"/>
  <c r="G119" i="42"/>
  <c r="F119" i="42"/>
  <c r="V118" i="42"/>
  <c r="U118" i="42"/>
  <c r="S118" i="42"/>
  <c r="R118" i="42"/>
  <c r="J118" i="42"/>
  <c r="I118" i="42"/>
  <c r="G118" i="42"/>
  <c r="F118" i="42"/>
  <c r="X114" i="42"/>
  <c r="V114" i="42"/>
  <c r="U114" i="42"/>
  <c r="S114" i="42"/>
  <c r="R114" i="42"/>
  <c r="M114" i="42"/>
  <c r="L114" i="42"/>
  <c r="K114" i="42"/>
  <c r="J114" i="42"/>
  <c r="I114" i="42"/>
  <c r="H114" i="42"/>
  <c r="G114" i="42"/>
  <c r="F114" i="42"/>
  <c r="V113" i="42"/>
  <c r="U113" i="42"/>
  <c r="S113" i="42"/>
  <c r="R113" i="42"/>
  <c r="K113" i="42"/>
  <c r="J113" i="42"/>
  <c r="I113" i="42"/>
  <c r="H113" i="42"/>
  <c r="G113" i="42"/>
  <c r="F113" i="42"/>
  <c r="V112" i="42"/>
  <c r="U112" i="42"/>
  <c r="S112" i="42"/>
  <c r="R112" i="42"/>
  <c r="K112" i="42"/>
  <c r="J112" i="42"/>
  <c r="I112" i="42"/>
  <c r="H112" i="42"/>
  <c r="G112" i="42"/>
  <c r="F112" i="42"/>
  <c r="X107" i="42"/>
  <c r="V107" i="42"/>
  <c r="U107" i="42"/>
  <c r="S107" i="42"/>
  <c r="R107" i="42"/>
  <c r="L107" i="42"/>
  <c r="J107" i="42"/>
  <c r="I107" i="42"/>
  <c r="G107" i="42"/>
  <c r="F107" i="42"/>
  <c r="V106" i="42"/>
  <c r="U106" i="42"/>
  <c r="S106" i="42"/>
  <c r="R106" i="42"/>
  <c r="J106" i="42"/>
  <c r="I106" i="42"/>
  <c r="G106" i="42"/>
  <c r="F106" i="42"/>
  <c r="V105" i="42"/>
  <c r="U105" i="42"/>
  <c r="S105" i="42"/>
  <c r="R105" i="42"/>
  <c r="J105" i="42"/>
  <c r="I105" i="42"/>
  <c r="G105" i="42"/>
  <c r="F105" i="42"/>
  <c r="X101" i="42"/>
  <c r="V101" i="42"/>
  <c r="U101" i="42"/>
  <c r="S101" i="42"/>
  <c r="R101" i="42"/>
  <c r="M101" i="42"/>
  <c r="L101" i="42"/>
  <c r="K101" i="42"/>
  <c r="J101" i="42"/>
  <c r="I101" i="42"/>
  <c r="H101" i="42"/>
  <c r="G101" i="42"/>
  <c r="F101" i="42"/>
  <c r="V100" i="42"/>
  <c r="U100" i="42"/>
  <c r="S100" i="42"/>
  <c r="R100" i="42"/>
  <c r="K100" i="42"/>
  <c r="J100" i="42"/>
  <c r="I100" i="42"/>
  <c r="H100" i="42"/>
  <c r="G100" i="42"/>
  <c r="F100" i="42"/>
  <c r="V99" i="42"/>
  <c r="U99" i="42"/>
  <c r="S99" i="42"/>
  <c r="R99" i="42"/>
  <c r="K99" i="42"/>
  <c r="J99" i="42"/>
  <c r="I99" i="42"/>
  <c r="H99" i="42"/>
  <c r="G99" i="42"/>
  <c r="F99" i="42"/>
  <c r="X94" i="42"/>
  <c r="V94" i="42"/>
  <c r="U94" i="42"/>
  <c r="S94" i="42"/>
  <c r="R94" i="42"/>
  <c r="L94" i="42"/>
  <c r="J94" i="42"/>
  <c r="I94" i="42"/>
  <c r="G94" i="42"/>
  <c r="F94" i="42"/>
  <c r="V93" i="42"/>
  <c r="U93" i="42"/>
  <c r="S93" i="42"/>
  <c r="R93" i="42"/>
  <c r="J93" i="42"/>
  <c r="I93" i="42"/>
  <c r="G93" i="42"/>
  <c r="F93" i="42"/>
  <c r="V92" i="42"/>
  <c r="U92" i="42"/>
  <c r="S92" i="42"/>
  <c r="R92" i="42"/>
  <c r="J92" i="42"/>
  <c r="I92" i="42"/>
  <c r="G92" i="42"/>
  <c r="F92" i="42"/>
  <c r="X88" i="42"/>
  <c r="V88" i="42"/>
  <c r="U88" i="42"/>
  <c r="S88" i="42"/>
  <c r="R88" i="42"/>
  <c r="M88" i="42"/>
  <c r="L88" i="42"/>
  <c r="K88" i="42"/>
  <c r="J88" i="42"/>
  <c r="I88" i="42"/>
  <c r="H88" i="42"/>
  <c r="G88" i="42"/>
  <c r="F88" i="42"/>
  <c r="V87" i="42"/>
  <c r="U87" i="42"/>
  <c r="S87" i="42"/>
  <c r="R87" i="42"/>
  <c r="K87" i="42"/>
  <c r="J87" i="42"/>
  <c r="I87" i="42"/>
  <c r="H87" i="42"/>
  <c r="G87" i="42"/>
  <c r="F87" i="42"/>
  <c r="V86" i="42"/>
  <c r="U86" i="42"/>
  <c r="S86" i="42"/>
  <c r="R86" i="42"/>
  <c r="K86" i="42"/>
  <c r="J86" i="42"/>
  <c r="I86" i="42"/>
  <c r="H86" i="42"/>
  <c r="G86" i="42"/>
  <c r="F86" i="42"/>
  <c r="X81" i="42"/>
  <c r="V81" i="42"/>
  <c r="U81" i="42"/>
  <c r="S81" i="42"/>
  <c r="R81" i="42"/>
  <c r="L81" i="42"/>
  <c r="J81" i="42"/>
  <c r="I81" i="42"/>
  <c r="G81" i="42"/>
  <c r="F81" i="42"/>
  <c r="V80" i="42"/>
  <c r="U80" i="42"/>
  <c r="S80" i="42"/>
  <c r="R80" i="42"/>
  <c r="J80" i="42"/>
  <c r="I80" i="42"/>
  <c r="G80" i="42"/>
  <c r="F80" i="42"/>
  <c r="V79" i="42"/>
  <c r="U79" i="42"/>
  <c r="S79" i="42"/>
  <c r="R79" i="42"/>
  <c r="J79" i="42"/>
  <c r="I79" i="42"/>
  <c r="G79" i="42"/>
  <c r="F79" i="42"/>
  <c r="X75" i="42"/>
  <c r="V75" i="42"/>
  <c r="U75" i="42"/>
  <c r="S75" i="42"/>
  <c r="R75" i="42"/>
  <c r="M75" i="42"/>
  <c r="L75" i="42"/>
  <c r="K75" i="42"/>
  <c r="J75" i="42"/>
  <c r="I75" i="42"/>
  <c r="H75" i="42"/>
  <c r="G75" i="42"/>
  <c r="F75" i="42"/>
  <c r="V74" i="42"/>
  <c r="U74" i="42"/>
  <c r="S74" i="42"/>
  <c r="R74" i="42"/>
  <c r="K74" i="42"/>
  <c r="J74" i="42"/>
  <c r="I74" i="42"/>
  <c r="H74" i="42"/>
  <c r="G74" i="42"/>
  <c r="F74" i="42"/>
  <c r="V73" i="42"/>
  <c r="U73" i="42"/>
  <c r="S73" i="42"/>
  <c r="R73" i="42"/>
  <c r="K73" i="42"/>
  <c r="J73" i="42"/>
  <c r="I73" i="42"/>
  <c r="H73" i="42"/>
  <c r="G73" i="42"/>
  <c r="F73" i="42"/>
  <c r="X263" i="43"/>
  <c r="V263" i="43"/>
  <c r="U263" i="43"/>
  <c r="S263" i="43"/>
  <c r="R263" i="43"/>
  <c r="L263" i="43"/>
  <c r="J263" i="43"/>
  <c r="I263" i="43"/>
  <c r="G263" i="43"/>
  <c r="F263" i="43"/>
  <c r="V262" i="43"/>
  <c r="U262" i="43"/>
  <c r="S262" i="43"/>
  <c r="R262" i="43"/>
  <c r="J262" i="43"/>
  <c r="I262" i="43"/>
  <c r="G262" i="43"/>
  <c r="F262" i="43"/>
  <c r="V261" i="43"/>
  <c r="U261" i="43"/>
  <c r="S261" i="43"/>
  <c r="R261" i="43"/>
  <c r="J261" i="43"/>
  <c r="I261" i="43"/>
  <c r="G261" i="43"/>
  <c r="F261" i="43"/>
  <c r="X257" i="43"/>
  <c r="V257" i="43"/>
  <c r="U257" i="43"/>
  <c r="S257" i="43"/>
  <c r="R257" i="43"/>
  <c r="M257" i="43"/>
  <c r="L257" i="43"/>
  <c r="K257" i="43"/>
  <c r="J257" i="43"/>
  <c r="I257" i="43"/>
  <c r="H257" i="43"/>
  <c r="G257" i="43"/>
  <c r="F257" i="43"/>
  <c r="V256" i="43"/>
  <c r="U256" i="43"/>
  <c r="S256" i="43"/>
  <c r="R256" i="43"/>
  <c r="K256" i="43"/>
  <c r="J256" i="43"/>
  <c r="I256" i="43"/>
  <c r="H256" i="43"/>
  <c r="G256" i="43"/>
  <c r="F256" i="43"/>
  <c r="V255" i="43"/>
  <c r="U255" i="43"/>
  <c r="S255" i="43"/>
  <c r="R255" i="43"/>
  <c r="K255" i="43"/>
  <c r="J255" i="43"/>
  <c r="I255" i="43"/>
  <c r="H255" i="43"/>
  <c r="G255" i="43"/>
  <c r="F255" i="43"/>
  <c r="X250" i="43"/>
  <c r="V250" i="43"/>
  <c r="U250" i="43"/>
  <c r="S250" i="43"/>
  <c r="R250" i="43"/>
  <c r="L250" i="43"/>
  <c r="J250" i="43"/>
  <c r="I250" i="43"/>
  <c r="G250" i="43"/>
  <c r="F250" i="43"/>
  <c r="V249" i="43"/>
  <c r="U249" i="43"/>
  <c r="S249" i="43"/>
  <c r="R249" i="43"/>
  <c r="J249" i="43"/>
  <c r="I249" i="43"/>
  <c r="G249" i="43"/>
  <c r="F249" i="43"/>
  <c r="V248" i="43"/>
  <c r="U248" i="43"/>
  <c r="S248" i="43"/>
  <c r="R248" i="43"/>
  <c r="J248" i="43"/>
  <c r="I248" i="43"/>
  <c r="G248" i="43"/>
  <c r="F248" i="43"/>
  <c r="X244" i="43"/>
  <c r="V244" i="43"/>
  <c r="U244" i="43"/>
  <c r="S244" i="43"/>
  <c r="R244" i="43"/>
  <c r="M244" i="43"/>
  <c r="L244" i="43"/>
  <c r="K244" i="43"/>
  <c r="J244" i="43"/>
  <c r="I244" i="43"/>
  <c r="H244" i="43"/>
  <c r="G244" i="43"/>
  <c r="F244" i="43"/>
  <c r="V243" i="43"/>
  <c r="U243" i="43"/>
  <c r="S243" i="43"/>
  <c r="R243" i="43"/>
  <c r="K243" i="43"/>
  <c r="J243" i="43"/>
  <c r="I243" i="43"/>
  <c r="H243" i="43"/>
  <c r="G243" i="43"/>
  <c r="F243" i="43"/>
  <c r="V242" i="43"/>
  <c r="U242" i="43"/>
  <c r="S242" i="43"/>
  <c r="R242" i="43"/>
  <c r="K242" i="43"/>
  <c r="J242" i="43"/>
  <c r="I242" i="43"/>
  <c r="H242" i="43"/>
  <c r="G242" i="43"/>
  <c r="F242" i="43"/>
  <c r="X237" i="43"/>
  <c r="V237" i="43"/>
  <c r="U237" i="43"/>
  <c r="S237" i="43"/>
  <c r="R237" i="43"/>
  <c r="L237" i="43"/>
  <c r="J237" i="43"/>
  <c r="I237" i="43"/>
  <c r="G237" i="43"/>
  <c r="F237" i="43"/>
  <c r="V236" i="43"/>
  <c r="U236" i="43"/>
  <c r="S236" i="43"/>
  <c r="R236" i="43"/>
  <c r="J236" i="43"/>
  <c r="I236" i="43"/>
  <c r="G236" i="43"/>
  <c r="F236" i="43"/>
  <c r="V235" i="43"/>
  <c r="U235" i="43"/>
  <c r="S235" i="43"/>
  <c r="R235" i="43"/>
  <c r="J235" i="43"/>
  <c r="I235" i="43"/>
  <c r="G235" i="43"/>
  <c r="F235" i="43"/>
  <c r="X231" i="43"/>
  <c r="V231" i="43"/>
  <c r="U231" i="43"/>
  <c r="S231" i="43"/>
  <c r="R231" i="43"/>
  <c r="M231" i="43"/>
  <c r="L231" i="43"/>
  <c r="K231" i="43"/>
  <c r="J231" i="43"/>
  <c r="I231" i="43"/>
  <c r="H231" i="43"/>
  <c r="G231" i="43"/>
  <c r="F231" i="43"/>
  <c r="V230" i="43"/>
  <c r="U230" i="43"/>
  <c r="S230" i="43"/>
  <c r="R230" i="43"/>
  <c r="K230" i="43"/>
  <c r="J230" i="43"/>
  <c r="I230" i="43"/>
  <c r="H230" i="43"/>
  <c r="G230" i="43"/>
  <c r="F230" i="43"/>
  <c r="V229" i="43"/>
  <c r="U229" i="43"/>
  <c r="S229" i="43"/>
  <c r="R229" i="43"/>
  <c r="K229" i="43"/>
  <c r="J229" i="43"/>
  <c r="I229" i="43"/>
  <c r="H229" i="43"/>
  <c r="G229" i="43"/>
  <c r="F229" i="43"/>
  <c r="X224" i="43"/>
  <c r="V224" i="43"/>
  <c r="U224" i="43"/>
  <c r="S224" i="43"/>
  <c r="R224" i="43"/>
  <c r="L224" i="43"/>
  <c r="J224" i="43"/>
  <c r="I224" i="43"/>
  <c r="G224" i="43"/>
  <c r="F224" i="43"/>
  <c r="V223" i="43"/>
  <c r="U223" i="43"/>
  <c r="S223" i="43"/>
  <c r="R223" i="43"/>
  <c r="J223" i="43"/>
  <c r="I223" i="43"/>
  <c r="G223" i="43"/>
  <c r="F223" i="43"/>
  <c r="V222" i="43"/>
  <c r="U222" i="43"/>
  <c r="S222" i="43"/>
  <c r="R222" i="43"/>
  <c r="J222" i="43"/>
  <c r="I222" i="43"/>
  <c r="G222" i="43"/>
  <c r="F222" i="43"/>
  <c r="X218" i="43"/>
  <c r="V218" i="43"/>
  <c r="U218" i="43"/>
  <c r="S218" i="43"/>
  <c r="R218" i="43"/>
  <c r="M218" i="43"/>
  <c r="L218" i="43"/>
  <c r="K218" i="43"/>
  <c r="J218" i="43"/>
  <c r="I218" i="43"/>
  <c r="H218" i="43"/>
  <c r="G218" i="43"/>
  <c r="F218" i="43"/>
  <c r="V217" i="43"/>
  <c r="U217" i="43"/>
  <c r="S217" i="43"/>
  <c r="R217" i="43"/>
  <c r="K217" i="43"/>
  <c r="J217" i="43"/>
  <c r="I217" i="43"/>
  <c r="H217" i="43"/>
  <c r="G217" i="43"/>
  <c r="F217" i="43"/>
  <c r="V216" i="43"/>
  <c r="U216" i="43"/>
  <c r="S216" i="43"/>
  <c r="R216" i="43"/>
  <c r="K216" i="43"/>
  <c r="J216" i="43"/>
  <c r="I216" i="43"/>
  <c r="H216" i="43"/>
  <c r="G216" i="43"/>
  <c r="F216" i="43"/>
  <c r="X211" i="43"/>
  <c r="V211" i="43"/>
  <c r="U211" i="43"/>
  <c r="S211" i="43"/>
  <c r="R211" i="43"/>
  <c r="L211" i="43"/>
  <c r="J211" i="43"/>
  <c r="I211" i="43"/>
  <c r="G211" i="43"/>
  <c r="F211" i="43"/>
  <c r="V210" i="43"/>
  <c r="U210" i="43"/>
  <c r="S210" i="43"/>
  <c r="R210" i="43"/>
  <c r="J210" i="43"/>
  <c r="I210" i="43"/>
  <c r="G210" i="43"/>
  <c r="F210" i="43"/>
  <c r="V209" i="43"/>
  <c r="U209" i="43"/>
  <c r="S209" i="43"/>
  <c r="R209" i="43"/>
  <c r="J209" i="43"/>
  <c r="I209" i="43"/>
  <c r="G209" i="43"/>
  <c r="F209" i="43"/>
  <c r="X205" i="43"/>
  <c r="V205" i="43"/>
  <c r="U205" i="43"/>
  <c r="S205" i="43"/>
  <c r="R205" i="43"/>
  <c r="M205" i="43"/>
  <c r="L205" i="43"/>
  <c r="K205" i="43"/>
  <c r="J205" i="43"/>
  <c r="I205" i="43"/>
  <c r="H205" i="43"/>
  <c r="G205" i="43"/>
  <c r="F205" i="43"/>
  <c r="V204" i="43"/>
  <c r="U204" i="43"/>
  <c r="S204" i="43"/>
  <c r="R204" i="43"/>
  <c r="K204" i="43"/>
  <c r="J204" i="43"/>
  <c r="I204" i="43"/>
  <c r="H204" i="43"/>
  <c r="G204" i="43"/>
  <c r="F204" i="43"/>
  <c r="V203" i="43"/>
  <c r="U203" i="43"/>
  <c r="S203" i="43"/>
  <c r="R203" i="43"/>
  <c r="K203" i="43"/>
  <c r="J203" i="43"/>
  <c r="I203" i="43"/>
  <c r="H203" i="43"/>
  <c r="G203" i="43"/>
  <c r="F203" i="43"/>
  <c r="X198" i="43"/>
  <c r="V198" i="43"/>
  <c r="U198" i="43"/>
  <c r="S198" i="43"/>
  <c r="R198" i="43"/>
  <c r="L198" i="43"/>
  <c r="J198" i="43"/>
  <c r="I198" i="43"/>
  <c r="G198" i="43"/>
  <c r="F198" i="43"/>
  <c r="V197" i="43"/>
  <c r="U197" i="43"/>
  <c r="S197" i="43"/>
  <c r="R197" i="43"/>
  <c r="J197" i="43"/>
  <c r="I197" i="43"/>
  <c r="G197" i="43"/>
  <c r="F197" i="43"/>
  <c r="V196" i="43"/>
  <c r="U196" i="43"/>
  <c r="S196" i="43"/>
  <c r="R196" i="43"/>
  <c r="J196" i="43"/>
  <c r="I196" i="43"/>
  <c r="G196" i="43"/>
  <c r="F196" i="43"/>
  <c r="X192" i="43"/>
  <c r="V192" i="43"/>
  <c r="U192" i="43"/>
  <c r="S192" i="43"/>
  <c r="R192" i="43"/>
  <c r="M192" i="43"/>
  <c r="L192" i="43"/>
  <c r="K192" i="43"/>
  <c r="J192" i="43"/>
  <c r="I192" i="43"/>
  <c r="H192" i="43"/>
  <c r="G192" i="43"/>
  <c r="F192" i="43"/>
  <c r="V191" i="43"/>
  <c r="U191" i="43"/>
  <c r="S191" i="43"/>
  <c r="R191" i="43"/>
  <c r="K191" i="43"/>
  <c r="J191" i="43"/>
  <c r="I191" i="43"/>
  <c r="H191" i="43"/>
  <c r="G191" i="43"/>
  <c r="F191" i="43"/>
  <c r="V190" i="43"/>
  <c r="U190" i="43"/>
  <c r="S190" i="43"/>
  <c r="R190" i="43"/>
  <c r="K190" i="43"/>
  <c r="J190" i="43"/>
  <c r="I190" i="43"/>
  <c r="H190" i="43"/>
  <c r="G190" i="43"/>
  <c r="F190" i="43"/>
  <c r="X185" i="43"/>
  <c r="V185" i="43"/>
  <c r="U185" i="43"/>
  <c r="S185" i="43"/>
  <c r="R185" i="43"/>
  <c r="L185" i="43"/>
  <c r="J185" i="43"/>
  <c r="I185" i="43"/>
  <c r="G185" i="43"/>
  <c r="F185" i="43"/>
  <c r="V184" i="43"/>
  <c r="U184" i="43"/>
  <c r="S184" i="43"/>
  <c r="R184" i="43"/>
  <c r="J184" i="43"/>
  <c r="I184" i="43"/>
  <c r="G184" i="43"/>
  <c r="F184" i="43"/>
  <c r="V183" i="43"/>
  <c r="U183" i="43"/>
  <c r="S183" i="43"/>
  <c r="R183" i="43"/>
  <c r="J183" i="43"/>
  <c r="I183" i="43"/>
  <c r="G183" i="43"/>
  <c r="F183" i="43"/>
  <c r="X179" i="43"/>
  <c r="V179" i="43"/>
  <c r="U179" i="43"/>
  <c r="S179" i="43"/>
  <c r="R179" i="43"/>
  <c r="M179" i="43"/>
  <c r="L179" i="43"/>
  <c r="K179" i="43"/>
  <c r="J179" i="43"/>
  <c r="I179" i="43"/>
  <c r="H179" i="43"/>
  <c r="G179" i="43"/>
  <c r="F179" i="43"/>
  <c r="V178" i="43"/>
  <c r="U178" i="43"/>
  <c r="S178" i="43"/>
  <c r="R178" i="43"/>
  <c r="K178" i="43"/>
  <c r="J178" i="43"/>
  <c r="I178" i="43"/>
  <c r="H178" i="43"/>
  <c r="G178" i="43"/>
  <c r="F178" i="43"/>
  <c r="V177" i="43"/>
  <c r="U177" i="43"/>
  <c r="S177" i="43"/>
  <c r="R177" i="43"/>
  <c r="K177" i="43"/>
  <c r="J177" i="43"/>
  <c r="I177" i="43"/>
  <c r="H177" i="43"/>
  <c r="G177" i="43"/>
  <c r="F177" i="43"/>
  <c r="X172" i="43"/>
  <c r="V172" i="43"/>
  <c r="U172" i="43"/>
  <c r="S172" i="43"/>
  <c r="R172" i="43"/>
  <c r="L172" i="43"/>
  <c r="J172" i="43"/>
  <c r="I172" i="43"/>
  <c r="G172" i="43"/>
  <c r="F172" i="43"/>
  <c r="V171" i="43"/>
  <c r="U171" i="43"/>
  <c r="S171" i="43"/>
  <c r="R171" i="43"/>
  <c r="J171" i="43"/>
  <c r="I171" i="43"/>
  <c r="G171" i="43"/>
  <c r="F171" i="43"/>
  <c r="V170" i="43"/>
  <c r="U170" i="43"/>
  <c r="S170" i="43"/>
  <c r="R170" i="43"/>
  <c r="J170" i="43"/>
  <c r="I170" i="43"/>
  <c r="G170" i="43"/>
  <c r="F170" i="43"/>
  <c r="X166" i="43"/>
  <c r="V166" i="43"/>
  <c r="U166" i="43"/>
  <c r="S166" i="43"/>
  <c r="R166" i="43"/>
  <c r="M166" i="43"/>
  <c r="L166" i="43"/>
  <c r="K166" i="43"/>
  <c r="J166" i="43"/>
  <c r="I166" i="43"/>
  <c r="H166" i="43"/>
  <c r="G166" i="43"/>
  <c r="F166" i="43"/>
  <c r="V165" i="43"/>
  <c r="U165" i="43"/>
  <c r="S165" i="43"/>
  <c r="R165" i="43"/>
  <c r="K165" i="43"/>
  <c r="J165" i="43"/>
  <c r="I165" i="43"/>
  <c r="H165" i="43"/>
  <c r="G165" i="43"/>
  <c r="F165" i="43"/>
  <c r="V164" i="43"/>
  <c r="U164" i="43"/>
  <c r="S164" i="43"/>
  <c r="R164" i="43"/>
  <c r="K164" i="43"/>
  <c r="J164" i="43"/>
  <c r="I164" i="43"/>
  <c r="H164" i="43"/>
  <c r="G164" i="43"/>
  <c r="F164" i="43"/>
  <c r="X159" i="43"/>
  <c r="V159" i="43"/>
  <c r="U159" i="43"/>
  <c r="S159" i="43"/>
  <c r="R159" i="43"/>
  <c r="L159" i="43"/>
  <c r="J159" i="43"/>
  <c r="I159" i="43"/>
  <c r="G159" i="43"/>
  <c r="F159" i="43"/>
  <c r="V158" i="43"/>
  <c r="U158" i="43"/>
  <c r="S158" i="43"/>
  <c r="R158" i="43"/>
  <c r="J158" i="43"/>
  <c r="I158" i="43"/>
  <c r="G158" i="43"/>
  <c r="F158" i="43"/>
  <c r="V157" i="43"/>
  <c r="U157" i="43"/>
  <c r="S157" i="43"/>
  <c r="R157" i="43"/>
  <c r="J157" i="43"/>
  <c r="I157" i="43"/>
  <c r="G157" i="43"/>
  <c r="F157" i="43"/>
  <c r="X153" i="43"/>
  <c r="V153" i="43"/>
  <c r="U153" i="43"/>
  <c r="S153" i="43"/>
  <c r="R153" i="43"/>
  <c r="M153" i="43"/>
  <c r="L153" i="43"/>
  <c r="K153" i="43"/>
  <c r="J153" i="43"/>
  <c r="I153" i="43"/>
  <c r="H153" i="43"/>
  <c r="G153" i="43"/>
  <c r="F153" i="43"/>
  <c r="V152" i="43"/>
  <c r="U152" i="43"/>
  <c r="S152" i="43"/>
  <c r="R152" i="43"/>
  <c r="K152" i="43"/>
  <c r="J152" i="43"/>
  <c r="I152" i="43"/>
  <c r="H152" i="43"/>
  <c r="G152" i="43"/>
  <c r="F152" i="43"/>
  <c r="V151" i="43"/>
  <c r="U151" i="43"/>
  <c r="S151" i="43"/>
  <c r="R151" i="43"/>
  <c r="K151" i="43"/>
  <c r="J151" i="43"/>
  <c r="I151" i="43"/>
  <c r="H151" i="43"/>
  <c r="G151" i="43"/>
  <c r="F151" i="43"/>
  <c r="X146" i="43"/>
  <c r="V146" i="43"/>
  <c r="U146" i="43"/>
  <c r="S146" i="43"/>
  <c r="R146" i="43"/>
  <c r="L146" i="43"/>
  <c r="J146" i="43"/>
  <c r="I146" i="43"/>
  <c r="G146" i="43"/>
  <c r="F146" i="43"/>
  <c r="V145" i="43"/>
  <c r="U145" i="43"/>
  <c r="S145" i="43"/>
  <c r="R145" i="43"/>
  <c r="J145" i="43"/>
  <c r="I145" i="43"/>
  <c r="G145" i="43"/>
  <c r="F145" i="43"/>
  <c r="V144" i="43"/>
  <c r="U144" i="43"/>
  <c r="S144" i="43"/>
  <c r="R144" i="43"/>
  <c r="J144" i="43"/>
  <c r="I144" i="43"/>
  <c r="G144" i="43"/>
  <c r="F144" i="43"/>
  <c r="X140" i="43"/>
  <c r="V140" i="43"/>
  <c r="U140" i="43"/>
  <c r="S140" i="43"/>
  <c r="R140" i="43"/>
  <c r="M140" i="43"/>
  <c r="L140" i="43"/>
  <c r="K140" i="43"/>
  <c r="J140" i="43"/>
  <c r="I140" i="43"/>
  <c r="H140" i="43"/>
  <c r="G140" i="43"/>
  <c r="F140" i="43"/>
  <c r="V139" i="43"/>
  <c r="U139" i="43"/>
  <c r="S139" i="43"/>
  <c r="R139" i="43"/>
  <c r="K139" i="43"/>
  <c r="J139" i="43"/>
  <c r="I139" i="43"/>
  <c r="H139" i="43"/>
  <c r="G139" i="43"/>
  <c r="F139" i="43"/>
  <c r="V138" i="43"/>
  <c r="U138" i="43"/>
  <c r="S138" i="43"/>
  <c r="R138" i="43"/>
  <c r="K138" i="43"/>
  <c r="J138" i="43"/>
  <c r="I138" i="43"/>
  <c r="H138" i="43"/>
  <c r="G138" i="43"/>
  <c r="F138" i="43"/>
  <c r="X133" i="43"/>
  <c r="V133" i="43"/>
  <c r="U133" i="43"/>
  <c r="S133" i="43"/>
  <c r="R133" i="43"/>
  <c r="L133" i="43"/>
  <c r="J133" i="43"/>
  <c r="I133" i="43"/>
  <c r="G133" i="43"/>
  <c r="F133" i="43"/>
  <c r="V132" i="43"/>
  <c r="U132" i="43"/>
  <c r="S132" i="43"/>
  <c r="R132" i="43"/>
  <c r="J132" i="43"/>
  <c r="I132" i="43"/>
  <c r="G132" i="43"/>
  <c r="F132" i="43"/>
  <c r="V131" i="43"/>
  <c r="U131" i="43"/>
  <c r="S131" i="43"/>
  <c r="R131" i="43"/>
  <c r="J131" i="43"/>
  <c r="I131" i="43"/>
  <c r="G131" i="43"/>
  <c r="F131" i="43"/>
  <c r="X127" i="43"/>
  <c r="V127" i="43"/>
  <c r="U127" i="43"/>
  <c r="S127" i="43"/>
  <c r="R127" i="43"/>
  <c r="M127" i="43"/>
  <c r="L127" i="43"/>
  <c r="K127" i="43"/>
  <c r="J127" i="43"/>
  <c r="I127" i="43"/>
  <c r="H127" i="43"/>
  <c r="G127" i="43"/>
  <c r="F127" i="43"/>
  <c r="V126" i="43"/>
  <c r="U126" i="43"/>
  <c r="S126" i="43"/>
  <c r="R126" i="43"/>
  <c r="K126" i="43"/>
  <c r="J126" i="43"/>
  <c r="I126" i="43"/>
  <c r="H126" i="43"/>
  <c r="G126" i="43"/>
  <c r="F126" i="43"/>
  <c r="V125" i="43"/>
  <c r="U125" i="43"/>
  <c r="S125" i="43"/>
  <c r="R125" i="43"/>
  <c r="K125" i="43"/>
  <c r="J125" i="43"/>
  <c r="I125" i="43"/>
  <c r="H125" i="43"/>
  <c r="G125" i="43"/>
  <c r="F125" i="43"/>
  <c r="X120" i="43"/>
  <c r="V120" i="43"/>
  <c r="U120" i="43"/>
  <c r="S120" i="43"/>
  <c r="R120" i="43"/>
  <c r="L120" i="43"/>
  <c r="J120" i="43"/>
  <c r="I120" i="43"/>
  <c r="G120" i="43"/>
  <c r="F120" i="43"/>
  <c r="V119" i="43"/>
  <c r="U119" i="43"/>
  <c r="S119" i="43"/>
  <c r="R119" i="43"/>
  <c r="J119" i="43"/>
  <c r="I119" i="43"/>
  <c r="G119" i="43"/>
  <c r="F119" i="43"/>
  <c r="V118" i="43"/>
  <c r="U118" i="43"/>
  <c r="S118" i="43"/>
  <c r="R118" i="43"/>
  <c r="J118" i="43"/>
  <c r="I118" i="43"/>
  <c r="G118" i="43"/>
  <c r="F118" i="43"/>
  <c r="X114" i="43"/>
  <c r="V114" i="43"/>
  <c r="U114" i="43"/>
  <c r="S114" i="43"/>
  <c r="R114" i="43"/>
  <c r="M114" i="43"/>
  <c r="L114" i="43"/>
  <c r="K114" i="43"/>
  <c r="J114" i="43"/>
  <c r="I114" i="43"/>
  <c r="H114" i="43"/>
  <c r="G114" i="43"/>
  <c r="F114" i="43"/>
  <c r="V113" i="43"/>
  <c r="U113" i="43"/>
  <c r="S113" i="43"/>
  <c r="R113" i="43"/>
  <c r="K113" i="43"/>
  <c r="J113" i="43"/>
  <c r="I113" i="43"/>
  <c r="H113" i="43"/>
  <c r="G113" i="43"/>
  <c r="F113" i="43"/>
  <c r="V112" i="43"/>
  <c r="U112" i="43"/>
  <c r="S112" i="43"/>
  <c r="R112" i="43"/>
  <c r="K112" i="43"/>
  <c r="J112" i="43"/>
  <c r="I112" i="43"/>
  <c r="H112" i="43"/>
  <c r="G112" i="43"/>
  <c r="F112" i="43"/>
  <c r="X107" i="43"/>
  <c r="V107" i="43"/>
  <c r="U107" i="43"/>
  <c r="S107" i="43"/>
  <c r="R107" i="43"/>
  <c r="L107" i="43"/>
  <c r="J107" i="43"/>
  <c r="I107" i="43"/>
  <c r="G107" i="43"/>
  <c r="F107" i="43"/>
  <c r="V106" i="43"/>
  <c r="U106" i="43"/>
  <c r="S106" i="43"/>
  <c r="R106" i="43"/>
  <c r="J106" i="43"/>
  <c r="I106" i="43"/>
  <c r="G106" i="43"/>
  <c r="F106" i="43"/>
  <c r="V105" i="43"/>
  <c r="U105" i="43"/>
  <c r="S105" i="43"/>
  <c r="R105" i="43"/>
  <c r="J105" i="43"/>
  <c r="I105" i="43"/>
  <c r="G105" i="43"/>
  <c r="F105" i="43"/>
  <c r="X101" i="43"/>
  <c r="V101" i="43"/>
  <c r="U101" i="43"/>
  <c r="S101" i="43"/>
  <c r="R101" i="43"/>
  <c r="M101" i="43"/>
  <c r="L101" i="43"/>
  <c r="K101" i="43"/>
  <c r="J101" i="43"/>
  <c r="I101" i="43"/>
  <c r="H101" i="43"/>
  <c r="G101" i="43"/>
  <c r="F101" i="43"/>
  <c r="V100" i="43"/>
  <c r="U100" i="43"/>
  <c r="S100" i="43"/>
  <c r="R100" i="43"/>
  <c r="K100" i="43"/>
  <c r="J100" i="43"/>
  <c r="I100" i="43"/>
  <c r="H100" i="43"/>
  <c r="G100" i="43"/>
  <c r="F100" i="43"/>
  <c r="V99" i="43"/>
  <c r="U99" i="43"/>
  <c r="S99" i="43"/>
  <c r="R99" i="43"/>
  <c r="K99" i="43"/>
  <c r="J99" i="43"/>
  <c r="I99" i="43"/>
  <c r="H99" i="43"/>
  <c r="G99" i="43"/>
  <c r="F99" i="43"/>
  <c r="X94" i="43"/>
  <c r="V94" i="43"/>
  <c r="U94" i="43"/>
  <c r="S94" i="43"/>
  <c r="R94" i="43"/>
  <c r="L94" i="43"/>
  <c r="J94" i="43"/>
  <c r="I94" i="43"/>
  <c r="G94" i="43"/>
  <c r="F94" i="43"/>
  <c r="V93" i="43"/>
  <c r="U93" i="43"/>
  <c r="S93" i="43"/>
  <c r="R93" i="43"/>
  <c r="J93" i="43"/>
  <c r="I93" i="43"/>
  <c r="G93" i="43"/>
  <c r="F93" i="43"/>
  <c r="V92" i="43"/>
  <c r="U92" i="43"/>
  <c r="S92" i="43"/>
  <c r="R92" i="43"/>
  <c r="J92" i="43"/>
  <c r="I92" i="43"/>
  <c r="G92" i="43"/>
  <c r="F92" i="43"/>
  <c r="X88" i="43"/>
  <c r="V88" i="43"/>
  <c r="U88" i="43"/>
  <c r="S88" i="43"/>
  <c r="R88" i="43"/>
  <c r="M88" i="43"/>
  <c r="L88" i="43"/>
  <c r="K88" i="43"/>
  <c r="J88" i="43"/>
  <c r="I88" i="43"/>
  <c r="H88" i="43"/>
  <c r="G88" i="43"/>
  <c r="F88" i="43"/>
  <c r="V87" i="43"/>
  <c r="U87" i="43"/>
  <c r="S87" i="43"/>
  <c r="R87" i="43"/>
  <c r="K87" i="43"/>
  <c r="J87" i="43"/>
  <c r="I87" i="43"/>
  <c r="H87" i="43"/>
  <c r="G87" i="43"/>
  <c r="F87" i="43"/>
  <c r="V86" i="43"/>
  <c r="U86" i="43"/>
  <c r="S86" i="43"/>
  <c r="R86" i="43"/>
  <c r="K86" i="43"/>
  <c r="J86" i="43"/>
  <c r="I86" i="43"/>
  <c r="H86" i="43"/>
  <c r="G86" i="43"/>
  <c r="F86" i="43"/>
  <c r="X81" i="43"/>
  <c r="V81" i="43"/>
  <c r="U81" i="43"/>
  <c r="S81" i="43"/>
  <c r="R81" i="43"/>
  <c r="L81" i="43"/>
  <c r="J81" i="43"/>
  <c r="I81" i="43"/>
  <c r="G81" i="43"/>
  <c r="F81" i="43"/>
  <c r="V80" i="43"/>
  <c r="U80" i="43"/>
  <c r="S80" i="43"/>
  <c r="R80" i="43"/>
  <c r="J80" i="43"/>
  <c r="I80" i="43"/>
  <c r="G80" i="43"/>
  <c r="F80" i="43"/>
  <c r="V79" i="43"/>
  <c r="U79" i="43"/>
  <c r="S79" i="43"/>
  <c r="R79" i="43"/>
  <c r="J79" i="43"/>
  <c r="I79" i="43"/>
  <c r="G79" i="43"/>
  <c r="F79" i="43"/>
  <c r="X75" i="43"/>
  <c r="V75" i="43"/>
  <c r="U75" i="43"/>
  <c r="S75" i="43"/>
  <c r="R75" i="43"/>
  <c r="M75" i="43"/>
  <c r="L75" i="43"/>
  <c r="K75" i="43"/>
  <c r="J75" i="43"/>
  <c r="I75" i="43"/>
  <c r="H75" i="43"/>
  <c r="G75" i="43"/>
  <c r="F75" i="43"/>
  <c r="V74" i="43"/>
  <c r="U74" i="43"/>
  <c r="S74" i="43"/>
  <c r="R74" i="43"/>
  <c r="K74" i="43"/>
  <c r="J74" i="43"/>
  <c r="I74" i="43"/>
  <c r="H74" i="43"/>
  <c r="G74" i="43"/>
  <c r="F74" i="43"/>
  <c r="V73" i="43"/>
  <c r="U73" i="43"/>
  <c r="S73" i="43"/>
  <c r="R73" i="43"/>
  <c r="K73" i="43"/>
  <c r="J73" i="43"/>
  <c r="I73" i="43"/>
  <c r="H73" i="43"/>
  <c r="G73" i="43"/>
  <c r="F73" i="43"/>
  <c r="X263" i="59"/>
  <c r="V263" i="59"/>
  <c r="U263" i="59"/>
  <c r="S263" i="59"/>
  <c r="R263" i="59"/>
  <c r="L263" i="59"/>
  <c r="J263" i="59"/>
  <c r="I263" i="59"/>
  <c r="G263" i="59"/>
  <c r="F263" i="59"/>
  <c r="V262" i="59"/>
  <c r="U262" i="59"/>
  <c r="S262" i="59"/>
  <c r="R262" i="59"/>
  <c r="J262" i="59"/>
  <c r="I262" i="59"/>
  <c r="G262" i="59"/>
  <c r="F262" i="59"/>
  <c r="V261" i="59"/>
  <c r="U261" i="59"/>
  <c r="S261" i="59"/>
  <c r="R261" i="59"/>
  <c r="J261" i="59"/>
  <c r="I261" i="59"/>
  <c r="G261" i="59"/>
  <c r="F261" i="59"/>
  <c r="X257" i="59"/>
  <c r="V257" i="59"/>
  <c r="U257" i="59"/>
  <c r="S257" i="59"/>
  <c r="R257" i="59"/>
  <c r="M257" i="59"/>
  <c r="L257" i="59"/>
  <c r="K257" i="59"/>
  <c r="J257" i="59"/>
  <c r="I257" i="59"/>
  <c r="H257" i="59"/>
  <c r="G257" i="59"/>
  <c r="F257" i="59"/>
  <c r="V256" i="59"/>
  <c r="U256" i="59"/>
  <c r="S256" i="59"/>
  <c r="R256" i="59"/>
  <c r="K256" i="59"/>
  <c r="J256" i="59"/>
  <c r="I256" i="59"/>
  <c r="H256" i="59"/>
  <c r="G256" i="59"/>
  <c r="F256" i="59"/>
  <c r="V255" i="59"/>
  <c r="U255" i="59"/>
  <c r="S255" i="59"/>
  <c r="R255" i="59"/>
  <c r="K255" i="59"/>
  <c r="J255" i="59"/>
  <c r="I255" i="59"/>
  <c r="H255" i="59"/>
  <c r="G255" i="59"/>
  <c r="F255" i="59"/>
  <c r="X250" i="59"/>
  <c r="V250" i="59"/>
  <c r="U250" i="59"/>
  <c r="S250" i="59"/>
  <c r="R250" i="59"/>
  <c r="L250" i="59"/>
  <c r="J250" i="59"/>
  <c r="I250" i="59"/>
  <c r="G250" i="59"/>
  <c r="F250" i="59"/>
  <c r="V249" i="59"/>
  <c r="U249" i="59"/>
  <c r="S249" i="59"/>
  <c r="R249" i="59"/>
  <c r="J249" i="59"/>
  <c r="I249" i="59"/>
  <c r="G249" i="59"/>
  <c r="F249" i="59"/>
  <c r="V248" i="59"/>
  <c r="U248" i="59"/>
  <c r="S248" i="59"/>
  <c r="R248" i="59"/>
  <c r="J248" i="59"/>
  <c r="I248" i="59"/>
  <c r="G248" i="59"/>
  <c r="F248" i="59"/>
  <c r="X244" i="59"/>
  <c r="V244" i="59"/>
  <c r="U244" i="59"/>
  <c r="S244" i="59"/>
  <c r="R244" i="59"/>
  <c r="M244" i="59"/>
  <c r="L244" i="59"/>
  <c r="K244" i="59"/>
  <c r="J244" i="59"/>
  <c r="I244" i="59"/>
  <c r="H244" i="59"/>
  <c r="G244" i="59"/>
  <c r="F244" i="59"/>
  <c r="V243" i="59"/>
  <c r="U243" i="59"/>
  <c r="S243" i="59"/>
  <c r="R243" i="59"/>
  <c r="K243" i="59"/>
  <c r="J243" i="59"/>
  <c r="I243" i="59"/>
  <c r="H243" i="59"/>
  <c r="G243" i="59"/>
  <c r="F243" i="59"/>
  <c r="V242" i="59"/>
  <c r="U242" i="59"/>
  <c r="S242" i="59"/>
  <c r="R242" i="59"/>
  <c r="K242" i="59"/>
  <c r="J242" i="59"/>
  <c r="I242" i="59"/>
  <c r="H242" i="59"/>
  <c r="G242" i="59"/>
  <c r="F242" i="59"/>
  <c r="X237" i="59"/>
  <c r="V237" i="59"/>
  <c r="U237" i="59"/>
  <c r="S237" i="59"/>
  <c r="R237" i="59"/>
  <c r="L237" i="59"/>
  <c r="J237" i="59"/>
  <c r="I237" i="59"/>
  <c r="G237" i="59"/>
  <c r="F237" i="59"/>
  <c r="V236" i="59"/>
  <c r="U236" i="59"/>
  <c r="S236" i="59"/>
  <c r="R236" i="59"/>
  <c r="J236" i="59"/>
  <c r="I236" i="59"/>
  <c r="G236" i="59"/>
  <c r="F236" i="59"/>
  <c r="V235" i="59"/>
  <c r="U235" i="59"/>
  <c r="S235" i="59"/>
  <c r="R235" i="59"/>
  <c r="J235" i="59"/>
  <c r="I235" i="59"/>
  <c r="G235" i="59"/>
  <c r="F235" i="59"/>
  <c r="X231" i="59"/>
  <c r="V231" i="59"/>
  <c r="U231" i="59"/>
  <c r="S231" i="59"/>
  <c r="R231" i="59"/>
  <c r="M231" i="59"/>
  <c r="L231" i="59"/>
  <c r="K231" i="59"/>
  <c r="J231" i="59"/>
  <c r="I231" i="59"/>
  <c r="H231" i="59"/>
  <c r="G231" i="59"/>
  <c r="F231" i="59"/>
  <c r="V230" i="59"/>
  <c r="U230" i="59"/>
  <c r="S230" i="59"/>
  <c r="R230" i="59"/>
  <c r="K230" i="59"/>
  <c r="J230" i="59"/>
  <c r="I230" i="59"/>
  <c r="H230" i="59"/>
  <c r="G230" i="59"/>
  <c r="F230" i="59"/>
  <c r="V229" i="59"/>
  <c r="U229" i="59"/>
  <c r="S229" i="59"/>
  <c r="R229" i="59"/>
  <c r="K229" i="59"/>
  <c r="J229" i="59"/>
  <c r="I229" i="59"/>
  <c r="H229" i="59"/>
  <c r="G229" i="59"/>
  <c r="F229" i="59"/>
  <c r="X224" i="59"/>
  <c r="V224" i="59"/>
  <c r="U224" i="59"/>
  <c r="S224" i="59"/>
  <c r="R224" i="59"/>
  <c r="L224" i="59"/>
  <c r="J224" i="59"/>
  <c r="I224" i="59"/>
  <c r="G224" i="59"/>
  <c r="F224" i="59"/>
  <c r="V223" i="59"/>
  <c r="U223" i="59"/>
  <c r="S223" i="59"/>
  <c r="R223" i="59"/>
  <c r="J223" i="59"/>
  <c r="I223" i="59"/>
  <c r="G223" i="59"/>
  <c r="F223" i="59"/>
  <c r="V222" i="59"/>
  <c r="U222" i="59"/>
  <c r="S222" i="59"/>
  <c r="R222" i="59"/>
  <c r="J222" i="59"/>
  <c r="I222" i="59"/>
  <c r="G222" i="59"/>
  <c r="F222" i="59"/>
  <c r="X218" i="59"/>
  <c r="V218" i="59"/>
  <c r="U218" i="59"/>
  <c r="S218" i="59"/>
  <c r="R218" i="59"/>
  <c r="M218" i="59"/>
  <c r="L218" i="59"/>
  <c r="K218" i="59"/>
  <c r="J218" i="59"/>
  <c r="I218" i="59"/>
  <c r="H218" i="59"/>
  <c r="G218" i="59"/>
  <c r="F218" i="59"/>
  <c r="V217" i="59"/>
  <c r="U217" i="59"/>
  <c r="S217" i="59"/>
  <c r="R217" i="59"/>
  <c r="K217" i="59"/>
  <c r="J217" i="59"/>
  <c r="I217" i="59"/>
  <c r="H217" i="59"/>
  <c r="G217" i="59"/>
  <c r="F217" i="59"/>
  <c r="V216" i="59"/>
  <c r="U216" i="59"/>
  <c r="S216" i="59"/>
  <c r="R216" i="59"/>
  <c r="K216" i="59"/>
  <c r="J216" i="59"/>
  <c r="I216" i="59"/>
  <c r="H216" i="59"/>
  <c r="G216" i="59"/>
  <c r="F216" i="59"/>
  <c r="X211" i="59"/>
  <c r="V211" i="59"/>
  <c r="U211" i="59"/>
  <c r="S211" i="59"/>
  <c r="R211" i="59"/>
  <c r="L211" i="59"/>
  <c r="J211" i="59"/>
  <c r="I211" i="59"/>
  <c r="G211" i="59"/>
  <c r="F211" i="59"/>
  <c r="V210" i="59"/>
  <c r="U210" i="59"/>
  <c r="S210" i="59"/>
  <c r="R210" i="59"/>
  <c r="J210" i="59"/>
  <c r="I210" i="59"/>
  <c r="G210" i="59"/>
  <c r="F210" i="59"/>
  <c r="V209" i="59"/>
  <c r="U209" i="59"/>
  <c r="S209" i="59"/>
  <c r="R209" i="59"/>
  <c r="J209" i="59"/>
  <c r="I209" i="59"/>
  <c r="G209" i="59"/>
  <c r="F209" i="59"/>
  <c r="X205" i="59"/>
  <c r="V205" i="59"/>
  <c r="U205" i="59"/>
  <c r="S205" i="59"/>
  <c r="R205" i="59"/>
  <c r="M205" i="59"/>
  <c r="L205" i="59"/>
  <c r="K205" i="59"/>
  <c r="J205" i="59"/>
  <c r="I205" i="59"/>
  <c r="H205" i="59"/>
  <c r="G205" i="59"/>
  <c r="F205" i="59"/>
  <c r="V204" i="59"/>
  <c r="U204" i="59"/>
  <c r="S204" i="59"/>
  <c r="R204" i="59"/>
  <c r="K204" i="59"/>
  <c r="J204" i="59"/>
  <c r="I204" i="59"/>
  <c r="H204" i="59"/>
  <c r="G204" i="59"/>
  <c r="F204" i="59"/>
  <c r="V203" i="59"/>
  <c r="U203" i="59"/>
  <c r="S203" i="59"/>
  <c r="R203" i="59"/>
  <c r="K203" i="59"/>
  <c r="J203" i="59"/>
  <c r="I203" i="59"/>
  <c r="H203" i="59"/>
  <c r="G203" i="59"/>
  <c r="F203" i="59"/>
  <c r="X198" i="59"/>
  <c r="V198" i="59"/>
  <c r="U198" i="59"/>
  <c r="S198" i="59"/>
  <c r="R198" i="59"/>
  <c r="L198" i="59"/>
  <c r="J198" i="59"/>
  <c r="I198" i="59"/>
  <c r="G198" i="59"/>
  <c r="F198" i="59"/>
  <c r="V197" i="59"/>
  <c r="U197" i="59"/>
  <c r="S197" i="59"/>
  <c r="R197" i="59"/>
  <c r="J197" i="59"/>
  <c r="I197" i="59"/>
  <c r="G197" i="59"/>
  <c r="F197" i="59"/>
  <c r="V196" i="59"/>
  <c r="U196" i="59"/>
  <c r="S196" i="59"/>
  <c r="R196" i="59"/>
  <c r="J196" i="59"/>
  <c r="I196" i="59"/>
  <c r="G196" i="59"/>
  <c r="F196" i="59"/>
  <c r="X192" i="59"/>
  <c r="V192" i="59"/>
  <c r="U192" i="59"/>
  <c r="S192" i="59"/>
  <c r="R192" i="59"/>
  <c r="M192" i="59"/>
  <c r="L192" i="59"/>
  <c r="K192" i="59"/>
  <c r="J192" i="59"/>
  <c r="I192" i="59"/>
  <c r="H192" i="59"/>
  <c r="G192" i="59"/>
  <c r="F192" i="59"/>
  <c r="V191" i="59"/>
  <c r="U191" i="59"/>
  <c r="S191" i="59"/>
  <c r="R191" i="59"/>
  <c r="K191" i="59"/>
  <c r="J191" i="59"/>
  <c r="I191" i="59"/>
  <c r="H191" i="59"/>
  <c r="G191" i="59"/>
  <c r="F191" i="59"/>
  <c r="V190" i="59"/>
  <c r="U190" i="59"/>
  <c r="S190" i="59"/>
  <c r="R190" i="59"/>
  <c r="K190" i="59"/>
  <c r="J190" i="59"/>
  <c r="I190" i="59"/>
  <c r="H190" i="59"/>
  <c r="G190" i="59"/>
  <c r="F190" i="59"/>
  <c r="X185" i="59"/>
  <c r="V185" i="59"/>
  <c r="U185" i="59"/>
  <c r="S185" i="59"/>
  <c r="R185" i="59"/>
  <c r="L185" i="59"/>
  <c r="J185" i="59"/>
  <c r="I185" i="59"/>
  <c r="G185" i="59"/>
  <c r="F185" i="59"/>
  <c r="V184" i="59"/>
  <c r="U184" i="59"/>
  <c r="S184" i="59"/>
  <c r="R184" i="59"/>
  <c r="J184" i="59"/>
  <c r="I184" i="59"/>
  <c r="G184" i="59"/>
  <c r="F184" i="59"/>
  <c r="V183" i="59"/>
  <c r="U183" i="59"/>
  <c r="S183" i="59"/>
  <c r="R183" i="59"/>
  <c r="J183" i="59"/>
  <c r="I183" i="59"/>
  <c r="G183" i="59"/>
  <c r="F183" i="59"/>
  <c r="X179" i="59"/>
  <c r="V179" i="59"/>
  <c r="U179" i="59"/>
  <c r="S179" i="59"/>
  <c r="R179" i="59"/>
  <c r="M179" i="59"/>
  <c r="L179" i="59"/>
  <c r="K179" i="59"/>
  <c r="J179" i="59"/>
  <c r="I179" i="59"/>
  <c r="H179" i="59"/>
  <c r="G179" i="59"/>
  <c r="F179" i="59"/>
  <c r="V178" i="59"/>
  <c r="U178" i="59"/>
  <c r="S178" i="59"/>
  <c r="R178" i="59"/>
  <c r="K178" i="59"/>
  <c r="J178" i="59"/>
  <c r="I178" i="59"/>
  <c r="H178" i="59"/>
  <c r="G178" i="59"/>
  <c r="F178" i="59"/>
  <c r="V177" i="59"/>
  <c r="U177" i="59"/>
  <c r="S177" i="59"/>
  <c r="R177" i="59"/>
  <c r="K177" i="59"/>
  <c r="J177" i="59"/>
  <c r="I177" i="59"/>
  <c r="H177" i="59"/>
  <c r="G177" i="59"/>
  <c r="F177" i="59"/>
  <c r="X172" i="59"/>
  <c r="V172" i="59"/>
  <c r="U172" i="59"/>
  <c r="S172" i="59"/>
  <c r="R172" i="59"/>
  <c r="L172" i="59"/>
  <c r="J172" i="59"/>
  <c r="I172" i="59"/>
  <c r="G172" i="59"/>
  <c r="F172" i="59"/>
  <c r="V171" i="59"/>
  <c r="U171" i="59"/>
  <c r="S171" i="59"/>
  <c r="R171" i="59"/>
  <c r="J171" i="59"/>
  <c r="I171" i="59"/>
  <c r="G171" i="59"/>
  <c r="F171" i="59"/>
  <c r="V170" i="59"/>
  <c r="U170" i="59"/>
  <c r="S170" i="59"/>
  <c r="R170" i="59"/>
  <c r="J170" i="59"/>
  <c r="I170" i="59"/>
  <c r="G170" i="59"/>
  <c r="F170" i="59"/>
  <c r="X166" i="59"/>
  <c r="V166" i="59"/>
  <c r="U166" i="59"/>
  <c r="S166" i="59"/>
  <c r="R166" i="59"/>
  <c r="M166" i="59"/>
  <c r="L166" i="59"/>
  <c r="K166" i="59"/>
  <c r="J166" i="59"/>
  <c r="I166" i="59"/>
  <c r="H166" i="59"/>
  <c r="G166" i="59"/>
  <c r="F166" i="59"/>
  <c r="V165" i="59"/>
  <c r="U165" i="59"/>
  <c r="S165" i="59"/>
  <c r="R165" i="59"/>
  <c r="K165" i="59"/>
  <c r="J165" i="59"/>
  <c r="I165" i="59"/>
  <c r="H165" i="59"/>
  <c r="G165" i="59"/>
  <c r="F165" i="59"/>
  <c r="V164" i="59"/>
  <c r="U164" i="59"/>
  <c r="S164" i="59"/>
  <c r="R164" i="59"/>
  <c r="K164" i="59"/>
  <c r="J164" i="59"/>
  <c r="I164" i="59"/>
  <c r="H164" i="59"/>
  <c r="G164" i="59"/>
  <c r="F164" i="59"/>
  <c r="X159" i="59"/>
  <c r="V159" i="59"/>
  <c r="U159" i="59"/>
  <c r="S159" i="59"/>
  <c r="R159" i="59"/>
  <c r="L159" i="59"/>
  <c r="J159" i="59"/>
  <c r="I159" i="59"/>
  <c r="G159" i="59"/>
  <c r="F159" i="59"/>
  <c r="V158" i="59"/>
  <c r="U158" i="59"/>
  <c r="S158" i="59"/>
  <c r="R158" i="59"/>
  <c r="J158" i="59"/>
  <c r="I158" i="59"/>
  <c r="G158" i="59"/>
  <c r="F158" i="59"/>
  <c r="V157" i="59"/>
  <c r="U157" i="59"/>
  <c r="S157" i="59"/>
  <c r="R157" i="59"/>
  <c r="J157" i="59"/>
  <c r="I157" i="59"/>
  <c r="G157" i="59"/>
  <c r="F157" i="59"/>
  <c r="X153" i="59"/>
  <c r="V153" i="59"/>
  <c r="U153" i="59"/>
  <c r="S153" i="59"/>
  <c r="R153" i="59"/>
  <c r="M153" i="59"/>
  <c r="L153" i="59"/>
  <c r="K153" i="59"/>
  <c r="J153" i="59"/>
  <c r="I153" i="59"/>
  <c r="H153" i="59"/>
  <c r="G153" i="59"/>
  <c r="F153" i="59"/>
  <c r="V152" i="59"/>
  <c r="U152" i="59"/>
  <c r="S152" i="59"/>
  <c r="R152" i="59"/>
  <c r="K152" i="59"/>
  <c r="J152" i="59"/>
  <c r="I152" i="59"/>
  <c r="H152" i="59"/>
  <c r="G152" i="59"/>
  <c r="F152" i="59"/>
  <c r="V151" i="59"/>
  <c r="U151" i="59"/>
  <c r="S151" i="59"/>
  <c r="R151" i="59"/>
  <c r="K151" i="59"/>
  <c r="J151" i="59"/>
  <c r="I151" i="59"/>
  <c r="H151" i="59"/>
  <c r="G151" i="59"/>
  <c r="F151" i="59"/>
  <c r="X146" i="59"/>
  <c r="V146" i="59"/>
  <c r="U146" i="59"/>
  <c r="S146" i="59"/>
  <c r="R146" i="59"/>
  <c r="L146" i="59"/>
  <c r="J146" i="59"/>
  <c r="I146" i="59"/>
  <c r="G146" i="59"/>
  <c r="F146" i="59"/>
  <c r="V145" i="59"/>
  <c r="U145" i="59"/>
  <c r="S145" i="59"/>
  <c r="R145" i="59"/>
  <c r="J145" i="59"/>
  <c r="I145" i="59"/>
  <c r="G145" i="59"/>
  <c r="F145" i="59"/>
  <c r="V144" i="59"/>
  <c r="U144" i="59"/>
  <c r="S144" i="59"/>
  <c r="R144" i="59"/>
  <c r="J144" i="59"/>
  <c r="I144" i="59"/>
  <c r="G144" i="59"/>
  <c r="F144" i="59"/>
  <c r="X140" i="59"/>
  <c r="V140" i="59"/>
  <c r="U140" i="59"/>
  <c r="S140" i="59"/>
  <c r="R140" i="59"/>
  <c r="M140" i="59"/>
  <c r="L140" i="59"/>
  <c r="K140" i="59"/>
  <c r="J140" i="59"/>
  <c r="I140" i="59"/>
  <c r="H140" i="59"/>
  <c r="G140" i="59"/>
  <c r="F140" i="59"/>
  <c r="V139" i="59"/>
  <c r="U139" i="59"/>
  <c r="S139" i="59"/>
  <c r="R139" i="59"/>
  <c r="K139" i="59"/>
  <c r="J139" i="59"/>
  <c r="I139" i="59"/>
  <c r="H139" i="59"/>
  <c r="G139" i="59"/>
  <c r="F139" i="59"/>
  <c r="V138" i="59"/>
  <c r="U138" i="59"/>
  <c r="S138" i="59"/>
  <c r="R138" i="59"/>
  <c r="K138" i="59"/>
  <c r="J138" i="59"/>
  <c r="I138" i="59"/>
  <c r="H138" i="59"/>
  <c r="G138" i="59"/>
  <c r="F138" i="59"/>
  <c r="X133" i="59"/>
  <c r="V133" i="59"/>
  <c r="U133" i="59"/>
  <c r="S133" i="59"/>
  <c r="R133" i="59"/>
  <c r="L133" i="59"/>
  <c r="J133" i="59"/>
  <c r="I133" i="59"/>
  <c r="G133" i="59"/>
  <c r="F133" i="59"/>
  <c r="V132" i="59"/>
  <c r="U132" i="59"/>
  <c r="S132" i="59"/>
  <c r="R132" i="59"/>
  <c r="J132" i="59"/>
  <c r="I132" i="59"/>
  <c r="G132" i="59"/>
  <c r="F132" i="59"/>
  <c r="V131" i="59"/>
  <c r="U131" i="59"/>
  <c r="S131" i="59"/>
  <c r="R131" i="59"/>
  <c r="J131" i="59"/>
  <c r="I131" i="59"/>
  <c r="G131" i="59"/>
  <c r="F131" i="59"/>
  <c r="X127" i="59"/>
  <c r="V127" i="59"/>
  <c r="U127" i="59"/>
  <c r="S127" i="59"/>
  <c r="R127" i="59"/>
  <c r="M127" i="59"/>
  <c r="L127" i="59"/>
  <c r="K127" i="59"/>
  <c r="J127" i="59"/>
  <c r="I127" i="59"/>
  <c r="H127" i="59"/>
  <c r="G127" i="59"/>
  <c r="F127" i="59"/>
  <c r="V126" i="59"/>
  <c r="U126" i="59"/>
  <c r="S126" i="59"/>
  <c r="R126" i="59"/>
  <c r="K126" i="59"/>
  <c r="J126" i="59"/>
  <c r="I126" i="59"/>
  <c r="H126" i="59"/>
  <c r="G126" i="59"/>
  <c r="F126" i="59"/>
  <c r="V125" i="59"/>
  <c r="U125" i="59"/>
  <c r="S125" i="59"/>
  <c r="R125" i="59"/>
  <c r="K125" i="59"/>
  <c r="J125" i="59"/>
  <c r="I125" i="59"/>
  <c r="H125" i="59"/>
  <c r="G125" i="59"/>
  <c r="F125" i="59"/>
  <c r="X120" i="59"/>
  <c r="V120" i="59"/>
  <c r="U120" i="59"/>
  <c r="S120" i="59"/>
  <c r="R120" i="59"/>
  <c r="L120" i="59"/>
  <c r="J120" i="59"/>
  <c r="I120" i="59"/>
  <c r="G120" i="59"/>
  <c r="F120" i="59"/>
  <c r="V119" i="59"/>
  <c r="U119" i="59"/>
  <c r="S119" i="59"/>
  <c r="R119" i="59"/>
  <c r="J119" i="59"/>
  <c r="I119" i="59"/>
  <c r="G119" i="59"/>
  <c r="F119" i="59"/>
  <c r="V118" i="59"/>
  <c r="U118" i="59"/>
  <c r="S118" i="59"/>
  <c r="R118" i="59"/>
  <c r="J118" i="59"/>
  <c r="I118" i="59"/>
  <c r="G118" i="59"/>
  <c r="F118" i="59"/>
  <c r="X114" i="59"/>
  <c r="V114" i="59"/>
  <c r="U114" i="59"/>
  <c r="S114" i="59"/>
  <c r="R114" i="59"/>
  <c r="M114" i="59"/>
  <c r="L114" i="59"/>
  <c r="K114" i="59"/>
  <c r="J114" i="59"/>
  <c r="I114" i="59"/>
  <c r="H114" i="59"/>
  <c r="G114" i="59"/>
  <c r="F114" i="59"/>
  <c r="V113" i="59"/>
  <c r="U113" i="59"/>
  <c r="S113" i="59"/>
  <c r="R113" i="59"/>
  <c r="K113" i="59"/>
  <c r="J113" i="59"/>
  <c r="I113" i="59"/>
  <c r="H113" i="59"/>
  <c r="G113" i="59"/>
  <c r="F113" i="59"/>
  <c r="V112" i="59"/>
  <c r="U112" i="59"/>
  <c r="S112" i="59"/>
  <c r="R112" i="59"/>
  <c r="K112" i="59"/>
  <c r="J112" i="59"/>
  <c r="I112" i="59"/>
  <c r="H112" i="59"/>
  <c r="G112" i="59"/>
  <c r="F112" i="59"/>
  <c r="X107" i="59"/>
  <c r="V107" i="59"/>
  <c r="U107" i="59"/>
  <c r="S107" i="59"/>
  <c r="R107" i="59"/>
  <c r="L107" i="59"/>
  <c r="J107" i="59"/>
  <c r="I107" i="59"/>
  <c r="G107" i="59"/>
  <c r="F107" i="59"/>
  <c r="V106" i="59"/>
  <c r="U106" i="59"/>
  <c r="S106" i="59"/>
  <c r="R106" i="59"/>
  <c r="J106" i="59"/>
  <c r="I106" i="59"/>
  <c r="G106" i="59"/>
  <c r="F106" i="59"/>
  <c r="V105" i="59"/>
  <c r="U105" i="59"/>
  <c r="S105" i="59"/>
  <c r="R105" i="59"/>
  <c r="J105" i="59"/>
  <c r="I105" i="59"/>
  <c r="G105" i="59"/>
  <c r="F105" i="59"/>
  <c r="X101" i="59"/>
  <c r="V101" i="59"/>
  <c r="U101" i="59"/>
  <c r="S101" i="59"/>
  <c r="R101" i="59"/>
  <c r="M101" i="59"/>
  <c r="L101" i="59"/>
  <c r="K101" i="59"/>
  <c r="J101" i="59"/>
  <c r="I101" i="59"/>
  <c r="H101" i="59"/>
  <c r="G101" i="59"/>
  <c r="F101" i="59"/>
  <c r="V100" i="59"/>
  <c r="U100" i="59"/>
  <c r="S100" i="59"/>
  <c r="R100" i="59"/>
  <c r="K100" i="59"/>
  <c r="J100" i="59"/>
  <c r="I100" i="59"/>
  <c r="H100" i="59"/>
  <c r="G100" i="59"/>
  <c r="F100" i="59"/>
  <c r="V99" i="59"/>
  <c r="U99" i="59"/>
  <c r="S99" i="59"/>
  <c r="R99" i="59"/>
  <c r="K99" i="59"/>
  <c r="J99" i="59"/>
  <c r="I99" i="59"/>
  <c r="H99" i="59"/>
  <c r="G99" i="59"/>
  <c r="F99" i="59"/>
  <c r="X94" i="59"/>
  <c r="V94" i="59"/>
  <c r="U94" i="59"/>
  <c r="S94" i="59"/>
  <c r="R94" i="59"/>
  <c r="L94" i="59"/>
  <c r="J94" i="59"/>
  <c r="I94" i="59"/>
  <c r="G94" i="59"/>
  <c r="F94" i="59"/>
  <c r="V93" i="59"/>
  <c r="U93" i="59"/>
  <c r="S93" i="59"/>
  <c r="R93" i="59"/>
  <c r="J93" i="59"/>
  <c r="I93" i="59"/>
  <c r="G93" i="59"/>
  <c r="F93" i="59"/>
  <c r="V92" i="59"/>
  <c r="U92" i="59"/>
  <c r="S92" i="59"/>
  <c r="R92" i="59"/>
  <c r="J92" i="59"/>
  <c r="I92" i="59"/>
  <c r="G92" i="59"/>
  <c r="F92" i="59"/>
  <c r="X88" i="59"/>
  <c r="V88" i="59"/>
  <c r="U88" i="59"/>
  <c r="S88" i="59"/>
  <c r="R88" i="59"/>
  <c r="M88" i="59"/>
  <c r="L88" i="59"/>
  <c r="K88" i="59"/>
  <c r="J88" i="59"/>
  <c r="I88" i="59"/>
  <c r="H88" i="59"/>
  <c r="G88" i="59"/>
  <c r="F88" i="59"/>
  <c r="V87" i="59"/>
  <c r="U87" i="59"/>
  <c r="S87" i="59"/>
  <c r="R87" i="59"/>
  <c r="K87" i="59"/>
  <c r="J87" i="59"/>
  <c r="I87" i="59"/>
  <c r="H87" i="59"/>
  <c r="G87" i="59"/>
  <c r="F87" i="59"/>
  <c r="V86" i="59"/>
  <c r="U86" i="59"/>
  <c r="S86" i="59"/>
  <c r="R86" i="59"/>
  <c r="K86" i="59"/>
  <c r="J86" i="59"/>
  <c r="I86" i="59"/>
  <c r="H86" i="59"/>
  <c r="G86" i="59"/>
  <c r="F86" i="59"/>
  <c r="X81" i="59"/>
  <c r="V81" i="59"/>
  <c r="U81" i="59"/>
  <c r="S81" i="59"/>
  <c r="R81" i="59"/>
  <c r="L81" i="59"/>
  <c r="J81" i="59"/>
  <c r="I81" i="59"/>
  <c r="G81" i="59"/>
  <c r="F81" i="59"/>
  <c r="V80" i="59"/>
  <c r="U80" i="59"/>
  <c r="S80" i="59"/>
  <c r="R80" i="59"/>
  <c r="J80" i="59"/>
  <c r="I80" i="59"/>
  <c r="G80" i="59"/>
  <c r="F80" i="59"/>
  <c r="V79" i="59"/>
  <c r="U79" i="59"/>
  <c r="S79" i="59"/>
  <c r="R79" i="59"/>
  <c r="J79" i="59"/>
  <c r="I79" i="59"/>
  <c r="G79" i="59"/>
  <c r="F79" i="59"/>
  <c r="X75" i="59"/>
  <c r="V75" i="59"/>
  <c r="U75" i="59"/>
  <c r="S75" i="59"/>
  <c r="R75" i="59"/>
  <c r="M75" i="59"/>
  <c r="L75" i="59"/>
  <c r="K75" i="59"/>
  <c r="J75" i="59"/>
  <c r="I75" i="59"/>
  <c r="H75" i="59"/>
  <c r="G75" i="59"/>
  <c r="F75" i="59"/>
  <c r="V74" i="59"/>
  <c r="U74" i="59"/>
  <c r="S74" i="59"/>
  <c r="R74" i="59"/>
  <c r="K74" i="59"/>
  <c r="J74" i="59"/>
  <c r="I74" i="59"/>
  <c r="H74" i="59"/>
  <c r="G74" i="59"/>
  <c r="F74" i="59"/>
  <c r="V73" i="59"/>
  <c r="U73" i="59"/>
  <c r="S73" i="59"/>
  <c r="R73" i="59"/>
  <c r="K73" i="59"/>
  <c r="J73" i="59"/>
  <c r="I73" i="59"/>
  <c r="H73" i="59"/>
  <c r="G73" i="59"/>
  <c r="F73" i="59"/>
  <c r="X263" i="44"/>
  <c r="V263" i="44"/>
  <c r="U263" i="44"/>
  <c r="S263" i="44"/>
  <c r="R263" i="44"/>
  <c r="L263" i="44"/>
  <c r="J263" i="44"/>
  <c r="I263" i="44"/>
  <c r="G263" i="44"/>
  <c r="F263" i="44"/>
  <c r="V262" i="44"/>
  <c r="U262" i="44"/>
  <c r="S262" i="44"/>
  <c r="R262" i="44"/>
  <c r="J262" i="44"/>
  <c r="I262" i="44"/>
  <c r="G262" i="44"/>
  <c r="F262" i="44"/>
  <c r="V261" i="44"/>
  <c r="U261" i="44"/>
  <c r="S261" i="44"/>
  <c r="R261" i="44"/>
  <c r="J261" i="44"/>
  <c r="I261" i="44"/>
  <c r="G261" i="44"/>
  <c r="F261" i="44"/>
  <c r="X257" i="44"/>
  <c r="V257" i="44"/>
  <c r="U257" i="44"/>
  <c r="S257" i="44"/>
  <c r="R257" i="44"/>
  <c r="M257" i="44"/>
  <c r="L257" i="44"/>
  <c r="K257" i="44"/>
  <c r="J257" i="44"/>
  <c r="I257" i="44"/>
  <c r="H257" i="44"/>
  <c r="G257" i="44"/>
  <c r="F257" i="44"/>
  <c r="V256" i="44"/>
  <c r="U256" i="44"/>
  <c r="S256" i="44"/>
  <c r="R256" i="44"/>
  <c r="K256" i="44"/>
  <c r="J256" i="44"/>
  <c r="I256" i="44"/>
  <c r="H256" i="44"/>
  <c r="G256" i="44"/>
  <c r="F256" i="44"/>
  <c r="V255" i="44"/>
  <c r="U255" i="44"/>
  <c r="S255" i="44"/>
  <c r="R255" i="44"/>
  <c r="K255" i="44"/>
  <c r="J255" i="44"/>
  <c r="I255" i="44"/>
  <c r="H255" i="44"/>
  <c r="G255" i="44"/>
  <c r="F255" i="44"/>
  <c r="X250" i="44"/>
  <c r="V250" i="44"/>
  <c r="U250" i="44"/>
  <c r="S250" i="44"/>
  <c r="R250" i="44"/>
  <c r="L250" i="44"/>
  <c r="J250" i="44"/>
  <c r="I250" i="44"/>
  <c r="G250" i="44"/>
  <c r="F250" i="44"/>
  <c r="V249" i="44"/>
  <c r="U249" i="44"/>
  <c r="S249" i="44"/>
  <c r="R249" i="44"/>
  <c r="J249" i="44"/>
  <c r="I249" i="44"/>
  <c r="G249" i="44"/>
  <c r="F249" i="44"/>
  <c r="V248" i="44"/>
  <c r="U248" i="44"/>
  <c r="S248" i="44"/>
  <c r="R248" i="44"/>
  <c r="J248" i="44"/>
  <c r="I248" i="44"/>
  <c r="G248" i="44"/>
  <c r="F248" i="44"/>
  <c r="X244" i="44"/>
  <c r="V244" i="44"/>
  <c r="U244" i="44"/>
  <c r="S244" i="44"/>
  <c r="R244" i="44"/>
  <c r="M244" i="44"/>
  <c r="L244" i="44"/>
  <c r="K244" i="44"/>
  <c r="J244" i="44"/>
  <c r="I244" i="44"/>
  <c r="H244" i="44"/>
  <c r="G244" i="44"/>
  <c r="F244" i="44"/>
  <c r="V243" i="44"/>
  <c r="U243" i="44"/>
  <c r="S243" i="44"/>
  <c r="R243" i="44"/>
  <c r="K243" i="44"/>
  <c r="J243" i="44"/>
  <c r="I243" i="44"/>
  <c r="H243" i="44"/>
  <c r="G243" i="44"/>
  <c r="F243" i="44"/>
  <c r="V242" i="44"/>
  <c r="U242" i="44"/>
  <c r="S242" i="44"/>
  <c r="R242" i="44"/>
  <c r="K242" i="44"/>
  <c r="J242" i="44"/>
  <c r="I242" i="44"/>
  <c r="H242" i="44"/>
  <c r="G242" i="44"/>
  <c r="F242" i="44"/>
  <c r="X237" i="44"/>
  <c r="V237" i="44"/>
  <c r="U237" i="44"/>
  <c r="S237" i="44"/>
  <c r="R237" i="44"/>
  <c r="L237" i="44"/>
  <c r="J237" i="44"/>
  <c r="I237" i="44"/>
  <c r="G237" i="44"/>
  <c r="F237" i="44"/>
  <c r="V236" i="44"/>
  <c r="U236" i="44"/>
  <c r="S236" i="44"/>
  <c r="R236" i="44"/>
  <c r="J236" i="44"/>
  <c r="I236" i="44"/>
  <c r="G236" i="44"/>
  <c r="F236" i="44"/>
  <c r="V235" i="44"/>
  <c r="U235" i="44"/>
  <c r="S235" i="44"/>
  <c r="R235" i="44"/>
  <c r="J235" i="44"/>
  <c r="I235" i="44"/>
  <c r="G235" i="44"/>
  <c r="F235" i="44"/>
  <c r="X231" i="44"/>
  <c r="V231" i="44"/>
  <c r="U231" i="44"/>
  <c r="S231" i="44"/>
  <c r="R231" i="44"/>
  <c r="M231" i="44"/>
  <c r="L231" i="44"/>
  <c r="K231" i="44"/>
  <c r="J231" i="44"/>
  <c r="I231" i="44"/>
  <c r="H231" i="44"/>
  <c r="G231" i="44"/>
  <c r="F231" i="44"/>
  <c r="V230" i="44"/>
  <c r="U230" i="44"/>
  <c r="S230" i="44"/>
  <c r="R230" i="44"/>
  <c r="K230" i="44"/>
  <c r="J230" i="44"/>
  <c r="I230" i="44"/>
  <c r="H230" i="44"/>
  <c r="G230" i="44"/>
  <c r="F230" i="44"/>
  <c r="V229" i="44"/>
  <c r="U229" i="44"/>
  <c r="S229" i="44"/>
  <c r="R229" i="44"/>
  <c r="K229" i="44"/>
  <c r="J229" i="44"/>
  <c r="I229" i="44"/>
  <c r="H229" i="44"/>
  <c r="G229" i="44"/>
  <c r="F229" i="44"/>
  <c r="X224" i="44"/>
  <c r="V224" i="44"/>
  <c r="U224" i="44"/>
  <c r="S224" i="44"/>
  <c r="R224" i="44"/>
  <c r="L224" i="44"/>
  <c r="J224" i="44"/>
  <c r="I224" i="44"/>
  <c r="G224" i="44"/>
  <c r="F224" i="44"/>
  <c r="V223" i="44"/>
  <c r="U223" i="44"/>
  <c r="S223" i="44"/>
  <c r="R223" i="44"/>
  <c r="J223" i="44"/>
  <c r="I223" i="44"/>
  <c r="G223" i="44"/>
  <c r="F223" i="44"/>
  <c r="V222" i="44"/>
  <c r="U222" i="44"/>
  <c r="S222" i="44"/>
  <c r="R222" i="44"/>
  <c r="J222" i="44"/>
  <c r="I222" i="44"/>
  <c r="G222" i="44"/>
  <c r="F222" i="44"/>
  <c r="X218" i="44"/>
  <c r="V218" i="44"/>
  <c r="U218" i="44"/>
  <c r="S218" i="44"/>
  <c r="R218" i="44"/>
  <c r="M218" i="44"/>
  <c r="L218" i="44"/>
  <c r="K218" i="44"/>
  <c r="J218" i="44"/>
  <c r="I218" i="44"/>
  <c r="H218" i="44"/>
  <c r="G218" i="44"/>
  <c r="F218" i="44"/>
  <c r="V217" i="44"/>
  <c r="U217" i="44"/>
  <c r="S217" i="44"/>
  <c r="R217" i="44"/>
  <c r="K217" i="44"/>
  <c r="J217" i="44"/>
  <c r="I217" i="44"/>
  <c r="H217" i="44"/>
  <c r="G217" i="44"/>
  <c r="F217" i="44"/>
  <c r="V216" i="44"/>
  <c r="U216" i="44"/>
  <c r="S216" i="44"/>
  <c r="R216" i="44"/>
  <c r="K216" i="44"/>
  <c r="J216" i="44"/>
  <c r="I216" i="44"/>
  <c r="H216" i="44"/>
  <c r="G216" i="44"/>
  <c r="F216" i="44"/>
  <c r="X211" i="44"/>
  <c r="V211" i="44"/>
  <c r="U211" i="44"/>
  <c r="S211" i="44"/>
  <c r="R211" i="44"/>
  <c r="L211" i="44"/>
  <c r="J211" i="44"/>
  <c r="I211" i="44"/>
  <c r="G211" i="44"/>
  <c r="F211" i="44"/>
  <c r="V210" i="44"/>
  <c r="U210" i="44"/>
  <c r="S210" i="44"/>
  <c r="R210" i="44"/>
  <c r="J210" i="44"/>
  <c r="I210" i="44"/>
  <c r="G210" i="44"/>
  <c r="F210" i="44"/>
  <c r="V209" i="44"/>
  <c r="U209" i="44"/>
  <c r="S209" i="44"/>
  <c r="R209" i="44"/>
  <c r="J209" i="44"/>
  <c r="I209" i="44"/>
  <c r="G209" i="44"/>
  <c r="F209" i="44"/>
  <c r="X205" i="44"/>
  <c r="V205" i="44"/>
  <c r="U205" i="44"/>
  <c r="S205" i="44"/>
  <c r="R205" i="44"/>
  <c r="M205" i="44"/>
  <c r="L205" i="44"/>
  <c r="K205" i="44"/>
  <c r="J205" i="44"/>
  <c r="I205" i="44"/>
  <c r="H205" i="44"/>
  <c r="G205" i="44"/>
  <c r="F205" i="44"/>
  <c r="V204" i="44"/>
  <c r="U204" i="44"/>
  <c r="S204" i="44"/>
  <c r="R204" i="44"/>
  <c r="K204" i="44"/>
  <c r="J204" i="44"/>
  <c r="I204" i="44"/>
  <c r="H204" i="44"/>
  <c r="G204" i="44"/>
  <c r="F204" i="44"/>
  <c r="V203" i="44"/>
  <c r="U203" i="44"/>
  <c r="S203" i="44"/>
  <c r="R203" i="44"/>
  <c r="K203" i="44"/>
  <c r="J203" i="44"/>
  <c r="I203" i="44"/>
  <c r="H203" i="44"/>
  <c r="G203" i="44"/>
  <c r="F203" i="44"/>
  <c r="X198" i="44"/>
  <c r="V198" i="44"/>
  <c r="U198" i="44"/>
  <c r="S198" i="44"/>
  <c r="R198" i="44"/>
  <c r="L198" i="44"/>
  <c r="J198" i="44"/>
  <c r="I198" i="44"/>
  <c r="G198" i="44"/>
  <c r="F198" i="44"/>
  <c r="V197" i="44"/>
  <c r="U197" i="44"/>
  <c r="S197" i="44"/>
  <c r="R197" i="44"/>
  <c r="J197" i="44"/>
  <c r="I197" i="44"/>
  <c r="G197" i="44"/>
  <c r="F197" i="44"/>
  <c r="V196" i="44"/>
  <c r="U196" i="44"/>
  <c r="S196" i="44"/>
  <c r="R196" i="44"/>
  <c r="J196" i="44"/>
  <c r="I196" i="44"/>
  <c r="G196" i="44"/>
  <c r="F196" i="44"/>
  <c r="X192" i="44"/>
  <c r="V192" i="44"/>
  <c r="U192" i="44"/>
  <c r="S192" i="44"/>
  <c r="R192" i="44"/>
  <c r="M192" i="44"/>
  <c r="L192" i="44"/>
  <c r="K192" i="44"/>
  <c r="J192" i="44"/>
  <c r="I192" i="44"/>
  <c r="H192" i="44"/>
  <c r="G192" i="44"/>
  <c r="F192" i="44"/>
  <c r="V191" i="44"/>
  <c r="U191" i="44"/>
  <c r="S191" i="44"/>
  <c r="R191" i="44"/>
  <c r="K191" i="44"/>
  <c r="J191" i="44"/>
  <c r="I191" i="44"/>
  <c r="H191" i="44"/>
  <c r="G191" i="44"/>
  <c r="F191" i="44"/>
  <c r="V190" i="44"/>
  <c r="U190" i="44"/>
  <c r="S190" i="44"/>
  <c r="R190" i="44"/>
  <c r="K190" i="44"/>
  <c r="J190" i="44"/>
  <c r="I190" i="44"/>
  <c r="H190" i="44"/>
  <c r="G190" i="44"/>
  <c r="F190" i="44"/>
  <c r="X185" i="44"/>
  <c r="V185" i="44"/>
  <c r="U185" i="44"/>
  <c r="S185" i="44"/>
  <c r="R185" i="44"/>
  <c r="L185" i="44"/>
  <c r="J185" i="44"/>
  <c r="I185" i="44"/>
  <c r="G185" i="44"/>
  <c r="F185" i="44"/>
  <c r="V184" i="44"/>
  <c r="U184" i="44"/>
  <c r="S184" i="44"/>
  <c r="R184" i="44"/>
  <c r="J184" i="44"/>
  <c r="I184" i="44"/>
  <c r="G184" i="44"/>
  <c r="F184" i="44"/>
  <c r="V183" i="44"/>
  <c r="U183" i="44"/>
  <c r="S183" i="44"/>
  <c r="R183" i="44"/>
  <c r="J183" i="44"/>
  <c r="I183" i="44"/>
  <c r="G183" i="44"/>
  <c r="F183" i="44"/>
  <c r="X179" i="44"/>
  <c r="V179" i="44"/>
  <c r="U179" i="44"/>
  <c r="S179" i="44"/>
  <c r="R179" i="44"/>
  <c r="M179" i="44"/>
  <c r="L179" i="44"/>
  <c r="K179" i="44"/>
  <c r="J179" i="44"/>
  <c r="I179" i="44"/>
  <c r="H179" i="44"/>
  <c r="G179" i="44"/>
  <c r="F179" i="44"/>
  <c r="V178" i="44"/>
  <c r="U178" i="44"/>
  <c r="S178" i="44"/>
  <c r="R178" i="44"/>
  <c r="K178" i="44"/>
  <c r="J178" i="44"/>
  <c r="I178" i="44"/>
  <c r="H178" i="44"/>
  <c r="G178" i="44"/>
  <c r="F178" i="44"/>
  <c r="V177" i="44"/>
  <c r="U177" i="44"/>
  <c r="S177" i="44"/>
  <c r="R177" i="44"/>
  <c r="K177" i="44"/>
  <c r="J177" i="44"/>
  <c r="I177" i="44"/>
  <c r="H177" i="44"/>
  <c r="G177" i="44"/>
  <c r="F177" i="44"/>
  <c r="X172" i="44"/>
  <c r="V172" i="44"/>
  <c r="U172" i="44"/>
  <c r="S172" i="44"/>
  <c r="R172" i="44"/>
  <c r="L172" i="44"/>
  <c r="J172" i="44"/>
  <c r="I172" i="44"/>
  <c r="G172" i="44"/>
  <c r="F172" i="44"/>
  <c r="V171" i="44"/>
  <c r="U171" i="44"/>
  <c r="S171" i="44"/>
  <c r="R171" i="44"/>
  <c r="J171" i="44"/>
  <c r="I171" i="44"/>
  <c r="G171" i="44"/>
  <c r="F171" i="44"/>
  <c r="V170" i="44"/>
  <c r="U170" i="44"/>
  <c r="S170" i="44"/>
  <c r="R170" i="44"/>
  <c r="J170" i="44"/>
  <c r="I170" i="44"/>
  <c r="G170" i="44"/>
  <c r="F170" i="44"/>
  <c r="X166" i="44"/>
  <c r="V166" i="44"/>
  <c r="U166" i="44"/>
  <c r="S166" i="44"/>
  <c r="R166" i="44"/>
  <c r="M166" i="44"/>
  <c r="L166" i="44"/>
  <c r="K166" i="44"/>
  <c r="J166" i="44"/>
  <c r="I166" i="44"/>
  <c r="H166" i="44"/>
  <c r="G166" i="44"/>
  <c r="F166" i="44"/>
  <c r="V165" i="44"/>
  <c r="U165" i="44"/>
  <c r="S165" i="44"/>
  <c r="R165" i="44"/>
  <c r="K165" i="44"/>
  <c r="J165" i="44"/>
  <c r="I165" i="44"/>
  <c r="H165" i="44"/>
  <c r="G165" i="44"/>
  <c r="F165" i="44"/>
  <c r="V164" i="44"/>
  <c r="U164" i="44"/>
  <c r="S164" i="44"/>
  <c r="R164" i="44"/>
  <c r="K164" i="44"/>
  <c r="J164" i="44"/>
  <c r="I164" i="44"/>
  <c r="H164" i="44"/>
  <c r="G164" i="44"/>
  <c r="F164" i="44"/>
  <c r="X159" i="44"/>
  <c r="V159" i="44"/>
  <c r="U159" i="44"/>
  <c r="S159" i="44"/>
  <c r="R159" i="44"/>
  <c r="L159" i="44"/>
  <c r="J159" i="44"/>
  <c r="I159" i="44"/>
  <c r="G159" i="44"/>
  <c r="F159" i="44"/>
  <c r="V158" i="44"/>
  <c r="U158" i="44"/>
  <c r="S158" i="44"/>
  <c r="R158" i="44"/>
  <c r="J158" i="44"/>
  <c r="I158" i="44"/>
  <c r="G158" i="44"/>
  <c r="F158" i="44"/>
  <c r="V157" i="44"/>
  <c r="U157" i="44"/>
  <c r="S157" i="44"/>
  <c r="R157" i="44"/>
  <c r="J157" i="44"/>
  <c r="I157" i="44"/>
  <c r="G157" i="44"/>
  <c r="F157" i="44"/>
  <c r="X153" i="44"/>
  <c r="V153" i="44"/>
  <c r="U153" i="44"/>
  <c r="S153" i="44"/>
  <c r="R153" i="44"/>
  <c r="M153" i="44"/>
  <c r="L153" i="44"/>
  <c r="K153" i="44"/>
  <c r="J153" i="44"/>
  <c r="I153" i="44"/>
  <c r="H153" i="44"/>
  <c r="G153" i="44"/>
  <c r="F153" i="44"/>
  <c r="V152" i="44"/>
  <c r="U152" i="44"/>
  <c r="S152" i="44"/>
  <c r="R152" i="44"/>
  <c r="K152" i="44"/>
  <c r="J152" i="44"/>
  <c r="I152" i="44"/>
  <c r="H152" i="44"/>
  <c r="G152" i="44"/>
  <c r="F152" i="44"/>
  <c r="V151" i="44"/>
  <c r="U151" i="44"/>
  <c r="S151" i="44"/>
  <c r="R151" i="44"/>
  <c r="K151" i="44"/>
  <c r="J151" i="44"/>
  <c r="I151" i="44"/>
  <c r="H151" i="44"/>
  <c r="G151" i="44"/>
  <c r="F151" i="44"/>
  <c r="X146" i="44"/>
  <c r="V146" i="44"/>
  <c r="U146" i="44"/>
  <c r="S146" i="44"/>
  <c r="R146" i="44"/>
  <c r="L146" i="44"/>
  <c r="J146" i="44"/>
  <c r="I146" i="44"/>
  <c r="G146" i="44"/>
  <c r="F146" i="44"/>
  <c r="V145" i="44"/>
  <c r="U145" i="44"/>
  <c r="S145" i="44"/>
  <c r="R145" i="44"/>
  <c r="J145" i="44"/>
  <c r="I145" i="44"/>
  <c r="G145" i="44"/>
  <c r="F145" i="44"/>
  <c r="V144" i="44"/>
  <c r="U144" i="44"/>
  <c r="S144" i="44"/>
  <c r="R144" i="44"/>
  <c r="J144" i="44"/>
  <c r="I144" i="44"/>
  <c r="G144" i="44"/>
  <c r="F144" i="44"/>
  <c r="X140" i="44"/>
  <c r="V140" i="44"/>
  <c r="U140" i="44"/>
  <c r="S140" i="44"/>
  <c r="R140" i="44"/>
  <c r="M140" i="44"/>
  <c r="L140" i="44"/>
  <c r="K140" i="44"/>
  <c r="J140" i="44"/>
  <c r="I140" i="44"/>
  <c r="H140" i="44"/>
  <c r="G140" i="44"/>
  <c r="F140" i="44"/>
  <c r="V139" i="44"/>
  <c r="U139" i="44"/>
  <c r="S139" i="44"/>
  <c r="R139" i="44"/>
  <c r="K139" i="44"/>
  <c r="J139" i="44"/>
  <c r="I139" i="44"/>
  <c r="H139" i="44"/>
  <c r="G139" i="44"/>
  <c r="F139" i="44"/>
  <c r="V138" i="44"/>
  <c r="U138" i="44"/>
  <c r="S138" i="44"/>
  <c r="R138" i="44"/>
  <c r="K138" i="44"/>
  <c r="J138" i="44"/>
  <c r="I138" i="44"/>
  <c r="H138" i="44"/>
  <c r="G138" i="44"/>
  <c r="F138" i="44"/>
  <c r="X133" i="44"/>
  <c r="V133" i="44"/>
  <c r="U133" i="44"/>
  <c r="S133" i="44"/>
  <c r="R133" i="44"/>
  <c r="L133" i="44"/>
  <c r="J133" i="44"/>
  <c r="I133" i="44"/>
  <c r="G133" i="44"/>
  <c r="F133" i="44"/>
  <c r="V132" i="44"/>
  <c r="U132" i="44"/>
  <c r="S132" i="44"/>
  <c r="R132" i="44"/>
  <c r="J132" i="44"/>
  <c r="I132" i="44"/>
  <c r="G132" i="44"/>
  <c r="F132" i="44"/>
  <c r="V131" i="44"/>
  <c r="U131" i="44"/>
  <c r="S131" i="44"/>
  <c r="R131" i="44"/>
  <c r="J131" i="44"/>
  <c r="I131" i="44"/>
  <c r="G131" i="44"/>
  <c r="F131" i="44"/>
  <c r="X127" i="44"/>
  <c r="V127" i="44"/>
  <c r="U127" i="44"/>
  <c r="S127" i="44"/>
  <c r="R127" i="44"/>
  <c r="M127" i="44"/>
  <c r="L127" i="44"/>
  <c r="K127" i="44"/>
  <c r="J127" i="44"/>
  <c r="I127" i="44"/>
  <c r="H127" i="44"/>
  <c r="G127" i="44"/>
  <c r="F127" i="44"/>
  <c r="V126" i="44"/>
  <c r="U126" i="44"/>
  <c r="S126" i="44"/>
  <c r="R126" i="44"/>
  <c r="K126" i="44"/>
  <c r="J126" i="44"/>
  <c r="I126" i="44"/>
  <c r="H126" i="44"/>
  <c r="G126" i="44"/>
  <c r="F126" i="44"/>
  <c r="V125" i="44"/>
  <c r="U125" i="44"/>
  <c r="S125" i="44"/>
  <c r="R125" i="44"/>
  <c r="K125" i="44"/>
  <c r="J125" i="44"/>
  <c r="I125" i="44"/>
  <c r="H125" i="44"/>
  <c r="G125" i="44"/>
  <c r="F125" i="44"/>
  <c r="X120" i="44"/>
  <c r="V120" i="44"/>
  <c r="U120" i="44"/>
  <c r="S120" i="44"/>
  <c r="R120" i="44"/>
  <c r="L120" i="44"/>
  <c r="J120" i="44"/>
  <c r="I120" i="44"/>
  <c r="G120" i="44"/>
  <c r="F120" i="44"/>
  <c r="V119" i="44"/>
  <c r="U119" i="44"/>
  <c r="S119" i="44"/>
  <c r="R119" i="44"/>
  <c r="J119" i="44"/>
  <c r="I119" i="44"/>
  <c r="G119" i="44"/>
  <c r="F119" i="44"/>
  <c r="V118" i="44"/>
  <c r="U118" i="44"/>
  <c r="S118" i="44"/>
  <c r="R118" i="44"/>
  <c r="J118" i="44"/>
  <c r="I118" i="44"/>
  <c r="G118" i="44"/>
  <c r="F118" i="44"/>
  <c r="X114" i="44"/>
  <c r="V114" i="44"/>
  <c r="U114" i="44"/>
  <c r="S114" i="44"/>
  <c r="R114" i="44"/>
  <c r="M114" i="44"/>
  <c r="L114" i="44"/>
  <c r="K114" i="44"/>
  <c r="J114" i="44"/>
  <c r="I114" i="44"/>
  <c r="H114" i="44"/>
  <c r="G114" i="44"/>
  <c r="F114" i="44"/>
  <c r="V113" i="44"/>
  <c r="U113" i="44"/>
  <c r="S113" i="44"/>
  <c r="R113" i="44"/>
  <c r="K113" i="44"/>
  <c r="J113" i="44"/>
  <c r="I113" i="44"/>
  <c r="H113" i="44"/>
  <c r="G113" i="44"/>
  <c r="F113" i="44"/>
  <c r="V112" i="44"/>
  <c r="U112" i="44"/>
  <c r="S112" i="44"/>
  <c r="R112" i="44"/>
  <c r="K112" i="44"/>
  <c r="J112" i="44"/>
  <c r="I112" i="44"/>
  <c r="H112" i="44"/>
  <c r="G112" i="44"/>
  <c r="F112" i="44"/>
  <c r="X107" i="44"/>
  <c r="V107" i="44"/>
  <c r="U107" i="44"/>
  <c r="S107" i="44"/>
  <c r="R107" i="44"/>
  <c r="L107" i="44"/>
  <c r="J107" i="44"/>
  <c r="I107" i="44"/>
  <c r="G107" i="44"/>
  <c r="F107" i="44"/>
  <c r="V106" i="44"/>
  <c r="U106" i="44"/>
  <c r="S106" i="44"/>
  <c r="R106" i="44"/>
  <c r="J106" i="44"/>
  <c r="I106" i="44"/>
  <c r="G106" i="44"/>
  <c r="F106" i="44"/>
  <c r="V105" i="44"/>
  <c r="U105" i="44"/>
  <c r="S105" i="44"/>
  <c r="R105" i="44"/>
  <c r="J105" i="44"/>
  <c r="I105" i="44"/>
  <c r="G105" i="44"/>
  <c r="F105" i="44"/>
  <c r="X101" i="44"/>
  <c r="V101" i="44"/>
  <c r="U101" i="44"/>
  <c r="S101" i="44"/>
  <c r="R101" i="44"/>
  <c r="M101" i="44"/>
  <c r="L101" i="44"/>
  <c r="K101" i="44"/>
  <c r="J101" i="44"/>
  <c r="I101" i="44"/>
  <c r="H101" i="44"/>
  <c r="G101" i="44"/>
  <c r="F101" i="44"/>
  <c r="V100" i="44"/>
  <c r="U100" i="44"/>
  <c r="S100" i="44"/>
  <c r="R100" i="44"/>
  <c r="K100" i="44"/>
  <c r="J100" i="44"/>
  <c r="I100" i="44"/>
  <c r="H100" i="44"/>
  <c r="G100" i="44"/>
  <c r="F100" i="44"/>
  <c r="V99" i="44"/>
  <c r="U99" i="44"/>
  <c r="S99" i="44"/>
  <c r="R99" i="44"/>
  <c r="K99" i="44"/>
  <c r="J99" i="44"/>
  <c r="I99" i="44"/>
  <c r="H99" i="44"/>
  <c r="G99" i="44"/>
  <c r="F99" i="44"/>
  <c r="X94" i="44"/>
  <c r="V94" i="44"/>
  <c r="U94" i="44"/>
  <c r="S94" i="44"/>
  <c r="R94" i="44"/>
  <c r="L94" i="44"/>
  <c r="J94" i="44"/>
  <c r="I94" i="44"/>
  <c r="G94" i="44"/>
  <c r="F94" i="44"/>
  <c r="V93" i="44"/>
  <c r="U93" i="44"/>
  <c r="S93" i="44"/>
  <c r="R93" i="44"/>
  <c r="J93" i="44"/>
  <c r="I93" i="44"/>
  <c r="G93" i="44"/>
  <c r="F93" i="44"/>
  <c r="V92" i="44"/>
  <c r="U92" i="44"/>
  <c r="S92" i="44"/>
  <c r="R92" i="44"/>
  <c r="J92" i="44"/>
  <c r="I92" i="44"/>
  <c r="G92" i="44"/>
  <c r="F92" i="44"/>
  <c r="X88" i="44"/>
  <c r="V88" i="44"/>
  <c r="U88" i="44"/>
  <c r="S88" i="44"/>
  <c r="R88" i="44"/>
  <c r="M88" i="44"/>
  <c r="L88" i="44"/>
  <c r="K88" i="44"/>
  <c r="J88" i="44"/>
  <c r="I88" i="44"/>
  <c r="H88" i="44"/>
  <c r="G88" i="44"/>
  <c r="F88" i="44"/>
  <c r="V87" i="44"/>
  <c r="U87" i="44"/>
  <c r="S87" i="44"/>
  <c r="R87" i="44"/>
  <c r="K87" i="44"/>
  <c r="J87" i="44"/>
  <c r="I87" i="44"/>
  <c r="H87" i="44"/>
  <c r="G87" i="44"/>
  <c r="F87" i="44"/>
  <c r="V86" i="44"/>
  <c r="U86" i="44"/>
  <c r="S86" i="44"/>
  <c r="R86" i="44"/>
  <c r="K86" i="44"/>
  <c r="J86" i="44"/>
  <c r="I86" i="44"/>
  <c r="H86" i="44"/>
  <c r="G86" i="44"/>
  <c r="F86" i="44"/>
  <c r="X81" i="44"/>
  <c r="V81" i="44"/>
  <c r="U81" i="44"/>
  <c r="S81" i="44"/>
  <c r="R81" i="44"/>
  <c r="L81" i="44"/>
  <c r="J81" i="44"/>
  <c r="I81" i="44"/>
  <c r="G81" i="44"/>
  <c r="F81" i="44"/>
  <c r="V80" i="44"/>
  <c r="U80" i="44"/>
  <c r="S80" i="44"/>
  <c r="R80" i="44"/>
  <c r="J80" i="44"/>
  <c r="I80" i="44"/>
  <c r="G80" i="44"/>
  <c r="F80" i="44"/>
  <c r="V79" i="44"/>
  <c r="U79" i="44"/>
  <c r="S79" i="44"/>
  <c r="R79" i="44"/>
  <c r="J79" i="44"/>
  <c r="I79" i="44"/>
  <c r="G79" i="44"/>
  <c r="F79" i="44"/>
  <c r="X75" i="44"/>
  <c r="V75" i="44"/>
  <c r="U75" i="44"/>
  <c r="S75" i="44"/>
  <c r="R75" i="44"/>
  <c r="M75" i="44"/>
  <c r="L75" i="44"/>
  <c r="K75" i="44"/>
  <c r="J75" i="44"/>
  <c r="I75" i="44"/>
  <c r="H75" i="44"/>
  <c r="G75" i="44"/>
  <c r="F75" i="44"/>
  <c r="V74" i="44"/>
  <c r="U74" i="44"/>
  <c r="S74" i="44"/>
  <c r="R74" i="44"/>
  <c r="K74" i="44"/>
  <c r="J74" i="44"/>
  <c r="I74" i="44"/>
  <c r="H74" i="44"/>
  <c r="G74" i="44"/>
  <c r="F74" i="44"/>
  <c r="V73" i="44"/>
  <c r="U73" i="44"/>
  <c r="S73" i="44"/>
  <c r="R73" i="44"/>
  <c r="K73" i="44"/>
  <c r="J73" i="44"/>
  <c r="I73" i="44"/>
  <c r="H73" i="44"/>
  <c r="G73" i="44"/>
  <c r="F73" i="44"/>
  <c r="X263" i="45"/>
  <c r="V263" i="45"/>
  <c r="U263" i="45"/>
  <c r="S263" i="45"/>
  <c r="R263" i="45"/>
  <c r="L263" i="45"/>
  <c r="J263" i="45"/>
  <c r="I263" i="45"/>
  <c r="G263" i="45"/>
  <c r="F263" i="45"/>
  <c r="V262" i="45"/>
  <c r="U262" i="45"/>
  <c r="S262" i="45"/>
  <c r="R262" i="45"/>
  <c r="J262" i="45"/>
  <c r="I262" i="45"/>
  <c r="G262" i="45"/>
  <c r="F262" i="45"/>
  <c r="V261" i="45"/>
  <c r="U261" i="45"/>
  <c r="S261" i="45"/>
  <c r="R261" i="45"/>
  <c r="J261" i="45"/>
  <c r="I261" i="45"/>
  <c r="G261" i="45"/>
  <c r="F261" i="45"/>
  <c r="X257" i="45"/>
  <c r="V257" i="45"/>
  <c r="U257" i="45"/>
  <c r="S257" i="45"/>
  <c r="R257" i="45"/>
  <c r="M257" i="45"/>
  <c r="L257" i="45"/>
  <c r="K257" i="45"/>
  <c r="J257" i="45"/>
  <c r="I257" i="45"/>
  <c r="H257" i="45"/>
  <c r="G257" i="45"/>
  <c r="F257" i="45"/>
  <c r="V256" i="45"/>
  <c r="U256" i="45"/>
  <c r="S256" i="45"/>
  <c r="R256" i="45"/>
  <c r="K256" i="45"/>
  <c r="J256" i="45"/>
  <c r="I256" i="45"/>
  <c r="H256" i="45"/>
  <c r="G256" i="45"/>
  <c r="F256" i="45"/>
  <c r="V255" i="45"/>
  <c r="U255" i="45"/>
  <c r="S255" i="45"/>
  <c r="R255" i="45"/>
  <c r="K255" i="45"/>
  <c r="J255" i="45"/>
  <c r="I255" i="45"/>
  <c r="H255" i="45"/>
  <c r="G255" i="45"/>
  <c r="F255" i="45"/>
  <c r="X250" i="45"/>
  <c r="V250" i="45"/>
  <c r="U250" i="45"/>
  <c r="S250" i="45"/>
  <c r="R250" i="45"/>
  <c r="L250" i="45"/>
  <c r="J250" i="45"/>
  <c r="I250" i="45"/>
  <c r="G250" i="45"/>
  <c r="F250" i="45"/>
  <c r="V249" i="45"/>
  <c r="U249" i="45"/>
  <c r="S249" i="45"/>
  <c r="R249" i="45"/>
  <c r="J249" i="45"/>
  <c r="I249" i="45"/>
  <c r="G249" i="45"/>
  <c r="F249" i="45"/>
  <c r="V248" i="45"/>
  <c r="U248" i="45"/>
  <c r="S248" i="45"/>
  <c r="R248" i="45"/>
  <c r="J248" i="45"/>
  <c r="I248" i="45"/>
  <c r="G248" i="45"/>
  <c r="F248" i="45"/>
  <c r="X244" i="45"/>
  <c r="V244" i="45"/>
  <c r="U244" i="45"/>
  <c r="S244" i="45"/>
  <c r="R244" i="45"/>
  <c r="M244" i="45"/>
  <c r="L244" i="45"/>
  <c r="K244" i="45"/>
  <c r="J244" i="45"/>
  <c r="I244" i="45"/>
  <c r="H244" i="45"/>
  <c r="G244" i="45"/>
  <c r="F244" i="45"/>
  <c r="V243" i="45"/>
  <c r="U243" i="45"/>
  <c r="S243" i="45"/>
  <c r="R243" i="45"/>
  <c r="K243" i="45"/>
  <c r="J243" i="45"/>
  <c r="I243" i="45"/>
  <c r="H243" i="45"/>
  <c r="G243" i="45"/>
  <c r="F243" i="45"/>
  <c r="V242" i="45"/>
  <c r="U242" i="45"/>
  <c r="S242" i="45"/>
  <c r="R242" i="45"/>
  <c r="K242" i="45"/>
  <c r="J242" i="45"/>
  <c r="I242" i="45"/>
  <c r="H242" i="45"/>
  <c r="G242" i="45"/>
  <c r="F242" i="45"/>
  <c r="X237" i="45"/>
  <c r="V237" i="45"/>
  <c r="U237" i="45"/>
  <c r="S237" i="45"/>
  <c r="R237" i="45"/>
  <c r="L237" i="45"/>
  <c r="J237" i="45"/>
  <c r="I237" i="45"/>
  <c r="G237" i="45"/>
  <c r="F237" i="45"/>
  <c r="V236" i="45"/>
  <c r="U236" i="45"/>
  <c r="S236" i="45"/>
  <c r="R236" i="45"/>
  <c r="J236" i="45"/>
  <c r="I236" i="45"/>
  <c r="G236" i="45"/>
  <c r="F236" i="45"/>
  <c r="V235" i="45"/>
  <c r="U235" i="45"/>
  <c r="S235" i="45"/>
  <c r="R235" i="45"/>
  <c r="J235" i="45"/>
  <c r="I235" i="45"/>
  <c r="G235" i="45"/>
  <c r="F235" i="45"/>
  <c r="X231" i="45"/>
  <c r="V231" i="45"/>
  <c r="U231" i="45"/>
  <c r="S231" i="45"/>
  <c r="R231" i="45"/>
  <c r="M231" i="45"/>
  <c r="L231" i="45"/>
  <c r="K231" i="45"/>
  <c r="J231" i="45"/>
  <c r="I231" i="45"/>
  <c r="H231" i="45"/>
  <c r="G231" i="45"/>
  <c r="F231" i="45"/>
  <c r="V230" i="45"/>
  <c r="U230" i="45"/>
  <c r="S230" i="45"/>
  <c r="R230" i="45"/>
  <c r="K230" i="45"/>
  <c r="J230" i="45"/>
  <c r="I230" i="45"/>
  <c r="H230" i="45"/>
  <c r="G230" i="45"/>
  <c r="F230" i="45"/>
  <c r="V229" i="45"/>
  <c r="U229" i="45"/>
  <c r="S229" i="45"/>
  <c r="R229" i="45"/>
  <c r="K229" i="45"/>
  <c r="J229" i="45"/>
  <c r="I229" i="45"/>
  <c r="H229" i="45"/>
  <c r="G229" i="45"/>
  <c r="F229" i="45"/>
  <c r="X224" i="45"/>
  <c r="V224" i="45"/>
  <c r="U224" i="45"/>
  <c r="S224" i="45"/>
  <c r="R224" i="45"/>
  <c r="L224" i="45"/>
  <c r="J224" i="45"/>
  <c r="I224" i="45"/>
  <c r="G224" i="45"/>
  <c r="F224" i="45"/>
  <c r="V223" i="45"/>
  <c r="U223" i="45"/>
  <c r="S223" i="45"/>
  <c r="R223" i="45"/>
  <c r="J223" i="45"/>
  <c r="I223" i="45"/>
  <c r="G223" i="45"/>
  <c r="F223" i="45"/>
  <c r="V222" i="45"/>
  <c r="U222" i="45"/>
  <c r="S222" i="45"/>
  <c r="R222" i="45"/>
  <c r="J222" i="45"/>
  <c r="I222" i="45"/>
  <c r="G222" i="45"/>
  <c r="F222" i="45"/>
  <c r="X218" i="45"/>
  <c r="V218" i="45"/>
  <c r="U218" i="45"/>
  <c r="S218" i="45"/>
  <c r="R218" i="45"/>
  <c r="M218" i="45"/>
  <c r="L218" i="45"/>
  <c r="K218" i="45"/>
  <c r="J218" i="45"/>
  <c r="I218" i="45"/>
  <c r="H218" i="45"/>
  <c r="G218" i="45"/>
  <c r="F218" i="45"/>
  <c r="V217" i="45"/>
  <c r="U217" i="45"/>
  <c r="S217" i="45"/>
  <c r="R217" i="45"/>
  <c r="K217" i="45"/>
  <c r="J217" i="45"/>
  <c r="I217" i="45"/>
  <c r="H217" i="45"/>
  <c r="G217" i="45"/>
  <c r="F217" i="45"/>
  <c r="V216" i="45"/>
  <c r="U216" i="45"/>
  <c r="S216" i="45"/>
  <c r="R216" i="45"/>
  <c r="K216" i="45"/>
  <c r="J216" i="45"/>
  <c r="I216" i="45"/>
  <c r="H216" i="45"/>
  <c r="G216" i="45"/>
  <c r="F216" i="45"/>
  <c r="X211" i="45"/>
  <c r="V211" i="45"/>
  <c r="U211" i="45"/>
  <c r="S211" i="45"/>
  <c r="R211" i="45"/>
  <c r="L211" i="45"/>
  <c r="J211" i="45"/>
  <c r="I211" i="45"/>
  <c r="G211" i="45"/>
  <c r="F211" i="45"/>
  <c r="V210" i="45"/>
  <c r="U210" i="45"/>
  <c r="S210" i="45"/>
  <c r="R210" i="45"/>
  <c r="J210" i="45"/>
  <c r="I210" i="45"/>
  <c r="G210" i="45"/>
  <c r="F210" i="45"/>
  <c r="V209" i="45"/>
  <c r="U209" i="45"/>
  <c r="S209" i="45"/>
  <c r="R209" i="45"/>
  <c r="J209" i="45"/>
  <c r="I209" i="45"/>
  <c r="G209" i="45"/>
  <c r="F209" i="45"/>
  <c r="X205" i="45"/>
  <c r="V205" i="45"/>
  <c r="U205" i="45"/>
  <c r="S205" i="45"/>
  <c r="R205" i="45"/>
  <c r="M205" i="45"/>
  <c r="L205" i="45"/>
  <c r="K205" i="45"/>
  <c r="J205" i="45"/>
  <c r="I205" i="45"/>
  <c r="H205" i="45"/>
  <c r="G205" i="45"/>
  <c r="F205" i="45"/>
  <c r="V204" i="45"/>
  <c r="U204" i="45"/>
  <c r="S204" i="45"/>
  <c r="R204" i="45"/>
  <c r="K204" i="45"/>
  <c r="J204" i="45"/>
  <c r="I204" i="45"/>
  <c r="H204" i="45"/>
  <c r="G204" i="45"/>
  <c r="F204" i="45"/>
  <c r="V203" i="45"/>
  <c r="U203" i="45"/>
  <c r="S203" i="45"/>
  <c r="R203" i="45"/>
  <c r="K203" i="45"/>
  <c r="J203" i="45"/>
  <c r="I203" i="45"/>
  <c r="H203" i="45"/>
  <c r="G203" i="45"/>
  <c r="F203" i="45"/>
  <c r="X198" i="45"/>
  <c r="V198" i="45"/>
  <c r="U198" i="45"/>
  <c r="S198" i="45"/>
  <c r="R198" i="45"/>
  <c r="L198" i="45"/>
  <c r="J198" i="45"/>
  <c r="I198" i="45"/>
  <c r="G198" i="45"/>
  <c r="F198" i="45"/>
  <c r="V197" i="45"/>
  <c r="U197" i="45"/>
  <c r="S197" i="45"/>
  <c r="R197" i="45"/>
  <c r="J197" i="45"/>
  <c r="I197" i="45"/>
  <c r="G197" i="45"/>
  <c r="F197" i="45"/>
  <c r="V196" i="45"/>
  <c r="U196" i="45"/>
  <c r="S196" i="45"/>
  <c r="R196" i="45"/>
  <c r="J196" i="45"/>
  <c r="I196" i="45"/>
  <c r="G196" i="45"/>
  <c r="F196" i="45"/>
  <c r="X192" i="45"/>
  <c r="V192" i="45"/>
  <c r="U192" i="45"/>
  <c r="S192" i="45"/>
  <c r="R192" i="45"/>
  <c r="M192" i="45"/>
  <c r="L192" i="45"/>
  <c r="K192" i="45"/>
  <c r="J192" i="45"/>
  <c r="I192" i="45"/>
  <c r="H192" i="45"/>
  <c r="G192" i="45"/>
  <c r="F192" i="45"/>
  <c r="V191" i="45"/>
  <c r="U191" i="45"/>
  <c r="S191" i="45"/>
  <c r="R191" i="45"/>
  <c r="K191" i="45"/>
  <c r="J191" i="45"/>
  <c r="I191" i="45"/>
  <c r="H191" i="45"/>
  <c r="G191" i="45"/>
  <c r="F191" i="45"/>
  <c r="V190" i="45"/>
  <c r="U190" i="45"/>
  <c r="S190" i="45"/>
  <c r="R190" i="45"/>
  <c r="K190" i="45"/>
  <c r="J190" i="45"/>
  <c r="I190" i="45"/>
  <c r="H190" i="45"/>
  <c r="G190" i="45"/>
  <c r="F190" i="45"/>
  <c r="X185" i="45"/>
  <c r="V185" i="45"/>
  <c r="U185" i="45"/>
  <c r="S185" i="45"/>
  <c r="R185" i="45"/>
  <c r="L185" i="45"/>
  <c r="J185" i="45"/>
  <c r="I185" i="45"/>
  <c r="G185" i="45"/>
  <c r="F185" i="45"/>
  <c r="V184" i="45"/>
  <c r="U184" i="45"/>
  <c r="S184" i="45"/>
  <c r="R184" i="45"/>
  <c r="J184" i="45"/>
  <c r="I184" i="45"/>
  <c r="G184" i="45"/>
  <c r="F184" i="45"/>
  <c r="V183" i="45"/>
  <c r="U183" i="45"/>
  <c r="S183" i="45"/>
  <c r="R183" i="45"/>
  <c r="J183" i="45"/>
  <c r="I183" i="45"/>
  <c r="G183" i="45"/>
  <c r="F183" i="45"/>
  <c r="X179" i="45"/>
  <c r="V179" i="45"/>
  <c r="U179" i="45"/>
  <c r="S179" i="45"/>
  <c r="R179" i="45"/>
  <c r="M179" i="45"/>
  <c r="L179" i="45"/>
  <c r="K179" i="45"/>
  <c r="J179" i="45"/>
  <c r="I179" i="45"/>
  <c r="H179" i="45"/>
  <c r="G179" i="45"/>
  <c r="F179" i="45"/>
  <c r="V178" i="45"/>
  <c r="U178" i="45"/>
  <c r="S178" i="45"/>
  <c r="R178" i="45"/>
  <c r="K178" i="45"/>
  <c r="J178" i="45"/>
  <c r="I178" i="45"/>
  <c r="H178" i="45"/>
  <c r="G178" i="45"/>
  <c r="F178" i="45"/>
  <c r="V177" i="45"/>
  <c r="U177" i="45"/>
  <c r="S177" i="45"/>
  <c r="R177" i="45"/>
  <c r="K177" i="45"/>
  <c r="J177" i="45"/>
  <c r="I177" i="45"/>
  <c r="H177" i="45"/>
  <c r="G177" i="45"/>
  <c r="F177" i="45"/>
  <c r="X172" i="45"/>
  <c r="V172" i="45"/>
  <c r="U172" i="45"/>
  <c r="S172" i="45"/>
  <c r="R172" i="45"/>
  <c r="L172" i="45"/>
  <c r="J172" i="45"/>
  <c r="I172" i="45"/>
  <c r="G172" i="45"/>
  <c r="F172" i="45"/>
  <c r="V171" i="45"/>
  <c r="U171" i="45"/>
  <c r="S171" i="45"/>
  <c r="R171" i="45"/>
  <c r="J171" i="45"/>
  <c r="I171" i="45"/>
  <c r="G171" i="45"/>
  <c r="F171" i="45"/>
  <c r="V170" i="45"/>
  <c r="U170" i="45"/>
  <c r="S170" i="45"/>
  <c r="R170" i="45"/>
  <c r="J170" i="45"/>
  <c r="I170" i="45"/>
  <c r="G170" i="45"/>
  <c r="F170" i="45"/>
  <c r="X166" i="45"/>
  <c r="V166" i="45"/>
  <c r="U166" i="45"/>
  <c r="S166" i="45"/>
  <c r="R166" i="45"/>
  <c r="M166" i="45"/>
  <c r="L166" i="45"/>
  <c r="K166" i="45"/>
  <c r="J166" i="45"/>
  <c r="I166" i="45"/>
  <c r="H166" i="45"/>
  <c r="G166" i="45"/>
  <c r="F166" i="45"/>
  <c r="V165" i="45"/>
  <c r="U165" i="45"/>
  <c r="S165" i="45"/>
  <c r="R165" i="45"/>
  <c r="K165" i="45"/>
  <c r="J165" i="45"/>
  <c r="I165" i="45"/>
  <c r="H165" i="45"/>
  <c r="G165" i="45"/>
  <c r="F165" i="45"/>
  <c r="V164" i="45"/>
  <c r="U164" i="45"/>
  <c r="S164" i="45"/>
  <c r="R164" i="45"/>
  <c r="K164" i="45"/>
  <c r="J164" i="45"/>
  <c r="I164" i="45"/>
  <c r="H164" i="45"/>
  <c r="G164" i="45"/>
  <c r="F164" i="45"/>
  <c r="X159" i="45"/>
  <c r="V159" i="45"/>
  <c r="U159" i="45"/>
  <c r="S159" i="45"/>
  <c r="R159" i="45"/>
  <c r="L159" i="45"/>
  <c r="J159" i="45"/>
  <c r="I159" i="45"/>
  <c r="G159" i="45"/>
  <c r="F159" i="45"/>
  <c r="V158" i="45"/>
  <c r="U158" i="45"/>
  <c r="S158" i="45"/>
  <c r="R158" i="45"/>
  <c r="J158" i="45"/>
  <c r="I158" i="45"/>
  <c r="G158" i="45"/>
  <c r="F158" i="45"/>
  <c r="V157" i="45"/>
  <c r="U157" i="45"/>
  <c r="S157" i="45"/>
  <c r="R157" i="45"/>
  <c r="J157" i="45"/>
  <c r="I157" i="45"/>
  <c r="G157" i="45"/>
  <c r="F157" i="45"/>
  <c r="X153" i="45"/>
  <c r="V153" i="45"/>
  <c r="U153" i="45"/>
  <c r="S153" i="45"/>
  <c r="R153" i="45"/>
  <c r="M153" i="45"/>
  <c r="L153" i="45"/>
  <c r="K153" i="45"/>
  <c r="J153" i="45"/>
  <c r="I153" i="45"/>
  <c r="H153" i="45"/>
  <c r="G153" i="45"/>
  <c r="F153" i="45"/>
  <c r="V152" i="45"/>
  <c r="U152" i="45"/>
  <c r="S152" i="45"/>
  <c r="R152" i="45"/>
  <c r="K152" i="45"/>
  <c r="J152" i="45"/>
  <c r="I152" i="45"/>
  <c r="H152" i="45"/>
  <c r="G152" i="45"/>
  <c r="F152" i="45"/>
  <c r="V151" i="45"/>
  <c r="U151" i="45"/>
  <c r="S151" i="45"/>
  <c r="R151" i="45"/>
  <c r="K151" i="45"/>
  <c r="J151" i="45"/>
  <c r="I151" i="45"/>
  <c r="H151" i="45"/>
  <c r="G151" i="45"/>
  <c r="F151" i="45"/>
  <c r="X146" i="45"/>
  <c r="V146" i="45"/>
  <c r="U146" i="45"/>
  <c r="S146" i="45"/>
  <c r="R146" i="45"/>
  <c r="L146" i="45"/>
  <c r="J146" i="45"/>
  <c r="I146" i="45"/>
  <c r="G146" i="45"/>
  <c r="F146" i="45"/>
  <c r="V145" i="45"/>
  <c r="U145" i="45"/>
  <c r="S145" i="45"/>
  <c r="R145" i="45"/>
  <c r="J145" i="45"/>
  <c r="I145" i="45"/>
  <c r="G145" i="45"/>
  <c r="F145" i="45"/>
  <c r="V144" i="45"/>
  <c r="U144" i="45"/>
  <c r="S144" i="45"/>
  <c r="R144" i="45"/>
  <c r="J144" i="45"/>
  <c r="I144" i="45"/>
  <c r="G144" i="45"/>
  <c r="F144" i="45"/>
  <c r="X140" i="45"/>
  <c r="V140" i="45"/>
  <c r="U140" i="45"/>
  <c r="S140" i="45"/>
  <c r="R140" i="45"/>
  <c r="M140" i="45"/>
  <c r="L140" i="45"/>
  <c r="K140" i="45"/>
  <c r="J140" i="45"/>
  <c r="I140" i="45"/>
  <c r="H140" i="45"/>
  <c r="G140" i="45"/>
  <c r="F140" i="45"/>
  <c r="V139" i="45"/>
  <c r="U139" i="45"/>
  <c r="S139" i="45"/>
  <c r="R139" i="45"/>
  <c r="K139" i="45"/>
  <c r="J139" i="45"/>
  <c r="I139" i="45"/>
  <c r="H139" i="45"/>
  <c r="G139" i="45"/>
  <c r="F139" i="45"/>
  <c r="V138" i="45"/>
  <c r="U138" i="45"/>
  <c r="S138" i="45"/>
  <c r="R138" i="45"/>
  <c r="K138" i="45"/>
  <c r="J138" i="45"/>
  <c r="I138" i="45"/>
  <c r="H138" i="45"/>
  <c r="G138" i="45"/>
  <c r="F138" i="45"/>
  <c r="X133" i="45"/>
  <c r="V133" i="45"/>
  <c r="U133" i="45"/>
  <c r="S133" i="45"/>
  <c r="R133" i="45"/>
  <c r="L133" i="45"/>
  <c r="J133" i="45"/>
  <c r="I133" i="45"/>
  <c r="G133" i="45"/>
  <c r="F133" i="45"/>
  <c r="V132" i="45"/>
  <c r="U132" i="45"/>
  <c r="S132" i="45"/>
  <c r="R132" i="45"/>
  <c r="J132" i="45"/>
  <c r="I132" i="45"/>
  <c r="G132" i="45"/>
  <c r="F132" i="45"/>
  <c r="V131" i="45"/>
  <c r="U131" i="45"/>
  <c r="S131" i="45"/>
  <c r="R131" i="45"/>
  <c r="J131" i="45"/>
  <c r="I131" i="45"/>
  <c r="G131" i="45"/>
  <c r="F131" i="45"/>
  <c r="X127" i="45"/>
  <c r="V127" i="45"/>
  <c r="U127" i="45"/>
  <c r="S127" i="45"/>
  <c r="R127" i="45"/>
  <c r="M127" i="45"/>
  <c r="L127" i="45"/>
  <c r="K127" i="45"/>
  <c r="J127" i="45"/>
  <c r="I127" i="45"/>
  <c r="H127" i="45"/>
  <c r="G127" i="45"/>
  <c r="F127" i="45"/>
  <c r="V126" i="45"/>
  <c r="U126" i="45"/>
  <c r="S126" i="45"/>
  <c r="R126" i="45"/>
  <c r="K126" i="45"/>
  <c r="J126" i="45"/>
  <c r="I126" i="45"/>
  <c r="H126" i="45"/>
  <c r="G126" i="45"/>
  <c r="F126" i="45"/>
  <c r="V125" i="45"/>
  <c r="U125" i="45"/>
  <c r="S125" i="45"/>
  <c r="R125" i="45"/>
  <c r="K125" i="45"/>
  <c r="J125" i="45"/>
  <c r="I125" i="45"/>
  <c r="H125" i="45"/>
  <c r="G125" i="45"/>
  <c r="F125" i="45"/>
  <c r="X120" i="45"/>
  <c r="V120" i="45"/>
  <c r="U120" i="45"/>
  <c r="S120" i="45"/>
  <c r="R120" i="45"/>
  <c r="L120" i="45"/>
  <c r="J120" i="45"/>
  <c r="I120" i="45"/>
  <c r="G120" i="45"/>
  <c r="F120" i="45"/>
  <c r="V119" i="45"/>
  <c r="U119" i="45"/>
  <c r="S119" i="45"/>
  <c r="R119" i="45"/>
  <c r="J119" i="45"/>
  <c r="I119" i="45"/>
  <c r="G119" i="45"/>
  <c r="F119" i="45"/>
  <c r="V118" i="45"/>
  <c r="U118" i="45"/>
  <c r="S118" i="45"/>
  <c r="R118" i="45"/>
  <c r="J118" i="45"/>
  <c r="I118" i="45"/>
  <c r="G118" i="45"/>
  <c r="F118" i="45"/>
  <c r="X114" i="45"/>
  <c r="V114" i="45"/>
  <c r="U114" i="45"/>
  <c r="S114" i="45"/>
  <c r="R114" i="45"/>
  <c r="M114" i="45"/>
  <c r="L114" i="45"/>
  <c r="K114" i="45"/>
  <c r="J114" i="45"/>
  <c r="I114" i="45"/>
  <c r="H114" i="45"/>
  <c r="G114" i="45"/>
  <c r="F114" i="45"/>
  <c r="V113" i="45"/>
  <c r="U113" i="45"/>
  <c r="S113" i="45"/>
  <c r="R113" i="45"/>
  <c r="K113" i="45"/>
  <c r="J113" i="45"/>
  <c r="I113" i="45"/>
  <c r="H113" i="45"/>
  <c r="G113" i="45"/>
  <c r="F113" i="45"/>
  <c r="V112" i="45"/>
  <c r="U112" i="45"/>
  <c r="S112" i="45"/>
  <c r="R112" i="45"/>
  <c r="K112" i="45"/>
  <c r="J112" i="45"/>
  <c r="I112" i="45"/>
  <c r="H112" i="45"/>
  <c r="G112" i="45"/>
  <c r="F112" i="45"/>
  <c r="X107" i="45"/>
  <c r="V107" i="45"/>
  <c r="U107" i="45"/>
  <c r="S107" i="45"/>
  <c r="R107" i="45"/>
  <c r="L107" i="45"/>
  <c r="J107" i="45"/>
  <c r="I107" i="45"/>
  <c r="G107" i="45"/>
  <c r="F107" i="45"/>
  <c r="V106" i="45"/>
  <c r="U106" i="45"/>
  <c r="S106" i="45"/>
  <c r="R106" i="45"/>
  <c r="J106" i="45"/>
  <c r="I106" i="45"/>
  <c r="G106" i="45"/>
  <c r="F106" i="45"/>
  <c r="V105" i="45"/>
  <c r="U105" i="45"/>
  <c r="S105" i="45"/>
  <c r="R105" i="45"/>
  <c r="J105" i="45"/>
  <c r="I105" i="45"/>
  <c r="G105" i="45"/>
  <c r="F105" i="45"/>
  <c r="X101" i="45"/>
  <c r="V101" i="45"/>
  <c r="U101" i="45"/>
  <c r="S101" i="45"/>
  <c r="R101" i="45"/>
  <c r="M101" i="45"/>
  <c r="L101" i="45"/>
  <c r="K101" i="45"/>
  <c r="J101" i="45"/>
  <c r="I101" i="45"/>
  <c r="H101" i="45"/>
  <c r="G101" i="45"/>
  <c r="F101" i="45"/>
  <c r="V100" i="45"/>
  <c r="U100" i="45"/>
  <c r="S100" i="45"/>
  <c r="R100" i="45"/>
  <c r="K100" i="45"/>
  <c r="J100" i="45"/>
  <c r="I100" i="45"/>
  <c r="H100" i="45"/>
  <c r="G100" i="45"/>
  <c r="F100" i="45"/>
  <c r="V99" i="45"/>
  <c r="U99" i="45"/>
  <c r="S99" i="45"/>
  <c r="R99" i="45"/>
  <c r="K99" i="45"/>
  <c r="J99" i="45"/>
  <c r="I99" i="45"/>
  <c r="H99" i="45"/>
  <c r="G99" i="45"/>
  <c r="F99" i="45"/>
  <c r="X94" i="45"/>
  <c r="V94" i="45"/>
  <c r="U94" i="45"/>
  <c r="S94" i="45"/>
  <c r="R94" i="45"/>
  <c r="L94" i="45"/>
  <c r="J94" i="45"/>
  <c r="I94" i="45"/>
  <c r="G94" i="45"/>
  <c r="F94" i="45"/>
  <c r="V93" i="45"/>
  <c r="U93" i="45"/>
  <c r="S93" i="45"/>
  <c r="R93" i="45"/>
  <c r="J93" i="45"/>
  <c r="I93" i="45"/>
  <c r="G93" i="45"/>
  <c r="F93" i="45"/>
  <c r="V92" i="45"/>
  <c r="U92" i="45"/>
  <c r="S92" i="45"/>
  <c r="R92" i="45"/>
  <c r="J92" i="45"/>
  <c r="I92" i="45"/>
  <c r="G92" i="45"/>
  <c r="F92" i="45"/>
  <c r="X88" i="45"/>
  <c r="V88" i="45"/>
  <c r="U88" i="45"/>
  <c r="S88" i="45"/>
  <c r="R88" i="45"/>
  <c r="M88" i="45"/>
  <c r="L88" i="45"/>
  <c r="K88" i="45"/>
  <c r="J88" i="45"/>
  <c r="I88" i="45"/>
  <c r="H88" i="45"/>
  <c r="G88" i="45"/>
  <c r="F88" i="45"/>
  <c r="V87" i="45"/>
  <c r="U87" i="45"/>
  <c r="S87" i="45"/>
  <c r="R87" i="45"/>
  <c r="K87" i="45"/>
  <c r="J87" i="45"/>
  <c r="I87" i="45"/>
  <c r="H87" i="45"/>
  <c r="G87" i="45"/>
  <c r="F87" i="45"/>
  <c r="V86" i="45"/>
  <c r="U86" i="45"/>
  <c r="S86" i="45"/>
  <c r="R86" i="45"/>
  <c r="K86" i="45"/>
  <c r="J86" i="45"/>
  <c r="I86" i="45"/>
  <c r="H86" i="45"/>
  <c r="G86" i="45"/>
  <c r="F86" i="45"/>
  <c r="X81" i="45"/>
  <c r="V81" i="45"/>
  <c r="U81" i="45"/>
  <c r="S81" i="45"/>
  <c r="R81" i="45"/>
  <c r="L81" i="45"/>
  <c r="J81" i="45"/>
  <c r="I81" i="45"/>
  <c r="G81" i="45"/>
  <c r="F81" i="45"/>
  <c r="V80" i="45"/>
  <c r="U80" i="45"/>
  <c r="S80" i="45"/>
  <c r="R80" i="45"/>
  <c r="J80" i="45"/>
  <c r="I80" i="45"/>
  <c r="G80" i="45"/>
  <c r="F80" i="45"/>
  <c r="V79" i="45"/>
  <c r="U79" i="45"/>
  <c r="S79" i="45"/>
  <c r="R79" i="45"/>
  <c r="J79" i="45"/>
  <c r="I79" i="45"/>
  <c r="G79" i="45"/>
  <c r="F79" i="45"/>
  <c r="X75" i="45"/>
  <c r="V75" i="45"/>
  <c r="U75" i="45"/>
  <c r="S75" i="45"/>
  <c r="R75" i="45"/>
  <c r="M75" i="45"/>
  <c r="L75" i="45"/>
  <c r="K75" i="45"/>
  <c r="J75" i="45"/>
  <c r="I75" i="45"/>
  <c r="H75" i="45"/>
  <c r="G75" i="45"/>
  <c r="F75" i="45"/>
  <c r="V74" i="45"/>
  <c r="U74" i="45"/>
  <c r="S74" i="45"/>
  <c r="R74" i="45"/>
  <c r="K74" i="45"/>
  <c r="J74" i="45"/>
  <c r="I74" i="45"/>
  <c r="H74" i="45"/>
  <c r="G74" i="45"/>
  <c r="F74" i="45"/>
  <c r="V73" i="45"/>
  <c r="U73" i="45"/>
  <c r="S73" i="45"/>
  <c r="R73" i="45"/>
  <c r="K73" i="45"/>
  <c r="J73" i="45"/>
  <c r="I73" i="45"/>
  <c r="H73" i="45"/>
  <c r="G73" i="45"/>
  <c r="F73" i="45"/>
  <c r="X263" i="58"/>
  <c r="V263" i="58"/>
  <c r="U263" i="58"/>
  <c r="S263" i="58"/>
  <c r="R263" i="58"/>
  <c r="L263" i="58"/>
  <c r="J263" i="58"/>
  <c r="I263" i="58"/>
  <c r="G263" i="58"/>
  <c r="F263" i="58"/>
  <c r="V262" i="58"/>
  <c r="U262" i="58"/>
  <c r="S262" i="58"/>
  <c r="R262" i="58"/>
  <c r="J262" i="58"/>
  <c r="I262" i="58"/>
  <c r="G262" i="58"/>
  <c r="F262" i="58"/>
  <c r="V261" i="58"/>
  <c r="U261" i="58"/>
  <c r="S261" i="58"/>
  <c r="R261" i="58"/>
  <c r="J261" i="58"/>
  <c r="I261" i="58"/>
  <c r="G261" i="58"/>
  <c r="F261" i="58"/>
  <c r="X257" i="58"/>
  <c r="V257" i="58"/>
  <c r="U257" i="58"/>
  <c r="S257" i="58"/>
  <c r="R257" i="58"/>
  <c r="M257" i="58"/>
  <c r="L257" i="58"/>
  <c r="K257" i="58"/>
  <c r="J257" i="58"/>
  <c r="I257" i="58"/>
  <c r="H257" i="58"/>
  <c r="G257" i="58"/>
  <c r="F257" i="58"/>
  <c r="V256" i="58"/>
  <c r="U256" i="58"/>
  <c r="S256" i="58"/>
  <c r="R256" i="58"/>
  <c r="K256" i="58"/>
  <c r="J256" i="58"/>
  <c r="I256" i="58"/>
  <c r="H256" i="58"/>
  <c r="G256" i="58"/>
  <c r="F256" i="58"/>
  <c r="V255" i="58"/>
  <c r="U255" i="58"/>
  <c r="S255" i="58"/>
  <c r="R255" i="58"/>
  <c r="K255" i="58"/>
  <c r="J255" i="58"/>
  <c r="I255" i="58"/>
  <c r="H255" i="58"/>
  <c r="G255" i="58"/>
  <c r="F255" i="58"/>
  <c r="X250" i="58"/>
  <c r="V250" i="58"/>
  <c r="U250" i="58"/>
  <c r="S250" i="58"/>
  <c r="R250" i="58"/>
  <c r="L250" i="58"/>
  <c r="J250" i="58"/>
  <c r="I250" i="58"/>
  <c r="G250" i="58"/>
  <c r="F250" i="58"/>
  <c r="V249" i="58"/>
  <c r="U249" i="58"/>
  <c r="S249" i="58"/>
  <c r="R249" i="58"/>
  <c r="J249" i="58"/>
  <c r="I249" i="58"/>
  <c r="G249" i="58"/>
  <c r="F249" i="58"/>
  <c r="V248" i="58"/>
  <c r="U248" i="58"/>
  <c r="S248" i="58"/>
  <c r="R248" i="58"/>
  <c r="J248" i="58"/>
  <c r="I248" i="58"/>
  <c r="G248" i="58"/>
  <c r="F248" i="58"/>
  <c r="X244" i="58"/>
  <c r="V244" i="58"/>
  <c r="U244" i="58"/>
  <c r="S244" i="58"/>
  <c r="R244" i="58"/>
  <c r="M244" i="58"/>
  <c r="L244" i="58"/>
  <c r="K244" i="58"/>
  <c r="J244" i="58"/>
  <c r="I244" i="58"/>
  <c r="H244" i="58"/>
  <c r="G244" i="58"/>
  <c r="F244" i="58"/>
  <c r="V243" i="58"/>
  <c r="U243" i="58"/>
  <c r="S243" i="58"/>
  <c r="R243" i="58"/>
  <c r="K243" i="58"/>
  <c r="J243" i="58"/>
  <c r="I243" i="58"/>
  <c r="H243" i="58"/>
  <c r="G243" i="58"/>
  <c r="F243" i="58"/>
  <c r="V242" i="58"/>
  <c r="U242" i="58"/>
  <c r="S242" i="58"/>
  <c r="R242" i="58"/>
  <c r="K242" i="58"/>
  <c r="J242" i="58"/>
  <c r="I242" i="58"/>
  <c r="H242" i="58"/>
  <c r="G242" i="58"/>
  <c r="F242" i="58"/>
  <c r="X237" i="58"/>
  <c r="V237" i="58"/>
  <c r="U237" i="58"/>
  <c r="S237" i="58"/>
  <c r="R237" i="58"/>
  <c r="L237" i="58"/>
  <c r="J237" i="58"/>
  <c r="I237" i="58"/>
  <c r="G237" i="58"/>
  <c r="F237" i="58"/>
  <c r="V236" i="58"/>
  <c r="U236" i="58"/>
  <c r="S236" i="58"/>
  <c r="R236" i="58"/>
  <c r="J236" i="58"/>
  <c r="I236" i="58"/>
  <c r="G236" i="58"/>
  <c r="F236" i="58"/>
  <c r="V235" i="58"/>
  <c r="U235" i="58"/>
  <c r="S235" i="58"/>
  <c r="R235" i="58"/>
  <c r="J235" i="58"/>
  <c r="I235" i="58"/>
  <c r="G235" i="58"/>
  <c r="F235" i="58"/>
  <c r="X231" i="58"/>
  <c r="V231" i="58"/>
  <c r="U231" i="58"/>
  <c r="S231" i="58"/>
  <c r="R231" i="58"/>
  <c r="M231" i="58"/>
  <c r="L231" i="58"/>
  <c r="K231" i="58"/>
  <c r="J231" i="58"/>
  <c r="I231" i="58"/>
  <c r="H231" i="58"/>
  <c r="G231" i="58"/>
  <c r="F231" i="58"/>
  <c r="V230" i="58"/>
  <c r="U230" i="58"/>
  <c r="S230" i="58"/>
  <c r="R230" i="58"/>
  <c r="K230" i="58"/>
  <c r="J230" i="58"/>
  <c r="I230" i="58"/>
  <c r="H230" i="58"/>
  <c r="G230" i="58"/>
  <c r="F230" i="58"/>
  <c r="V229" i="58"/>
  <c r="U229" i="58"/>
  <c r="S229" i="58"/>
  <c r="R229" i="58"/>
  <c r="K229" i="58"/>
  <c r="J229" i="58"/>
  <c r="I229" i="58"/>
  <c r="H229" i="58"/>
  <c r="G229" i="58"/>
  <c r="F229" i="58"/>
  <c r="X224" i="58"/>
  <c r="V224" i="58"/>
  <c r="U224" i="58"/>
  <c r="S224" i="58"/>
  <c r="R224" i="58"/>
  <c r="L224" i="58"/>
  <c r="J224" i="58"/>
  <c r="I224" i="58"/>
  <c r="G224" i="58"/>
  <c r="F224" i="58"/>
  <c r="V223" i="58"/>
  <c r="U223" i="58"/>
  <c r="S223" i="58"/>
  <c r="R223" i="58"/>
  <c r="J223" i="58"/>
  <c r="I223" i="58"/>
  <c r="G223" i="58"/>
  <c r="F223" i="58"/>
  <c r="V222" i="58"/>
  <c r="U222" i="58"/>
  <c r="S222" i="58"/>
  <c r="R222" i="58"/>
  <c r="J222" i="58"/>
  <c r="I222" i="58"/>
  <c r="G222" i="58"/>
  <c r="F222" i="58"/>
  <c r="X218" i="58"/>
  <c r="V218" i="58"/>
  <c r="U218" i="58"/>
  <c r="S218" i="58"/>
  <c r="R218" i="58"/>
  <c r="M218" i="58"/>
  <c r="L218" i="58"/>
  <c r="K218" i="58"/>
  <c r="J218" i="58"/>
  <c r="I218" i="58"/>
  <c r="H218" i="58"/>
  <c r="G218" i="58"/>
  <c r="F218" i="58"/>
  <c r="V217" i="58"/>
  <c r="U217" i="58"/>
  <c r="S217" i="58"/>
  <c r="R217" i="58"/>
  <c r="K217" i="58"/>
  <c r="J217" i="58"/>
  <c r="I217" i="58"/>
  <c r="H217" i="58"/>
  <c r="G217" i="58"/>
  <c r="F217" i="58"/>
  <c r="V216" i="58"/>
  <c r="U216" i="58"/>
  <c r="S216" i="58"/>
  <c r="R216" i="58"/>
  <c r="K216" i="58"/>
  <c r="J216" i="58"/>
  <c r="I216" i="58"/>
  <c r="H216" i="58"/>
  <c r="G216" i="58"/>
  <c r="F216" i="58"/>
  <c r="X211" i="58"/>
  <c r="V211" i="58"/>
  <c r="U211" i="58"/>
  <c r="S211" i="58"/>
  <c r="R211" i="58"/>
  <c r="L211" i="58"/>
  <c r="J211" i="58"/>
  <c r="I211" i="58"/>
  <c r="G211" i="58"/>
  <c r="F211" i="58"/>
  <c r="V210" i="58"/>
  <c r="U210" i="58"/>
  <c r="S210" i="58"/>
  <c r="R210" i="58"/>
  <c r="J210" i="58"/>
  <c r="I210" i="58"/>
  <c r="G210" i="58"/>
  <c r="F210" i="58"/>
  <c r="V209" i="58"/>
  <c r="U209" i="58"/>
  <c r="S209" i="58"/>
  <c r="R209" i="58"/>
  <c r="J209" i="58"/>
  <c r="I209" i="58"/>
  <c r="G209" i="58"/>
  <c r="F209" i="58"/>
  <c r="X205" i="58"/>
  <c r="V205" i="58"/>
  <c r="U205" i="58"/>
  <c r="S205" i="58"/>
  <c r="R205" i="58"/>
  <c r="M205" i="58"/>
  <c r="L205" i="58"/>
  <c r="K205" i="58"/>
  <c r="J205" i="58"/>
  <c r="I205" i="58"/>
  <c r="H205" i="58"/>
  <c r="G205" i="58"/>
  <c r="F205" i="58"/>
  <c r="V204" i="58"/>
  <c r="U204" i="58"/>
  <c r="S204" i="58"/>
  <c r="R204" i="58"/>
  <c r="K204" i="58"/>
  <c r="J204" i="58"/>
  <c r="I204" i="58"/>
  <c r="H204" i="58"/>
  <c r="G204" i="58"/>
  <c r="F204" i="58"/>
  <c r="V203" i="58"/>
  <c r="U203" i="58"/>
  <c r="S203" i="58"/>
  <c r="R203" i="58"/>
  <c r="K203" i="58"/>
  <c r="J203" i="58"/>
  <c r="I203" i="58"/>
  <c r="H203" i="58"/>
  <c r="G203" i="58"/>
  <c r="F203" i="58"/>
  <c r="X198" i="58"/>
  <c r="V198" i="58"/>
  <c r="U198" i="58"/>
  <c r="S198" i="58"/>
  <c r="R198" i="58"/>
  <c r="L198" i="58"/>
  <c r="J198" i="58"/>
  <c r="I198" i="58"/>
  <c r="G198" i="58"/>
  <c r="F198" i="58"/>
  <c r="V197" i="58"/>
  <c r="U197" i="58"/>
  <c r="S197" i="58"/>
  <c r="R197" i="58"/>
  <c r="J197" i="58"/>
  <c r="I197" i="58"/>
  <c r="G197" i="58"/>
  <c r="F197" i="58"/>
  <c r="V196" i="58"/>
  <c r="U196" i="58"/>
  <c r="S196" i="58"/>
  <c r="R196" i="58"/>
  <c r="J196" i="58"/>
  <c r="I196" i="58"/>
  <c r="G196" i="58"/>
  <c r="F196" i="58"/>
  <c r="X192" i="58"/>
  <c r="V192" i="58"/>
  <c r="U192" i="58"/>
  <c r="S192" i="58"/>
  <c r="R192" i="58"/>
  <c r="M192" i="58"/>
  <c r="L192" i="58"/>
  <c r="K192" i="58"/>
  <c r="J192" i="58"/>
  <c r="I192" i="58"/>
  <c r="H192" i="58"/>
  <c r="G192" i="58"/>
  <c r="F192" i="58"/>
  <c r="V191" i="58"/>
  <c r="U191" i="58"/>
  <c r="S191" i="58"/>
  <c r="R191" i="58"/>
  <c r="K191" i="58"/>
  <c r="J191" i="58"/>
  <c r="I191" i="58"/>
  <c r="H191" i="58"/>
  <c r="G191" i="58"/>
  <c r="F191" i="58"/>
  <c r="V190" i="58"/>
  <c r="U190" i="58"/>
  <c r="S190" i="58"/>
  <c r="R190" i="58"/>
  <c r="K190" i="58"/>
  <c r="J190" i="58"/>
  <c r="I190" i="58"/>
  <c r="H190" i="58"/>
  <c r="G190" i="58"/>
  <c r="F190" i="58"/>
  <c r="X185" i="58"/>
  <c r="V185" i="58"/>
  <c r="U185" i="58"/>
  <c r="S185" i="58"/>
  <c r="R185" i="58"/>
  <c r="L185" i="58"/>
  <c r="J185" i="58"/>
  <c r="I185" i="58"/>
  <c r="G185" i="58"/>
  <c r="F185" i="58"/>
  <c r="V184" i="58"/>
  <c r="U184" i="58"/>
  <c r="S184" i="58"/>
  <c r="R184" i="58"/>
  <c r="J184" i="58"/>
  <c r="I184" i="58"/>
  <c r="G184" i="58"/>
  <c r="F184" i="58"/>
  <c r="V183" i="58"/>
  <c r="U183" i="58"/>
  <c r="S183" i="58"/>
  <c r="R183" i="58"/>
  <c r="J183" i="58"/>
  <c r="I183" i="58"/>
  <c r="G183" i="58"/>
  <c r="F183" i="58"/>
  <c r="X179" i="58"/>
  <c r="V179" i="58"/>
  <c r="U179" i="58"/>
  <c r="S179" i="58"/>
  <c r="R179" i="58"/>
  <c r="M179" i="58"/>
  <c r="L179" i="58"/>
  <c r="K179" i="58"/>
  <c r="J179" i="58"/>
  <c r="I179" i="58"/>
  <c r="H179" i="58"/>
  <c r="G179" i="58"/>
  <c r="F179" i="58"/>
  <c r="V178" i="58"/>
  <c r="U178" i="58"/>
  <c r="S178" i="58"/>
  <c r="R178" i="58"/>
  <c r="K178" i="58"/>
  <c r="J178" i="58"/>
  <c r="I178" i="58"/>
  <c r="H178" i="58"/>
  <c r="G178" i="58"/>
  <c r="F178" i="58"/>
  <c r="V177" i="58"/>
  <c r="U177" i="58"/>
  <c r="S177" i="58"/>
  <c r="R177" i="58"/>
  <c r="K177" i="58"/>
  <c r="J177" i="58"/>
  <c r="I177" i="58"/>
  <c r="H177" i="58"/>
  <c r="G177" i="58"/>
  <c r="F177" i="58"/>
  <c r="X172" i="58"/>
  <c r="V172" i="58"/>
  <c r="U172" i="58"/>
  <c r="S172" i="58"/>
  <c r="R172" i="58"/>
  <c r="L172" i="58"/>
  <c r="J172" i="58"/>
  <c r="I172" i="58"/>
  <c r="G172" i="58"/>
  <c r="F172" i="58"/>
  <c r="V171" i="58"/>
  <c r="U171" i="58"/>
  <c r="S171" i="58"/>
  <c r="R171" i="58"/>
  <c r="J171" i="58"/>
  <c r="I171" i="58"/>
  <c r="G171" i="58"/>
  <c r="F171" i="58"/>
  <c r="V170" i="58"/>
  <c r="U170" i="58"/>
  <c r="S170" i="58"/>
  <c r="R170" i="58"/>
  <c r="J170" i="58"/>
  <c r="I170" i="58"/>
  <c r="G170" i="58"/>
  <c r="F170" i="58"/>
  <c r="X166" i="58"/>
  <c r="V166" i="58"/>
  <c r="U166" i="58"/>
  <c r="S166" i="58"/>
  <c r="R166" i="58"/>
  <c r="M166" i="58"/>
  <c r="L166" i="58"/>
  <c r="K166" i="58"/>
  <c r="J166" i="58"/>
  <c r="I166" i="58"/>
  <c r="H166" i="58"/>
  <c r="G166" i="58"/>
  <c r="F166" i="58"/>
  <c r="V165" i="58"/>
  <c r="U165" i="58"/>
  <c r="S165" i="58"/>
  <c r="R165" i="58"/>
  <c r="K165" i="58"/>
  <c r="J165" i="58"/>
  <c r="I165" i="58"/>
  <c r="H165" i="58"/>
  <c r="G165" i="58"/>
  <c r="F165" i="58"/>
  <c r="V164" i="58"/>
  <c r="U164" i="58"/>
  <c r="S164" i="58"/>
  <c r="R164" i="58"/>
  <c r="K164" i="58"/>
  <c r="J164" i="58"/>
  <c r="I164" i="58"/>
  <c r="H164" i="58"/>
  <c r="G164" i="58"/>
  <c r="F164" i="58"/>
  <c r="X159" i="58"/>
  <c r="V159" i="58"/>
  <c r="U159" i="58"/>
  <c r="S159" i="58"/>
  <c r="R159" i="58"/>
  <c r="L159" i="58"/>
  <c r="J159" i="58"/>
  <c r="I159" i="58"/>
  <c r="G159" i="58"/>
  <c r="F159" i="58"/>
  <c r="V158" i="58"/>
  <c r="U158" i="58"/>
  <c r="S158" i="58"/>
  <c r="R158" i="58"/>
  <c r="J158" i="58"/>
  <c r="I158" i="58"/>
  <c r="G158" i="58"/>
  <c r="F158" i="58"/>
  <c r="V157" i="58"/>
  <c r="U157" i="58"/>
  <c r="S157" i="58"/>
  <c r="R157" i="58"/>
  <c r="J157" i="58"/>
  <c r="I157" i="58"/>
  <c r="G157" i="58"/>
  <c r="F157" i="58"/>
  <c r="X153" i="58"/>
  <c r="V153" i="58"/>
  <c r="U153" i="58"/>
  <c r="S153" i="58"/>
  <c r="R153" i="58"/>
  <c r="M153" i="58"/>
  <c r="L153" i="58"/>
  <c r="K153" i="58"/>
  <c r="J153" i="58"/>
  <c r="I153" i="58"/>
  <c r="H153" i="58"/>
  <c r="G153" i="58"/>
  <c r="F153" i="58"/>
  <c r="V152" i="58"/>
  <c r="U152" i="58"/>
  <c r="S152" i="58"/>
  <c r="R152" i="58"/>
  <c r="K152" i="58"/>
  <c r="J152" i="58"/>
  <c r="I152" i="58"/>
  <c r="H152" i="58"/>
  <c r="G152" i="58"/>
  <c r="F152" i="58"/>
  <c r="V151" i="58"/>
  <c r="U151" i="58"/>
  <c r="S151" i="58"/>
  <c r="R151" i="58"/>
  <c r="K151" i="58"/>
  <c r="J151" i="58"/>
  <c r="I151" i="58"/>
  <c r="H151" i="58"/>
  <c r="G151" i="58"/>
  <c r="F151" i="58"/>
  <c r="X146" i="58"/>
  <c r="V146" i="58"/>
  <c r="U146" i="58"/>
  <c r="S146" i="58"/>
  <c r="R146" i="58"/>
  <c r="L146" i="58"/>
  <c r="J146" i="58"/>
  <c r="I146" i="58"/>
  <c r="G146" i="58"/>
  <c r="F146" i="58"/>
  <c r="V145" i="58"/>
  <c r="U145" i="58"/>
  <c r="S145" i="58"/>
  <c r="R145" i="58"/>
  <c r="J145" i="58"/>
  <c r="I145" i="58"/>
  <c r="G145" i="58"/>
  <c r="F145" i="58"/>
  <c r="V144" i="58"/>
  <c r="U144" i="58"/>
  <c r="S144" i="58"/>
  <c r="R144" i="58"/>
  <c r="J144" i="58"/>
  <c r="I144" i="58"/>
  <c r="G144" i="58"/>
  <c r="F144" i="58"/>
  <c r="X140" i="58"/>
  <c r="V140" i="58"/>
  <c r="U140" i="58"/>
  <c r="S140" i="58"/>
  <c r="R140" i="58"/>
  <c r="M140" i="58"/>
  <c r="L140" i="58"/>
  <c r="K140" i="58"/>
  <c r="J140" i="58"/>
  <c r="I140" i="58"/>
  <c r="H140" i="58"/>
  <c r="G140" i="58"/>
  <c r="F140" i="58"/>
  <c r="V139" i="58"/>
  <c r="U139" i="58"/>
  <c r="S139" i="58"/>
  <c r="R139" i="58"/>
  <c r="K139" i="58"/>
  <c r="J139" i="58"/>
  <c r="I139" i="58"/>
  <c r="H139" i="58"/>
  <c r="G139" i="58"/>
  <c r="F139" i="58"/>
  <c r="V138" i="58"/>
  <c r="U138" i="58"/>
  <c r="S138" i="58"/>
  <c r="R138" i="58"/>
  <c r="K138" i="58"/>
  <c r="J138" i="58"/>
  <c r="I138" i="58"/>
  <c r="H138" i="58"/>
  <c r="G138" i="58"/>
  <c r="F138" i="58"/>
  <c r="X133" i="58"/>
  <c r="V133" i="58"/>
  <c r="U133" i="58"/>
  <c r="S133" i="58"/>
  <c r="R133" i="58"/>
  <c r="L133" i="58"/>
  <c r="J133" i="58"/>
  <c r="I133" i="58"/>
  <c r="G133" i="58"/>
  <c r="F133" i="58"/>
  <c r="V132" i="58"/>
  <c r="U132" i="58"/>
  <c r="S132" i="58"/>
  <c r="R132" i="58"/>
  <c r="J132" i="58"/>
  <c r="I132" i="58"/>
  <c r="G132" i="58"/>
  <c r="F132" i="58"/>
  <c r="V131" i="58"/>
  <c r="U131" i="58"/>
  <c r="S131" i="58"/>
  <c r="R131" i="58"/>
  <c r="J131" i="58"/>
  <c r="I131" i="58"/>
  <c r="G131" i="58"/>
  <c r="F131" i="58"/>
  <c r="X127" i="58"/>
  <c r="V127" i="58"/>
  <c r="U127" i="58"/>
  <c r="S127" i="58"/>
  <c r="R127" i="58"/>
  <c r="M127" i="58"/>
  <c r="L127" i="58"/>
  <c r="K127" i="58"/>
  <c r="J127" i="58"/>
  <c r="I127" i="58"/>
  <c r="H127" i="58"/>
  <c r="G127" i="58"/>
  <c r="F127" i="58"/>
  <c r="V126" i="58"/>
  <c r="U126" i="58"/>
  <c r="S126" i="58"/>
  <c r="R126" i="58"/>
  <c r="K126" i="58"/>
  <c r="J126" i="58"/>
  <c r="I126" i="58"/>
  <c r="H126" i="58"/>
  <c r="G126" i="58"/>
  <c r="F126" i="58"/>
  <c r="V125" i="58"/>
  <c r="U125" i="58"/>
  <c r="S125" i="58"/>
  <c r="R125" i="58"/>
  <c r="K125" i="58"/>
  <c r="J125" i="58"/>
  <c r="I125" i="58"/>
  <c r="H125" i="58"/>
  <c r="G125" i="58"/>
  <c r="F125" i="58"/>
  <c r="X120" i="58"/>
  <c r="V120" i="58"/>
  <c r="U120" i="58"/>
  <c r="S120" i="58"/>
  <c r="R120" i="58"/>
  <c r="L120" i="58"/>
  <c r="J120" i="58"/>
  <c r="I120" i="58"/>
  <c r="G120" i="58"/>
  <c r="F120" i="58"/>
  <c r="V119" i="58"/>
  <c r="U119" i="58"/>
  <c r="S119" i="58"/>
  <c r="R119" i="58"/>
  <c r="J119" i="58"/>
  <c r="I119" i="58"/>
  <c r="G119" i="58"/>
  <c r="F119" i="58"/>
  <c r="V118" i="58"/>
  <c r="U118" i="58"/>
  <c r="S118" i="58"/>
  <c r="R118" i="58"/>
  <c r="J118" i="58"/>
  <c r="I118" i="58"/>
  <c r="G118" i="58"/>
  <c r="F118" i="58"/>
  <c r="X114" i="58"/>
  <c r="V114" i="58"/>
  <c r="U114" i="58"/>
  <c r="S114" i="58"/>
  <c r="R114" i="58"/>
  <c r="M114" i="58"/>
  <c r="L114" i="58"/>
  <c r="K114" i="58"/>
  <c r="J114" i="58"/>
  <c r="I114" i="58"/>
  <c r="H114" i="58"/>
  <c r="G114" i="58"/>
  <c r="F114" i="58"/>
  <c r="V113" i="58"/>
  <c r="U113" i="58"/>
  <c r="S113" i="58"/>
  <c r="R113" i="58"/>
  <c r="K113" i="58"/>
  <c r="J113" i="58"/>
  <c r="I113" i="58"/>
  <c r="H113" i="58"/>
  <c r="G113" i="58"/>
  <c r="F113" i="58"/>
  <c r="V112" i="58"/>
  <c r="U112" i="58"/>
  <c r="S112" i="58"/>
  <c r="R112" i="58"/>
  <c r="K112" i="58"/>
  <c r="J112" i="58"/>
  <c r="I112" i="58"/>
  <c r="H112" i="58"/>
  <c r="G112" i="58"/>
  <c r="F112" i="58"/>
  <c r="X107" i="58"/>
  <c r="V107" i="58"/>
  <c r="U107" i="58"/>
  <c r="S107" i="58"/>
  <c r="R107" i="58"/>
  <c r="L107" i="58"/>
  <c r="J107" i="58"/>
  <c r="I107" i="58"/>
  <c r="G107" i="58"/>
  <c r="F107" i="58"/>
  <c r="V106" i="58"/>
  <c r="U106" i="58"/>
  <c r="S106" i="58"/>
  <c r="R106" i="58"/>
  <c r="J106" i="58"/>
  <c r="I106" i="58"/>
  <c r="G106" i="58"/>
  <c r="F106" i="58"/>
  <c r="V105" i="58"/>
  <c r="U105" i="58"/>
  <c r="S105" i="58"/>
  <c r="R105" i="58"/>
  <c r="J105" i="58"/>
  <c r="I105" i="58"/>
  <c r="G105" i="58"/>
  <c r="F105" i="58"/>
  <c r="X101" i="58"/>
  <c r="V101" i="58"/>
  <c r="U101" i="58"/>
  <c r="S101" i="58"/>
  <c r="R101" i="58"/>
  <c r="M101" i="58"/>
  <c r="L101" i="58"/>
  <c r="K101" i="58"/>
  <c r="J101" i="58"/>
  <c r="I101" i="58"/>
  <c r="H101" i="58"/>
  <c r="G101" i="58"/>
  <c r="F101" i="58"/>
  <c r="V100" i="58"/>
  <c r="U100" i="58"/>
  <c r="S100" i="58"/>
  <c r="R100" i="58"/>
  <c r="K100" i="58"/>
  <c r="J100" i="58"/>
  <c r="I100" i="58"/>
  <c r="H100" i="58"/>
  <c r="G100" i="58"/>
  <c r="F100" i="58"/>
  <c r="V99" i="58"/>
  <c r="U99" i="58"/>
  <c r="S99" i="58"/>
  <c r="R99" i="58"/>
  <c r="K99" i="58"/>
  <c r="J99" i="58"/>
  <c r="I99" i="58"/>
  <c r="H99" i="58"/>
  <c r="G99" i="58"/>
  <c r="F99" i="58"/>
  <c r="X94" i="58"/>
  <c r="V94" i="58"/>
  <c r="U94" i="58"/>
  <c r="S94" i="58"/>
  <c r="R94" i="58"/>
  <c r="L94" i="58"/>
  <c r="J94" i="58"/>
  <c r="I94" i="58"/>
  <c r="G94" i="58"/>
  <c r="F94" i="58"/>
  <c r="V93" i="58"/>
  <c r="U93" i="58"/>
  <c r="S93" i="58"/>
  <c r="R93" i="58"/>
  <c r="J93" i="58"/>
  <c r="I93" i="58"/>
  <c r="G93" i="58"/>
  <c r="F93" i="58"/>
  <c r="V92" i="58"/>
  <c r="U92" i="58"/>
  <c r="S92" i="58"/>
  <c r="R92" i="58"/>
  <c r="J92" i="58"/>
  <c r="I92" i="58"/>
  <c r="G92" i="58"/>
  <c r="F92" i="58"/>
  <c r="X88" i="58"/>
  <c r="V88" i="58"/>
  <c r="U88" i="58"/>
  <c r="S88" i="58"/>
  <c r="R88" i="58"/>
  <c r="M88" i="58"/>
  <c r="L88" i="58"/>
  <c r="K88" i="58"/>
  <c r="J88" i="58"/>
  <c r="I88" i="58"/>
  <c r="H88" i="58"/>
  <c r="G88" i="58"/>
  <c r="F88" i="58"/>
  <c r="V87" i="58"/>
  <c r="U87" i="58"/>
  <c r="S87" i="58"/>
  <c r="R87" i="58"/>
  <c r="K87" i="58"/>
  <c r="J87" i="58"/>
  <c r="I87" i="58"/>
  <c r="H87" i="58"/>
  <c r="G87" i="58"/>
  <c r="F87" i="58"/>
  <c r="V86" i="58"/>
  <c r="U86" i="58"/>
  <c r="S86" i="58"/>
  <c r="R86" i="58"/>
  <c r="K86" i="58"/>
  <c r="J86" i="58"/>
  <c r="I86" i="58"/>
  <c r="H86" i="58"/>
  <c r="G86" i="58"/>
  <c r="F86" i="58"/>
  <c r="X81" i="58"/>
  <c r="V81" i="58"/>
  <c r="U81" i="58"/>
  <c r="S81" i="58"/>
  <c r="R81" i="58"/>
  <c r="L81" i="58"/>
  <c r="J81" i="58"/>
  <c r="I81" i="58"/>
  <c r="G81" i="58"/>
  <c r="F81" i="58"/>
  <c r="V80" i="58"/>
  <c r="U80" i="58"/>
  <c r="S80" i="58"/>
  <c r="R80" i="58"/>
  <c r="J80" i="58"/>
  <c r="I80" i="58"/>
  <c r="G80" i="58"/>
  <c r="F80" i="58"/>
  <c r="V79" i="58"/>
  <c r="U79" i="58"/>
  <c r="S79" i="58"/>
  <c r="R79" i="58"/>
  <c r="J79" i="58"/>
  <c r="I79" i="58"/>
  <c r="G79" i="58"/>
  <c r="F79" i="58"/>
  <c r="X75" i="58"/>
  <c r="V75" i="58"/>
  <c r="U75" i="58"/>
  <c r="S75" i="58"/>
  <c r="R75" i="58"/>
  <c r="M75" i="58"/>
  <c r="L75" i="58"/>
  <c r="K75" i="58"/>
  <c r="J75" i="58"/>
  <c r="I75" i="58"/>
  <c r="H75" i="58"/>
  <c r="G75" i="58"/>
  <c r="F75" i="58"/>
  <c r="V74" i="58"/>
  <c r="U74" i="58"/>
  <c r="S74" i="58"/>
  <c r="R74" i="58"/>
  <c r="K74" i="58"/>
  <c r="J74" i="58"/>
  <c r="I74" i="58"/>
  <c r="H74" i="58"/>
  <c r="G74" i="58"/>
  <c r="F74" i="58"/>
  <c r="V73" i="58"/>
  <c r="U73" i="58"/>
  <c r="S73" i="58"/>
  <c r="R73" i="58"/>
  <c r="K73" i="58"/>
  <c r="J73" i="58"/>
  <c r="I73" i="58"/>
  <c r="H73" i="58"/>
  <c r="G73" i="58"/>
  <c r="F73" i="58"/>
  <c r="X263" i="49"/>
  <c r="V263" i="49"/>
  <c r="U263" i="49"/>
  <c r="S263" i="49"/>
  <c r="R263" i="49"/>
  <c r="L263" i="49"/>
  <c r="J263" i="49"/>
  <c r="I263" i="49"/>
  <c r="G263" i="49"/>
  <c r="F263" i="49"/>
  <c r="V262" i="49"/>
  <c r="U262" i="49"/>
  <c r="S262" i="49"/>
  <c r="R262" i="49"/>
  <c r="J262" i="49"/>
  <c r="I262" i="49"/>
  <c r="G262" i="49"/>
  <c r="F262" i="49"/>
  <c r="V261" i="49"/>
  <c r="U261" i="49"/>
  <c r="S261" i="49"/>
  <c r="R261" i="49"/>
  <c r="J261" i="49"/>
  <c r="I261" i="49"/>
  <c r="G261" i="49"/>
  <c r="F261" i="49"/>
  <c r="X257" i="49"/>
  <c r="V257" i="49"/>
  <c r="U257" i="49"/>
  <c r="S257" i="49"/>
  <c r="R257" i="49"/>
  <c r="M257" i="49"/>
  <c r="L257" i="49"/>
  <c r="K257" i="49"/>
  <c r="J257" i="49"/>
  <c r="I257" i="49"/>
  <c r="H257" i="49"/>
  <c r="G257" i="49"/>
  <c r="F257" i="49"/>
  <c r="V256" i="49"/>
  <c r="U256" i="49"/>
  <c r="S256" i="49"/>
  <c r="R256" i="49"/>
  <c r="K256" i="49"/>
  <c r="J256" i="49"/>
  <c r="I256" i="49"/>
  <c r="H256" i="49"/>
  <c r="G256" i="49"/>
  <c r="F256" i="49"/>
  <c r="V255" i="49"/>
  <c r="U255" i="49"/>
  <c r="S255" i="49"/>
  <c r="R255" i="49"/>
  <c r="K255" i="49"/>
  <c r="J255" i="49"/>
  <c r="I255" i="49"/>
  <c r="H255" i="49"/>
  <c r="G255" i="49"/>
  <c r="F255" i="49"/>
  <c r="X250" i="49"/>
  <c r="V250" i="49"/>
  <c r="U250" i="49"/>
  <c r="S250" i="49"/>
  <c r="R250" i="49"/>
  <c r="L250" i="49"/>
  <c r="J250" i="49"/>
  <c r="I250" i="49"/>
  <c r="G250" i="49"/>
  <c r="F250" i="49"/>
  <c r="V249" i="49"/>
  <c r="U249" i="49"/>
  <c r="S249" i="49"/>
  <c r="R249" i="49"/>
  <c r="J249" i="49"/>
  <c r="I249" i="49"/>
  <c r="G249" i="49"/>
  <c r="F249" i="49"/>
  <c r="V248" i="49"/>
  <c r="U248" i="49"/>
  <c r="S248" i="49"/>
  <c r="R248" i="49"/>
  <c r="J248" i="49"/>
  <c r="I248" i="49"/>
  <c r="G248" i="49"/>
  <c r="F248" i="49"/>
  <c r="X244" i="49"/>
  <c r="V244" i="49"/>
  <c r="U244" i="49"/>
  <c r="S244" i="49"/>
  <c r="R244" i="49"/>
  <c r="M244" i="49"/>
  <c r="L244" i="49"/>
  <c r="K244" i="49"/>
  <c r="J244" i="49"/>
  <c r="I244" i="49"/>
  <c r="H244" i="49"/>
  <c r="G244" i="49"/>
  <c r="F244" i="49"/>
  <c r="V243" i="49"/>
  <c r="U243" i="49"/>
  <c r="S243" i="49"/>
  <c r="R243" i="49"/>
  <c r="K243" i="49"/>
  <c r="J243" i="49"/>
  <c r="I243" i="49"/>
  <c r="H243" i="49"/>
  <c r="G243" i="49"/>
  <c r="F243" i="49"/>
  <c r="V242" i="49"/>
  <c r="U242" i="49"/>
  <c r="S242" i="49"/>
  <c r="R242" i="49"/>
  <c r="K242" i="49"/>
  <c r="J242" i="49"/>
  <c r="I242" i="49"/>
  <c r="H242" i="49"/>
  <c r="G242" i="49"/>
  <c r="F242" i="49"/>
  <c r="X237" i="49"/>
  <c r="V237" i="49"/>
  <c r="U237" i="49"/>
  <c r="S237" i="49"/>
  <c r="R237" i="49"/>
  <c r="L237" i="49"/>
  <c r="J237" i="49"/>
  <c r="I237" i="49"/>
  <c r="G237" i="49"/>
  <c r="F237" i="49"/>
  <c r="V236" i="49"/>
  <c r="U236" i="49"/>
  <c r="S236" i="49"/>
  <c r="R236" i="49"/>
  <c r="J236" i="49"/>
  <c r="I236" i="49"/>
  <c r="G236" i="49"/>
  <c r="F236" i="49"/>
  <c r="V235" i="49"/>
  <c r="U235" i="49"/>
  <c r="S235" i="49"/>
  <c r="R235" i="49"/>
  <c r="J235" i="49"/>
  <c r="I235" i="49"/>
  <c r="G235" i="49"/>
  <c r="F235" i="49"/>
  <c r="X231" i="49"/>
  <c r="V231" i="49"/>
  <c r="U231" i="49"/>
  <c r="S231" i="49"/>
  <c r="R231" i="49"/>
  <c r="M231" i="49"/>
  <c r="L231" i="49"/>
  <c r="K231" i="49"/>
  <c r="J231" i="49"/>
  <c r="I231" i="49"/>
  <c r="H231" i="49"/>
  <c r="G231" i="49"/>
  <c r="F231" i="49"/>
  <c r="V230" i="49"/>
  <c r="U230" i="49"/>
  <c r="S230" i="49"/>
  <c r="R230" i="49"/>
  <c r="K230" i="49"/>
  <c r="J230" i="49"/>
  <c r="I230" i="49"/>
  <c r="H230" i="49"/>
  <c r="G230" i="49"/>
  <c r="F230" i="49"/>
  <c r="V229" i="49"/>
  <c r="U229" i="49"/>
  <c r="S229" i="49"/>
  <c r="R229" i="49"/>
  <c r="K229" i="49"/>
  <c r="J229" i="49"/>
  <c r="I229" i="49"/>
  <c r="H229" i="49"/>
  <c r="G229" i="49"/>
  <c r="F229" i="49"/>
  <c r="X224" i="49"/>
  <c r="V224" i="49"/>
  <c r="U224" i="49"/>
  <c r="S224" i="49"/>
  <c r="R224" i="49"/>
  <c r="L224" i="49"/>
  <c r="J224" i="49"/>
  <c r="I224" i="49"/>
  <c r="G224" i="49"/>
  <c r="F224" i="49"/>
  <c r="V223" i="49"/>
  <c r="U223" i="49"/>
  <c r="S223" i="49"/>
  <c r="R223" i="49"/>
  <c r="J223" i="49"/>
  <c r="I223" i="49"/>
  <c r="G223" i="49"/>
  <c r="F223" i="49"/>
  <c r="V222" i="49"/>
  <c r="U222" i="49"/>
  <c r="S222" i="49"/>
  <c r="R222" i="49"/>
  <c r="J222" i="49"/>
  <c r="I222" i="49"/>
  <c r="G222" i="49"/>
  <c r="F222" i="49"/>
  <c r="X218" i="49"/>
  <c r="V218" i="49"/>
  <c r="U218" i="49"/>
  <c r="S218" i="49"/>
  <c r="R218" i="49"/>
  <c r="M218" i="49"/>
  <c r="L218" i="49"/>
  <c r="K218" i="49"/>
  <c r="J218" i="49"/>
  <c r="I218" i="49"/>
  <c r="H218" i="49"/>
  <c r="G218" i="49"/>
  <c r="F218" i="49"/>
  <c r="V217" i="49"/>
  <c r="U217" i="49"/>
  <c r="S217" i="49"/>
  <c r="R217" i="49"/>
  <c r="K217" i="49"/>
  <c r="J217" i="49"/>
  <c r="I217" i="49"/>
  <c r="H217" i="49"/>
  <c r="G217" i="49"/>
  <c r="F217" i="49"/>
  <c r="V216" i="49"/>
  <c r="U216" i="49"/>
  <c r="S216" i="49"/>
  <c r="R216" i="49"/>
  <c r="K216" i="49"/>
  <c r="J216" i="49"/>
  <c r="I216" i="49"/>
  <c r="H216" i="49"/>
  <c r="G216" i="49"/>
  <c r="F216" i="49"/>
  <c r="X211" i="49"/>
  <c r="V211" i="49"/>
  <c r="U211" i="49"/>
  <c r="S211" i="49"/>
  <c r="R211" i="49"/>
  <c r="L211" i="49"/>
  <c r="J211" i="49"/>
  <c r="I211" i="49"/>
  <c r="G211" i="49"/>
  <c r="F211" i="49"/>
  <c r="V210" i="49"/>
  <c r="U210" i="49"/>
  <c r="S210" i="49"/>
  <c r="R210" i="49"/>
  <c r="J210" i="49"/>
  <c r="I210" i="49"/>
  <c r="G210" i="49"/>
  <c r="F210" i="49"/>
  <c r="V209" i="49"/>
  <c r="U209" i="49"/>
  <c r="S209" i="49"/>
  <c r="R209" i="49"/>
  <c r="J209" i="49"/>
  <c r="I209" i="49"/>
  <c r="G209" i="49"/>
  <c r="F209" i="49"/>
  <c r="X205" i="49"/>
  <c r="V205" i="49"/>
  <c r="U205" i="49"/>
  <c r="S205" i="49"/>
  <c r="R205" i="49"/>
  <c r="M205" i="49"/>
  <c r="L205" i="49"/>
  <c r="K205" i="49"/>
  <c r="J205" i="49"/>
  <c r="I205" i="49"/>
  <c r="H205" i="49"/>
  <c r="G205" i="49"/>
  <c r="F205" i="49"/>
  <c r="V204" i="49"/>
  <c r="U204" i="49"/>
  <c r="S204" i="49"/>
  <c r="R204" i="49"/>
  <c r="K204" i="49"/>
  <c r="J204" i="49"/>
  <c r="I204" i="49"/>
  <c r="H204" i="49"/>
  <c r="G204" i="49"/>
  <c r="F204" i="49"/>
  <c r="V203" i="49"/>
  <c r="U203" i="49"/>
  <c r="S203" i="49"/>
  <c r="R203" i="49"/>
  <c r="K203" i="49"/>
  <c r="J203" i="49"/>
  <c r="I203" i="49"/>
  <c r="H203" i="49"/>
  <c r="G203" i="49"/>
  <c r="F203" i="49"/>
  <c r="X198" i="49"/>
  <c r="V198" i="49"/>
  <c r="U198" i="49"/>
  <c r="S198" i="49"/>
  <c r="R198" i="49"/>
  <c r="L198" i="49"/>
  <c r="J198" i="49"/>
  <c r="I198" i="49"/>
  <c r="G198" i="49"/>
  <c r="F198" i="49"/>
  <c r="V197" i="49"/>
  <c r="U197" i="49"/>
  <c r="S197" i="49"/>
  <c r="R197" i="49"/>
  <c r="J197" i="49"/>
  <c r="I197" i="49"/>
  <c r="G197" i="49"/>
  <c r="F197" i="49"/>
  <c r="V196" i="49"/>
  <c r="U196" i="49"/>
  <c r="S196" i="49"/>
  <c r="R196" i="49"/>
  <c r="J196" i="49"/>
  <c r="I196" i="49"/>
  <c r="G196" i="49"/>
  <c r="F196" i="49"/>
  <c r="X192" i="49"/>
  <c r="V192" i="49"/>
  <c r="U192" i="49"/>
  <c r="S192" i="49"/>
  <c r="R192" i="49"/>
  <c r="M192" i="49"/>
  <c r="L192" i="49"/>
  <c r="K192" i="49"/>
  <c r="J192" i="49"/>
  <c r="I192" i="49"/>
  <c r="H192" i="49"/>
  <c r="G192" i="49"/>
  <c r="F192" i="49"/>
  <c r="V191" i="49"/>
  <c r="U191" i="49"/>
  <c r="S191" i="49"/>
  <c r="R191" i="49"/>
  <c r="K191" i="49"/>
  <c r="J191" i="49"/>
  <c r="I191" i="49"/>
  <c r="H191" i="49"/>
  <c r="G191" i="49"/>
  <c r="F191" i="49"/>
  <c r="V190" i="49"/>
  <c r="U190" i="49"/>
  <c r="S190" i="49"/>
  <c r="R190" i="49"/>
  <c r="K190" i="49"/>
  <c r="J190" i="49"/>
  <c r="I190" i="49"/>
  <c r="H190" i="49"/>
  <c r="G190" i="49"/>
  <c r="F190" i="49"/>
  <c r="X185" i="49"/>
  <c r="V185" i="49"/>
  <c r="U185" i="49"/>
  <c r="S185" i="49"/>
  <c r="R185" i="49"/>
  <c r="L185" i="49"/>
  <c r="J185" i="49"/>
  <c r="I185" i="49"/>
  <c r="G185" i="49"/>
  <c r="F185" i="49"/>
  <c r="V184" i="49"/>
  <c r="U184" i="49"/>
  <c r="S184" i="49"/>
  <c r="R184" i="49"/>
  <c r="J184" i="49"/>
  <c r="I184" i="49"/>
  <c r="G184" i="49"/>
  <c r="F184" i="49"/>
  <c r="V183" i="49"/>
  <c r="U183" i="49"/>
  <c r="S183" i="49"/>
  <c r="R183" i="49"/>
  <c r="J183" i="49"/>
  <c r="I183" i="49"/>
  <c r="G183" i="49"/>
  <c r="F183" i="49"/>
  <c r="X179" i="49"/>
  <c r="V179" i="49"/>
  <c r="U179" i="49"/>
  <c r="S179" i="49"/>
  <c r="R179" i="49"/>
  <c r="M179" i="49"/>
  <c r="L179" i="49"/>
  <c r="K179" i="49"/>
  <c r="J179" i="49"/>
  <c r="I179" i="49"/>
  <c r="H179" i="49"/>
  <c r="G179" i="49"/>
  <c r="F179" i="49"/>
  <c r="V178" i="49"/>
  <c r="U178" i="49"/>
  <c r="S178" i="49"/>
  <c r="R178" i="49"/>
  <c r="K178" i="49"/>
  <c r="J178" i="49"/>
  <c r="I178" i="49"/>
  <c r="H178" i="49"/>
  <c r="G178" i="49"/>
  <c r="F178" i="49"/>
  <c r="V177" i="49"/>
  <c r="U177" i="49"/>
  <c r="S177" i="49"/>
  <c r="R177" i="49"/>
  <c r="K177" i="49"/>
  <c r="J177" i="49"/>
  <c r="I177" i="49"/>
  <c r="H177" i="49"/>
  <c r="G177" i="49"/>
  <c r="F177" i="49"/>
  <c r="X172" i="49"/>
  <c r="V172" i="49"/>
  <c r="U172" i="49"/>
  <c r="S172" i="49"/>
  <c r="R172" i="49"/>
  <c r="L172" i="49"/>
  <c r="J172" i="49"/>
  <c r="I172" i="49"/>
  <c r="G172" i="49"/>
  <c r="F172" i="49"/>
  <c r="V171" i="49"/>
  <c r="U171" i="49"/>
  <c r="S171" i="49"/>
  <c r="R171" i="49"/>
  <c r="J171" i="49"/>
  <c r="I171" i="49"/>
  <c r="G171" i="49"/>
  <c r="F171" i="49"/>
  <c r="V170" i="49"/>
  <c r="U170" i="49"/>
  <c r="S170" i="49"/>
  <c r="R170" i="49"/>
  <c r="J170" i="49"/>
  <c r="I170" i="49"/>
  <c r="G170" i="49"/>
  <c r="F170" i="49"/>
  <c r="X166" i="49"/>
  <c r="V166" i="49"/>
  <c r="U166" i="49"/>
  <c r="S166" i="49"/>
  <c r="R166" i="49"/>
  <c r="M166" i="49"/>
  <c r="L166" i="49"/>
  <c r="K166" i="49"/>
  <c r="J166" i="49"/>
  <c r="I166" i="49"/>
  <c r="H166" i="49"/>
  <c r="G166" i="49"/>
  <c r="F166" i="49"/>
  <c r="V165" i="49"/>
  <c r="U165" i="49"/>
  <c r="S165" i="49"/>
  <c r="R165" i="49"/>
  <c r="K165" i="49"/>
  <c r="J165" i="49"/>
  <c r="I165" i="49"/>
  <c r="H165" i="49"/>
  <c r="G165" i="49"/>
  <c r="F165" i="49"/>
  <c r="V164" i="49"/>
  <c r="U164" i="49"/>
  <c r="S164" i="49"/>
  <c r="R164" i="49"/>
  <c r="K164" i="49"/>
  <c r="J164" i="49"/>
  <c r="I164" i="49"/>
  <c r="H164" i="49"/>
  <c r="G164" i="49"/>
  <c r="F164" i="49"/>
  <c r="X159" i="49"/>
  <c r="V159" i="49"/>
  <c r="U159" i="49"/>
  <c r="S159" i="49"/>
  <c r="R159" i="49"/>
  <c r="L159" i="49"/>
  <c r="J159" i="49"/>
  <c r="I159" i="49"/>
  <c r="G159" i="49"/>
  <c r="F159" i="49"/>
  <c r="V158" i="49"/>
  <c r="U158" i="49"/>
  <c r="S158" i="49"/>
  <c r="R158" i="49"/>
  <c r="J158" i="49"/>
  <c r="I158" i="49"/>
  <c r="G158" i="49"/>
  <c r="F158" i="49"/>
  <c r="V157" i="49"/>
  <c r="U157" i="49"/>
  <c r="S157" i="49"/>
  <c r="R157" i="49"/>
  <c r="J157" i="49"/>
  <c r="I157" i="49"/>
  <c r="G157" i="49"/>
  <c r="F157" i="49"/>
  <c r="X153" i="49"/>
  <c r="V153" i="49"/>
  <c r="U153" i="49"/>
  <c r="S153" i="49"/>
  <c r="R153" i="49"/>
  <c r="M153" i="49"/>
  <c r="L153" i="49"/>
  <c r="K153" i="49"/>
  <c r="J153" i="49"/>
  <c r="I153" i="49"/>
  <c r="H153" i="49"/>
  <c r="G153" i="49"/>
  <c r="F153" i="49"/>
  <c r="V152" i="49"/>
  <c r="U152" i="49"/>
  <c r="S152" i="49"/>
  <c r="R152" i="49"/>
  <c r="K152" i="49"/>
  <c r="J152" i="49"/>
  <c r="I152" i="49"/>
  <c r="H152" i="49"/>
  <c r="G152" i="49"/>
  <c r="F152" i="49"/>
  <c r="V151" i="49"/>
  <c r="U151" i="49"/>
  <c r="S151" i="49"/>
  <c r="R151" i="49"/>
  <c r="K151" i="49"/>
  <c r="J151" i="49"/>
  <c r="I151" i="49"/>
  <c r="H151" i="49"/>
  <c r="G151" i="49"/>
  <c r="F151" i="49"/>
  <c r="X146" i="49"/>
  <c r="V146" i="49"/>
  <c r="U146" i="49"/>
  <c r="S146" i="49"/>
  <c r="R146" i="49"/>
  <c r="L146" i="49"/>
  <c r="J146" i="49"/>
  <c r="I146" i="49"/>
  <c r="G146" i="49"/>
  <c r="F146" i="49"/>
  <c r="V145" i="49"/>
  <c r="U145" i="49"/>
  <c r="S145" i="49"/>
  <c r="R145" i="49"/>
  <c r="J145" i="49"/>
  <c r="I145" i="49"/>
  <c r="G145" i="49"/>
  <c r="F145" i="49"/>
  <c r="V144" i="49"/>
  <c r="U144" i="49"/>
  <c r="S144" i="49"/>
  <c r="R144" i="49"/>
  <c r="J144" i="49"/>
  <c r="I144" i="49"/>
  <c r="G144" i="49"/>
  <c r="F144" i="49"/>
  <c r="X140" i="49"/>
  <c r="V140" i="49"/>
  <c r="U140" i="49"/>
  <c r="S140" i="49"/>
  <c r="R140" i="49"/>
  <c r="M140" i="49"/>
  <c r="L140" i="49"/>
  <c r="K140" i="49"/>
  <c r="J140" i="49"/>
  <c r="I140" i="49"/>
  <c r="H140" i="49"/>
  <c r="G140" i="49"/>
  <c r="F140" i="49"/>
  <c r="V139" i="49"/>
  <c r="U139" i="49"/>
  <c r="S139" i="49"/>
  <c r="R139" i="49"/>
  <c r="K139" i="49"/>
  <c r="J139" i="49"/>
  <c r="I139" i="49"/>
  <c r="H139" i="49"/>
  <c r="G139" i="49"/>
  <c r="F139" i="49"/>
  <c r="V138" i="49"/>
  <c r="U138" i="49"/>
  <c r="S138" i="49"/>
  <c r="R138" i="49"/>
  <c r="K138" i="49"/>
  <c r="J138" i="49"/>
  <c r="I138" i="49"/>
  <c r="H138" i="49"/>
  <c r="G138" i="49"/>
  <c r="F138" i="49"/>
  <c r="X133" i="49"/>
  <c r="V133" i="49"/>
  <c r="U133" i="49"/>
  <c r="S133" i="49"/>
  <c r="R133" i="49"/>
  <c r="L133" i="49"/>
  <c r="J133" i="49"/>
  <c r="I133" i="49"/>
  <c r="G133" i="49"/>
  <c r="F133" i="49"/>
  <c r="V132" i="49"/>
  <c r="U132" i="49"/>
  <c r="S132" i="49"/>
  <c r="R132" i="49"/>
  <c r="J132" i="49"/>
  <c r="I132" i="49"/>
  <c r="G132" i="49"/>
  <c r="F132" i="49"/>
  <c r="V131" i="49"/>
  <c r="U131" i="49"/>
  <c r="S131" i="49"/>
  <c r="R131" i="49"/>
  <c r="J131" i="49"/>
  <c r="I131" i="49"/>
  <c r="G131" i="49"/>
  <c r="F131" i="49"/>
  <c r="X127" i="49"/>
  <c r="V127" i="49"/>
  <c r="U127" i="49"/>
  <c r="S127" i="49"/>
  <c r="R127" i="49"/>
  <c r="M127" i="49"/>
  <c r="L127" i="49"/>
  <c r="K127" i="49"/>
  <c r="J127" i="49"/>
  <c r="I127" i="49"/>
  <c r="H127" i="49"/>
  <c r="G127" i="49"/>
  <c r="F127" i="49"/>
  <c r="V126" i="49"/>
  <c r="U126" i="49"/>
  <c r="S126" i="49"/>
  <c r="R126" i="49"/>
  <c r="K126" i="49"/>
  <c r="J126" i="49"/>
  <c r="I126" i="49"/>
  <c r="H126" i="49"/>
  <c r="G126" i="49"/>
  <c r="F126" i="49"/>
  <c r="V125" i="49"/>
  <c r="U125" i="49"/>
  <c r="S125" i="49"/>
  <c r="R125" i="49"/>
  <c r="K125" i="49"/>
  <c r="J125" i="49"/>
  <c r="I125" i="49"/>
  <c r="H125" i="49"/>
  <c r="G125" i="49"/>
  <c r="F125" i="49"/>
  <c r="X120" i="49"/>
  <c r="V120" i="49"/>
  <c r="U120" i="49"/>
  <c r="S120" i="49"/>
  <c r="R120" i="49"/>
  <c r="L120" i="49"/>
  <c r="J120" i="49"/>
  <c r="I120" i="49"/>
  <c r="G120" i="49"/>
  <c r="F120" i="49"/>
  <c r="V119" i="49"/>
  <c r="U119" i="49"/>
  <c r="S119" i="49"/>
  <c r="R119" i="49"/>
  <c r="J119" i="49"/>
  <c r="I119" i="49"/>
  <c r="G119" i="49"/>
  <c r="F119" i="49"/>
  <c r="V118" i="49"/>
  <c r="U118" i="49"/>
  <c r="S118" i="49"/>
  <c r="R118" i="49"/>
  <c r="J118" i="49"/>
  <c r="I118" i="49"/>
  <c r="G118" i="49"/>
  <c r="F118" i="49"/>
  <c r="X114" i="49"/>
  <c r="V114" i="49"/>
  <c r="U114" i="49"/>
  <c r="S114" i="49"/>
  <c r="R114" i="49"/>
  <c r="M114" i="49"/>
  <c r="L114" i="49"/>
  <c r="K114" i="49"/>
  <c r="J114" i="49"/>
  <c r="I114" i="49"/>
  <c r="H114" i="49"/>
  <c r="G114" i="49"/>
  <c r="F114" i="49"/>
  <c r="V113" i="49"/>
  <c r="U113" i="49"/>
  <c r="S113" i="49"/>
  <c r="R113" i="49"/>
  <c r="K113" i="49"/>
  <c r="J113" i="49"/>
  <c r="I113" i="49"/>
  <c r="H113" i="49"/>
  <c r="G113" i="49"/>
  <c r="F113" i="49"/>
  <c r="V112" i="49"/>
  <c r="U112" i="49"/>
  <c r="S112" i="49"/>
  <c r="R112" i="49"/>
  <c r="K112" i="49"/>
  <c r="J112" i="49"/>
  <c r="I112" i="49"/>
  <c r="H112" i="49"/>
  <c r="G112" i="49"/>
  <c r="F112" i="49"/>
  <c r="X107" i="49"/>
  <c r="V107" i="49"/>
  <c r="U107" i="49"/>
  <c r="S107" i="49"/>
  <c r="R107" i="49"/>
  <c r="L107" i="49"/>
  <c r="J107" i="49"/>
  <c r="I107" i="49"/>
  <c r="G107" i="49"/>
  <c r="F107" i="49"/>
  <c r="V106" i="49"/>
  <c r="U106" i="49"/>
  <c r="S106" i="49"/>
  <c r="R106" i="49"/>
  <c r="J106" i="49"/>
  <c r="I106" i="49"/>
  <c r="G106" i="49"/>
  <c r="F106" i="49"/>
  <c r="V105" i="49"/>
  <c r="U105" i="49"/>
  <c r="S105" i="49"/>
  <c r="R105" i="49"/>
  <c r="J105" i="49"/>
  <c r="I105" i="49"/>
  <c r="G105" i="49"/>
  <c r="F105" i="49"/>
  <c r="X101" i="49"/>
  <c r="V101" i="49"/>
  <c r="U101" i="49"/>
  <c r="S101" i="49"/>
  <c r="R101" i="49"/>
  <c r="M101" i="49"/>
  <c r="L101" i="49"/>
  <c r="K101" i="49"/>
  <c r="J101" i="49"/>
  <c r="I101" i="49"/>
  <c r="H101" i="49"/>
  <c r="G101" i="49"/>
  <c r="F101" i="49"/>
  <c r="V100" i="49"/>
  <c r="U100" i="49"/>
  <c r="S100" i="49"/>
  <c r="R100" i="49"/>
  <c r="K100" i="49"/>
  <c r="J100" i="49"/>
  <c r="I100" i="49"/>
  <c r="H100" i="49"/>
  <c r="G100" i="49"/>
  <c r="F100" i="49"/>
  <c r="V99" i="49"/>
  <c r="U99" i="49"/>
  <c r="S99" i="49"/>
  <c r="R99" i="49"/>
  <c r="K99" i="49"/>
  <c r="J99" i="49"/>
  <c r="I99" i="49"/>
  <c r="H99" i="49"/>
  <c r="G99" i="49"/>
  <c r="F99" i="49"/>
  <c r="X94" i="49"/>
  <c r="V94" i="49"/>
  <c r="U94" i="49"/>
  <c r="S94" i="49"/>
  <c r="R94" i="49"/>
  <c r="L94" i="49"/>
  <c r="J94" i="49"/>
  <c r="I94" i="49"/>
  <c r="G94" i="49"/>
  <c r="F94" i="49"/>
  <c r="V93" i="49"/>
  <c r="U93" i="49"/>
  <c r="S93" i="49"/>
  <c r="R93" i="49"/>
  <c r="J93" i="49"/>
  <c r="I93" i="49"/>
  <c r="G93" i="49"/>
  <c r="F93" i="49"/>
  <c r="V92" i="49"/>
  <c r="U92" i="49"/>
  <c r="S92" i="49"/>
  <c r="R92" i="49"/>
  <c r="J92" i="49"/>
  <c r="I92" i="49"/>
  <c r="G92" i="49"/>
  <c r="F92" i="49"/>
  <c r="X88" i="49"/>
  <c r="V88" i="49"/>
  <c r="U88" i="49"/>
  <c r="S88" i="49"/>
  <c r="R88" i="49"/>
  <c r="M88" i="49"/>
  <c r="L88" i="49"/>
  <c r="K88" i="49"/>
  <c r="J88" i="49"/>
  <c r="I88" i="49"/>
  <c r="H88" i="49"/>
  <c r="G88" i="49"/>
  <c r="F88" i="49"/>
  <c r="V87" i="49"/>
  <c r="U87" i="49"/>
  <c r="S87" i="49"/>
  <c r="R87" i="49"/>
  <c r="K87" i="49"/>
  <c r="J87" i="49"/>
  <c r="I87" i="49"/>
  <c r="H87" i="49"/>
  <c r="G87" i="49"/>
  <c r="F87" i="49"/>
  <c r="V86" i="49"/>
  <c r="U86" i="49"/>
  <c r="S86" i="49"/>
  <c r="R86" i="49"/>
  <c r="K86" i="49"/>
  <c r="J86" i="49"/>
  <c r="I86" i="49"/>
  <c r="H86" i="49"/>
  <c r="G86" i="49"/>
  <c r="F86" i="49"/>
  <c r="X81" i="49"/>
  <c r="V81" i="49"/>
  <c r="U81" i="49"/>
  <c r="S81" i="49"/>
  <c r="R81" i="49"/>
  <c r="L81" i="49"/>
  <c r="J81" i="49"/>
  <c r="I81" i="49"/>
  <c r="G81" i="49"/>
  <c r="F81" i="49"/>
  <c r="V80" i="49"/>
  <c r="U80" i="49"/>
  <c r="S80" i="49"/>
  <c r="R80" i="49"/>
  <c r="J80" i="49"/>
  <c r="I80" i="49"/>
  <c r="G80" i="49"/>
  <c r="F80" i="49"/>
  <c r="V79" i="49"/>
  <c r="U79" i="49"/>
  <c r="S79" i="49"/>
  <c r="R79" i="49"/>
  <c r="J79" i="49"/>
  <c r="I79" i="49"/>
  <c r="G79" i="49"/>
  <c r="F79" i="49"/>
  <c r="X75" i="49"/>
  <c r="V75" i="49"/>
  <c r="U75" i="49"/>
  <c r="S75" i="49"/>
  <c r="R75" i="49"/>
  <c r="M75" i="49"/>
  <c r="L75" i="49"/>
  <c r="K75" i="49"/>
  <c r="J75" i="49"/>
  <c r="I75" i="49"/>
  <c r="H75" i="49"/>
  <c r="G75" i="49"/>
  <c r="F75" i="49"/>
  <c r="V74" i="49"/>
  <c r="U74" i="49"/>
  <c r="S74" i="49"/>
  <c r="R74" i="49"/>
  <c r="K74" i="49"/>
  <c r="J74" i="49"/>
  <c r="I74" i="49"/>
  <c r="H74" i="49"/>
  <c r="G74" i="49"/>
  <c r="F74" i="49"/>
  <c r="V73" i="49"/>
  <c r="U73" i="49"/>
  <c r="S73" i="49"/>
  <c r="R73" i="49"/>
  <c r="K73" i="49"/>
  <c r="J73" i="49"/>
  <c r="I73" i="49"/>
  <c r="H73" i="49"/>
  <c r="G73" i="49"/>
  <c r="F73" i="49"/>
  <c r="X263" i="54"/>
  <c r="V263" i="54"/>
  <c r="U263" i="54"/>
  <c r="S263" i="54"/>
  <c r="R263" i="54"/>
  <c r="L263" i="54"/>
  <c r="J263" i="54"/>
  <c r="I263" i="54"/>
  <c r="G263" i="54"/>
  <c r="F263" i="54"/>
  <c r="V262" i="54"/>
  <c r="U262" i="54"/>
  <c r="S262" i="54"/>
  <c r="R262" i="54"/>
  <c r="J262" i="54"/>
  <c r="I262" i="54"/>
  <c r="G262" i="54"/>
  <c r="F262" i="54"/>
  <c r="V261" i="54"/>
  <c r="U261" i="54"/>
  <c r="S261" i="54"/>
  <c r="R261" i="54"/>
  <c r="J261" i="54"/>
  <c r="I261" i="54"/>
  <c r="G261" i="54"/>
  <c r="F261" i="54"/>
  <c r="X257" i="54"/>
  <c r="V257" i="54"/>
  <c r="U257" i="54"/>
  <c r="S257" i="54"/>
  <c r="R257" i="54"/>
  <c r="M257" i="54"/>
  <c r="L257" i="54"/>
  <c r="K257" i="54"/>
  <c r="J257" i="54"/>
  <c r="I257" i="54"/>
  <c r="H257" i="54"/>
  <c r="G257" i="54"/>
  <c r="F257" i="54"/>
  <c r="V256" i="54"/>
  <c r="U256" i="54"/>
  <c r="S256" i="54"/>
  <c r="R256" i="54"/>
  <c r="K256" i="54"/>
  <c r="J256" i="54"/>
  <c r="I256" i="54"/>
  <c r="H256" i="54"/>
  <c r="G256" i="54"/>
  <c r="F256" i="54"/>
  <c r="V255" i="54"/>
  <c r="U255" i="54"/>
  <c r="S255" i="54"/>
  <c r="R255" i="54"/>
  <c r="K255" i="54"/>
  <c r="J255" i="54"/>
  <c r="I255" i="54"/>
  <c r="H255" i="54"/>
  <c r="G255" i="54"/>
  <c r="F255" i="54"/>
  <c r="X250" i="54"/>
  <c r="V250" i="54"/>
  <c r="U250" i="54"/>
  <c r="S250" i="54"/>
  <c r="R250" i="54"/>
  <c r="L250" i="54"/>
  <c r="J250" i="54"/>
  <c r="I250" i="54"/>
  <c r="G250" i="54"/>
  <c r="F250" i="54"/>
  <c r="V249" i="54"/>
  <c r="U249" i="54"/>
  <c r="S249" i="54"/>
  <c r="R249" i="54"/>
  <c r="J249" i="54"/>
  <c r="I249" i="54"/>
  <c r="G249" i="54"/>
  <c r="F249" i="54"/>
  <c r="V248" i="54"/>
  <c r="U248" i="54"/>
  <c r="S248" i="54"/>
  <c r="R248" i="54"/>
  <c r="J248" i="54"/>
  <c r="I248" i="54"/>
  <c r="G248" i="54"/>
  <c r="F248" i="54"/>
  <c r="X244" i="54"/>
  <c r="V244" i="54"/>
  <c r="U244" i="54"/>
  <c r="S244" i="54"/>
  <c r="R244" i="54"/>
  <c r="M244" i="54"/>
  <c r="L244" i="54"/>
  <c r="K244" i="54"/>
  <c r="J244" i="54"/>
  <c r="I244" i="54"/>
  <c r="H244" i="54"/>
  <c r="G244" i="54"/>
  <c r="F244" i="54"/>
  <c r="V243" i="54"/>
  <c r="U243" i="54"/>
  <c r="S243" i="54"/>
  <c r="R243" i="54"/>
  <c r="K243" i="54"/>
  <c r="J243" i="54"/>
  <c r="I243" i="54"/>
  <c r="H243" i="54"/>
  <c r="G243" i="54"/>
  <c r="F243" i="54"/>
  <c r="V242" i="54"/>
  <c r="U242" i="54"/>
  <c r="S242" i="54"/>
  <c r="R242" i="54"/>
  <c r="K242" i="54"/>
  <c r="J242" i="54"/>
  <c r="I242" i="54"/>
  <c r="H242" i="54"/>
  <c r="G242" i="54"/>
  <c r="F242" i="54"/>
  <c r="X237" i="54"/>
  <c r="V237" i="54"/>
  <c r="U237" i="54"/>
  <c r="S237" i="54"/>
  <c r="R237" i="54"/>
  <c r="L237" i="54"/>
  <c r="J237" i="54"/>
  <c r="I237" i="54"/>
  <c r="G237" i="54"/>
  <c r="F237" i="54"/>
  <c r="V236" i="54"/>
  <c r="U236" i="54"/>
  <c r="S236" i="54"/>
  <c r="R236" i="54"/>
  <c r="J236" i="54"/>
  <c r="I236" i="54"/>
  <c r="G236" i="54"/>
  <c r="F236" i="54"/>
  <c r="V235" i="54"/>
  <c r="U235" i="54"/>
  <c r="S235" i="54"/>
  <c r="R235" i="54"/>
  <c r="J235" i="54"/>
  <c r="I235" i="54"/>
  <c r="G235" i="54"/>
  <c r="F235" i="54"/>
  <c r="X231" i="54"/>
  <c r="V231" i="54"/>
  <c r="U231" i="54"/>
  <c r="S231" i="54"/>
  <c r="R231" i="54"/>
  <c r="M231" i="54"/>
  <c r="L231" i="54"/>
  <c r="K231" i="54"/>
  <c r="J231" i="54"/>
  <c r="I231" i="54"/>
  <c r="H231" i="54"/>
  <c r="G231" i="54"/>
  <c r="F231" i="54"/>
  <c r="V230" i="54"/>
  <c r="U230" i="54"/>
  <c r="S230" i="54"/>
  <c r="R230" i="54"/>
  <c r="K230" i="54"/>
  <c r="J230" i="54"/>
  <c r="I230" i="54"/>
  <c r="H230" i="54"/>
  <c r="G230" i="54"/>
  <c r="F230" i="54"/>
  <c r="V229" i="54"/>
  <c r="U229" i="54"/>
  <c r="S229" i="54"/>
  <c r="R229" i="54"/>
  <c r="K229" i="54"/>
  <c r="J229" i="54"/>
  <c r="I229" i="54"/>
  <c r="H229" i="54"/>
  <c r="G229" i="54"/>
  <c r="F229" i="54"/>
  <c r="X224" i="54"/>
  <c r="V224" i="54"/>
  <c r="U224" i="54"/>
  <c r="S224" i="54"/>
  <c r="R224" i="54"/>
  <c r="L224" i="54"/>
  <c r="J224" i="54"/>
  <c r="I224" i="54"/>
  <c r="G224" i="54"/>
  <c r="F224" i="54"/>
  <c r="V223" i="54"/>
  <c r="U223" i="54"/>
  <c r="S223" i="54"/>
  <c r="R223" i="54"/>
  <c r="J223" i="54"/>
  <c r="I223" i="54"/>
  <c r="G223" i="54"/>
  <c r="F223" i="54"/>
  <c r="V222" i="54"/>
  <c r="U222" i="54"/>
  <c r="S222" i="54"/>
  <c r="R222" i="54"/>
  <c r="J222" i="54"/>
  <c r="I222" i="54"/>
  <c r="G222" i="54"/>
  <c r="F222" i="54"/>
  <c r="X218" i="54"/>
  <c r="V218" i="54"/>
  <c r="U218" i="54"/>
  <c r="S218" i="54"/>
  <c r="R218" i="54"/>
  <c r="M218" i="54"/>
  <c r="L218" i="54"/>
  <c r="K218" i="54"/>
  <c r="J218" i="54"/>
  <c r="I218" i="54"/>
  <c r="H218" i="54"/>
  <c r="G218" i="54"/>
  <c r="F218" i="54"/>
  <c r="V217" i="54"/>
  <c r="U217" i="54"/>
  <c r="S217" i="54"/>
  <c r="R217" i="54"/>
  <c r="K217" i="54"/>
  <c r="J217" i="54"/>
  <c r="I217" i="54"/>
  <c r="H217" i="54"/>
  <c r="G217" i="54"/>
  <c r="F217" i="54"/>
  <c r="V216" i="54"/>
  <c r="U216" i="54"/>
  <c r="S216" i="54"/>
  <c r="R216" i="54"/>
  <c r="K216" i="54"/>
  <c r="J216" i="54"/>
  <c r="I216" i="54"/>
  <c r="H216" i="54"/>
  <c r="G216" i="54"/>
  <c r="F216" i="54"/>
  <c r="X211" i="54"/>
  <c r="V211" i="54"/>
  <c r="U211" i="54"/>
  <c r="S211" i="54"/>
  <c r="R211" i="54"/>
  <c r="L211" i="54"/>
  <c r="J211" i="54"/>
  <c r="I211" i="54"/>
  <c r="G211" i="54"/>
  <c r="F211" i="54"/>
  <c r="V210" i="54"/>
  <c r="U210" i="54"/>
  <c r="S210" i="54"/>
  <c r="R210" i="54"/>
  <c r="J210" i="54"/>
  <c r="I210" i="54"/>
  <c r="G210" i="54"/>
  <c r="F210" i="54"/>
  <c r="V209" i="54"/>
  <c r="U209" i="54"/>
  <c r="S209" i="54"/>
  <c r="R209" i="54"/>
  <c r="J209" i="54"/>
  <c r="I209" i="54"/>
  <c r="G209" i="54"/>
  <c r="F209" i="54"/>
  <c r="X205" i="54"/>
  <c r="V205" i="54"/>
  <c r="U205" i="54"/>
  <c r="S205" i="54"/>
  <c r="R205" i="54"/>
  <c r="M205" i="54"/>
  <c r="L205" i="54"/>
  <c r="K205" i="54"/>
  <c r="J205" i="54"/>
  <c r="I205" i="54"/>
  <c r="H205" i="54"/>
  <c r="G205" i="54"/>
  <c r="F205" i="54"/>
  <c r="V204" i="54"/>
  <c r="U204" i="54"/>
  <c r="S204" i="54"/>
  <c r="R204" i="54"/>
  <c r="K204" i="54"/>
  <c r="J204" i="54"/>
  <c r="I204" i="54"/>
  <c r="H204" i="54"/>
  <c r="G204" i="54"/>
  <c r="F204" i="54"/>
  <c r="V203" i="54"/>
  <c r="U203" i="54"/>
  <c r="S203" i="54"/>
  <c r="R203" i="54"/>
  <c r="K203" i="54"/>
  <c r="J203" i="54"/>
  <c r="I203" i="54"/>
  <c r="H203" i="54"/>
  <c r="G203" i="54"/>
  <c r="F203" i="54"/>
  <c r="X198" i="54"/>
  <c r="V198" i="54"/>
  <c r="U198" i="54"/>
  <c r="S198" i="54"/>
  <c r="R198" i="54"/>
  <c r="L198" i="54"/>
  <c r="J198" i="54"/>
  <c r="I198" i="54"/>
  <c r="G198" i="54"/>
  <c r="F198" i="54"/>
  <c r="V197" i="54"/>
  <c r="U197" i="54"/>
  <c r="S197" i="54"/>
  <c r="R197" i="54"/>
  <c r="J197" i="54"/>
  <c r="I197" i="54"/>
  <c r="G197" i="54"/>
  <c r="F197" i="54"/>
  <c r="V196" i="54"/>
  <c r="U196" i="54"/>
  <c r="S196" i="54"/>
  <c r="R196" i="54"/>
  <c r="J196" i="54"/>
  <c r="I196" i="54"/>
  <c r="G196" i="54"/>
  <c r="F196" i="54"/>
  <c r="X192" i="54"/>
  <c r="V192" i="54"/>
  <c r="U192" i="54"/>
  <c r="S192" i="54"/>
  <c r="R192" i="54"/>
  <c r="M192" i="54"/>
  <c r="L192" i="54"/>
  <c r="K192" i="54"/>
  <c r="J192" i="54"/>
  <c r="I192" i="54"/>
  <c r="H192" i="54"/>
  <c r="G192" i="54"/>
  <c r="F192" i="54"/>
  <c r="V191" i="54"/>
  <c r="U191" i="54"/>
  <c r="S191" i="54"/>
  <c r="R191" i="54"/>
  <c r="K191" i="54"/>
  <c r="J191" i="54"/>
  <c r="I191" i="54"/>
  <c r="H191" i="54"/>
  <c r="G191" i="54"/>
  <c r="F191" i="54"/>
  <c r="V190" i="54"/>
  <c r="U190" i="54"/>
  <c r="S190" i="54"/>
  <c r="R190" i="54"/>
  <c r="K190" i="54"/>
  <c r="J190" i="54"/>
  <c r="I190" i="54"/>
  <c r="H190" i="54"/>
  <c r="G190" i="54"/>
  <c r="F190" i="54"/>
  <c r="X185" i="54"/>
  <c r="V185" i="54"/>
  <c r="U185" i="54"/>
  <c r="S185" i="54"/>
  <c r="R185" i="54"/>
  <c r="L185" i="54"/>
  <c r="J185" i="54"/>
  <c r="I185" i="54"/>
  <c r="G185" i="54"/>
  <c r="F185" i="54"/>
  <c r="V184" i="54"/>
  <c r="U184" i="54"/>
  <c r="S184" i="54"/>
  <c r="R184" i="54"/>
  <c r="J184" i="54"/>
  <c r="I184" i="54"/>
  <c r="G184" i="54"/>
  <c r="F184" i="54"/>
  <c r="V183" i="54"/>
  <c r="U183" i="54"/>
  <c r="S183" i="54"/>
  <c r="R183" i="54"/>
  <c r="J183" i="54"/>
  <c r="I183" i="54"/>
  <c r="G183" i="54"/>
  <c r="F183" i="54"/>
  <c r="X179" i="54"/>
  <c r="V179" i="54"/>
  <c r="U179" i="54"/>
  <c r="S179" i="54"/>
  <c r="R179" i="54"/>
  <c r="M179" i="54"/>
  <c r="L179" i="54"/>
  <c r="K179" i="54"/>
  <c r="J179" i="54"/>
  <c r="I179" i="54"/>
  <c r="H179" i="54"/>
  <c r="G179" i="54"/>
  <c r="F179" i="54"/>
  <c r="V178" i="54"/>
  <c r="U178" i="54"/>
  <c r="S178" i="54"/>
  <c r="R178" i="54"/>
  <c r="K178" i="54"/>
  <c r="J178" i="54"/>
  <c r="I178" i="54"/>
  <c r="H178" i="54"/>
  <c r="G178" i="54"/>
  <c r="F178" i="54"/>
  <c r="V177" i="54"/>
  <c r="U177" i="54"/>
  <c r="S177" i="54"/>
  <c r="R177" i="54"/>
  <c r="K177" i="54"/>
  <c r="J177" i="54"/>
  <c r="I177" i="54"/>
  <c r="H177" i="54"/>
  <c r="G177" i="54"/>
  <c r="F177" i="54"/>
  <c r="X172" i="54"/>
  <c r="V172" i="54"/>
  <c r="U172" i="54"/>
  <c r="S172" i="54"/>
  <c r="R172" i="54"/>
  <c r="L172" i="54"/>
  <c r="J172" i="54"/>
  <c r="I172" i="54"/>
  <c r="G172" i="54"/>
  <c r="F172" i="54"/>
  <c r="V171" i="54"/>
  <c r="U171" i="54"/>
  <c r="S171" i="54"/>
  <c r="R171" i="54"/>
  <c r="J171" i="54"/>
  <c r="I171" i="54"/>
  <c r="G171" i="54"/>
  <c r="F171" i="54"/>
  <c r="V170" i="54"/>
  <c r="U170" i="54"/>
  <c r="S170" i="54"/>
  <c r="R170" i="54"/>
  <c r="J170" i="54"/>
  <c r="I170" i="54"/>
  <c r="G170" i="54"/>
  <c r="F170" i="54"/>
  <c r="X166" i="54"/>
  <c r="V166" i="54"/>
  <c r="U166" i="54"/>
  <c r="S166" i="54"/>
  <c r="R166" i="54"/>
  <c r="M166" i="54"/>
  <c r="L166" i="54"/>
  <c r="K166" i="54"/>
  <c r="J166" i="54"/>
  <c r="I166" i="54"/>
  <c r="H166" i="54"/>
  <c r="G166" i="54"/>
  <c r="F166" i="54"/>
  <c r="V165" i="54"/>
  <c r="U165" i="54"/>
  <c r="S165" i="54"/>
  <c r="R165" i="54"/>
  <c r="K165" i="54"/>
  <c r="J165" i="54"/>
  <c r="I165" i="54"/>
  <c r="H165" i="54"/>
  <c r="G165" i="54"/>
  <c r="F165" i="54"/>
  <c r="V164" i="54"/>
  <c r="U164" i="54"/>
  <c r="S164" i="54"/>
  <c r="R164" i="54"/>
  <c r="K164" i="54"/>
  <c r="J164" i="54"/>
  <c r="I164" i="54"/>
  <c r="H164" i="54"/>
  <c r="G164" i="54"/>
  <c r="F164" i="54"/>
  <c r="X159" i="54"/>
  <c r="V159" i="54"/>
  <c r="U159" i="54"/>
  <c r="S159" i="54"/>
  <c r="R159" i="54"/>
  <c r="L159" i="54"/>
  <c r="J159" i="54"/>
  <c r="I159" i="54"/>
  <c r="G159" i="54"/>
  <c r="F159" i="54"/>
  <c r="V158" i="54"/>
  <c r="U158" i="54"/>
  <c r="S158" i="54"/>
  <c r="R158" i="54"/>
  <c r="J158" i="54"/>
  <c r="I158" i="54"/>
  <c r="G158" i="54"/>
  <c r="F158" i="54"/>
  <c r="V157" i="54"/>
  <c r="U157" i="54"/>
  <c r="S157" i="54"/>
  <c r="R157" i="54"/>
  <c r="J157" i="54"/>
  <c r="I157" i="54"/>
  <c r="G157" i="54"/>
  <c r="F157" i="54"/>
  <c r="X153" i="54"/>
  <c r="V153" i="54"/>
  <c r="U153" i="54"/>
  <c r="S153" i="54"/>
  <c r="R153" i="54"/>
  <c r="M153" i="54"/>
  <c r="L153" i="54"/>
  <c r="K153" i="54"/>
  <c r="J153" i="54"/>
  <c r="I153" i="54"/>
  <c r="H153" i="54"/>
  <c r="G153" i="54"/>
  <c r="F153" i="54"/>
  <c r="V152" i="54"/>
  <c r="U152" i="54"/>
  <c r="S152" i="54"/>
  <c r="R152" i="54"/>
  <c r="K152" i="54"/>
  <c r="J152" i="54"/>
  <c r="I152" i="54"/>
  <c r="H152" i="54"/>
  <c r="G152" i="54"/>
  <c r="F152" i="54"/>
  <c r="V151" i="54"/>
  <c r="U151" i="54"/>
  <c r="S151" i="54"/>
  <c r="R151" i="54"/>
  <c r="K151" i="54"/>
  <c r="J151" i="54"/>
  <c r="I151" i="54"/>
  <c r="H151" i="54"/>
  <c r="G151" i="54"/>
  <c r="F151" i="54"/>
  <c r="X146" i="54"/>
  <c r="V146" i="54"/>
  <c r="U146" i="54"/>
  <c r="S146" i="54"/>
  <c r="R146" i="54"/>
  <c r="L146" i="54"/>
  <c r="J146" i="54"/>
  <c r="I146" i="54"/>
  <c r="G146" i="54"/>
  <c r="F146" i="54"/>
  <c r="V145" i="54"/>
  <c r="U145" i="54"/>
  <c r="S145" i="54"/>
  <c r="R145" i="54"/>
  <c r="J145" i="54"/>
  <c r="I145" i="54"/>
  <c r="G145" i="54"/>
  <c r="F145" i="54"/>
  <c r="V144" i="54"/>
  <c r="U144" i="54"/>
  <c r="S144" i="54"/>
  <c r="R144" i="54"/>
  <c r="J144" i="54"/>
  <c r="I144" i="54"/>
  <c r="G144" i="54"/>
  <c r="F144" i="54"/>
  <c r="X140" i="54"/>
  <c r="V140" i="54"/>
  <c r="U140" i="54"/>
  <c r="S140" i="54"/>
  <c r="R140" i="54"/>
  <c r="M140" i="54"/>
  <c r="L140" i="54"/>
  <c r="K140" i="54"/>
  <c r="J140" i="54"/>
  <c r="I140" i="54"/>
  <c r="H140" i="54"/>
  <c r="G140" i="54"/>
  <c r="F140" i="54"/>
  <c r="V139" i="54"/>
  <c r="U139" i="54"/>
  <c r="S139" i="54"/>
  <c r="R139" i="54"/>
  <c r="K139" i="54"/>
  <c r="J139" i="54"/>
  <c r="I139" i="54"/>
  <c r="H139" i="54"/>
  <c r="G139" i="54"/>
  <c r="F139" i="54"/>
  <c r="V138" i="54"/>
  <c r="U138" i="54"/>
  <c r="S138" i="54"/>
  <c r="R138" i="54"/>
  <c r="K138" i="54"/>
  <c r="J138" i="54"/>
  <c r="I138" i="54"/>
  <c r="H138" i="54"/>
  <c r="G138" i="54"/>
  <c r="F138" i="54"/>
  <c r="X133" i="54"/>
  <c r="V133" i="54"/>
  <c r="U133" i="54"/>
  <c r="S133" i="54"/>
  <c r="R133" i="54"/>
  <c r="L133" i="54"/>
  <c r="J133" i="54"/>
  <c r="I133" i="54"/>
  <c r="G133" i="54"/>
  <c r="F133" i="54"/>
  <c r="V132" i="54"/>
  <c r="U132" i="54"/>
  <c r="S132" i="54"/>
  <c r="R132" i="54"/>
  <c r="J132" i="54"/>
  <c r="I132" i="54"/>
  <c r="G132" i="54"/>
  <c r="F132" i="54"/>
  <c r="V131" i="54"/>
  <c r="U131" i="54"/>
  <c r="S131" i="54"/>
  <c r="R131" i="54"/>
  <c r="J131" i="54"/>
  <c r="I131" i="54"/>
  <c r="G131" i="54"/>
  <c r="F131" i="54"/>
  <c r="X127" i="54"/>
  <c r="V127" i="54"/>
  <c r="U127" i="54"/>
  <c r="S127" i="54"/>
  <c r="R127" i="54"/>
  <c r="M127" i="54"/>
  <c r="L127" i="54"/>
  <c r="K127" i="54"/>
  <c r="J127" i="54"/>
  <c r="I127" i="54"/>
  <c r="H127" i="54"/>
  <c r="G127" i="54"/>
  <c r="F127" i="54"/>
  <c r="V126" i="54"/>
  <c r="U126" i="54"/>
  <c r="S126" i="54"/>
  <c r="R126" i="54"/>
  <c r="K126" i="54"/>
  <c r="J126" i="54"/>
  <c r="I126" i="54"/>
  <c r="H126" i="54"/>
  <c r="G126" i="54"/>
  <c r="F126" i="54"/>
  <c r="V125" i="54"/>
  <c r="U125" i="54"/>
  <c r="S125" i="54"/>
  <c r="R125" i="54"/>
  <c r="K125" i="54"/>
  <c r="J125" i="54"/>
  <c r="I125" i="54"/>
  <c r="H125" i="54"/>
  <c r="G125" i="54"/>
  <c r="F125" i="54"/>
  <c r="X120" i="54"/>
  <c r="V120" i="54"/>
  <c r="U120" i="54"/>
  <c r="S120" i="54"/>
  <c r="R120" i="54"/>
  <c r="L120" i="54"/>
  <c r="J120" i="54"/>
  <c r="I120" i="54"/>
  <c r="G120" i="54"/>
  <c r="F120" i="54"/>
  <c r="V119" i="54"/>
  <c r="U119" i="54"/>
  <c r="S119" i="54"/>
  <c r="R119" i="54"/>
  <c r="J119" i="54"/>
  <c r="I119" i="54"/>
  <c r="G119" i="54"/>
  <c r="F119" i="54"/>
  <c r="V118" i="54"/>
  <c r="U118" i="54"/>
  <c r="S118" i="54"/>
  <c r="R118" i="54"/>
  <c r="J118" i="54"/>
  <c r="I118" i="54"/>
  <c r="G118" i="54"/>
  <c r="F118" i="54"/>
  <c r="X114" i="54"/>
  <c r="V114" i="54"/>
  <c r="U114" i="54"/>
  <c r="S114" i="54"/>
  <c r="R114" i="54"/>
  <c r="M114" i="54"/>
  <c r="L114" i="54"/>
  <c r="K114" i="54"/>
  <c r="J114" i="54"/>
  <c r="I114" i="54"/>
  <c r="H114" i="54"/>
  <c r="G114" i="54"/>
  <c r="F114" i="54"/>
  <c r="V113" i="54"/>
  <c r="U113" i="54"/>
  <c r="S113" i="54"/>
  <c r="R113" i="54"/>
  <c r="K113" i="54"/>
  <c r="J113" i="54"/>
  <c r="I113" i="54"/>
  <c r="H113" i="54"/>
  <c r="G113" i="54"/>
  <c r="F113" i="54"/>
  <c r="V112" i="54"/>
  <c r="U112" i="54"/>
  <c r="S112" i="54"/>
  <c r="R112" i="54"/>
  <c r="K112" i="54"/>
  <c r="J112" i="54"/>
  <c r="I112" i="54"/>
  <c r="H112" i="54"/>
  <c r="G112" i="54"/>
  <c r="F112" i="54"/>
  <c r="X107" i="54"/>
  <c r="V107" i="54"/>
  <c r="U107" i="54"/>
  <c r="S107" i="54"/>
  <c r="R107" i="54"/>
  <c r="L107" i="54"/>
  <c r="J107" i="54"/>
  <c r="I107" i="54"/>
  <c r="G107" i="54"/>
  <c r="F107" i="54"/>
  <c r="V106" i="54"/>
  <c r="U106" i="54"/>
  <c r="S106" i="54"/>
  <c r="R106" i="54"/>
  <c r="J106" i="54"/>
  <c r="I106" i="54"/>
  <c r="G106" i="54"/>
  <c r="F106" i="54"/>
  <c r="V105" i="54"/>
  <c r="U105" i="54"/>
  <c r="S105" i="54"/>
  <c r="R105" i="54"/>
  <c r="J105" i="54"/>
  <c r="I105" i="54"/>
  <c r="G105" i="54"/>
  <c r="F105" i="54"/>
  <c r="X101" i="54"/>
  <c r="V101" i="54"/>
  <c r="U101" i="54"/>
  <c r="S101" i="54"/>
  <c r="R101" i="54"/>
  <c r="M101" i="54"/>
  <c r="L101" i="54"/>
  <c r="K101" i="54"/>
  <c r="J101" i="54"/>
  <c r="I101" i="54"/>
  <c r="H101" i="54"/>
  <c r="G101" i="54"/>
  <c r="F101" i="54"/>
  <c r="V100" i="54"/>
  <c r="U100" i="54"/>
  <c r="S100" i="54"/>
  <c r="R100" i="54"/>
  <c r="K100" i="54"/>
  <c r="J100" i="54"/>
  <c r="I100" i="54"/>
  <c r="H100" i="54"/>
  <c r="G100" i="54"/>
  <c r="F100" i="54"/>
  <c r="V99" i="54"/>
  <c r="U99" i="54"/>
  <c r="S99" i="54"/>
  <c r="R99" i="54"/>
  <c r="K99" i="54"/>
  <c r="J99" i="54"/>
  <c r="I99" i="54"/>
  <c r="H99" i="54"/>
  <c r="G99" i="54"/>
  <c r="F99" i="54"/>
  <c r="X94" i="54"/>
  <c r="V94" i="54"/>
  <c r="U94" i="54"/>
  <c r="S94" i="54"/>
  <c r="R94" i="54"/>
  <c r="L94" i="54"/>
  <c r="J94" i="54"/>
  <c r="I94" i="54"/>
  <c r="G94" i="54"/>
  <c r="F94" i="54"/>
  <c r="V93" i="54"/>
  <c r="U93" i="54"/>
  <c r="S93" i="54"/>
  <c r="R93" i="54"/>
  <c r="J93" i="54"/>
  <c r="I93" i="54"/>
  <c r="G93" i="54"/>
  <c r="F93" i="54"/>
  <c r="V92" i="54"/>
  <c r="U92" i="54"/>
  <c r="S92" i="54"/>
  <c r="R92" i="54"/>
  <c r="J92" i="54"/>
  <c r="I92" i="54"/>
  <c r="G92" i="54"/>
  <c r="F92" i="54"/>
  <c r="X88" i="54"/>
  <c r="V88" i="54"/>
  <c r="U88" i="54"/>
  <c r="S88" i="54"/>
  <c r="R88" i="54"/>
  <c r="M88" i="54"/>
  <c r="L88" i="54"/>
  <c r="K88" i="54"/>
  <c r="J88" i="54"/>
  <c r="I88" i="54"/>
  <c r="H88" i="54"/>
  <c r="G88" i="54"/>
  <c r="F88" i="54"/>
  <c r="V87" i="54"/>
  <c r="U87" i="54"/>
  <c r="S87" i="54"/>
  <c r="R87" i="54"/>
  <c r="K87" i="54"/>
  <c r="J87" i="54"/>
  <c r="I87" i="54"/>
  <c r="H87" i="54"/>
  <c r="G87" i="54"/>
  <c r="F87" i="54"/>
  <c r="V86" i="54"/>
  <c r="U86" i="54"/>
  <c r="S86" i="54"/>
  <c r="R86" i="54"/>
  <c r="K86" i="54"/>
  <c r="J86" i="54"/>
  <c r="I86" i="54"/>
  <c r="H86" i="54"/>
  <c r="G86" i="54"/>
  <c r="F86" i="54"/>
  <c r="X81" i="54"/>
  <c r="V81" i="54"/>
  <c r="U81" i="54"/>
  <c r="S81" i="54"/>
  <c r="R81" i="54"/>
  <c r="L81" i="54"/>
  <c r="J81" i="54"/>
  <c r="I81" i="54"/>
  <c r="G81" i="54"/>
  <c r="F81" i="54"/>
  <c r="V80" i="54"/>
  <c r="U80" i="54"/>
  <c r="S80" i="54"/>
  <c r="R80" i="54"/>
  <c r="J80" i="54"/>
  <c r="I80" i="54"/>
  <c r="G80" i="54"/>
  <c r="F80" i="54"/>
  <c r="V79" i="54"/>
  <c r="U79" i="54"/>
  <c r="S79" i="54"/>
  <c r="R79" i="54"/>
  <c r="J79" i="54"/>
  <c r="I79" i="54"/>
  <c r="G79" i="54"/>
  <c r="F79" i="54"/>
  <c r="X75" i="54"/>
  <c r="V75" i="54"/>
  <c r="U75" i="54"/>
  <c r="S75" i="54"/>
  <c r="R75" i="54"/>
  <c r="M75" i="54"/>
  <c r="L75" i="54"/>
  <c r="K75" i="54"/>
  <c r="J75" i="54"/>
  <c r="I75" i="54"/>
  <c r="H75" i="54"/>
  <c r="G75" i="54"/>
  <c r="F75" i="54"/>
  <c r="V74" i="54"/>
  <c r="U74" i="54"/>
  <c r="S74" i="54"/>
  <c r="R74" i="54"/>
  <c r="K74" i="54"/>
  <c r="J74" i="54"/>
  <c r="I74" i="54"/>
  <c r="H74" i="54"/>
  <c r="G74" i="54"/>
  <c r="F74" i="54"/>
  <c r="V73" i="54"/>
  <c r="U73" i="54"/>
  <c r="S73" i="54"/>
  <c r="R73" i="54"/>
  <c r="K73" i="54"/>
  <c r="J73" i="54"/>
  <c r="I73" i="54"/>
  <c r="H73" i="54"/>
  <c r="G73" i="54"/>
  <c r="F73" i="54"/>
  <c r="X263" i="57"/>
  <c r="V263" i="57"/>
  <c r="U263" i="57"/>
  <c r="S263" i="57"/>
  <c r="R263" i="57"/>
  <c r="L263" i="57"/>
  <c r="J263" i="57"/>
  <c r="I263" i="57"/>
  <c r="G263" i="57"/>
  <c r="F263" i="57"/>
  <c r="V262" i="57"/>
  <c r="U262" i="57"/>
  <c r="S262" i="57"/>
  <c r="R262" i="57"/>
  <c r="J262" i="57"/>
  <c r="I262" i="57"/>
  <c r="G262" i="57"/>
  <c r="F262" i="57"/>
  <c r="V261" i="57"/>
  <c r="U261" i="57"/>
  <c r="S261" i="57"/>
  <c r="R261" i="57"/>
  <c r="J261" i="57"/>
  <c r="I261" i="57"/>
  <c r="G261" i="57"/>
  <c r="F261" i="57"/>
  <c r="X257" i="57"/>
  <c r="V257" i="57"/>
  <c r="U257" i="57"/>
  <c r="S257" i="57"/>
  <c r="R257" i="57"/>
  <c r="M257" i="57"/>
  <c r="L257" i="57"/>
  <c r="K257" i="57"/>
  <c r="J257" i="57"/>
  <c r="I257" i="57"/>
  <c r="H257" i="57"/>
  <c r="G257" i="57"/>
  <c r="F257" i="57"/>
  <c r="V256" i="57"/>
  <c r="U256" i="57"/>
  <c r="S256" i="57"/>
  <c r="R256" i="57"/>
  <c r="K256" i="57"/>
  <c r="J256" i="57"/>
  <c r="I256" i="57"/>
  <c r="H256" i="57"/>
  <c r="G256" i="57"/>
  <c r="F256" i="57"/>
  <c r="V255" i="57"/>
  <c r="U255" i="57"/>
  <c r="S255" i="57"/>
  <c r="R255" i="57"/>
  <c r="K255" i="57"/>
  <c r="J255" i="57"/>
  <c r="I255" i="57"/>
  <c r="H255" i="57"/>
  <c r="G255" i="57"/>
  <c r="F255" i="57"/>
  <c r="X250" i="57"/>
  <c r="V250" i="57"/>
  <c r="U250" i="57"/>
  <c r="S250" i="57"/>
  <c r="R250" i="57"/>
  <c r="L250" i="57"/>
  <c r="J250" i="57"/>
  <c r="I250" i="57"/>
  <c r="G250" i="57"/>
  <c r="F250" i="57"/>
  <c r="V249" i="57"/>
  <c r="U249" i="57"/>
  <c r="S249" i="57"/>
  <c r="R249" i="57"/>
  <c r="J249" i="57"/>
  <c r="I249" i="57"/>
  <c r="G249" i="57"/>
  <c r="F249" i="57"/>
  <c r="V248" i="57"/>
  <c r="U248" i="57"/>
  <c r="S248" i="57"/>
  <c r="R248" i="57"/>
  <c r="J248" i="57"/>
  <c r="I248" i="57"/>
  <c r="G248" i="57"/>
  <c r="F248" i="57"/>
  <c r="X244" i="57"/>
  <c r="V244" i="57"/>
  <c r="U244" i="57"/>
  <c r="S244" i="57"/>
  <c r="R244" i="57"/>
  <c r="M244" i="57"/>
  <c r="L244" i="57"/>
  <c r="K244" i="57"/>
  <c r="J244" i="57"/>
  <c r="I244" i="57"/>
  <c r="H244" i="57"/>
  <c r="G244" i="57"/>
  <c r="F244" i="57"/>
  <c r="V243" i="57"/>
  <c r="U243" i="57"/>
  <c r="S243" i="57"/>
  <c r="R243" i="57"/>
  <c r="K243" i="57"/>
  <c r="J243" i="57"/>
  <c r="I243" i="57"/>
  <c r="H243" i="57"/>
  <c r="G243" i="57"/>
  <c r="F243" i="57"/>
  <c r="V242" i="57"/>
  <c r="U242" i="57"/>
  <c r="S242" i="57"/>
  <c r="R242" i="57"/>
  <c r="K242" i="57"/>
  <c r="J242" i="57"/>
  <c r="I242" i="57"/>
  <c r="H242" i="57"/>
  <c r="G242" i="57"/>
  <c r="F242" i="57"/>
  <c r="X237" i="57"/>
  <c r="V237" i="57"/>
  <c r="U237" i="57"/>
  <c r="S237" i="57"/>
  <c r="R237" i="57"/>
  <c r="L237" i="57"/>
  <c r="J237" i="57"/>
  <c r="I237" i="57"/>
  <c r="G237" i="57"/>
  <c r="F237" i="57"/>
  <c r="V236" i="57"/>
  <c r="U236" i="57"/>
  <c r="S236" i="57"/>
  <c r="R236" i="57"/>
  <c r="J236" i="57"/>
  <c r="I236" i="57"/>
  <c r="G236" i="57"/>
  <c r="F236" i="57"/>
  <c r="V235" i="57"/>
  <c r="U235" i="57"/>
  <c r="S235" i="57"/>
  <c r="R235" i="57"/>
  <c r="J235" i="57"/>
  <c r="I235" i="57"/>
  <c r="G235" i="57"/>
  <c r="F235" i="57"/>
  <c r="X231" i="57"/>
  <c r="V231" i="57"/>
  <c r="U231" i="57"/>
  <c r="S231" i="57"/>
  <c r="R231" i="57"/>
  <c r="M231" i="57"/>
  <c r="L231" i="57"/>
  <c r="K231" i="57"/>
  <c r="J231" i="57"/>
  <c r="I231" i="57"/>
  <c r="H231" i="57"/>
  <c r="G231" i="57"/>
  <c r="F231" i="57"/>
  <c r="V230" i="57"/>
  <c r="U230" i="57"/>
  <c r="S230" i="57"/>
  <c r="R230" i="57"/>
  <c r="K230" i="57"/>
  <c r="J230" i="57"/>
  <c r="I230" i="57"/>
  <c r="H230" i="57"/>
  <c r="G230" i="57"/>
  <c r="F230" i="57"/>
  <c r="V229" i="57"/>
  <c r="U229" i="57"/>
  <c r="S229" i="57"/>
  <c r="R229" i="57"/>
  <c r="K229" i="57"/>
  <c r="J229" i="57"/>
  <c r="I229" i="57"/>
  <c r="H229" i="57"/>
  <c r="G229" i="57"/>
  <c r="F229" i="57"/>
  <c r="X224" i="57"/>
  <c r="V224" i="57"/>
  <c r="U224" i="57"/>
  <c r="S224" i="57"/>
  <c r="R224" i="57"/>
  <c r="L224" i="57"/>
  <c r="J224" i="57"/>
  <c r="I224" i="57"/>
  <c r="G224" i="57"/>
  <c r="F224" i="57"/>
  <c r="V223" i="57"/>
  <c r="U223" i="57"/>
  <c r="S223" i="57"/>
  <c r="R223" i="57"/>
  <c r="J223" i="57"/>
  <c r="I223" i="57"/>
  <c r="G223" i="57"/>
  <c r="F223" i="57"/>
  <c r="V222" i="57"/>
  <c r="U222" i="57"/>
  <c r="S222" i="57"/>
  <c r="R222" i="57"/>
  <c r="J222" i="57"/>
  <c r="I222" i="57"/>
  <c r="G222" i="57"/>
  <c r="F222" i="57"/>
  <c r="X218" i="57"/>
  <c r="V218" i="57"/>
  <c r="U218" i="57"/>
  <c r="S218" i="57"/>
  <c r="R218" i="57"/>
  <c r="M218" i="57"/>
  <c r="L218" i="57"/>
  <c r="K218" i="57"/>
  <c r="J218" i="57"/>
  <c r="I218" i="57"/>
  <c r="H218" i="57"/>
  <c r="G218" i="57"/>
  <c r="F218" i="57"/>
  <c r="V217" i="57"/>
  <c r="U217" i="57"/>
  <c r="S217" i="57"/>
  <c r="R217" i="57"/>
  <c r="K217" i="57"/>
  <c r="J217" i="57"/>
  <c r="I217" i="57"/>
  <c r="H217" i="57"/>
  <c r="G217" i="57"/>
  <c r="F217" i="57"/>
  <c r="V216" i="57"/>
  <c r="U216" i="57"/>
  <c r="S216" i="57"/>
  <c r="R216" i="57"/>
  <c r="K216" i="57"/>
  <c r="J216" i="57"/>
  <c r="I216" i="57"/>
  <c r="H216" i="57"/>
  <c r="G216" i="57"/>
  <c r="F216" i="57"/>
  <c r="X211" i="57"/>
  <c r="V211" i="57"/>
  <c r="U211" i="57"/>
  <c r="S211" i="57"/>
  <c r="R211" i="57"/>
  <c r="L211" i="57"/>
  <c r="J211" i="57"/>
  <c r="I211" i="57"/>
  <c r="G211" i="57"/>
  <c r="F211" i="57"/>
  <c r="V210" i="57"/>
  <c r="U210" i="57"/>
  <c r="S210" i="57"/>
  <c r="R210" i="57"/>
  <c r="J210" i="57"/>
  <c r="I210" i="57"/>
  <c r="G210" i="57"/>
  <c r="F210" i="57"/>
  <c r="V209" i="57"/>
  <c r="U209" i="57"/>
  <c r="S209" i="57"/>
  <c r="R209" i="57"/>
  <c r="J209" i="57"/>
  <c r="I209" i="57"/>
  <c r="G209" i="57"/>
  <c r="F209" i="57"/>
  <c r="X205" i="57"/>
  <c r="V205" i="57"/>
  <c r="U205" i="57"/>
  <c r="S205" i="57"/>
  <c r="R205" i="57"/>
  <c r="M205" i="57"/>
  <c r="L205" i="57"/>
  <c r="K205" i="57"/>
  <c r="J205" i="57"/>
  <c r="I205" i="57"/>
  <c r="H205" i="57"/>
  <c r="G205" i="57"/>
  <c r="F205" i="57"/>
  <c r="V204" i="57"/>
  <c r="U204" i="57"/>
  <c r="S204" i="57"/>
  <c r="R204" i="57"/>
  <c r="K204" i="57"/>
  <c r="J204" i="57"/>
  <c r="I204" i="57"/>
  <c r="H204" i="57"/>
  <c r="G204" i="57"/>
  <c r="F204" i="57"/>
  <c r="V203" i="57"/>
  <c r="U203" i="57"/>
  <c r="S203" i="57"/>
  <c r="R203" i="57"/>
  <c r="K203" i="57"/>
  <c r="J203" i="57"/>
  <c r="I203" i="57"/>
  <c r="H203" i="57"/>
  <c r="G203" i="57"/>
  <c r="F203" i="57"/>
  <c r="X198" i="57"/>
  <c r="V198" i="57"/>
  <c r="U198" i="57"/>
  <c r="S198" i="57"/>
  <c r="R198" i="57"/>
  <c r="L198" i="57"/>
  <c r="J198" i="57"/>
  <c r="I198" i="57"/>
  <c r="G198" i="57"/>
  <c r="F198" i="57"/>
  <c r="V197" i="57"/>
  <c r="U197" i="57"/>
  <c r="S197" i="57"/>
  <c r="R197" i="57"/>
  <c r="J197" i="57"/>
  <c r="I197" i="57"/>
  <c r="G197" i="57"/>
  <c r="F197" i="57"/>
  <c r="V196" i="57"/>
  <c r="U196" i="57"/>
  <c r="S196" i="57"/>
  <c r="R196" i="57"/>
  <c r="J196" i="57"/>
  <c r="I196" i="57"/>
  <c r="G196" i="57"/>
  <c r="F196" i="57"/>
  <c r="X192" i="57"/>
  <c r="V192" i="57"/>
  <c r="U192" i="57"/>
  <c r="S192" i="57"/>
  <c r="R192" i="57"/>
  <c r="M192" i="57"/>
  <c r="L192" i="57"/>
  <c r="K192" i="57"/>
  <c r="J192" i="57"/>
  <c r="I192" i="57"/>
  <c r="H192" i="57"/>
  <c r="G192" i="57"/>
  <c r="F192" i="57"/>
  <c r="V191" i="57"/>
  <c r="U191" i="57"/>
  <c r="S191" i="57"/>
  <c r="R191" i="57"/>
  <c r="K191" i="57"/>
  <c r="J191" i="57"/>
  <c r="I191" i="57"/>
  <c r="H191" i="57"/>
  <c r="G191" i="57"/>
  <c r="F191" i="57"/>
  <c r="V190" i="57"/>
  <c r="U190" i="57"/>
  <c r="S190" i="57"/>
  <c r="R190" i="57"/>
  <c r="K190" i="57"/>
  <c r="J190" i="57"/>
  <c r="I190" i="57"/>
  <c r="H190" i="57"/>
  <c r="G190" i="57"/>
  <c r="F190" i="57"/>
  <c r="X185" i="57"/>
  <c r="V185" i="57"/>
  <c r="U185" i="57"/>
  <c r="S185" i="57"/>
  <c r="R185" i="57"/>
  <c r="L185" i="57"/>
  <c r="J185" i="57"/>
  <c r="I185" i="57"/>
  <c r="G185" i="57"/>
  <c r="F185" i="57"/>
  <c r="V184" i="57"/>
  <c r="U184" i="57"/>
  <c r="S184" i="57"/>
  <c r="R184" i="57"/>
  <c r="J184" i="57"/>
  <c r="I184" i="57"/>
  <c r="G184" i="57"/>
  <c r="F184" i="57"/>
  <c r="V183" i="57"/>
  <c r="U183" i="57"/>
  <c r="S183" i="57"/>
  <c r="R183" i="57"/>
  <c r="J183" i="57"/>
  <c r="I183" i="57"/>
  <c r="G183" i="57"/>
  <c r="F183" i="57"/>
  <c r="X179" i="57"/>
  <c r="V179" i="57"/>
  <c r="U179" i="57"/>
  <c r="S179" i="57"/>
  <c r="R179" i="57"/>
  <c r="M179" i="57"/>
  <c r="L179" i="57"/>
  <c r="K179" i="57"/>
  <c r="J179" i="57"/>
  <c r="I179" i="57"/>
  <c r="H179" i="57"/>
  <c r="G179" i="57"/>
  <c r="F179" i="57"/>
  <c r="V178" i="57"/>
  <c r="U178" i="57"/>
  <c r="S178" i="57"/>
  <c r="R178" i="57"/>
  <c r="K178" i="57"/>
  <c r="J178" i="57"/>
  <c r="I178" i="57"/>
  <c r="H178" i="57"/>
  <c r="G178" i="57"/>
  <c r="F178" i="57"/>
  <c r="V177" i="57"/>
  <c r="U177" i="57"/>
  <c r="S177" i="57"/>
  <c r="R177" i="57"/>
  <c r="K177" i="57"/>
  <c r="J177" i="57"/>
  <c r="I177" i="57"/>
  <c r="H177" i="57"/>
  <c r="G177" i="57"/>
  <c r="F177" i="57"/>
  <c r="X172" i="57"/>
  <c r="V172" i="57"/>
  <c r="U172" i="57"/>
  <c r="S172" i="57"/>
  <c r="R172" i="57"/>
  <c r="L172" i="57"/>
  <c r="J172" i="57"/>
  <c r="I172" i="57"/>
  <c r="G172" i="57"/>
  <c r="F172" i="57"/>
  <c r="V171" i="57"/>
  <c r="U171" i="57"/>
  <c r="S171" i="57"/>
  <c r="R171" i="57"/>
  <c r="J171" i="57"/>
  <c r="I171" i="57"/>
  <c r="G171" i="57"/>
  <c r="F171" i="57"/>
  <c r="V170" i="57"/>
  <c r="U170" i="57"/>
  <c r="S170" i="57"/>
  <c r="R170" i="57"/>
  <c r="J170" i="57"/>
  <c r="I170" i="57"/>
  <c r="G170" i="57"/>
  <c r="F170" i="57"/>
  <c r="X166" i="57"/>
  <c r="V166" i="57"/>
  <c r="U166" i="57"/>
  <c r="S166" i="57"/>
  <c r="R166" i="57"/>
  <c r="M166" i="57"/>
  <c r="L166" i="57"/>
  <c r="K166" i="57"/>
  <c r="J166" i="57"/>
  <c r="I166" i="57"/>
  <c r="H166" i="57"/>
  <c r="G166" i="57"/>
  <c r="F166" i="57"/>
  <c r="V165" i="57"/>
  <c r="U165" i="57"/>
  <c r="S165" i="57"/>
  <c r="R165" i="57"/>
  <c r="K165" i="57"/>
  <c r="J165" i="57"/>
  <c r="I165" i="57"/>
  <c r="H165" i="57"/>
  <c r="G165" i="57"/>
  <c r="F165" i="57"/>
  <c r="V164" i="57"/>
  <c r="U164" i="57"/>
  <c r="S164" i="57"/>
  <c r="R164" i="57"/>
  <c r="K164" i="57"/>
  <c r="J164" i="57"/>
  <c r="I164" i="57"/>
  <c r="H164" i="57"/>
  <c r="G164" i="57"/>
  <c r="F164" i="57"/>
  <c r="X159" i="57"/>
  <c r="V159" i="57"/>
  <c r="U159" i="57"/>
  <c r="S159" i="57"/>
  <c r="R159" i="57"/>
  <c r="L159" i="57"/>
  <c r="J159" i="57"/>
  <c r="I159" i="57"/>
  <c r="G159" i="57"/>
  <c r="F159" i="57"/>
  <c r="V158" i="57"/>
  <c r="U158" i="57"/>
  <c r="S158" i="57"/>
  <c r="R158" i="57"/>
  <c r="J158" i="57"/>
  <c r="I158" i="57"/>
  <c r="G158" i="57"/>
  <c r="F158" i="57"/>
  <c r="V157" i="57"/>
  <c r="U157" i="57"/>
  <c r="S157" i="57"/>
  <c r="R157" i="57"/>
  <c r="J157" i="57"/>
  <c r="I157" i="57"/>
  <c r="G157" i="57"/>
  <c r="F157" i="57"/>
  <c r="X153" i="57"/>
  <c r="V153" i="57"/>
  <c r="U153" i="57"/>
  <c r="S153" i="57"/>
  <c r="R153" i="57"/>
  <c r="M153" i="57"/>
  <c r="L153" i="57"/>
  <c r="K153" i="57"/>
  <c r="J153" i="57"/>
  <c r="I153" i="57"/>
  <c r="H153" i="57"/>
  <c r="G153" i="57"/>
  <c r="F153" i="57"/>
  <c r="V152" i="57"/>
  <c r="U152" i="57"/>
  <c r="S152" i="57"/>
  <c r="R152" i="57"/>
  <c r="K152" i="57"/>
  <c r="J152" i="57"/>
  <c r="I152" i="57"/>
  <c r="H152" i="57"/>
  <c r="G152" i="57"/>
  <c r="F152" i="57"/>
  <c r="V151" i="57"/>
  <c r="U151" i="57"/>
  <c r="S151" i="57"/>
  <c r="R151" i="57"/>
  <c r="K151" i="57"/>
  <c r="J151" i="57"/>
  <c r="I151" i="57"/>
  <c r="H151" i="57"/>
  <c r="G151" i="57"/>
  <c r="F151" i="57"/>
  <c r="X146" i="57"/>
  <c r="V146" i="57"/>
  <c r="U146" i="57"/>
  <c r="S146" i="57"/>
  <c r="R146" i="57"/>
  <c r="L146" i="57"/>
  <c r="J146" i="57"/>
  <c r="I146" i="57"/>
  <c r="G146" i="57"/>
  <c r="F146" i="57"/>
  <c r="V145" i="57"/>
  <c r="U145" i="57"/>
  <c r="S145" i="57"/>
  <c r="R145" i="57"/>
  <c r="J145" i="57"/>
  <c r="I145" i="57"/>
  <c r="G145" i="57"/>
  <c r="F145" i="57"/>
  <c r="V144" i="57"/>
  <c r="U144" i="57"/>
  <c r="S144" i="57"/>
  <c r="R144" i="57"/>
  <c r="J144" i="57"/>
  <c r="I144" i="57"/>
  <c r="G144" i="57"/>
  <c r="F144" i="57"/>
  <c r="X140" i="57"/>
  <c r="V140" i="57"/>
  <c r="U140" i="57"/>
  <c r="S140" i="57"/>
  <c r="R140" i="57"/>
  <c r="M140" i="57"/>
  <c r="L140" i="57"/>
  <c r="K140" i="57"/>
  <c r="J140" i="57"/>
  <c r="I140" i="57"/>
  <c r="H140" i="57"/>
  <c r="G140" i="57"/>
  <c r="F140" i="57"/>
  <c r="V139" i="57"/>
  <c r="U139" i="57"/>
  <c r="S139" i="57"/>
  <c r="R139" i="57"/>
  <c r="K139" i="57"/>
  <c r="J139" i="57"/>
  <c r="I139" i="57"/>
  <c r="H139" i="57"/>
  <c r="G139" i="57"/>
  <c r="F139" i="57"/>
  <c r="V138" i="57"/>
  <c r="U138" i="57"/>
  <c r="S138" i="57"/>
  <c r="R138" i="57"/>
  <c r="K138" i="57"/>
  <c r="J138" i="57"/>
  <c r="I138" i="57"/>
  <c r="H138" i="57"/>
  <c r="G138" i="57"/>
  <c r="F138" i="57"/>
  <c r="X133" i="57"/>
  <c r="V133" i="57"/>
  <c r="U133" i="57"/>
  <c r="S133" i="57"/>
  <c r="R133" i="57"/>
  <c r="L133" i="57"/>
  <c r="J133" i="57"/>
  <c r="I133" i="57"/>
  <c r="G133" i="57"/>
  <c r="F133" i="57"/>
  <c r="V132" i="57"/>
  <c r="U132" i="57"/>
  <c r="S132" i="57"/>
  <c r="R132" i="57"/>
  <c r="J132" i="57"/>
  <c r="I132" i="57"/>
  <c r="G132" i="57"/>
  <c r="F132" i="57"/>
  <c r="V131" i="57"/>
  <c r="U131" i="57"/>
  <c r="S131" i="57"/>
  <c r="R131" i="57"/>
  <c r="J131" i="57"/>
  <c r="I131" i="57"/>
  <c r="G131" i="57"/>
  <c r="F131" i="57"/>
  <c r="X127" i="57"/>
  <c r="V127" i="57"/>
  <c r="U127" i="57"/>
  <c r="S127" i="57"/>
  <c r="R127" i="57"/>
  <c r="M127" i="57"/>
  <c r="L127" i="57"/>
  <c r="K127" i="57"/>
  <c r="J127" i="57"/>
  <c r="I127" i="57"/>
  <c r="H127" i="57"/>
  <c r="G127" i="57"/>
  <c r="F127" i="57"/>
  <c r="V126" i="57"/>
  <c r="U126" i="57"/>
  <c r="S126" i="57"/>
  <c r="R126" i="57"/>
  <c r="K126" i="57"/>
  <c r="J126" i="57"/>
  <c r="I126" i="57"/>
  <c r="H126" i="57"/>
  <c r="G126" i="57"/>
  <c r="F126" i="57"/>
  <c r="V125" i="57"/>
  <c r="U125" i="57"/>
  <c r="S125" i="57"/>
  <c r="R125" i="57"/>
  <c r="K125" i="57"/>
  <c r="J125" i="57"/>
  <c r="I125" i="57"/>
  <c r="H125" i="57"/>
  <c r="G125" i="57"/>
  <c r="F125" i="57"/>
  <c r="X120" i="57"/>
  <c r="V120" i="57"/>
  <c r="U120" i="57"/>
  <c r="S120" i="57"/>
  <c r="R120" i="57"/>
  <c r="L120" i="57"/>
  <c r="J120" i="57"/>
  <c r="I120" i="57"/>
  <c r="G120" i="57"/>
  <c r="F120" i="57"/>
  <c r="V119" i="57"/>
  <c r="U119" i="57"/>
  <c r="S119" i="57"/>
  <c r="R119" i="57"/>
  <c r="J119" i="57"/>
  <c r="I119" i="57"/>
  <c r="G119" i="57"/>
  <c r="F119" i="57"/>
  <c r="V118" i="57"/>
  <c r="U118" i="57"/>
  <c r="S118" i="57"/>
  <c r="R118" i="57"/>
  <c r="J118" i="57"/>
  <c r="I118" i="57"/>
  <c r="G118" i="57"/>
  <c r="F118" i="57"/>
  <c r="X114" i="57"/>
  <c r="V114" i="57"/>
  <c r="U114" i="57"/>
  <c r="S114" i="57"/>
  <c r="R114" i="57"/>
  <c r="M114" i="57"/>
  <c r="L114" i="57"/>
  <c r="K114" i="57"/>
  <c r="J114" i="57"/>
  <c r="I114" i="57"/>
  <c r="H114" i="57"/>
  <c r="G114" i="57"/>
  <c r="F114" i="57"/>
  <c r="V113" i="57"/>
  <c r="U113" i="57"/>
  <c r="S113" i="57"/>
  <c r="R113" i="57"/>
  <c r="K113" i="57"/>
  <c r="J113" i="57"/>
  <c r="I113" i="57"/>
  <c r="H113" i="57"/>
  <c r="G113" i="57"/>
  <c r="F113" i="57"/>
  <c r="V112" i="57"/>
  <c r="U112" i="57"/>
  <c r="S112" i="57"/>
  <c r="R112" i="57"/>
  <c r="K112" i="57"/>
  <c r="J112" i="57"/>
  <c r="I112" i="57"/>
  <c r="H112" i="57"/>
  <c r="G112" i="57"/>
  <c r="F112" i="57"/>
  <c r="X107" i="57"/>
  <c r="V107" i="57"/>
  <c r="U107" i="57"/>
  <c r="S107" i="57"/>
  <c r="R107" i="57"/>
  <c r="L107" i="57"/>
  <c r="J107" i="57"/>
  <c r="I107" i="57"/>
  <c r="G107" i="57"/>
  <c r="F107" i="57"/>
  <c r="V106" i="57"/>
  <c r="U106" i="57"/>
  <c r="S106" i="57"/>
  <c r="R106" i="57"/>
  <c r="J106" i="57"/>
  <c r="I106" i="57"/>
  <c r="G106" i="57"/>
  <c r="F106" i="57"/>
  <c r="V105" i="57"/>
  <c r="U105" i="57"/>
  <c r="S105" i="57"/>
  <c r="R105" i="57"/>
  <c r="J105" i="57"/>
  <c r="I105" i="57"/>
  <c r="G105" i="57"/>
  <c r="F105" i="57"/>
  <c r="X101" i="57"/>
  <c r="V101" i="57"/>
  <c r="U101" i="57"/>
  <c r="S101" i="57"/>
  <c r="R101" i="57"/>
  <c r="M101" i="57"/>
  <c r="L101" i="57"/>
  <c r="K101" i="57"/>
  <c r="J101" i="57"/>
  <c r="I101" i="57"/>
  <c r="H101" i="57"/>
  <c r="G101" i="57"/>
  <c r="F101" i="57"/>
  <c r="V100" i="57"/>
  <c r="U100" i="57"/>
  <c r="S100" i="57"/>
  <c r="R100" i="57"/>
  <c r="K100" i="57"/>
  <c r="J100" i="57"/>
  <c r="I100" i="57"/>
  <c r="H100" i="57"/>
  <c r="G100" i="57"/>
  <c r="F100" i="57"/>
  <c r="V99" i="57"/>
  <c r="U99" i="57"/>
  <c r="S99" i="57"/>
  <c r="R99" i="57"/>
  <c r="K99" i="57"/>
  <c r="J99" i="57"/>
  <c r="I99" i="57"/>
  <c r="H99" i="57"/>
  <c r="G99" i="57"/>
  <c r="F99" i="57"/>
  <c r="X94" i="57"/>
  <c r="V94" i="57"/>
  <c r="U94" i="57"/>
  <c r="S94" i="57"/>
  <c r="R94" i="57"/>
  <c r="L94" i="57"/>
  <c r="J94" i="57"/>
  <c r="I94" i="57"/>
  <c r="G94" i="57"/>
  <c r="F94" i="57"/>
  <c r="V93" i="57"/>
  <c r="U93" i="57"/>
  <c r="S93" i="57"/>
  <c r="R93" i="57"/>
  <c r="J93" i="57"/>
  <c r="I93" i="57"/>
  <c r="G93" i="57"/>
  <c r="F93" i="57"/>
  <c r="V92" i="57"/>
  <c r="U92" i="57"/>
  <c r="S92" i="57"/>
  <c r="R92" i="57"/>
  <c r="J92" i="57"/>
  <c r="I92" i="57"/>
  <c r="G92" i="57"/>
  <c r="F92" i="57"/>
  <c r="X88" i="57"/>
  <c r="V88" i="57"/>
  <c r="U88" i="57"/>
  <c r="S88" i="57"/>
  <c r="R88" i="57"/>
  <c r="M88" i="57"/>
  <c r="L88" i="57"/>
  <c r="K88" i="57"/>
  <c r="J88" i="57"/>
  <c r="I88" i="57"/>
  <c r="H88" i="57"/>
  <c r="G88" i="57"/>
  <c r="F88" i="57"/>
  <c r="V87" i="57"/>
  <c r="U87" i="57"/>
  <c r="S87" i="57"/>
  <c r="R87" i="57"/>
  <c r="K87" i="57"/>
  <c r="J87" i="57"/>
  <c r="I87" i="57"/>
  <c r="H87" i="57"/>
  <c r="G87" i="57"/>
  <c r="F87" i="57"/>
  <c r="V86" i="57"/>
  <c r="U86" i="57"/>
  <c r="S86" i="57"/>
  <c r="R86" i="57"/>
  <c r="K86" i="57"/>
  <c r="J86" i="57"/>
  <c r="I86" i="57"/>
  <c r="H86" i="57"/>
  <c r="G86" i="57"/>
  <c r="F86" i="57"/>
  <c r="X81" i="57"/>
  <c r="V81" i="57"/>
  <c r="U81" i="57"/>
  <c r="S81" i="57"/>
  <c r="R81" i="57"/>
  <c r="L81" i="57"/>
  <c r="J81" i="57"/>
  <c r="I81" i="57"/>
  <c r="G81" i="57"/>
  <c r="F81" i="57"/>
  <c r="V80" i="57"/>
  <c r="U80" i="57"/>
  <c r="S80" i="57"/>
  <c r="R80" i="57"/>
  <c r="J80" i="57"/>
  <c r="I80" i="57"/>
  <c r="G80" i="57"/>
  <c r="F80" i="57"/>
  <c r="V79" i="57"/>
  <c r="U79" i="57"/>
  <c r="S79" i="57"/>
  <c r="R79" i="57"/>
  <c r="J79" i="57"/>
  <c r="I79" i="57"/>
  <c r="G79" i="57"/>
  <c r="F79" i="57"/>
  <c r="X75" i="57"/>
  <c r="V75" i="57"/>
  <c r="U75" i="57"/>
  <c r="S75" i="57"/>
  <c r="R75" i="57"/>
  <c r="M75" i="57"/>
  <c r="L75" i="57"/>
  <c r="K75" i="57"/>
  <c r="J75" i="57"/>
  <c r="I75" i="57"/>
  <c r="H75" i="57"/>
  <c r="G75" i="57"/>
  <c r="F75" i="57"/>
  <c r="V74" i="57"/>
  <c r="U74" i="57"/>
  <c r="S74" i="57"/>
  <c r="R74" i="57"/>
  <c r="K74" i="57"/>
  <c r="J74" i="57"/>
  <c r="I74" i="57"/>
  <c r="H74" i="57"/>
  <c r="G74" i="57"/>
  <c r="F74" i="57"/>
  <c r="V73" i="57"/>
  <c r="U73" i="57"/>
  <c r="S73" i="57"/>
  <c r="R73" i="57"/>
  <c r="K73" i="57"/>
  <c r="J73" i="57"/>
  <c r="I73" i="57"/>
  <c r="H73" i="57"/>
  <c r="G73" i="57"/>
  <c r="F73" i="57"/>
  <c r="X263" i="53"/>
  <c r="V263" i="53"/>
  <c r="U263" i="53"/>
  <c r="S263" i="53"/>
  <c r="R263" i="53"/>
  <c r="L263" i="53"/>
  <c r="J263" i="53"/>
  <c r="I263" i="53"/>
  <c r="G263" i="53"/>
  <c r="F263" i="53"/>
  <c r="V262" i="53"/>
  <c r="U262" i="53"/>
  <c r="S262" i="53"/>
  <c r="R262" i="53"/>
  <c r="J262" i="53"/>
  <c r="I262" i="53"/>
  <c r="G262" i="53"/>
  <c r="F262" i="53"/>
  <c r="V261" i="53"/>
  <c r="U261" i="53"/>
  <c r="S261" i="53"/>
  <c r="R261" i="53"/>
  <c r="J261" i="53"/>
  <c r="I261" i="53"/>
  <c r="G261" i="53"/>
  <c r="F261" i="53"/>
  <c r="X257" i="53"/>
  <c r="V257" i="53"/>
  <c r="U257" i="53"/>
  <c r="S257" i="53"/>
  <c r="R257" i="53"/>
  <c r="M257" i="53"/>
  <c r="L257" i="53"/>
  <c r="K257" i="53"/>
  <c r="J257" i="53"/>
  <c r="I257" i="53"/>
  <c r="H257" i="53"/>
  <c r="G257" i="53"/>
  <c r="F257" i="53"/>
  <c r="V256" i="53"/>
  <c r="U256" i="53"/>
  <c r="S256" i="53"/>
  <c r="R256" i="53"/>
  <c r="K256" i="53"/>
  <c r="J256" i="53"/>
  <c r="I256" i="53"/>
  <c r="H256" i="53"/>
  <c r="G256" i="53"/>
  <c r="F256" i="53"/>
  <c r="V255" i="53"/>
  <c r="U255" i="53"/>
  <c r="S255" i="53"/>
  <c r="R255" i="53"/>
  <c r="K255" i="53"/>
  <c r="J255" i="53"/>
  <c r="I255" i="53"/>
  <c r="H255" i="53"/>
  <c r="G255" i="53"/>
  <c r="F255" i="53"/>
  <c r="X250" i="53"/>
  <c r="V250" i="53"/>
  <c r="U250" i="53"/>
  <c r="S250" i="53"/>
  <c r="R250" i="53"/>
  <c r="L250" i="53"/>
  <c r="J250" i="53"/>
  <c r="I250" i="53"/>
  <c r="G250" i="53"/>
  <c r="F250" i="53"/>
  <c r="V249" i="53"/>
  <c r="U249" i="53"/>
  <c r="S249" i="53"/>
  <c r="R249" i="53"/>
  <c r="J249" i="53"/>
  <c r="I249" i="53"/>
  <c r="G249" i="53"/>
  <c r="F249" i="53"/>
  <c r="V248" i="53"/>
  <c r="U248" i="53"/>
  <c r="S248" i="53"/>
  <c r="R248" i="53"/>
  <c r="J248" i="53"/>
  <c r="I248" i="53"/>
  <c r="G248" i="53"/>
  <c r="F248" i="53"/>
  <c r="X244" i="53"/>
  <c r="V244" i="53"/>
  <c r="U244" i="53"/>
  <c r="S244" i="53"/>
  <c r="R244" i="53"/>
  <c r="M244" i="53"/>
  <c r="L244" i="53"/>
  <c r="K244" i="53"/>
  <c r="J244" i="53"/>
  <c r="I244" i="53"/>
  <c r="H244" i="53"/>
  <c r="G244" i="53"/>
  <c r="F244" i="53"/>
  <c r="V243" i="53"/>
  <c r="U243" i="53"/>
  <c r="S243" i="53"/>
  <c r="R243" i="53"/>
  <c r="K243" i="53"/>
  <c r="J243" i="53"/>
  <c r="I243" i="53"/>
  <c r="H243" i="53"/>
  <c r="G243" i="53"/>
  <c r="F243" i="53"/>
  <c r="V242" i="53"/>
  <c r="U242" i="53"/>
  <c r="S242" i="53"/>
  <c r="R242" i="53"/>
  <c r="K242" i="53"/>
  <c r="J242" i="53"/>
  <c r="I242" i="53"/>
  <c r="H242" i="53"/>
  <c r="G242" i="53"/>
  <c r="F242" i="53"/>
  <c r="X237" i="53"/>
  <c r="V237" i="53"/>
  <c r="U237" i="53"/>
  <c r="S237" i="53"/>
  <c r="R237" i="53"/>
  <c r="L237" i="53"/>
  <c r="J237" i="53"/>
  <c r="I237" i="53"/>
  <c r="G237" i="53"/>
  <c r="F237" i="53"/>
  <c r="V236" i="53"/>
  <c r="U236" i="53"/>
  <c r="S236" i="53"/>
  <c r="R236" i="53"/>
  <c r="J236" i="53"/>
  <c r="I236" i="53"/>
  <c r="G236" i="53"/>
  <c r="F236" i="53"/>
  <c r="V235" i="53"/>
  <c r="U235" i="53"/>
  <c r="S235" i="53"/>
  <c r="R235" i="53"/>
  <c r="J235" i="53"/>
  <c r="I235" i="53"/>
  <c r="G235" i="53"/>
  <c r="F235" i="53"/>
  <c r="X231" i="53"/>
  <c r="V231" i="53"/>
  <c r="U231" i="53"/>
  <c r="S231" i="53"/>
  <c r="R231" i="53"/>
  <c r="M231" i="53"/>
  <c r="L231" i="53"/>
  <c r="K231" i="53"/>
  <c r="J231" i="53"/>
  <c r="I231" i="53"/>
  <c r="H231" i="53"/>
  <c r="G231" i="53"/>
  <c r="F231" i="53"/>
  <c r="V230" i="53"/>
  <c r="U230" i="53"/>
  <c r="S230" i="53"/>
  <c r="R230" i="53"/>
  <c r="K230" i="53"/>
  <c r="J230" i="53"/>
  <c r="I230" i="53"/>
  <c r="H230" i="53"/>
  <c r="G230" i="53"/>
  <c r="F230" i="53"/>
  <c r="V229" i="53"/>
  <c r="U229" i="53"/>
  <c r="S229" i="53"/>
  <c r="R229" i="53"/>
  <c r="K229" i="53"/>
  <c r="J229" i="53"/>
  <c r="I229" i="53"/>
  <c r="H229" i="53"/>
  <c r="G229" i="53"/>
  <c r="F229" i="53"/>
  <c r="X224" i="53"/>
  <c r="V224" i="53"/>
  <c r="U224" i="53"/>
  <c r="S224" i="53"/>
  <c r="R224" i="53"/>
  <c r="L224" i="53"/>
  <c r="J224" i="53"/>
  <c r="I224" i="53"/>
  <c r="G224" i="53"/>
  <c r="F224" i="53"/>
  <c r="V223" i="53"/>
  <c r="U223" i="53"/>
  <c r="S223" i="53"/>
  <c r="R223" i="53"/>
  <c r="J223" i="53"/>
  <c r="I223" i="53"/>
  <c r="G223" i="53"/>
  <c r="F223" i="53"/>
  <c r="V222" i="53"/>
  <c r="U222" i="53"/>
  <c r="S222" i="53"/>
  <c r="R222" i="53"/>
  <c r="J222" i="53"/>
  <c r="I222" i="53"/>
  <c r="G222" i="53"/>
  <c r="F222" i="53"/>
  <c r="X218" i="53"/>
  <c r="V218" i="53"/>
  <c r="U218" i="53"/>
  <c r="S218" i="53"/>
  <c r="R218" i="53"/>
  <c r="M218" i="53"/>
  <c r="L218" i="53"/>
  <c r="K218" i="53"/>
  <c r="J218" i="53"/>
  <c r="I218" i="53"/>
  <c r="H218" i="53"/>
  <c r="G218" i="53"/>
  <c r="F218" i="53"/>
  <c r="V217" i="53"/>
  <c r="U217" i="53"/>
  <c r="S217" i="53"/>
  <c r="R217" i="53"/>
  <c r="K217" i="53"/>
  <c r="J217" i="53"/>
  <c r="I217" i="53"/>
  <c r="H217" i="53"/>
  <c r="G217" i="53"/>
  <c r="F217" i="53"/>
  <c r="V216" i="53"/>
  <c r="U216" i="53"/>
  <c r="S216" i="53"/>
  <c r="R216" i="53"/>
  <c r="K216" i="53"/>
  <c r="J216" i="53"/>
  <c r="I216" i="53"/>
  <c r="H216" i="53"/>
  <c r="G216" i="53"/>
  <c r="F216" i="53"/>
  <c r="X211" i="53"/>
  <c r="V211" i="53"/>
  <c r="U211" i="53"/>
  <c r="S211" i="53"/>
  <c r="R211" i="53"/>
  <c r="L211" i="53"/>
  <c r="J211" i="53"/>
  <c r="I211" i="53"/>
  <c r="G211" i="53"/>
  <c r="F211" i="53"/>
  <c r="V210" i="53"/>
  <c r="U210" i="53"/>
  <c r="S210" i="53"/>
  <c r="R210" i="53"/>
  <c r="J210" i="53"/>
  <c r="I210" i="53"/>
  <c r="G210" i="53"/>
  <c r="F210" i="53"/>
  <c r="V209" i="53"/>
  <c r="U209" i="53"/>
  <c r="S209" i="53"/>
  <c r="R209" i="53"/>
  <c r="J209" i="53"/>
  <c r="I209" i="53"/>
  <c r="G209" i="53"/>
  <c r="F209" i="53"/>
  <c r="X205" i="53"/>
  <c r="V205" i="53"/>
  <c r="U205" i="53"/>
  <c r="S205" i="53"/>
  <c r="R205" i="53"/>
  <c r="M205" i="53"/>
  <c r="L205" i="53"/>
  <c r="K205" i="53"/>
  <c r="J205" i="53"/>
  <c r="I205" i="53"/>
  <c r="H205" i="53"/>
  <c r="G205" i="53"/>
  <c r="F205" i="53"/>
  <c r="V204" i="53"/>
  <c r="U204" i="53"/>
  <c r="S204" i="53"/>
  <c r="R204" i="53"/>
  <c r="K204" i="53"/>
  <c r="J204" i="53"/>
  <c r="I204" i="53"/>
  <c r="H204" i="53"/>
  <c r="G204" i="53"/>
  <c r="F204" i="53"/>
  <c r="V203" i="53"/>
  <c r="U203" i="53"/>
  <c r="S203" i="53"/>
  <c r="R203" i="53"/>
  <c r="K203" i="53"/>
  <c r="J203" i="53"/>
  <c r="I203" i="53"/>
  <c r="H203" i="53"/>
  <c r="G203" i="53"/>
  <c r="F203" i="53"/>
  <c r="X198" i="53"/>
  <c r="V198" i="53"/>
  <c r="U198" i="53"/>
  <c r="S198" i="53"/>
  <c r="R198" i="53"/>
  <c r="L198" i="53"/>
  <c r="J198" i="53"/>
  <c r="I198" i="53"/>
  <c r="G198" i="53"/>
  <c r="F198" i="53"/>
  <c r="V197" i="53"/>
  <c r="U197" i="53"/>
  <c r="S197" i="53"/>
  <c r="R197" i="53"/>
  <c r="J197" i="53"/>
  <c r="I197" i="53"/>
  <c r="G197" i="53"/>
  <c r="F197" i="53"/>
  <c r="V196" i="53"/>
  <c r="U196" i="53"/>
  <c r="S196" i="53"/>
  <c r="R196" i="53"/>
  <c r="J196" i="53"/>
  <c r="I196" i="53"/>
  <c r="G196" i="53"/>
  <c r="F196" i="53"/>
  <c r="X192" i="53"/>
  <c r="V192" i="53"/>
  <c r="U192" i="53"/>
  <c r="S192" i="53"/>
  <c r="R192" i="53"/>
  <c r="M192" i="53"/>
  <c r="L192" i="53"/>
  <c r="K192" i="53"/>
  <c r="J192" i="53"/>
  <c r="I192" i="53"/>
  <c r="H192" i="53"/>
  <c r="G192" i="53"/>
  <c r="F192" i="53"/>
  <c r="V191" i="53"/>
  <c r="U191" i="53"/>
  <c r="S191" i="53"/>
  <c r="R191" i="53"/>
  <c r="K191" i="53"/>
  <c r="J191" i="53"/>
  <c r="I191" i="53"/>
  <c r="H191" i="53"/>
  <c r="G191" i="53"/>
  <c r="F191" i="53"/>
  <c r="V190" i="53"/>
  <c r="U190" i="53"/>
  <c r="S190" i="53"/>
  <c r="R190" i="53"/>
  <c r="K190" i="53"/>
  <c r="J190" i="53"/>
  <c r="I190" i="53"/>
  <c r="H190" i="53"/>
  <c r="G190" i="53"/>
  <c r="F190" i="53"/>
  <c r="X185" i="53"/>
  <c r="V185" i="53"/>
  <c r="U185" i="53"/>
  <c r="S185" i="53"/>
  <c r="R185" i="53"/>
  <c r="L185" i="53"/>
  <c r="J185" i="53"/>
  <c r="I185" i="53"/>
  <c r="G185" i="53"/>
  <c r="F185" i="53"/>
  <c r="V184" i="53"/>
  <c r="U184" i="53"/>
  <c r="S184" i="53"/>
  <c r="R184" i="53"/>
  <c r="J184" i="53"/>
  <c r="I184" i="53"/>
  <c r="G184" i="53"/>
  <c r="F184" i="53"/>
  <c r="V183" i="53"/>
  <c r="U183" i="53"/>
  <c r="S183" i="53"/>
  <c r="R183" i="53"/>
  <c r="J183" i="53"/>
  <c r="I183" i="53"/>
  <c r="G183" i="53"/>
  <c r="F183" i="53"/>
  <c r="X179" i="53"/>
  <c r="V179" i="53"/>
  <c r="U179" i="53"/>
  <c r="S179" i="53"/>
  <c r="R179" i="53"/>
  <c r="M179" i="53"/>
  <c r="L179" i="53"/>
  <c r="K179" i="53"/>
  <c r="J179" i="53"/>
  <c r="I179" i="53"/>
  <c r="H179" i="53"/>
  <c r="G179" i="53"/>
  <c r="F179" i="53"/>
  <c r="V178" i="53"/>
  <c r="U178" i="53"/>
  <c r="S178" i="53"/>
  <c r="R178" i="53"/>
  <c r="K178" i="53"/>
  <c r="J178" i="53"/>
  <c r="I178" i="53"/>
  <c r="H178" i="53"/>
  <c r="G178" i="53"/>
  <c r="F178" i="53"/>
  <c r="V177" i="53"/>
  <c r="U177" i="53"/>
  <c r="S177" i="53"/>
  <c r="R177" i="53"/>
  <c r="K177" i="53"/>
  <c r="J177" i="53"/>
  <c r="I177" i="53"/>
  <c r="H177" i="53"/>
  <c r="G177" i="53"/>
  <c r="F177" i="53"/>
  <c r="X172" i="53"/>
  <c r="V172" i="53"/>
  <c r="U172" i="53"/>
  <c r="S172" i="53"/>
  <c r="R172" i="53"/>
  <c r="L172" i="53"/>
  <c r="J172" i="53"/>
  <c r="I172" i="53"/>
  <c r="G172" i="53"/>
  <c r="F172" i="53"/>
  <c r="V171" i="53"/>
  <c r="U171" i="53"/>
  <c r="S171" i="53"/>
  <c r="R171" i="53"/>
  <c r="J171" i="53"/>
  <c r="I171" i="53"/>
  <c r="G171" i="53"/>
  <c r="F171" i="53"/>
  <c r="V170" i="53"/>
  <c r="U170" i="53"/>
  <c r="S170" i="53"/>
  <c r="R170" i="53"/>
  <c r="J170" i="53"/>
  <c r="I170" i="53"/>
  <c r="G170" i="53"/>
  <c r="F170" i="53"/>
  <c r="X166" i="53"/>
  <c r="V166" i="53"/>
  <c r="U166" i="53"/>
  <c r="S166" i="53"/>
  <c r="R166" i="53"/>
  <c r="M166" i="53"/>
  <c r="L166" i="53"/>
  <c r="K166" i="53"/>
  <c r="J166" i="53"/>
  <c r="I166" i="53"/>
  <c r="H166" i="53"/>
  <c r="G166" i="53"/>
  <c r="F166" i="53"/>
  <c r="V165" i="53"/>
  <c r="U165" i="53"/>
  <c r="S165" i="53"/>
  <c r="R165" i="53"/>
  <c r="K165" i="53"/>
  <c r="J165" i="53"/>
  <c r="I165" i="53"/>
  <c r="H165" i="53"/>
  <c r="G165" i="53"/>
  <c r="F165" i="53"/>
  <c r="V164" i="53"/>
  <c r="U164" i="53"/>
  <c r="S164" i="53"/>
  <c r="R164" i="53"/>
  <c r="K164" i="53"/>
  <c r="J164" i="53"/>
  <c r="I164" i="53"/>
  <c r="H164" i="53"/>
  <c r="G164" i="53"/>
  <c r="F164" i="53"/>
  <c r="X159" i="53"/>
  <c r="V159" i="53"/>
  <c r="U159" i="53"/>
  <c r="S159" i="53"/>
  <c r="R159" i="53"/>
  <c r="L159" i="53"/>
  <c r="J159" i="53"/>
  <c r="I159" i="53"/>
  <c r="G159" i="53"/>
  <c r="F159" i="53"/>
  <c r="V158" i="53"/>
  <c r="U158" i="53"/>
  <c r="S158" i="53"/>
  <c r="R158" i="53"/>
  <c r="J158" i="53"/>
  <c r="I158" i="53"/>
  <c r="G158" i="53"/>
  <c r="F158" i="53"/>
  <c r="V157" i="53"/>
  <c r="U157" i="53"/>
  <c r="S157" i="53"/>
  <c r="R157" i="53"/>
  <c r="J157" i="53"/>
  <c r="I157" i="53"/>
  <c r="G157" i="53"/>
  <c r="F157" i="53"/>
  <c r="X153" i="53"/>
  <c r="V153" i="53"/>
  <c r="U153" i="53"/>
  <c r="S153" i="53"/>
  <c r="R153" i="53"/>
  <c r="M153" i="53"/>
  <c r="L153" i="53"/>
  <c r="K153" i="53"/>
  <c r="J153" i="53"/>
  <c r="I153" i="53"/>
  <c r="H153" i="53"/>
  <c r="G153" i="53"/>
  <c r="F153" i="53"/>
  <c r="V152" i="53"/>
  <c r="U152" i="53"/>
  <c r="S152" i="53"/>
  <c r="R152" i="53"/>
  <c r="K152" i="53"/>
  <c r="J152" i="53"/>
  <c r="I152" i="53"/>
  <c r="H152" i="53"/>
  <c r="G152" i="53"/>
  <c r="F152" i="53"/>
  <c r="V151" i="53"/>
  <c r="U151" i="53"/>
  <c r="S151" i="53"/>
  <c r="R151" i="53"/>
  <c r="K151" i="53"/>
  <c r="J151" i="53"/>
  <c r="I151" i="53"/>
  <c r="H151" i="53"/>
  <c r="G151" i="53"/>
  <c r="F151" i="53"/>
  <c r="X146" i="53"/>
  <c r="V146" i="53"/>
  <c r="U146" i="53"/>
  <c r="S146" i="53"/>
  <c r="R146" i="53"/>
  <c r="L146" i="53"/>
  <c r="J146" i="53"/>
  <c r="I146" i="53"/>
  <c r="G146" i="53"/>
  <c r="F146" i="53"/>
  <c r="V145" i="53"/>
  <c r="U145" i="53"/>
  <c r="S145" i="53"/>
  <c r="R145" i="53"/>
  <c r="J145" i="53"/>
  <c r="I145" i="53"/>
  <c r="G145" i="53"/>
  <c r="F145" i="53"/>
  <c r="V144" i="53"/>
  <c r="U144" i="53"/>
  <c r="S144" i="53"/>
  <c r="R144" i="53"/>
  <c r="J144" i="53"/>
  <c r="I144" i="53"/>
  <c r="G144" i="53"/>
  <c r="F144" i="53"/>
  <c r="X140" i="53"/>
  <c r="V140" i="53"/>
  <c r="U140" i="53"/>
  <c r="S140" i="53"/>
  <c r="R140" i="53"/>
  <c r="M140" i="53"/>
  <c r="L140" i="53"/>
  <c r="K140" i="53"/>
  <c r="J140" i="53"/>
  <c r="I140" i="53"/>
  <c r="H140" i="53"/>
  <c r="G140" i="53"/>
  <c r="F140" i="53"/>
  <c r="V139" i="53"/>
  <c r="U139" i="53"/>
  <c r="S139" i="53"/>
  <c r="R139" i="53"/>
  <c r="K139" i="53"/>
  <c r="J139" i="53"/>
  <c r="I139" i="53"/>
  <c r="H139" i="53"/>
  <c r="G139" i="53"/>
  <c r="F139" i="53"/>
  <c r="V138" i="53"/>
  <c r="U138" i="53"/>
  <c r="S138" i="53"/>
  <c r="R138" i="53"/>
  <c r="K138" i="53"/>
  <c r="J138" i="53"/>
  <c r="I138" i="53"/>
  <c r="H138" i="53"/>
  <c r="G138" i="53"/>
  <c r="F138" i="53"/>
  <c r="X133" i="53"/>
  <c r="V133" i="53"/>
  <c r="U133" i="53"/>
  <c r="S133" i="53"/>
  <c r="R133" i="53"/>
  <c r="L133" i="53"/>
  <c r="J133" i="53"/>
  <c r="I133" i="53"/>
  <c r="G133" i="53"/>
  <c r="F133" i="53"/>
  <c r="V132" i="53"/>
  <c r="U132" i="53"/>
  <c r="S132" i="53"/>
  <c r="R132" i="53"/>
  <c r="J132" i="53"/>
  <c r="I132" i="53"/>
  <c r="G132" i="53"/>
  <c r="F132" i="53"/>
  <c r="V131" i="53"/>
  <c r="U131" i="53"/>
  <c r="S131" i="53"/>
  <c r="R131" i="53"/>
  <c r="J131" i="53"/>
  <c r="I131" i="53"/>
  <c r="G131" i="53"/>
  <c r="F131" i="53"/>
  <c r="X127" i="53"/>
  <c r="V127" i="53"/>
  <c r="U127" i="53"/>
  <c r="S127" i="53"/>
  <c r="R127" i="53"/>
  <c r="M127" i="53"/>
  <c r="L127" i="53"/>
  <c r="K127" i="53"/>
  <c r="J127" i="53"/>
  <c r="I127" i="53"/>
  <c r="H127" i="53"/>
  <c r="G127" i="53"/>
  <c r="F127" i="53"/>
  <c r="V126" i="53"/>
  <c r="U126" i="53"/>
  <c r="S126" i="53"/>
  <c r="R126" i="53"/>
  <c r="K126" i="53"/>
  <c r="J126" i="53"/>
  <c r="I126" i="53"/>
  <c r="H126" i="53"/>
  <c r="G126" i="53"/>
  <c r="F126" i="53"/>
  <c r="V125" i="53"/>
  <c r="U125" i="53"/>
  <c r="S125" i="53"/>
  <c r="R125" i="53"/>
  <c r="K125" i="53"/>
  <c r="J125" i="53"/>
  <c r="I125" i="53"/>
  <c r="H125" i="53"/>
  <c r="G125" i="53"/>
  <c r="F125" i="53"/>
  <c r="X120" i="53"/>
  <c r="V120" i="53"/>
  <c r="U120" i="53"/>
  <c r="S120" i="53"/>
  <c r="R120" i="53"/>
  <c r="L120" i="53"/>
  <c r="J120" i="53"/>
  <c r="I120" i="53"/>
  <c r="G120" i="53"/>
  <c r="F120" i="53"/>
  <c r="V119" i="53"/>
  <c r="U119" i="53"/>
  <c r="S119" i="53"/>
  <c r="R119" i="53"/>
  <c r="J119" i="53"/>
  <c r="I119" i="53"/>
  <c r="G119" i="53"/>
  <c r="F119" i="53"/>
  <c r="V118" i="53"/>
  <c r="U118" i="53"/>
  <c r="S118" i="53"/>
  <c r="R118" i="53"/>
  <c r="J118" i="53"/>
  <c r="I118" i="53"/>
  <c r="G118" i="53"/>
  <c r="F118" i="53"/>
  <c r="X114" i="53"/>
  <c r="V114" i="53"/>
  <c r="U114" i="53"/>
  <c r="S114" i="53"/>
  <c r="R114" i="53"/>
  <c r="M114" i="53"/>
  <c r="L114" i="53"/>
  <c r="K114" i="53"/>
  <c r="J114" i="53"/>
  <c r="I114" i="53"/>
  <c r="H114" i="53"/>
  <c r="G114" i="53"/>
  <c r="F114" i="53"/>
  <c r="V113" i="53"/>
  <c r="U113" i="53"/>
  <c r="S113" i="53"/>
  <c r="R113" i="53"/>
  <c r="K113" i="53"/>
  <c r="J113" i="53"/>
  <c r="I113" i="53"/>
  <c r="H113" i="53"/>
  <c r="G113" i="53"/>
  <c r="F113" i="53"/>
  <c r="V112" i="53"/>
  <c r="U112" i="53"/>
  <c r="S112" i="53"/>
  <c r="R112" i="53"/>
  <c r="K112" i="53"/>
  <c r="J112" i="53"/>
  <c r="I112" i="53"/>
  <c r="H112" i="53"/>
  <c r="G112" i="53"/>
  <c r="F112" i="53"/>
  <c r="X107" i="53"/>
  <c r="V107" i="53"/>
  <c r="U107" i="53"/>
  <c r="S107" i="53"/>
  <c r="R107" i="53"/>
  <c r="L107" i="53"/>
  <c r="J107" i="53"/>
  <c r="I107" i="53"/>
  <c r="G107" i="53"/>
  <c r="F107" i="53"/>
  <c r="V106" i="53"/>
  <c r="U106" i="53"/>
  <c r="S106" i="53"/>
  <c r="R106" i="53"/>
  <c r="J106" i="53"/>
  <c r="I106" i="53"/>
  <c r="G106" i="53"/>
  <c r="F106" i="53"/>
  <c r="V105" i="53"/>
  <c r="U105" i="53"/>
  <c r="S105" i="53"/>
  <c r="R105" i="53"/>
  <c r="J105" i="53"/>
  <c r="I105" i="53"/>
  <c r="G105" i="53"/>
  <c r="F105" i="53"/>
  <c r="X101" i="53"/>
  <c r="V101" i="53"/>
  <c r="U101" i="53"/>
  <c r="S101" i="53"/>
  <c r="R101" i="53"/>
  <c r="M101" i="53"/>
  <c r="L101" i="53"/>
  <c r="K101" i="53"/>
  <c r="J101" i="53"/>
  <c r="I101" i="53"/>
  <c r="H101" i="53"/>
  <c r="G101" i="53"/>
  <c r="F101" i="53"/>
  <c r="V100" i="53"/>
  <c r="U100" i="53"/>
  <c r="S100" i="53"/>
  <c r="R100" i="53"/>
  <c r="K100" i="53"/>
  <c r="J100" i="53"/>
  <c r="I100" i="53"/>
  <c r="H100" i="53"/>
  <c r="G100" i="53"/>
  <c r="F100" i="53"/>
  <c r="V99" i="53"/>
  <c r="U99" i="53"/>
  <c r="S99" i="53"/>
  <c r="R99" i="53"/>
  <c r="K99" i="53"/>
  <c r="J99" i="53"/>
  <c r="I99" i="53"/>
  <c r="H99" i="53"/>
  <c r="G99" i="53"/>
  <c r="F99" i="53"/>
  <c r="X94" i="53"/>
  <c r="V94" i="53"/>
  <c r="U94" i="53"/>
  <c r="S94" i="53"/>
  <c r="R94" i="53"/>
  <c r="L94" i="53"/>
  <c r="J94" i="53"/>
  <c r="I94" i="53"/>
  <c r="G94" i="53"/>
  <c r="F94" i="53"/>
  <c r="V93" i="53"/>
  <c r="U93" i="53"/>
  <c r="S93" i="53"/>
  <c r="R93" i="53"/>
  <c r="J93" i="53"/>
  <c r="I93" i="53"/>
  <c r="G93" i="53"/>
  <c r="F93" i="53"/>
  <c r="V92" i="53"/>
  <c r="U92" i="53"/>
  <c r="S92" i="53"/>
  <c r="R92" i="53"/>
  <c r="J92" i="53"/>
  <c r="I92" i="53"/>
  <c r="G92" i="53"/>
  <c r="F92" i="53"/>
  <c r="X88" i="53"/>
  <c r="V88" i="53"/>
  <c r="U88" i="53"/>
  <c r="S88" i="53"/>
  <c r="R88" i="53"/>
  <c r="M88" i="53"/>
  <c r="L88" i="53"/>
  <c r="K88" i="53"/>
  <c r="J88" i="53"/>
  <c r="I88" i="53"/>
  <c r="H88" i="53"/>
  <c r="G88" i="53"/>
  <c r="F88" i="53"/>
  <c r="V87" i="53"/>
  <c r="U87" i="53"/>
  <c r="S87" i="53"/>
  <c r="R87" i="53"/>
  <c r="K87" i="53"/>
  <c r="J87" i="53"/>
  <c r="I87" i="53"/>
  <c r="H87" i="53"/>
  <c r="G87" i="53"/>
  <c r="F87" i="53"/>
  <c r="V86" i="53"/>
  <c r="U86" i="53"/>
  <c r="S86" i="53"/>
  <c r="R86" i="53"/>
  <c r="K86" i="53"/>
  <c r="J86" i="53"/>
  <c r="I86" i="53"/>
  <c r="H86" i="53"/>
  <c r="G86" i="53"/>
  <c r="F86" i="53"/>
  <c r="X81" i="53"/>
  <c r="V81" i="53"/>
  <c r="U81" i="53"/>
  <c r="S81" i="53"/>
  <c r="R81" i="53"/>
  <c r="L81" i="53"/>
  <c r="J81" i="53"/>
  <c r="I81" i="53"/>
  <c r="G81" i="53"/>
  <c r="F81" i="53"/>
  <c r="V80" i="53"/>
  <c r="U80" i="53"/>
  <c r="S80" i="53"/>
  <c r="R80" i="53"/>
  <c r="J80" i="53"/>
  <c r="I80" i="53"/>
  <c r="G80" i="53"/>
  <c r="F80" i="53"/>
  <c r="V79" i="53"/>
  <c r="U79" i="53"/>
  <c r="S79" i="53"/>
  <c r="R79" i="53"/>
  <c r="J79" i="53"/>
  <c r="I79" i="53"/>
  <c r="G79" i="53"/>
  <c r="F79" i="53"/>
  <c r="X75" i="53"/>
  <c r="V75" i="53"/>
  <c r="U75" i="53"/>
  <c r="S75" i="53"/>
  <c r="R75" i="53"/>
  <c r="M75" i="53"/>
  <c r="L75" i="53"/>
  <c r="K75" i="53"/>
  <c r="J75" i="53"/>
  <c r="I75" i="53"/>
  <c r="H75" i="53"/>
  <c r="G75" i="53"/>
  <c r="F75" i="53"/>
  <c r="V74" i="53"/>
  <c r="U74" i="53"/>
  <c r="S74" i="53"/>
  <c r="R74" i="53"/>
  <c r="K74" i="53"/>
  <c r="J74" i="53"/>
  <c r="I74" i="53"/>
  <c r="H74" i="53"/>
  <c r="G74" i="53"/>
  <c r="F74" i="53"/>
  <c r="V73" i="53"/>
  <c r="U73" i="53"/>
  <c r="S73" i="53"/>
  <c r="R73" i="53"/>
  <c r="K73" i="53"/>
  <c r="J73" i="53"/>
  <c r="I73" i="53"/>
  <c r="H73" i="53"/>
  <c r="G73" i="53"/>
  <c r="F73" i="53"/>
  <c r="X263" i="51"/>
  <c r="V263" i="51"/>
  <c r="U263" i="51"/>
  <c r="S263" i="51"/>
  <c r="R263" i="51"/>
  <c r="L263" i="51"/>
  <c r="J263" i="51"/>
  <c r="I263" i="51"/>
  <c r="G263" i="51"/>
  <c r="F263" i="51"/>
  <c r="V262" i="51"/>
  <c r="U262" i="51"/>
  <c r="S262" i="51"/>
  <c r="R262" i="51"/>
  <c r="J262" i="51"/>
  <c r="I262" i="51"/>
  <c r="G262" i="51"/>
  <c r="F262" i="51"/>
  <c r="V261" i="51"/>
  <c r="U261" i="51"/>
  <c r="S261" i="51"/>
  <c r="R261" i="51"/>
  <c r="J261" i="51"/>
  <c r="I261" i="51"/>
  <c r="G261" i="51"/>
  <c r="F261" i="51"/>
  <c r="X257" i="51"/>
  <c r="V257" i="51"/>
  <c r="U257" i="51"/>
  <c r="S257" i="51"/>
  <c r="R257" i="51"/>
  <c r="M257" i="51"/>
  <c r="L257" i="51"/>
  <c r="K257" i="51"/>
  <c r="J257" i="51"/>
  <c r="I257" i="51"/>
  <c r="H257" i="51"/>
  <c r="G257" i="51"/>
  <c r="F257" i="51"/>
  <c r="V256" i="51"/>
  <c r="U256" i="51"/>
  <c r="S256" i="51"/>
  <c r="R256" i="51"/>
  <c r="K256" i="51"/>
  <c r="J256" i="51"/>
  <c r="I256" i="51"/>
  <c r="H256" i="51"/>
  <c r="G256" i="51"/>
  <c r="F256" i="51"/>
  <c r="V255" i="51"/>
  <c r="U255" i="51"/>
  <c r="S255" i="51"/>
  <c r="R255" i="51"/>
  <c r="K255" i="51"/>
  <c r="J255" i="51"/>
  <c r="I255" i="51"/>
  <c r="H255" i="51"/>
  <c r="G255" i="51"/>
  <c r="F255" i="51"/>
  <c r="X250" i="51"/>
  <c r="V250" i="51"/>
  <c r="U250" i="51"/>
  <c r="S250" i="51"/>
  <c r="R250" i="51"/>
  <c r="L250" i="51"/>
  <c r="J250" i="51"/>
  <c r="I250" i="51"/>
  <c r="G250" i="51"/>
  <c r="F250" i="51"/>
  <c r="V249" i="51"/>
  <c r="U249" i="51"/>
  <c r="S249" i="51"/>
  <c r="R249" i="51"/>
  <c r="J249" i="51"/>
  <c r="I249" i="51"/>
  <c r="G249" i="51"/>
  <c r="F249" i="51"/>
  <c r="V248" i="51"/>
  <c r="U248" i="51"/>
  <c r="S248" i="51"/>
  <c r="R248" i="51"/>
  <c r="J248" i="51"/>
  <c r="I248" i="51"/>
  <c r="G248" i="51"/>
  <c r="F248" i="51"/>
  <c r="X244" i="51"/>
  <c r="V244" i="51"/>
  <c r="U244" i="51"/>
  <c r="S244" i="51"/>
  <c r="R244" i="51"/>
  <c r="M244" i="51"/>
  <c r="L244" i="51"/>
  <c r="K244" i="51"/>
  <c r="J244" i="51"/>
  <c r="I244" i="51"/>
  <c r="H244" i="51"/>
  <c r="G244" i="51"/>
  <c r="F244" i="51"/>
  <c r="V243" i="51"/>
  <c r="U243" i="51"/>
  <c r="S243" i="51"/>
  <c r="R243" i="51"/>
  <c r="K243" i="51"/>
  <c r="J243" i="51"/>
  <c r="I243" i="51"/>
  <c r="H243" i="51"/>
  <c r="G243" i="51"/>
  <c r="F243" i="51"/>
  <c r="V242" i="51"/>
  <c r="U242" i="51"/>
  <c r="S242" i="51"/>
  <c r="R242" i="51"/>
  <c r="K242" i="51"/>
  <c r="J242" i="51"/>
  <c r="I242" i="51"/>
  <c r="H242" i="51"/>
  <c r="G242" i="51"/>
  <c r="F242" i="51"/>
  <c r="X237" i="51"/>
  <c r="V237" i="51"/>
  <c r="U237" i="51"/>
  <c r="S237" i="51"/>
  <c r="R237" i="51"/>
  <c r="L237" i="51"/>
  <c r="J237" i="51"/>
  <c r="I237" i="51"/>
  <c r="G237" i="51"/>
  <c r="F237" i="51"/>
  <c r="V236" i="51"/>
  <c r="U236" i="51"/>
  <c r="S236" i="51"/>
  <c r="R236" i="51"/>
  <c r="J236" i="51"/>
  <c r="I236" i="51"/>
  <c r="G236" i="51"/>
  <c r="F236" i="51"/>
  <c r="V235" i="51"/>
  <c r="U235" i="51"/>
  <c r="S235" i="51"/>
  <c r="R235" i="51"/>
  <c r="J235" i="51"/>
  <c r="I235" i="51"/>
  <c r="G235" i="51"/>
  <c r="F235" i="51"/>
  <c r="X231" i="51"/>
  <c r="V231" i="51"/>
  <c r="U231" i="51"/>
  <c r="S231" i="51"/>
  <c r="R231" i="51"/>
  <c r="M231" i="51"/>
  <c r="L231" i="51"/>
  <c r="K231" i="51"/>
  <c r="J231" i="51"/>
  <c r="I231" i="51"/>
  <c r="H231" i="51"/>
  <c r="G231" i="51"/>
  <c r="F231" i="51"/>
  <c r="V230" i="51"/>
  <c r="U230" i="51"/>
  <c r="S230" i="51"/>
  <c r="R230" i="51"/>
  <c r="K230" i="51"/>
  <c r="J230" i="51"/>
  <c r="I230" i="51"/>
  <c r="H230" i="51"/>
  <c r="G230" i="51"/>
  <c r="F230" i="51"/>
  <c r="V229" i="51"/>
  <c r="U229" i="51"/>
  <c r="S229" i="51"/>
  <c r="R229" i="51"/>
  <c r="K229" i="51"/>
  <c r="J229" i="51"/>
  <c r="I229" i="51"/>
  <c r="H229" i="51"/>
  <c r="G229" i="51"/>
  <c r="F229" i="51"/>
  <c r="X224" i="51"/>
  <c r="V224" i="51"/>
  <c r="U224" i="51"/>
  <c r="S224" i="51"/>
  <c r="R224" i="51"/>
  <c r="L224" i="51"/>
  <c r="J224" i="51"/>
  <c r="I224" i="51"/>
  <c r="G224" i="51"/>
  <c r="F224" i="51"/>
  <c r="V223" i="51"/>
  <c r="U223" i="51"/>
  <c r="S223" i="51"/>
  <c r="R223" i="51"/>
  <c r="J223" i="51"/>
  <c r="I223" i="51"/>
  <c r="G223" i="51"/>
  <c r="F223" i="51"/>
  <c r="V222" i="51"/>
  <c r="U222" i="51"/>
  <c r="S222" i="51"/>
  <c r="R222" i="51"/>
  <c r="J222" i="51"/>
  <c r="I222" i="51"/>
  <c r="G222" i="51"/>
  <c r="F222" i="51"/>
  <c r="X218" i="51"/>
  <c r="V218" i="51"/>
  <c r="U218" i="51"/>
  <c r="S218" i="51"/>
  <c r="R218" i="51"/>
  <c r="M218" i="51"/>
  <c r="L218" i="51"/>
  <c r="K218" i="51"/>
  <c r="J218" i="51"/>
  <c r="I218" i="51"/>
  <c r="H218" i="51"/>
  <c r="G218" i="51"/>
  <c r="F218" i="51"/>
  <c r="V217" i="51"/>
  <c r="U217" i="51"/>
  <c r="S217" i="51"/>
  <c r="R217" i="51"/>
  <c r="K217" i="51"/>
  <c r="J217" i="51"/>
  <c r="I217" i="51"/>
  <c r="H217" i="51"/>
  <c r="G217" i="51"/>
  <c r="F217" i="51"/>
  <c r="V216" i="51"/>
  <c r="U216" i="51"/>
  <c r="S216" i="51"/>
  <c r="R216" i="51"/>
  <c r="K216" i="51"/>
  <c r="J216" i="51"/>
  <c r="I216" i="51"/>
  <c r="H216" i="51"/>
  <c r="G216" i="51"/>
  <c r="F216" i="51"/>
  <c r="X211" i="51"/>
  <c r="V211" i="51"/>
  <c r="U211" i="51"/>
  <c r="S211" i="51"/>
  <c r="R211" i="51"/>
  <c r="L211" i="51"/>
  <c r="J211" i="51"/>
  <c r="I211" i="51"/>
  <c r="G211" i="51"/>
  <c r="F211" i="51"/>
  <c r="V210" i="51"/>
  <c r="U210" i="51"/>
  <c r="S210" i="51"/>
  <c r="R210" i="51"/>
  <c r="J210" i="51"/>
  <c r="I210" i="51"/>
  <c r="G210" i="51"/>
  <c r="F210" i="51"/>
  <c r="V209" i="51"/>
  <c r="U209" i="51"/>
  <c r="S209" i="51"/>
  <c r="R209" i="51"/>
  <c r="J209" i="51"/>
  <c r="I209" i="51"/>
  <c r="G209" i="51"/>
  <c r="F209" i="51"/>
  <c r="X205" i="51"/>
  <c r="V205" i="51"/>
  <c r="U205" i="51"/>
  <c r="S205" i="51"/>
  <c r="R205" i="51"/>
  <c r="M205" i="51"/>
  <c r="L205" i="51"/>
  <c r="K205" i="51"/>
  <c r="J205" i="51"/>
  <c r="I205" i="51"/>
  <c r="H205" i="51"/>
  <c r="G205" i="51"/>
  <c r="F205" i="51"/>
  <c r="V204" i="51"/>
  <c r="U204" i="51"/>
  <c r="S204" i="51"/>
  <c r="R204" i="51"/>
  <c r="K204" i="51"/>
  <c r="J204" i="51"/>
  <c r="I204" i="51"/>
  <c r="H204" i="51"/>
  <c r="G204" i="51"/>
  <c r="F204" i="51"/>
  <c r="V203" i="51"/>
  <c r="U203" i="51"/>
  <c r="S203" i="51"/>
  <c r="R203" i="51"/>
  <c r="K203" i="51"/>
  <c r="J203" i="51"/>
  <c r="I203" i="51"/>
  <c r="H203" i="51"/>
  <c r="G203" i="51"/>
  <c r="F203" i="51"/>
  <c r="X198" i="51"/>
  <c r="V198" i="51"/>
  <c r="U198" i="51"/>
  <c r="S198" i="51"/>
  <c r="R198" i="51"/>
  <c r="L198" i="51"/>
  <c r="J198" i="51"/>
  <c r="I198" i="51"/>
  <c r="G198" i="51"/>
  <c r="F198" i="51"/>
  <c r="V197" i="51"/>
  <c r="U197" i="51"/>
  <c r="S197" i="51"/>
  <c r="R197" i="51"/>
  <c r="J197" i="51"/>
  <c r="I197" i="51"/>
  <c r="G197" i="51"/>
  <c r="F197" i="51"/>
  <c r="V196" i="51"/>
  <c r="U196" i="51"/>
  <c r="S196" i="51"/>
  <c r="R196" i="51"/>
  <c r="J196" i="51"/>
  <c r="I196" i="51"/>
  <c r="G196" i="51"/>
  <c r="F196" i="51"/>
  <c r="X192" i="51"/>
  <c r="V192" i="51"/>
  <c r="U192" i="51"/>
  <c r="S192" i="51"/>
  <c r="R192" i="51"/>
  <c r="M192" i="51"/>
  <c r="L192" i="51"/>
  <c r="K192" i="51"/>
  <c r="J192" i="51"/>
  <c r="I192" i="51"/>
  <c r="H192" i="51"/>
  <c r="G192" i="51"/>
  <c r="F192" i="51"/>
  <c r="V191" i="51"/>
  <c r="U191" i="51"/>
  <c r="S191" i="51"/>
  <c r="R191" i="51"/>
  <c r="K191" i="51"/>
  <c r="J191" i="51"/>
  <c r="I191" i="51"/>
  <c r="H191" i="51"/>
  <c r="G191" i="51"/>
  <c r="F191" i="51"/>
  <c r="V190" i="51"/>
  <c r="U190" i="51"/>
  <c r="S190" i="51"/>
  <c r="R190" i="51"/>
  <c r="K190" i="51"/>
  <c r="J190" i="51"/>
  <c r="I190" i="51"/>
  <c r="H190" i="51"/>
  <c r="G190" i="51"/>
  <c r="F190" i="51"/>
  <c r="X185" i="51"/>
  <c r="V185" i="51"/>
  <c r="U185" i="51"/>
  <c r="S185" i="51"/>
  <c r="R185" i="51"/>
  <c r="L185" i="51"/>
  <c r="J185" i="51"/>
  <c r="I185" i="51"/>
  <c r="G185" i="51"/>
  <c r="F185" i="51"/>
  <c r="V184" i="51"/>
  <c r="U184" i="51"/>
  <c r="S184" i="51"/>
  <c r="R184" i="51"/>
  <c r="J184" i="51"/>
  <c r="I184" i="51"/>
  <c r="G184" i="51"/>
  <c r="F184" i="51"/>
  <c r="V183" i="51"/>
  <c r="U183" i="51"/>
  <c r="S183" i="51"/>
  <c r="R183" i="51"/>
  <c r="J183" i="51"/>
  <c r="I183" i="51"/>
  <c r="G183" i="51"/>
  <c r="F183" i="51"/>
  <c r="X179" i="51"/>
  <c r="V179" i="51"/>
  <c r="U179" i="51"/>
  <c r="S179" i="51"/>
  <c r="R179" i="51"/>
  <c r="M179" i="51"/>
  <c r="L179" i="51"/>
  <c r="K179" i="51"/>
  <c r="J179" i="51"/>
  <c r="I179" i="51"/>
  <c r="H179" i="51"/>
  <c r="G179" i="51"/>
  <c r="F179" i="51"/>
  <c r="V178" i="51"/>
  <c r="U178" i="51"/>
  <c r="S178" i="51"/>
  <c r="R178" i="51"/>
  <c r="K178" i="51"/>
  <c r="J178" i="51"/>
  <c r="I178" i="51"/>
  <c r="H178" i="51"/>
  <c r="G178" i="51"/>
  <c r="F178" i="51"/>
  <c r="V177" i="51"/>
  <c r="U177" i="51"/>
  <c r="S177" i="51"/>
  <c r="R177" i="51"/>
  <c r="K177" i="51"/>
  <c r="J177" i="51"/>
  <c r="I177" i="51"/>
  <c r="H177" i="51"/>
  <c r="G177" i="51"/>
  <c r="F177" i="51"/>
  <c r="X172" i="51"/>
  <c r="V172" i="51"/>
  <c r="U172" i="51"/>
  <c r="S172" i="51"/>
  <c r="R172" i="51"/>
  <c r="L172" i="51"/>
  <c r="J172" i="51"/>
  <c r="I172" i="51"/>
  <c r="G172" i="51"/>
  <c r="F172" i="51"/>
  <c r="V171" i="51"/>
  <c r="U171" i="51"/>
  <c r="S171" i="51"/>
  <c r="R171" i="51"/>
  <c r="J171" i="51"/>
  <c r="I171" i="51"/>
  <c r="G171" i="51"/>
  <c r="F171" i="51"/>
  <c r="V170" i="51"/>
  <c r="U170" i="51"/>
  <c r="S170" i="51"/>
  <c r="R170" i="51"/>
  <c r="J170" i="51"/>
  <c r="I170" i="51"/>
  <c r="G170" i="51"/>
  <c r="F170" i="51"/>
  <c r="X166" i="51"/>
  <c r="V166" i="51"/>
  <c r="U166" i="51"/>
  <c r="S166" i="51"/>
  <c r="R166" i="51"/>
  <c r="M166" i="51"/>
  <c r="L166" i="51"/>
  <c r="K166" i="51"/>
  <c r="J166" i="51"/>
  <c r="I166" i="51"/>
  <c r="H166" i="51"/>
  <c r="G166" i="51"/>
  <c r="F166" i="51"/>
  <c r="V165" i="51"/>
  <c r="U165" i="51"/>
  <c r="S165" i="51"/>
  <c r="R165" i="51"/>
  <c r="K165" i="51"/>
  <c r="J165" i="51"/>
  <c r="I165" i="51"/>
  <c r="H165" i="51"/>
  <c r="G165" i="51"/>
  <c r="F165" i="51"/>
  <c r="V164" i="51"/>
  <c r="U164" i="51"/>
  <c r="S164" i="51"/>
  <c r="R164" i="51"/>
  <c r="K164" i="51"/>
  <c r="J164" i="51"/>
  <c r="I164" i="51"/>
  <c r="H164" i="51"/>
  <c r="G164" i="51"/>
  <c r="F164" i="51"/>
  <c r="X159" i="51"/>
  <c r="V159" i="51"/>
  <c r="U159" i="51"/>
  <c r="S159" i="51"/>
  <c r="R159" i="51"/>
  <c r="L159" i="51"/>
  <c r="J159" i="51"/>
  <c r="I159" i="51"/>
  <c r="G159" i="51"/>
  <c r="F159" i="51"/>
  <c r="V158" i="51"/>
  <c r="U158" i="51"/>
  <c r="S158" i="51"/>
  <c r="R158" i="51"/>
  <c r="J158" i="51"/>
  <c r="I158" i="51"/>
  <c r="G158" i="51"/>
  <c r="F158" i="51"/>
  <c r="V157" i="51"/>
  <c r="U157" i="51"/>
  <c r="S157" i="51"/>
  <c r="R157" i="51"/>
  <c r="J157" i="51"/>
  <c r="I157" i="51"/>
  <c r="G157" i="51"/>
  <c r="F157" i="51"/>
  <c r="X153" i="51"/>
  <c r="V153" i="51"/>
  <c r="U153" i="51"/>
  <c r="S153" i="51"/>
  <c r="R153" i="51"/>
  <c r="M153" i="51"/>
  <c r="L153" i="51"/>
  <c r="K153" i="51"/>
  <c r="J153" i="51"/>
  <c r="I153" i="51"/>
  <c r="H153" i="51"/>
  <c r="G153" i="51"/>
  <c r="F153" i="51"/>
  <c r="V152" i="51"/>
  <c r="U152" i="51"/>
  <c r="S152" i="51"/>
  <c r="R152" i="51"/>
  <c r="K152" i="51"/>
  <c r="J152" i="51"/>
  <c r="I152" i="51"/>
  <c r="H152" i="51"/>
  <c r="G152" i="51"/>
  <c r="F152" i="51"/>
  <c r="V151" i="51"/>
  <c r="U151" i="51"/>
  <c r="S151" i="51"/>
  <c r="R151" i="51"/>
  <c r="K151" i="51"/>
  <c r="J151" i="51"/>
  <c r="I151" i="51"/>
  <c r="H151" i="51"/>
  <c r="G151" i="51"/>
  <c r="F151" i="51"/>
  <c r="X146" i="51"/>
  <c r="V146" i="51"/>
  <c r="U146" i="51"/>
  <c r="S146" i="51"/>
  <c r="R146" i="51"/>
  <c r="L146" i="51"/>
  <c r="J146" i="51"/>
  <c r="I146" i="51"/>
  <c r="G146" i="51"/>
  <c r="F146" i="51"/>
  <c r="V145" i="51"/>
  <c r="U145" i="51"/>
  <c r="S145" i="51"/>
  <c r="R145" i="51"/>
  <c r="J145" i="51"/>
  <c r="I145" i="51"/>
  <c r="G145" i="51"/>
  <c r="F145" i="51"/>
  <c r="V144" i="51"/>
  <c r="U144" i="51"/>
  <c r="S144" i="51"/>
  <c r="R144" i="51"/>
  <c r="J144" i="51"/>
  <c r="I144" i="51"/>
  <c r="G144" i="51"/>
  <c r="F144" i="51"/>
  <c r="X140" i="51"/>
  <c r="V140" i="51"/>
  <c r="U140" i="51"/>
  <c r="S140" i="51"/>
  <c r="R140" i="51"/>
  <c r="M140" i="51"/>
  <c r="L140" i="51"/>
  <c r="K140" i="51"/>
  <c r="J140" i="51"/>
  <c r="I140" i="51"/>
  <c r="H140" i="51"/>
  <c r="G140" i="51"/>
  <c r="F140" i="51"/>
  <c r="V139" i="51"/>
  <c r="U139" i="51"/>
  <c r="S139" i="51"/>
  <c r="R139" i="51"/>
  <c r="K139" i="51"/>
  <c r="J139" i="51"/>
  <c r="I139" i="51"/>
  <c r="H139" i="51"/>
  <c r="G139" i="51"/>
  <c r="F139" i="51"/>
  <c r="V138" i="51"/>
  <c r="U138" i="51"/>
  <c r="S138" i="51"/>
  <c r="R138" i="51"/>
  <c r="K138" i="51"/>
  <c r="J138" i="51"/>
  <c r="I138" i="51"/>
  <c r="H138" i="51"/>
  <c r="G138" i="51"/>
  <c r="F138" i="51"/>
  <c r="X133" i="51"/>
  <c r="V133" i="51"/>
  <c r="U133" i="51"/>
  <c r="S133" i="51"/>
  <c r="R133" i="51"/>
  <c r="L133" i="51"/>
  <c r="J133" i="51"/>
  <c r="I133" i="51"/>
  <c r="G133" i="51"/>
  <c r="F133" i="51"/>
  <c r="V132" i="51"/>
  <c r="U132" i="51"/>
  <c r="S132" i="51"/>
  <c r="R132" i="51"/>
  <c r="J132" i="51"/>
  <c r="I132" i="51"/>
  <c r="G132" i="51"/>
  <c r="F132" i="51"/>
  <c r="V131" i="51"/>
  <c r="U131" i="51"/>
  <c r="S131" i="51"/>
  <c r="R131" i="51"/>
  <c r="J131" i="51"/>
  <c r="I131" i="51"/>
  <c r="G131" i="51"/>
  <c r="F131" i="51"/>
  <c r="X127" i="51"/>
  <c r="V127" i="51"/>
  <c r="U127" i="51"/>
  <c r="S127" i="51"/>
  <c r="R127" i="51"/>
  <c r="M127" i="51"/>
  <c r="L127" i="51"/>
  <c r="K127" i="51"/>
  <c r="J127" i="51"/>
  <c r="I127" i="51"/>
  <c r="H127" i="51"/>
  <c r="G127" i="51"/>
  <c r="F127" i="51"/>
  <c r="V126" i="51"/>
  <c r="U126" i="51"/>
  <c r="S126" i="51"/>
  <c r="R126" i="51"/>
  <c r="K126" i="51"/>
  <c r="J126" i="51"/>
  <c r="I126" i="51"/>
  <c r="H126" i="51"/>
  <c r="G126" i="51"/>
  <c r="F126" i="51"/>
  <c r="V125" i="51"/>
  <c r="U125" i="51"/>
  <c r="S125" i="51"/>
  <c r="R125" i="51"/>
  <c r="K125" i="51"/>
  <c r="J125" i="51"/>
  <c r="I125" i="51"/>
  <c r="H125" i="51"/>
  <c r="G125" i="51"/>
  <c r="F125" i="51"/>
  <c r="X120" i="51"/>
  <c r="V120" i="51"/>
  <c r="U120" i="51"/>
  <c r="S120" i="51"/>
  <c r="R120" i="51"/>
  <c r="L120" i="51"/>
  <c r="J120" i="51"/>
  <c r="I120" i="51"/>
  <c r="G120" i="51"/>
  <c r="F120" i="51"/>
  <c r="V119" i="51"/>
  <c r="U119" i="51"/>
  <c r="S119" i="51"/>
  <c r="R119" i="51"/>
  <c r="J119" i="51"/>
  <c r="I119" i="51"/>
  <c r="G119" i="51"/>
  <c r="F119" i="51"/>
  <c r="V118" i="51"/>
  <c r="U118" i="51"/>
  <c r="S118" i="51"/>
  <c r="R118" i="51"/>
  <c r="J118" i="51"/>
  <c r="I118" i="51"/>
  <c r="G118" i="51"/>
  <c r="F118" i="51"/>
  <c r="X114" i="51"/>
  <c r="V114" i="51"/>
  <c r="U114" i="51"/>
  <c r="S114" i="51"/>
  <c r="R114" i="51"/>
  <c r="M114" i="51"/>
  <c r="L114" i="51"/>
  <c r="K114" i="51"/>
  <c r="J114" i="51"/>
  <c r="I114" i="51"/>
  <c r="H114" i="51"/>
  <c r="G114" i="51"/>
  <c r="F114" i="51"/>
  <c r="V113" i="51"/>
  <c r="U113" i="51"/>
  <c r="S113" i="51"/>
  <c r="R113" i="51"/>
  <c r="K113" i="51"/>
  <c r="J113" i="51"/>
  <c r="I113" i="51"/>
  <c r="H113" i="51"/>
  <c r="G113" i="51"/>
  <c r="F113" i="51"/>
  <c r="V112" i="51"/>
  <c r="U112" i="51"/>
  <c r="S112" i="51"/>
  <c r="R112" i="51"/>
  <c r="K112" i="51"/>
  <c r="J112" i="51"/>
  <c r="I112" i="51"/>
  <c r="H112" i="51"/>
  <c r="G112" i="51"/>
  <c r="F112" i="51"/>
  <c r="X107" i="51"/>
  <c r="V107" i="51"/>
  <c r="U107" i="51"/>
  <c r="S107" i="51"/>
  <c r="R107" i="51"/>
  <c r="L107" i="51"/>
  <c r="J107" i="51"/>
  <c r="I107" i="51"/>
  <c r="G107" i="51"/>
  <c r="F107" i="51"/>
  <c r="V106" i="51"/>
  <c r="U106" i="51"/>
  <c r="S106" i="51"/>
  <c r="R106" i="51"/>
  <c r="J106" i="51"/>
  <c r="I106" i="51"/>
  <c r="G106" i="51"/>
  <c r="F106" i="51"/>
  <c r="V105" i="51"/>
  <c r="U105" i="51"/>
  <c r="S105" i="51"/>
  <c r="R105" i="51"/>
  <c r="J105" i="51"/>
  <c r="I105" i="51"/>
  <c r="G105" i="51"/>
  <c r="F105" i="51"/>
  <c r="X101" i="51"/>
  <c r="V101" i="51"/>
  <c r="U101" i="51"/>
  <c r="S101" i="51"/>
  <c r="R101" i="51"/>
  <c r="M101" i="51"/>
  <c r="L101" i="51"/>
  <c r="K101" i="51"/>
  <c r="J101" i="51"/>
  <c r="I101" i="51"/>
  <c r="H101" i="51"/>
  <c r="G101" i="51"/>
  <c r="F101" i="51"/>
  <c r="V100" i="51"/>
  <c r="U100" i="51"/>
  <c r="S100" i="51"/>
  <c r="R100" i="51"/>
  <c r="K100" i="51"/>
  <c r="J100" i="51"/>
  <c r="I100" i="51"/>
  <c r="H100" i="51"/>
  <c r="G100" i="51"/>
  <c r="F100" i="51"/>
  <c r="V99" i="51"/>
  <c r="U99" i="51"/>
  <c r="S99" i="51"/>
  <c r="R99" i="51"/>
  <c r="K99" i="51"/>
  <c r="J99" i="51"/>
  <c r="I99" i="51"/>
  <c r="H99" i="51"/>
  <c r="G99" i="51"/>
  <c r="F99" i="51"/>
  <c r="X94" i="51"/>
  <c r="V94" i="51"/>
  <c r="U94" i="51"/>
  <c r="S94" i="51"/>
  <c r="R94" i="51"/>
  <c r="L94" i="51"/>
  <c r="J94" i="51"/>
  <c r="I94" i="51"/>
  <c r="G94" i="51"/>
  <c r="F94" i="51"/>
  <c r="V93" i="51"/>
  <c r="U93" i="51"/>
  <c r="S93" i="51"/>
  <c r="R93" i="51"/>
  <c r="J93" i="51"/>
  <c r="I93" i="51"/>
  <c r="G93" i="51"/>
  <c r="F93" i="51"/>
  <c r="V92" i="51"/>
  <c r="U92" i="51"/>
  <c r="S92" i="51"/>
  <c r="R92" i="51"/>
  <c r="J92" i="51"/>
  <c r="I92" i="51"/>
  <c r="G92" i="51"/>
  <c r="F92" i="51"/>
  <c r="X88" i="51"/>
  <c r="V88" i="51"/>
  <c r="U88" i="51"/>
  <c r="S88" i="51"/>
  <c r="R88" i="51"/>
  <c r="M88" i="51"/>
  <c r="L88" i="51"/>
  <c r="K88" i="51"/>
  <c r="J88" i="51"/>
  <c r="I88" i="51"/>
  <c r="H88" i="51"/>
  <c r="G88" i="51"/>
  <c r="F88" i="51"/>
  <c r="V87" i="51"/>
  <c r="U87" i="51"/>
  <c r="S87" i="51"/>
  <c r="R87" i="51"/>
  <c r="K87" i="51"/>
  <c r="J87" i="51"/>
  <c r="I87" i="51"/>
  <c r="H87" i="51"/>
  <c r="G87" i="51"/>
  <c r="F87" i="51"/>
  <c r="V86" i="51"/>
  <c r="U86" i="51"/>
  <c r="S86" i="51"/>
  <c r="R86" i="51"/>
  <c r="K86" i="51"/>
  <c r="J86" i="51"/>
  <c r="I86" i="51"/>
  <c r="H86" i="51"/>
  <c r="G86" i="51"/>
  <c r="F86" i="51"/>
  <c r="X81" i="51"/>
  <c r="V81" i="51"/>
  <c r="U81" i="51"/>
  <c r="S81" i="51"/>
  <c r="R81" i="51"/>
  <c r="L81" i="51"/>
  <c r="J81" i="51"/>
  <c r="I81" i="51"/>
  <c r="G81" i="51"/>
  <c r="F81" i="51"/>
  <c r="V80" i="51"/>
  <c r="U80" i="51"/>
  <c r="S80" i="51"/>
  <c r="R80" i="51"/>
  <c r="J80" i="51"/>
  <c r="I80" i="51"/>
  <c r="G80" i="51"/>
  <c r="F80" i="51"/>
  <c r="V79" i="51"/>
  <c r="U79" i="51"/>
  <c r="S79" i="51"/>
  <c r="R79" i="51"/>
  <c r="J79" i="51"/>
  <c r="I79" i="51"/>
  <c r="G79" i="51"/>
  <c r="F79" i="51"/>
  <c r="X75" i="51"/>
  <c r="V75" i="51"/>
  <c r="U75" i="51"/>
  <c r="S75" i="51"/>
  <c r="R75" i="51"/>
  <c r="M75" i="51"/>
  <c r="L75" i="51"/>
  <c r="K75" i="51"/>
  <c r="J75" i="51"/>
  <c r="I75" i="51"/>
  <c r="H75" i="51"/>
  <c r="G75" i="51"/>
  <c r="F75" i="51"/>
  <c r="V74" i="51"/>
  <c r="U74" i="51"/>
  <c r="S74" i="51"/>
  <c r="R74" i="51"/>
  <c r="K74" i="51"/>
  <c r="J74" i="51"/>
  <c r="I74" i="51"/>
  <c r="H74" i="51"/>
  <c r="G74" i="51"/>
  <c r="F74" i="51"/>
  <c r="V73" i="51"/>
  <c r="U73" i="51"/>
  <c r="S73" i="51"/>
  <c r="R73" i="51"/>
  <c r="K73" i="51"/>
  <c r="J73" i="51"/>
  <c r="I73" i="51"/>
  <c r="H73" i="51"/>
  <c r="G73" i="51"/>
  <c r="F73" i="51"/>
  <c r="X263" i="56"/>
  <c r="V263" i="56"/>
  <c r="U263" i="56"/>
  <c r="S263" i="56"/>
  <c r="R263" i="56"/>
  <c r="L263" i="56"/>
  <c r="J263" i="56"/>
  <c r="I263" i="56"/>
  <c r="G263" i="56"/>
  <c r="F263" i="56"/>
  <c r="V262" i="56"/>
  <c r="U262" i="56"/>
  <c r="S262" i="56"/>
  <c r="R262" i="56"/>
  <c r="J262" i="56"/>
  <c r="I262" i="56"/>
  <c r="G262" i="56"/>
  <c r="F262" i="56"/>
  <c r="V261" i="56"/>
  <c r="U261" i="56"/>
  <c r="S261" i="56"/>
  <c r="R261" i="56"/>
  <c r="J261" i="56"/>
  <c r="I261" i="56"/>
  <c r="G261" i="56"/>
  <c r="F261" i="56"/>
  <c r="X257" i="56"/>
  <c r="V257" i="56"/>
  <c r="U257" i="56"/>
  <c r="S257" i="56"/>
  <c r="R257" i="56"/>
  <c r="M257" i="56"/>
  <c r="L257" i="56"/>
  <c r="K257" i="56"/>
  <c r="J257" i="56"/>
  <c r="I257" i="56"/>
  <c r="H257" i="56"/>
  <c r="G257" i="56"/>
  <c r="F257" i="56"/>
  <c r="V256" i="56"/>
  <c r="U256" i="56"/>
  <c r="S256" i="56"/>
  <c r="R256" i="56"/>
  <c r="K256" i="56"/>
  <c r="J256" i="56"/>
  <c r="I256" i="56"/>
  <c r="H256" i="56"/>
  <c r="G256" i="56"/>
  <c r="F256" i="56"/>
  <c r="V255" i="56"/>
  <c r="U255" i="56"/>
  <c r="S255" i="56"/>
  <c r="R255" i="56"/>
  <c r="K255" i="56"/>
  <c r="J255" i="56"/>
  <c r="I255" i="56"/>
  <c r="H255" i="56"/>
  <c r="G255" i="56"/>
  <c r="F255" i="56"/>
  <c r="X250" i="56"/>
  <c r="V250" i="56"/>
  <c r="U250" i="56"/>
  <c r="S250" i="56"/>
  <c r="R250" i="56"/>
  <c r="L250" i="56"/>
  <c r="J250" i="56"/>
  <c r="I250" i="56"/>
  <c r="G250" i="56"/>
  <c r="F250" i="56"/>
  <c r="V249" i="56"/>
  <c r="U249" i="56"/>
  <c r="S249" i="56"/>
  <c r="R249" i="56"/>
  <c r="J249" i="56"/>
  <c r="I249" i="56"/>
  <c r="G249" i="56"/>
  <c r="F249" i="56"/>
  <c r="V248" i="56"/>
  <c r="U248" i="56"/>
  <c r="S248" i="56"/>
  <c r="R248" i="56"/>
  <c r="J248" i="56"/>
  <c r="I248" i="56"/>
  <c r="G248" i="56"/>
  <c r="F248" i="56"/>
  <c r="X244" i="56"/>
  <c r="V244" i="56"/>
  <c r="U244" i="56"/>
  <c r="S244" i="56"/>
  <c r="R244" i="56"/>
  <c r="M244" i="56"/>
  <c r="L244" i="56"/>
  <c r="K244" i="56"/>
  <c r="J244" i="56"/>
  <c r="I244" i="56"/>
  <c r="H244" i="56"/>
  <c r="G244" i="56"/>
  <c r="F244" i="56"/>
  <c r="V243" i="56"/>
  <c r="U243" i="56"/>
  <c r="S243" i="56"/>
  <c r="R243" i="56"/>
  <c r="K243" i="56"/>
  <c r="J243" i="56"/>
  <c r="I243" i="56"/>
  <c r="H243" i="56"/>
  <c r="G243" i="56"/>
  <c r="F243" i="56"/>
  <c r="V242" i="56"/>
  <c r="U242" i="56"/>
  <c r="S242" i="56"/>
  <c r="R242" i="56"/>
  <c r="K242" i="56"/>
  <c r="J242" i="56"/>
  <c r="I242" i="56"/>
  <c r="H242" i="56"/>
  <c r="G242" i="56"/>
  <c r="F242" i="56"/>
  <c r="X237" i="56"/>
  <c r="V237" i="56"/>
  <c r="U237" i="56"/>
  <c r="S237" i="56"/>
  <c r="R237" i="56"/>
  <c r="L237" i="56"/>
  <c r="J237" i="56"/>
  <c r="I237" i="56"/>
  <c r="G237" i="56"/>
  <c r="F237" i="56"/>
  <c r="V236" i="56"/>
  <c r="U236" i="56"/>
  <c r="S236" i="56"/>
  <c r="R236" i="56"/>
  <c r="J236" i="56"/>
  <c r="I236" i="56"/>
  <c r="G236" i="56"/>
  <c r="F236" i="56"/>
  <c r="V235" i="56"/>
  <c r="U235" i="56"/>
  <c r="S235" i="56"/>
  <c r="R235" i="56"/>
  <c r="J235" i="56"/>
  <c r="I235" i="56"/>
  <c r="G235" i="56"/>
  <c r="F235" i="56"/>
  <c r="X231" i="56"/>
  <c r="V231" i="56"/>
  <c r="U231" i="56"/>
  <c r="S231" i="56"/>
  <c r="R231" i="56"/>
  <c r="M231" i="56"/>
  <c r="L231" i="56"/>
  <c r="K231" i="56"/>
  <c r="J231" i="56"/>
  <c r="I231" i="56"/>
  <c r="H231" i="56"/>
  <c r="G231" i="56"/>
  <c r="F231" i="56"/>
  <c r="V230" i="56"/>
  <c r="U230" i="56"/>
  <c r="S230" i="56"/>
  <c r="R230" i="56"/>
  <c r="K230" i="56"/>
  <c r="J230" i="56"/>
  <c r="I230" i="56"/>
  <c r="H230" i="56"/>
  <c r="G230" i="56"/>
  <c r="F230" i="56"/>
  <c r="V229" i="56"/>
  <c r="U229" i="56"/>
  <c r="S229" i="56"/>
  <c r="R229" i="56"/>
  <c r="K229" i="56"/>
  <c r="J229" i="56"/>
  <c r="I229" i="56"/>
  <c r="H229" i="56"/>
  <c r="G229" i="56"/>
  <c r="F229" i="56"/>
  <c r="X224" i="56"/>
  <c r="V224" i="56"/>
  <c r="U224" i="56"/>
  <c r="S224" i="56"/>
  <c r="R224" i="56"/>
  <c r="L224" i="56"/>
  <c r="J224" i="56"/>
  <c r="I224" i="56"/>
  <c r="G224" i="56"/>
  <c r="F224" i="56"/>
  <c r="V223" i="56"/>
  <c r="U223" i="56"/>
  <c r="S223" i="56"/>
  <c r="R223" i="56"/>
  <c r="J223" i="56"/>
  <c r="I223" i="56"/>
  <c r="G223" i="56"/>
  <c r="F223" i="56"/>
  <c r="V222" i="56"/>
  <c r="U222" i="56"/>
  <c r="S222" i="56"/>
  <c r="R222" i="56"/>
  <c r="J222" i="56"/>
  <c r="I222" i="56"/>
  <c r="G222" i="56"/>
  <c r="F222" i="56"/>
  <c r="X218" i="56"/>
  <c r="V218" i="56"/>
  <c r="U218" i="56"/>
  <c r="S218" i="56"/>
  <c r="R218" i="56"/>
  <c r="M218" i="56"/>
  <c r="L218" i="56"/>
  <c r="K218" i="56"/>
  <c r="J218" i="56"/>
  <c r="I218" i="56"/>
  <c r="H218" i="56"/>
  <c r="G218" i="56"/>
  <c r="F218" i="56"/>
  <c r="V217" i="56"/>
  <c r="U217" i="56"/>
  <c r="S217" i="56"/>
  <c r="R217" i="56"/>
  <c r="K217" i="56"/>
  <c r="J217" i="56"/>
  <c r="I217" i="56"/>
  <c r="H217" i="56"/>
  <c r="G217" i="56"/>
  <c r="F217" i="56"/>
  <c r="V216" i="56"/>
  <c r="U216" i="56"/>
  <c r="S216" i="56"/>
  <c r="R216" i="56"/>
  <c r="K216" i="56"/>
  <c r="J216" i="56"/>
  <c r="I216" i="56"/>
  <c r="H216" i="56"/>
  <c r="G216" i="56"/>
  <c r="F216" i="56"/>
  <c r="X211" i="56"/>
  <c r="V211" i="56"/>
  <c r="U211" i="56"/>
  <c r="S211" i="56"/>
  <c r="R211" i="56"/>
  <c r="L211" i="56"/>
  <c r="J211" i="56"/>
  <c r="I211" i="56"/>
  <c r="G211" i="56"/>
  <c r="F211" i="56"/>
  <c r="V210" i="56"/>
  <c r="U210" i="56"/>
  <c r="S210" i="56"/>
  <c r="R210" i="56"/>
  <c r="J210" i="56"/>
  <c r="I210" i="56"/>
  <c r="G210" i="56"/>
  <c r="F210" i="56"/>
  <c r="V209" i="56"/>
  <c r="U209" i="56"/>
  <c r="S209" i="56"/>
  <c r="R209" i="56"/>
  <c r="J209" i="56"/>
  <c r="I209" i="56"/>
  <c r="G209" i="56"/>
  <c r="F209" i="56"/>
  <c r="X205" i="56"/>
  <c r="V205" i="56"/>
  <c r="U205" i="56"/>
  <c r="S205" i="56"/>
  <c r="R205" i="56"/>
  <c r="M205" i="56"/>
  <c r="L205" i="56"/>
  <c r="K205" i="56"/>
  <c r="J205" i="56"/>
  <c r="I205" i="56"/>
  <c r="H205" i="56"/>
  <c r="G205" i="56"/>
  <c r="F205" i="56"/>
  <c r="V204" i="56"/>
  <c r="U204" i="56"/>
  <c r="S204" i="56"/>
  <c r="R204" i="56"/>
  <c r="K204" i="56"/>
  <c r="J204" i="56"/>
  <c r="I204" i="56"/>
  <c r="H204" i="56"/>
  <c r="G204" i="56"/>
  <c r="F204" i="56"/>
  <c r="V203" i="56"/>
  <c r="U203" i="56"/>
  <c r="S203" i="56"/>
  <c r="R203" i="56"/>
  <c r="K203" i="56"/>
  <c r="J203" i="56"/>
  <c r="I203" i="56"/>
  <c r="H203" i="56"/>
  <c r="G203" i="56"/>
  <c r="F203" i="56"/>
  <c r="X198" i="56"/>
  <c r="V198" i="56"/>
  <c r="U198" i="56"/>
  <c r="S198" i="56"/>
  <c r="R198" i="56"/>
  <c r="L198" i="56"/>
  <c r="J198" i="56"/>
  <c r="I198" i="56"/>
  <c r="G198" i="56"/>
  <c r="F198" i="56"/>
  <c r="V197" i="56"/>
  <c r="U197" i="56"/>
  <c r="S197" i="56"/>
  <c r="R197" i="56"/>
  <c r="J197" i="56"/>
  <c r="I197" i="56"/>
  <c r="G197" i="56"/>
  <c r="F197" i="56"/>
  <c r="V196" i="56"/>
  <c r="U196" i="56"/>
  <c r="S196" i="56"/>
  <c r="R196" i="56"/>
  <c r="J196" i="56"/>
  <c r="I196" i="56"/>
  <c r="G196" i="56"/>
  <c r="F196" i="56"/>
  <c r="X192" i="56"/>
  <c r="V192" i="56"/>
  <c r="U192" i="56"/>
  <c r="S192" i="56"/>
  <c r="R192" i="56"/>
  <c r="M192" i="56"/>
  <c r="L192" i="56"/>
  <c r="K192" i="56"/>
  <c r="J192" i="56"/>
  <c r="I192" i="56"/>
  <c r="H192" i="56"/>
  <c r="G192" i="56"/>
  <c r="F192" i="56"/>
  <c r="V191" i="56"/>
  <c r="U191" i="56"/>
  <c r="S191" i="56"/>
  <c r="R191" i="56"/>
  <c r="K191" i="56"/>
  <c r="J191" i="56"/>
  <c r="I191" i="56"/>
  <c r="H191" i="56"/>
  <c r="G191" i="56"/>
  <c r="F191" i="56"/>
  <c r="V190" i="56"/>
  <c r="U190" i="56"/>
  <c r="S190" i="56"/>
  <c r="R190" i="56"/>
  <c r="K190" i="56"/>
  <c r="J190" i="56"/>
  <c r="I190" i="56"/>
  <c r="H190" i="56"/>
  <c r="G190" i="56"/>
  <c r="F190" i="56"/>
  <c r="X185" i="56"/>
  <c r="V185" i="56"/>
  <c r="U185" i="56"/>
  <c r="S185" i="56"/>
  <c r="R185" i="56"/>
  <c r="L185" i="56"/>
  <c r="J185" i="56"/>
  <c r="I185" i="56"/>
  <c r="G185" i="56"/>
  <c r="F185" i="56"/>
  <c r="V184" i="56"/>
  <c r="U184" i="56"/>
  <c r="S184" i="56"/>
  <c r="R184" i="56"/>
  <c r="J184" i="56"/>
  <c r="I184" i="56"/>
  <c r="G184" i="56"/>
  <c r="F184" i="56"/>
  <c r="V183" i="56"/>
  <c r="U183" i="56"/>
  <c r="S183" i="56"/>
  <c r="R183" i="56"/>
  <c r="J183" i="56"/>
  <c r="I183" i="56"/>
  <c r="G183" i="56"/>
  <c r="F183" i="56"/>
  <c r="X179" i="56"/>
  <c r="V179" i="56"/>
  <c r="U179" i="56"/>
  <c r="S179" i="56"/>
  <c r="R179" i="56"/>
  <c r="M179" i="56"/>
  <c r="L179" i="56"/>
  <c r="K179" i="56"/>
  <c r="J179" i="56"/>
  <c r="I179" i="56"/>
  <c r="H179" i="56"/>
  <c r="G179" i="56"/>
  <c r="F179" i="56"/>
  <c r="V178" i="56"/>
  <c r="U178" i="56"/>
  <c r="S178" i="56"/>
  <c r="R178" i="56"/>
  <c r="K178" i="56"/>
  <c r="J178" i="56"/>
  <c r="I178" i="56"/>
  <c r="H178" i="56"/>
  <c r="G178" i="56"/>
  <c r="F178" i="56"/>
  <c r="V177" i="56"/>
  <c r="U177" i="56"/>
  <c r="S177" i="56"/>
  <c r="R177" i="56"/>
  <c r="K177" i="56"/>
  <c r="J177" i="56"/>
  <c r="I177" i="56"/>
  <c r="H177" i="56"/>
  <c r="G177" i="56"/>
  <c r="F177" i="56"/>
  <c r="X172" i="56"/>
  <c r="V172" i="56"/>
  <c r="U172" i="56"/>
  <c r="S172" i="56"/>
  <c r="R172" i="56"/>
  <c r="L172" i="56"/>
  <c r="J172" i="56"/>
  <c r="I172" i="56"/>
  <c r="G172" i="56"/>
  <c r="F172" i="56"/>
  <c r="V171" i="56"/>
  <c r="U171" i="56"/>
  <c r="S171" i="56"/>
  <c r="R171" i="56"/>
  <c r="J171" i="56"/>
  <c r="I171" i="56"/>
  <c r="G171" i="56"/>
  <c r="F171" i="56"/>
  <c r="V170" i="56"/>
  <c r="U170" i="56"/>
  <c r="S170" i="56"/>
  <c r="R170" i="56"/>
  <c r="J170" i="56"/>
  <c r="I170" i="56"/>
  <c r="G170" i="56"/>
  <c r="F170" i="56"/>
  <c r="X166" i="56"/>
  <c r="V166" i="56"/>
  <c r="U166" i="56"/>
  <c r="S166" i="56"/>
  <c r="R166" i="56"/>
  <c r="M166" i="56"/>
  <c r="L166" i="56"/>
  <c r="K166" i="56"/>
  <c r="J166" i="56"/>
  <c r="I166" i="56"/>
  <c r="H166" i="56"/>
  <c r="G166" i="56"/>
  <c r="F166" i="56"/>
  <c r="V165" i="56"/>
  <c r="U165" i="56"/>
  <c r="S165" i="56"/>
  <c r="R165" i="56"/>
  <c r="K165" i="56"/>
  <c r="J165" i="56"/>
  <c r="I165" i="56"/>
  <c r="H165" i="56"/>
  <c r="G165" i="56"/>
  <c r="F165" i="56"/>
  <c r="V164" i="56"/>
  <c r="U164" i="56"/>
  <c r="S164" i="56"/>
  <c r="R164" i="56"/>
  <c r="K164" i="56"/>
  <c r="J164" i="56"/>
  <c r="I164" i="56"/>
  <c r="H164" i="56"/>
  <c r="G164" i="56"/>
  <c r="F164" i="56"/>
  <c r="X159" i="56"/>
  <c r="V159" i="56"/>
  <c r="U159" i="56"/>
  <c r="S159" i="56"/>
  <c r="R159" i="56"/>
  <c r="L159" i="56"/>
  <c r="J159" i="56"/>
  <c r="I159" i="56"/>
  <c r="G159" i="56"/>
  <c r="F159" i="56"/>
  <c r="V158" i="56"/>
  <c r="U158" i="56"/>
  <c r="S158" i="56"/>
  <c r="R158" i="56"/>
  <c r="J158" i="56"/>
  <c r="I158" i="56"/>
  <c r="G158" i="56"/>
  <c r="F158" i="56"/>
  <c r="V157" i="56"/>
  <c r="U157" i="56"/>
  <c r="S157" i="56"/>
  <c r="R157" i="56"/>
  <c r="J157" i="56"/>
  <c r="I157" i="56"/>
  <c r="G157" i="56"/>
  <c r="F157" i="56"/>
  <c r="X153" i="56"/>
  <c r="V153" i="56"/>
  <c r="U153" i="56"/>
  <c r="S153" i="56"/>
  <c r="R153" i="56"/>
  <c r="M153" i="56"/>
  <c r="L153" i="56"/>
  <c r="K153" i="56"/>
  <c r="J153" i="56"/>
  <c r="I153" i="56"/>
  <c r="H153" i="56"/>
  <c r="G153" i="56"/>
  <c r="F153" i="56"/>
  <c r="V152" i="56"/>
  <c r="U152" i="56"/>
  <c r="S152" i="56"/>
  <c r="R152" i="56"/>
  <c r="K152" i="56"/>
  <c r="J152" i="56"/>
  <c r="I152" i="56"/>
  <c r="H152" i="56"/>
  <c r="G152" i="56"/>
  <c r="F152" i="56"/>
  <c r="V151" i="56"/>
  <c r="U151" i="56"/>
  <c r="S151" i="56"/>
  <c r="R151" i="56"/>
  <c r="K151" i="56"/>
  <c r="J151" i="56"/>
  <c r="I151" i="56"/>
  <c r="H151" i="56"/>
  <c r="G151" i="56"/>
  <c r="F151" i="56"/>
  <c r="X146" i="56"/>
  <c r="V146" i="56"/>
  <c r="U146" i="56"/>
  <c r="S146" i="56"/>
  <c r="R146" i="56"/>
  <c r="L146" i="56"/>
  <c r="J146" i="56"/>
  <c r="I146" i="56"/>
  <c r="G146" i="56"/>
  <c r="F146" i="56"/>
  <c r="V145" i="56"/>
  <c r="U145" i="56"/>
  <c r="S145" i="56"/>
  <c r="R145" i="56"/>
  <c r="J145" i="56"/>
  <c r="I145" i="56"/>
  <c r="G145" i="56"/>
  <c r="F145" i="56"/>
  <c r="V144" i="56"/>
  <c r="U144" i="56"/>
  <c r="S144" i="56"/>
  <c r="R144" i="56"/>
  <c r="J144" i="56"/>
  <c r="I144" i="56"/>
  <c r="G144" i="56"/>
  <c r="F144" i="56"/>
  <c r="X140" i="56"/>
  <c r="V140" i="56"/>
  <c r="U140" i="56"/>
  <c r="S140" i="56"/>
  <c r="R140" i="56"/>
  <c r="M140" i="56"/>
  <c r="L140" i="56"/>
  <c r="K140" i="56"/>
  <c r="J140" i="56"/>
  <c r="I140" i="56"/>
  <c r="H140" i="56"/>
  <c r="G140" i="56"/>
  <c r="F140" i="56"/>
  <c r="V139" i="56"/>
  <c r="U139" i="56"/>
  <c r="S139" i="56"/>
  <c r="R139" i="56"/>
  <c r="K139" i="56"/>
  <c r="J139" i="56"/>
  <c r="I139" i="56"/>
  <c r="H139" i="56"/>
  <c r="G139" i="56"/>
  <c r="F139" i="56"/>
  <c r="V138" i="56"/>
  <c r="U138" i="56"/>
  <c r="S138" i="56"/>
  <c r="R138" i="56"/>
  <c r="K138" i="56"/>
  <c r="J138" i="56"/>
  <c r="I138" i="56"/>
  <c r="H138" i="56"/>
  <c r="G138" i="56"/>
  <c r="F138" i="56"/>
  <c r="X133" i="56"/>
  <c r="V133" i="56"/>
  <c r="U133" i="56"/>
  <c r="S133" i="56"/>
  <c r="R133" i="56"/>
  <c r="L133" i="56"/>
  <c r="J133" i="56"/>
  <c r="I133" i="56"/>
  <c r="G133" i="56"/>
  <c r="F133" i="56"/>
  <c r="V132" i="56"/>
  <c r="U132" i="56"/>
  <c r="S132" i="56"/>
  <c r="R132" i="56"/>
  <c r="J132" i="56"/>
  <c r="I132" i="56"/>
  <c r="G132" i="56"/>
  <c r="F132" i="56"/>
  <c r="V131" i="56"/>
  <c r="U131" i="56"/>
  <c r="S131" i="56"/>
  <c r="R131" i="56"/>
  <c r="J131" i="56"/>
  <c r="I131" i="56"/>
  <c r="G131" i="56"/>
  <c r="F131" i="56"/>
  <c r="X127" i="56"/>
  <c r="V127" i="56"/>
  <c r="U127" i="56"/>
  <c r="S127" i="56"/>
  <c r="R127" i="56"/>
  <c r="M127" i="56"/>
  <c r="L127" i="56"/>
  <c r="K127" i="56"/>
  <c r="J127" i="56"/>
  <c r="I127" i="56"/>
  <c r="H127" i="56"/>
  <c r="G127" i="56"/>
  <c r="F127" i="56"/>
  <c r="V126" i="56"/>
  <c r="U126" i="56"/>
  <c r="S126" i="56"/>
  <c r="R126" i="56"/>
  <c r="K126" i="56"/>
  <c r="J126" i="56"/>
  <c r="I126" i="56"/>
  <c r="H126" i="56"/>
  <c r="G126" i="56"/>
  <c r="F126" i="56"/>
  <c r="V125" i="56"/>
  <c r="U125" i="56"/>
  <c r="S125" i="56"/>
  <c r="R125" i="56"/>
  <c r="K125" i="56"/>
  <c r="J125" i="56"/>
  <c r="I125" i="56"/>
  <c r="H125" i="56"/>
  <c r="G125" i="56"/>
  <c r="F125" i="56"/>
  <c r="X120" i="56"/>
  <c r="V120" i="56"/>
  <c r="U120" i="56"/>
  <c r="S120" i="56"/>
  <c r="R120" i="56"/>
  <c r="L120" i="56"/>
  <c r="J120" i="56"/>
  <c r="I120" i="56"/>
  <c r="G120" i="56"/>
  <c r="F120" i="56"/>
  <c r="V119" i="56"/>
  <c r="U119" i="56"/>
  <c r="S119" i="56"/>
  <c r="R119" i="56"/>
  <c r="J119" i="56"/>
  <c r="I119" i="56"/>
  <c r="G119" i="56"/>
  <c r="F119" i="56"/>
  <c r="V118" i="56"/>
  <c r="U118" i="56"/>
  <c r="S118" i="56"/>
  <c r="R118" i="56"/>
  <c r="J118" i="56"/>
  <c r="I118" i="56"/>
  <c r="G118" i="56"/>
  <c r="F118" i="56"/>
  <c r="X114" i="56"/>
  <c r="V114" i="56"/>
  <c r="U114" i="56"/>
  <c r="S114" i="56"/>
  <c r="R114" i="56"/>
  <c r="M114" i="56"/>
  <c r="L114" i="56"/>
  <c r="K114" i="56"/>
  <c r="J114" i="56"/>
  <c r="I114" i="56"/>
  <c r="H114" i="56"/>
  <c r="G114" i="56"/>
  <c r="F114" i="56"/>
  <c r="V113" i="56"/>
  <c r="U113" i="56"/>
  <c r="S113" i="56"/>
  <c r="R113" i="56"/>
  <c r="K113" i="56"/>
  <c r="J113" i="56"/>
  <c r="I113" i="56"/>
  <c r="H113" i="56"/>
  <c r="G113" i="56"/>
  <c r="F113" i="56"/>
  <c r="V112" i="56"/>
  <c r="U112" i="56"/>
  <c r="S112" i="56"/>
  <c r="R112" i="56"/>
  <c r="K112" i="56"/>
  <c r="J112" i="56"/>
  <c r="I112" i="56"/>
  <c r="H112" i="56"/>
  <c r="G112" i="56"/>
  <c r="F112" i="56"/>
  <c r="X107" i="56"/>
  <c r="V107" i="56"/>
  <c r="U107" i="56"/>
  <c r="S107" i="56"/>
  <c r="R107" i="56"/>
  <c r="L107" i="56"/>
  <c r="J107" i="56"/>
  <c r="I107" i="56"/>
  <c r="G107" i="56"/>
  <c r="F107" i="56"/>
  <c r="V106" i="56"/>
  <c r="U106" i="56"/>
  <c r="S106" i="56"/>
  <c r="R106" i="56"/>
  <c r="J106" i="56"/>
  <c r="I106" i="56"/>
  <c r="G106" i="56"/>
  <c r="F106" i="56"/>
  <c r="V105" i="56"/>
  <c r="U105" i="56"/>
  <c r="S105" i="56"/>
  <c r="R105" i="56"/>
  <c r="J105" i="56"/>
  <c r="I105" i="56"/>
  <c r="G105" i="56"/>
  <c r="F105" i="56"/>
  <c r="X101" i="56"/>
  <c r="V101" i="56"/>
  <c r="U101" i="56"/>
  <c r="S101" i="56"/>
  <c r="R101" i="56"/>
  <c r="M101" i="56"/>
  <c r="L101" i="56"/>
  <c r="K101" i="56"/>
  <c r="J101" i="56"/>
  <c r="I101" i="56"/>
  <c r="H101" i="56"/>
  <c r="G101" i="56"/>
  <c r="F101" i="56"/>
  <c r="V100" i="56"/>
  <c r="U100" i="56"/>
  <c r="S100" i="56"/>
  <c r="R100" i="56"/>
  <c r="K100" i="56"/>
  <c r="J100" i="56"/>
  <c r="I100" i="56"/>
  <c r="H100" i="56"/>
  <c r="G100" i="56"/>
  <c r="F100" i="56"/>
  <c r="V99" i="56"/>
  <c r="U99" i="56"/>
  <c r="S99" i="56"/>
  <c r="R99" i="56"/>
  <c r="K99" i="56"/>
  <c r="J99" i="56"/>
  <c r="I99" i="56"/>
  <c r="H99" i="56"/>
  <c r="G99" i="56"/>
  <c r="F99" i="56"/>
  <c r="X94" i="56"/>
  <c r="V94" i="56"/>
  <c r="U94" i="56"/>
  <c r="S94" i="56"/>
  <c r="R94" i="56"/>
  <c r="L94" i="56"/>
  <c r="J94" i="56"/>
  <c r="I94" i="56"/>
  <c r="G94" i="56"/>
  <c r="F94" i="56"/>
  <c r="V93" i="56"/>
  <c r="U93" i="56"/>
  <c r="S93" i="56"/>
  <c r="R93" i="56"/>
  <c r="J93" i="56"/>
  <c r="I93" i="56"/>
  <c r="G93" i="56"/>
  <c r="F93" i="56"/>
  <c r="V92" i="56"/>
  <c r="U92" i="56"/>
  <c r="S92" i="56"/>
  <c r="R92" i="56"/>
  <c r="J92" i="56"/>
  <c r="I92" i="56"/>
  <c r="G92" i="56"/>
  <c r="F92" i="56"/>
  <c r="X88" i="56"/>
  <c r="V88" i="56"/>
  <c r="U88" i="56"/>
  <c r="S88" i="56"/>
  <c r="R88" i="56"/>
  <c r="M88" i="56"/>
  <c r="L88" i="56"/>
  <c r="K88" i="56"/>
  <c r="J88" i="56"/>
  <c r="I88" i="56"/>
  <c r="H88" i="56"/>
  <c r="G88" i="56"/>
  <c r="F88" i="56"/>
  <c r="V87" i="56"/>
  <c r="U87" i="56"/>
  <c r="S87" i="56"/>
  <c r="R87" i="56"/>
  <c r="K87" i="56"/>
  <c r="J87" i="56"/>
  <c r="I87" i="56"/>
  <c r="H87" i="56"/>
  <c r="G87" i="56"/>
  <c r="F87" i="56"/>
  <c r="V86" i="56"/>
  <c r="U86" i="56"/>
  <c r="S86" i="56"/>
  <c r="R86" i="56"/>
  <c r="K86" i="56"/>
  <c r="J86" i="56"/>
  <c r="I86" i="56"/>
  <c r="H86" i="56"/>
  <c r="G86" i="56"/>
  <c r="F86" i="56"/>
  <c r="X81" i="56"/>
  <c r="V81" i="56"/>
  <c r="U81" i="56"/>
  <c r="S81" i="56"/>
  <c r="R81" i="56"/>
  <c r="L81" i="56"/>
  <c r="J81" i="56"/>
  <c r="I81" i="56"/>
  <c r="G81" i="56"/>
  <c r="F81" i="56"/>
  <c r="V80" i="56"/>
  <c r="U80" i="56"/>
  <c r="S80" i="56"/>
  <c r="R80" i="56"/>
  <c r="J80" i="56"/>
  <c r="I80" i="56"/>
  <c r="G80" i="56"/>
  <c r="F80" i="56"/>
  <c r="V79" i="56"/>
  <c r="U79" i="56"/>
  <c r="S79" i="56"/>
  <c r="R79" i="56"/>
  <c r="J79" i="56"/>
  <c r="I79" i="56"/>
  <c r="G79" i="56"/>
  <c r="F79" i="56"/>
  <c r="X75" i="56"/>
  <c r="V75" i="56"/>
  <c r="U75" i="56"/>
  <c r="S75" i="56"/>
  <c r="R75" i="56"/>
  <c r="M75" i="56"/>
  <c r="L75" i="56"/>
  <c r="K75" i="56"/>
  <c r="J75" i="56"/>
  <c r="I75" i="56"/>
  <c r="H75" i="56"/>
  <c r="G75" i="56"/>
  <c r="F75" i="56"/>
  <c r="V74" i="56"/>
  <c r="U74" i="56"/>
  <c r="S74" i="56"/>
  <c r="R74" i="56"/>
  <c r="K74" i="56"/>
  <c r="J74" i="56"/>
  <c r="I74" i="56"/>
  <c r="H74" i="56"/>
  <c r="G74" i="56"/>
  <c r="F74" i="56"/>
  <c r="V73" i="56"/>
  <c r="U73" i="56"/>
  <c r="S73" i="56"/>
  <c r="R73" i="56"/>
  <c r="K73" i="56"/>
  <c r="J73" i="56"/>
  <c r="I73" i="56"/>
  <c r="H73" i="56"/>
  <c r="G73" i="56"/>
  <c r="F73" i="56"/>
  <c r="X263" i="52"/>
  <c r="V263" i="52"/>
  <c r="U263" i="52"/>
  <c r="S263" i="52"/>
  <c r="R263" i="52"/>
  <c r="L263" i="52"/>
  <c r="J263" i="52"/>
  <c r="I263" i="52"/>
  <c r="G263" i="52"/>
  <c r="F263" i="52"/>
  <c r="V262" i="52"/>
  <c r="U262" i="52"/>
  <c r="S262" i="52"/>
  <c r="R262" i="52"/>
  <c r="J262" i="52"/>
  <c r="I262" i="52"/>
  <c r="G262" i="52"/>
  <c r="F262" i="52"/>
  <c r="V261" i="52"/>
  <c r="U261" i="52"/>
  <c r="S261" i="52"/>
  <c r="R261" i="52"/>
  <c r="J261" i="52"/>
  <c r="I261" i="52"/>
  <c r="G261" i="52"/>
  <c r="F261" i="52"/>
  <c r="X257" i="52"/>
  <c r="V257" i="52"/>
  <c r="U257" i="52"/>
  <c r="S257" i="52"/>
  <c r="R257" i="52"/>
  <c r="M257" i="52"/>
  <c r="L257" i="52"/>
  <c r="K257" i="52"/>
  <c r="J257" i="52"/>
  <c r="I257" i="52"/>
  <c r="H257" i="52"/>
  <c r="G257" i="52"/>
  <c r="F257" i="52"/>
  <c r="V256" i="52"/>
  <c r="U256" i="52"/>
  <c r="S256" i="52"/>
  <c r="R256" i="52"/>
  <c r="K256" i="52"/>
  <c r="J256" i="52"/>
  <c r="I256" i="52"/>
  <c r="H256" i="52"/>
  <c r="G256" i="52"/>
  <c r="F256" i="52"/>
  <c r="V255" i="52"/>
  <c r="U255" i="52"/>
  <c r="S255" i="52"/>
  <c r="R255" i="52"/>
  <c r="K255" i="52"/>
  <c r="J255" i="52"/>
  <c r="I255" i="52"/>
  <c r="H255" i="52"/>
  <c r="G255" i="52"/>
  <c r="F255" i="52"/>
  <c r="X250" i="52"/>
  <c r="V250" i="52"/>
  <c r="U250" i="52"/>
  <c r="S250" i="52"/>
  <c r="R250" i="52"/>
  <c r="L250" i="52"/>
  <c r="J250" i="52"/>
  <c r="I250" i="52"/>
  <c r="G250" i="52"/>
  <c r="F250" i="52"/>
  <c r="V249" i="52"/>
  <c r="U249" i="52"/>
  <c r="S249" i="52"/>
  <c r="R249" i="52"/>
  <c r="J249" i="52"/>
  <c r="I249" i="52"/>
  <c r="G249" i="52"/>
  <c r="F249" i="52"/>
  <c r="V248" i="52"/>
  <c r="U248" i="52"/>
  <c r="S248" i="52"/>
  <c r="R248" i="52"/>
  <c r="J248" i="52"/>
  <c r="I248" i="52"/>
  <c r="G248" i="52"/>
  <c r="F248" i="52"/>
  <c r="X244" i="52"/>
  <c r="V244" i="52"/>
  <c r="U244" i="52"/>
  <c r="S244" i="52"/>
  <c r="R244" i="52"/>
  <c r="M244" i="52"/>
  <c r="L244" i="52"/>
  <c r="K244" i="52"/>
  <c r="J244" i="52"/>
  <c r="I244" i="52"/>
  <c r="H244" i="52"/>
  <c r="G244" i="52"/>
  <c r="F244" i="52"/>
  <c r="V243" i="52"/>
  <c r="U243" i="52"/>
  <c r="S243" i="52"/>
  <c r="R243" i="52"/>
  <c r="K243" i="52"/>
  <c r="J243" i="52"/>
  <c r="I243" i="52"/>
  <c r="H243" i="52"/>
  <c r="G243" i="52"/>
  <c r="F243" i="52"/>
  <c r="V242" i="52"/>
  <c r="U242" i="52"/>
  <c r="S242" i="52"/>
  <c r="R242" i="52"/>
  <c r="K242" i="52"/>
  <c r="J242" i="52"/>
  <c r="I242" i="52"/>
  <c r="H242" i="52"/>
  <c r="G242" i="52"/>
  <c r="F242" i="52"/>
  <c r="X237" i="52"/>
  <c r="V237" i="52"/>
  <c r="U237" i="52"/>
  <c r="S237" i="52"/>
  <c r="R237" i="52"/>
  <c r="L237" i="52"/>
  <c r="J237" i="52"/>
  <c r="I237" i="52"/>
  <c r="G237" i="52"/>
  <c r="F237" i="52"/>
  <c r="V236" i="52"/>
  <c r="U236" i="52"/>
  <c r="S236" i="52"/>
  <c r="R236" i="52"/>
  <c r="J236" i="52"/>
  <c r="I236" i="52"/>
  <c r="G236" i="52"/>
  <c r="F236" i="52"/>
  <c r="V235" i="52"/>
  <c r="U235" i="52"/>
  <c r="S235" i="52"/>
  <c r="R235" i="52"/>
  <c r="J235" i="52"/>
  <c r="I235" i="52"/>
  <c r="G235" i="52"/>
  <c r="F235" i="52"/>
  <c r="X231" i="52"/>
  <c r="V231" i="52"/>
  <c r="U231" i="52"/>
  <c r="S231" i="52"/>
  <c r="R231" i="52"/>
  <c r="M231" i="52"/>
  <c r="L231" i="52"/>
  <c r="K231" i="52"/>
  <c r="J231" i="52"/>
  <c r="I231" i="52"/>
  <c r="H231" i="52"/>
  <c r="G231" i="52"/>
  <c r="F231" i="52"/>
  <c r="V230" i="52"/>
  <c r="U230" i="52"/>
  <c r="S230" i="52"/>
  <c r="R230" i="52"/>
  <c r="K230" i="52"/>
  <c r="J230" i="52"/>
  <c r="I230" i="52"/>
  <c r="H230" i="52"/>
  <c r="G230" i="52"/>
  <c r="F230" i="52"/>
  <c r="V229" i="52"/>
  <c r="U229" i="52"/>
  <c r="S229" i="52"/>
  <c r="R229" i="52"/>
  <c r="K229" i="52"/>
  <c r="J229" i="52"/>
  <c r="I229" i="52"/>
  <c r="H229" i="52"/>
  <c r="G229" i="52"/>
  <c r="F229" i="52"/>
  <c r="X224" i="52"/>
  <c r="V224" i="52"/>
  <c r="U224" i="52"/>
  <c r="S224" i="52"/>
  <c r="R224" i="52"/>
  <c r="L224" i="52"/>
  <c r="J224" i="52"/>
  <c r="I224" i="52"/>
  <c r="G224" i="52"/>
  <c r="F224" i="52"/>
  <c r="V223" i="52"/>
  <c r="U223" i="52"/>
  <c r="S223" i="52"/>
  <c r="R223" i="52"/>
  <c r="J223" i="52"/>
  <c r="I223" i="52"/>
  <c r="G223" i="52"/>
  <c r="F223" i="52"/>
  <c r="V222" i="52"/>
  <c r="U222" i="52"/>
  <c r="S222" i="52"/>
  <c r="R222" i="52"/>
  <c r="J222" i="52"/>
  <c r="I222" i="52"/>
  <c r="G222" i="52"/>
  <c r="F222" i="52"/>
  <c r="X218" i="52"/>
  <c r="V218" i="52"/>
  <c r="U218" i="52"/>
  <c r="S218" i="52"/>
  <c r="R218" i="52"/>
  <c r="M218" i="52"/>
  <c r="L218" i="52"/>
  <c r="K218" i="52"/>
  <c r="J218" i="52"/>
  <c r="I218" i="52"/>
  <c r="H218" i="52"/>
  <c r="G218" i="52"/>
  <c r="F218" i="52"/>
  <c r="V217" i="52"/>
  <c r="U217" i="52"/>
  <c r="S217" i="52"/>
  <c r="R217" i="52"/>
  <c r="K217" i="52"/>
  <c r="J217" i="52"/>
  <c r="I217" i="52"/>
  <c r="H217" i="52"/>
  <c r="G217" i="52"/>
  <c r="F217" i="52"/>
  <c r="V216" i="52"/>
  <c r="U216" i="52"/>
  <c r="S216" i="52"/>
  <c r="R216" i="52"/>
  <c r="K216" i="52"/>
  <c r="J216" i="52"/>
  <c r="I216" i="52"/>
  <c r="H216" i="52"/>
  <c r="G216" i="52"/>
  <c r="F216" i="52"/>
  <c r="X211" i="52"/>
  <c r="V211" i="52"/>
  <c r="U211" i="52"/>
  <c r="S211" i="52"/>
  <c r="R211" i="52"/>
  <c r="L211" i="52"/>
  <c r="J211" i="52"/>
  <c r="I211" i="52"/>
  <c r="G211" i="52"/>
  <c r="F211" i="52"/>
  <c r="V210" i="52"/>
  <c r="U210" i="52"/>
  <c r="S210" i="52"/>
  <c r="R210" i="52"/>
  <c r="J210" i="52"/>
  <c r="I210" i="52"/>
  <c r="G210" i="52"/>
  <c r="F210" i="52"/>
  <c r="V209" i="52"/>
  <c r="U209" i="52"/>
  <c r="S209" i="52"/>
  <c r="R209" i="52"/>
  <c r="J209" i="52"/>
  <c r="I209" i="52"/>
  <c r="G209" i="52"/>
  <c r="F209" i="52"/>
  <c r="X205" i="52"/>
  <c r="V205" i="52"/>
  <c r="U205" i="52"/>
  <c r="S205" i="52"/>
  <c r="R205" i="52"/>
  <c r="M205" i="52"/>
  <c r="L205" i="52"/>
  <c r="K205" i="52"/>
  <c r="J205" i="52"/>
  <c r="I205" i="52"/>
  <c r="H205" i="52"/>
  <c r="G205" i="52"/>
  <c r="F205" i="52"/>
  <c r="V204" i="52"/>
  <c r="U204" i="52"/>
  <c r="S204" i="52"/>
  <c r="R204" i="52"/>
  <c r="K204" i="52"/>
  <c r="J204" i="52"/>
  <c r="I204" i="52"/>
  <c r="H204" i="52"/>
  <c r="G204" i="52"/>
  <c r="F204" i="52"/>
  <c r="V203" i="52"/>
  <c r="U203" i="52"/>
  <c r="S203" i="52"/>
  <c r="R203" i="52"/>
  <c r="K203" i="52"/>
  <c r="J203" i="52"/>
  <c r="I203" i="52"/>
  <c r="H203" i="52"/>
  <c r="G203" i="52"/>
  <c r="F203" i="52"/>
  <c r="X198" i="52"/>
  <c r="V198" i="52"/>
  <c r="U198" i="52"/>
  <c r="S198" i="52"/>
  <c r="R198" i="52"/>
  <c r="L198" i="52"/>
  <c r="J198" i="52"/>
  <c r="I198" i="52"/>
  <c r="G198" i="52"/>
  <c r="F198" i="52"/>
  <c r="V197" i="52"/>
  <c r="U197" i="52"/>
  <c r="S197" i="52"/>
  <c r="R197" i="52"/>
  <c r="J197" i="52"/>
  <c r="I197" i="52"/>
  <c r="G197" i="52"/>
  <c r="F197" i="52"/>
  <c r="V196" i="52"/>
  <c r="U196" i="52"/>
  <c r="S196" i="52"/>
  <c r="R196" i="52"/>
  <c r="J196" i="52"/>
  <c r="I196" i="52"/>
  <c r="G196" i="52"/>
  <c r="F196" i="52"/>
  <c r="X192" i="52"/>
  <c r="V192" i="52"/>
  <c r="U192" i="52"/>
  <c r="S192" i="52"/>
  <c r="R192" i="52"/>
  <c r="M192" i="52"/>
  <c r="L192" i="52"/>
  <c r="K192" i="52"/>
  <c r="J192" i="52"/>
  <c r="I192" i="52"/>
  <c r="H192" i="52"/>
  <c r="G192" i="52"/>
  <c r="F192" i="52"/>
  <c r="V191" i="52"/>
  <c r="U191" i="52"/>
  <c r="S191" i="52"/>
  <c r="R191" i="52"/>
  <c r="K191" i="52"/>
  <c r="J191" i="52"/>
  <c r="I191" i="52"/>
  <c r="H191" i="52"/>
  <c r="G191" i="52"/>
  <c r="F191" i="52"/>
  <c r="V190" i="52"/>
  <c r="U190" i="52"/>
  <c r="S190" i="52"/>
  <c r="R190" i="52"/>
  <c r="K190" i="52"/>
  <c r="J190" i="52"/>
  <c r="I190" i="52"/>
  <c r="H190" i="52"/>
  <c r="G190" i="52"/>
  <c r="F190" i="52"/>
  <c r="X185" i="52"/>
  <c r="V185" i="52"/>
  <c r="U185" i="52"/>
  <c r="S185" i="52"/>
  <c r="R185" i="52"/>
  <c r="L185" i="52"/>
  <c r="J185" i="52"/>
  <c r="I185" i="52"/>
  <c r="G185" i="52"/>
  <c r="F185" i="52"/>
  <c r="V184" i="52"/>
  <c r="U184" i="52"/>
  <c r="S184" i="52"/>
  <c r="R184" i="52"/>
  <c r="J184" i="52"/>
  <c r="I184" i="52"/>
  <c r="G184" i="52"/>
  <c r="F184" i="52"/>
  <c r="V183" i="52"/>
  <c r="U183" i="52"/>
  <c r="S183" i="52"/>
  <c r="R183" i="52"/>
  <c r="J183" i="52"/>
  <c r="I183" i="52"/>
  <c r="G183" i="52"/>
  <c r="F183" i="52"/>
  <c r="X179" i="52"/>
  <c r="V179" i="52"/>
  <c r="U179" i="52"/>
  <c r="S179" i="52"/>
  <c r="R179" i="52"/>
  <c r="M179" i="52"/>
  <c r="L179" i="52"/>
  <c r="K179" i="52"/>
  <c r="J179" i="52"/>
  <c r="I179" i="52"/>
  <c r="H179" i="52"/>
  <c r="G179" i="52"/>
  <c r="F179" i="52"/>
  <c r="V178" i="52"/>
  <c r="U178" i="52"/>
  <c r="S178" i="52"/>
  <c r="R178" i="52"/>
  <c r="K178" i="52"/>
  <c r="J178" i="52"/>
  <c r="I178" i="52"/>
  <c r="H178" i="52"/>
  <c r="G178" i="52"/>
  <c r="F178" i="52"/>
  <c r="V177" i="52"/>
  <c r="U177" i="52"/>
  <c r="S177" i="52"/>
  <c r="R177" i="52"/>
  <c r="K177" i="52"/>
  <c r="J177" i="52"/>
  <c r="I177" i="52"/>
  <c r="H177" i="52"/>
  <c r="G177" i="52"/>
  <c r="F177" i="52"/>
  <c r="X172" i="52"/>
  <c r="V172" i="52"/>
  <c r="U172" i="52"/>
  <c r="S172" i="52"/>
  <c r="R172" i="52"/>
  <c r="L172" i="52"/>
  <c r="J172" i="52"/>
  <c r="I172" i="52"/>
  <c r="G172" i="52"/>
  <c r="F172" i="52"/>
  <c r="V171" i="52"/>
  <c r="U171" i="52"/>
  <c r="S171" i="52"/>
  <c r="R171" i="52"/>
  <c r="J171" i="52"/>
  <c r="I171" i="52"/>
  <c r="G171" i="52"/>
  <c r="F171" i="52"/>
  <c r="V170" i="52"/>
  <c r="U170" i="52"/>
  <c r="S170" i="52"/>
  <c r="R170" i="52"/>
  <c r="J170" i="52"/>
  <c r="I170" i="52"/>
  <c r="G170" i="52"/>
  <c r="F170" i="52"/>
  <c r="X166" i="52"/>
  <c r="V166" i="52"/>
  <c r="U166" i="52"/>
  <c r="S166" i="52"/>
  <c r="R166" i="52"/>
  <c r="M166" i="52"/>
  <c r="L166" i="52"/>
  <c r="K166" i="52"/>
  <c r="J166" i="52"/>
  <c r="I166" i="52"/>
  <c r="H166" i="52"/>
  <c r="G166" i="52"/>
  <c r="F166" i="52"/>
  <c r="V165" i="52"/>
  <c r="U165" i="52"/>
  <c r="S165" i="52"/>
  <c r="R165" i="52"/>
  <c r="K165" i="52"/>
  <c r="J165" i="52"/>
  <c r="I165" i="52"/>
  <c r="H165" i="52"/>
  <c r="G165" i="52"/>
  <c r="F165" i="52"/>
  <c r="V164" i="52"/>
  <c r="U164" i="52"/>
  <c r="S164" i="52"/>
  <c r="R164" i="52"/>
  <c r="K164" i="52"/>
  <c r="J164" i="52"/>
  <c r="I164" i="52"/>
  <c r="H164" i="52"/>
  <c r="G164" i="52"/>
  <c r="F164" i="52"/>
  <c r="X159" i="52"/>
  <c r="V159" i="52"/>
  <c r="U159" i="52"/>
  <c r="S159" i="52"/>
  <c r="R159" i="52"/>
  <c r="L159" i="52"/>
  <c r="J159" i="52"/>
  <c r="I159" i="52"/>
  <c r="G159" i="52"/>
  <c r="F159" i="52"/>
  <c r="V158" i="52"/>
  <c r="U158" i="52"/>
  <c r="S158" i="52"/>
  <c r="R158" i="52"/>
  <c r="J158" i="52"/>
  <c r="I158" i="52"/>
  <c r="G158" i="52"/>
  <c r="F158" i="52"/>
  <c r="V157" i="52"/>
  <c r="U157" i="52"/>
  <c r="S157" i="52"/>
  <c r="R157" i="52"/>
  <c r="J157" i="52"/>
  <c r="I157" i="52"/>
  <c r="G157" i="52"/>
  <c r="F157" i="52"/>
  <c r="X153" i="52"/>
  <c r="V153" i="52"/>
  <c r="U153" i="52"/>
  <c r="S153" i="52"/>
  <c r="R153" i="52"/>
  <c r="M153" i="52"/>
  <c r="L153" i="52"/>
  <c r="K153" i="52"/>
  <c r="J153" i="52"/>
  <c r="I153" i="52"/>
  <c r="H153" i="52"/>
  <c r="G153" i="52"/>
  <c r="F153" i="52"/>
  <c r="V152" i="52"/>
  <c r="U152" i="52"/>
  <c r="S152" i="52"/>
  <c r="R152" i="52"/>
  <c r="K152" i="52"/>
  <c r="J152" i="52"/>
  <c r="I152" i="52"/>
  <c r="H152" i="52"/>
  <c r="G152" i="52"/>
  <c r="F152" i="52"/>
  <c r="V151" i="52"/>
  <c r="U151" i="52"/>
  <c r="S151" i="52"/>
  <c r="R151" i="52"/>
  <c r="K151" i="52"/>
  <c r="J151" i="52"/>
  <c r="I151" i="52"/>
  <c r="H151" i="52"/>
  <c r="G151" i="52"/>
  <c r="F151" i="52"/>
  <c r="X146" i="52"/>
  <c r="V146" i="52"/>
  <c r="U146" i="52"/>
  <c r="S146" i="52"/>
  <c r="R146" i="52"/>
  <c r="L146" i="52"/>
  <c r="J146" i="52"/>
  <c r="I146" i="52"/>
  <c r="G146" i="52"/>
  <c r="F146" i="52"/>
  <c r="V145" i="52"/>
  <c r="U145" i="52"/>
  <c r="S145" i="52"/>
  <c r="R145" i="52"/>
  <c r="J145" i="52"/>
  <c r="I145" i="52"/>
  <c r="G145" i="52"/>
  <c r="F145" i="52"/>
  <c r="V144" i="52"/>
  <c r="U144" i="52"/>
  <c r="S144" i="52"/>
  <c r="R144" i="52"/>
  <c r="J144" i="52"/>
  <c r="I144" i="52"/>
  <c r="G144" i="52"/>
  <c r="F144" i="52"/>
  <c r="X140" i="52"/>
  <c r="V140" i="52"/>
  <c r="U140" i="52"/>
  <c r="S140" i="52"/>
  <c r="R140" i="52"/>
  <c r="M140" i="52"/>
  <c r="L140" i="52"/>
  <c r="K140" i="52"/>
  <c r="J140" i="52"/>
  <c r="I140" i="52"/>
  <c r="H140" i="52"/>
  <c r="G140" i="52"/>
  <c r="F140" i="52"/>
  <c r="V139" i="52"/>
  <c r="U139" i="52"/>
  <c r="S139" i="52"/>
  <c r="R139" i="52"/>
  <c r="K139" i="52"/>
  <c r="J139" i="52"/>
  <c r="I139" i="52"/>
  <c r="H139" i="52"/>
  <c r="G139" i="52"/>
  <c r="F139" i="52"/>
  <c r="V138" i="52"/>
  <c r="U138" i="52"/>
  <c r="S138" i="52"/>
  <c r="R138" i="52"/>
  <c r="K138" i="52"/>
  <c r="J138" i="52"/>
  <c r="I138" i="52"/>
  <c r="H138" i="52"/>
  <c r="G138" i="52"/>
  <c r="F138" i="52"/>
  <c r="X133" i="52"/>
  <c r="V133" i="52"/>
  <c r="U133" i="52"/>
  <c r="S133" i="52"/>
  <c r="R133" i="52"/>
  <c r="L133" i="52"/>
  <c r="J133" i="52"/>
  <c r="I133" i="52"/>
  <c r="G133" i="52"/>
  <c r="F133" i="52"/>
  <c r="V132" i="52"/>
  <c r="U132" i="52"/>
  <c r="S132" i="52"/>
  <c r="R132" i="52"/>
  <c r="J132" i="52"/>
  <c r="I132" i="52"/>
  <c r="G132" i="52"/>
  <c r="F132" i="52"/>
  <c r="V131" i="52"/>
  <c r="U131" i="52"/>
  <c r="S131" i="52"/>
  <c r="R131" i="52"/>
  <c r="J131" i="52"/>
  <c r="I131" i="52"/>
  <c r="G131" i="52"/>
  <c r="F131" i="52"/>
  <c r="X127" i="52"/>
  <c r="V127" i="52"/>
  <c r="U127" i="52"/>
  <c r="S127" i="52"/>
  <c r="R127" i="52"/>
  <c r="M127" i="52"/>
  <c r="L127" i="52"/>
  <c r="K127" i="52"/>
  <c r="J127" i="52"/>
  <c r="I127" i="52"/>
  <c r="H127" i="52"/>
  <c r="G127" i="52"/>
  <c r="F127" i="52"/>
  <c r="V126" i="52"/>
  <c r="U126" i="52"/>
  <c r="S126" i="52"/>
  <c r="R126" i="52"/>
  <c r="K126" i="52"/>
  <c r="J126" i="52"/>
  <c r="I126" i="52"/>
  <c r="H126" i="52"/>
  <c r="G126" i="52"/>
  <c r="F126" i="52"/>
  <c r="V125" i="52"/>
  <c r="U125" i="52"/>
  <c r="S125" i="52"/>
  <c r="R125" i="52"/>
  <c r="K125" i="52"/>
  <c r="J125" i="52"/>
  <c r="I125" i="52"/>
  <c r="H125" i="52"/>
  <c r="G125" i="52"/>
  <c r="F125" i="52"/>
  <c r="X120" i="52"/>
  <c r="V120" i="52"/>
  <c r="U120" i="52"/>
  <c r="S120" i="52"/>
  <c r="R120" i="52"/>
  <c r="L120" i="52"/>
  <c r="J120" i="52"/>
  <c r="I120" i="52"/>
  <c r="G120" i="52"/>
  <c r="F120" i="52"/>
  <c r="V119" i="52"/>
  <c r="U119" i="52"/>
  <c r="S119" i="52"/>
  <c r="R119" i="52"/>
  <c r="J119" i="52"/>
  <c r="I119" i="52"/>
  <c r="G119" i="52"/>
  <c r="F119" i="52"/>
  <c r="V118" i="52"/>
  <c r="U118" i="52"/>
  <c r="S118" i="52"/>
  <c r="R118" i="52"/>
  <c r="J118" i="52"/>
  <c r="I118" i="52"/>
  <c r="G118" i="52"/>
  <c r="F118" i="52"/>
  <c r="X114" i="52"/>
  <c r="V114" i="52"/>
  <c r="U114" i="52"/>
  <c r="S114" i="52"/>
  <c r="R114" i="52"/>
  <c r="M114" i="52"/>
  <c r="L114" i="52"/>
  <c r="K114" i="52"/>
  <c r="J114" i="52"/>
  <c r="I114" i="52"/>
  <c r="H114" i="52"/>
  <c r="G114" i="52"/>
  <c r="F114" i="52"/>
  <c r="V113" i="52"/>
  <c r="U113" i="52"/>
  <c r="S113" i="52"/>
  <c r="R113" i="52"/>
  <c r="K113" i="52"/>
  <c r="J113" i="52"/>
  <c r="I113" i="52"/>
  <c r="H113" i="52"/>
  <c r="G113" i="52"/>
  <c r="F113" i="52"/>
  <c r="V112" i="52"/>
  <c r="U112" i="52"/>
  <c r="S112" i="52"/>
  <c r="R112" i="52"/>
  <c r="K112" i="52"/>
  <c r="J112" i="52"/>
  <c r="I112" i="52"/>
  <c r="H112" i="52"/>
  <c r="G112" i="52"/>
  <c r="F112" i="52"/>
  <c r="X107" i="52"/>
  <c r="V107" i="52"/>
  <c r="U107" i="52"/>
  <c r="S107" i="52"/>
  <c r="R107" i="52"/>
  <c r="L107" i="52"/>
  <c r="J107" i="52"/>
  <c r="I107" i="52"/>
  <c r="G107" i="52"/>
  <c r="F107" i="52"/>
  <c r="V106" i="52"/>
  <c r="U106" i="52"/>
  <c r="S106" i="52"/>
  <c r="R106" i="52"/>
  <c r="J106" i="52"/>
  <c r="I106" i="52"/>
  <c r="G106" i="52"/>
  <c r="F106" i="52"/>
  <c r="V105" i="52"/>
  <c r="U105" i="52"/>
  <c r="S105" i="52"/>
  <c r="R105" i="52"/>
  <c r="J105" i="52"/>
  <c r="I105" i="52"/>
  <c r="G105" i="52"/>
  <c r="F105" i="52"/>
  <c r="X101" i="52"/>
  <c r="V101" i="52"/>
  <c r="U101" i="52"/>
  <c r="S101" i="52"/>
  <c r="R101" i="52"/>
  <c r="M101" i="52"/>
  <c r="L101" i="52"/>
  <c r="K101" i="52"/>
  <c r="J101" i="52"/>
  <c r="I101" i="52"/>
  <c r="H101" i="52"/>
  <c r="G101" i="52"/>
  <c r="F101" i="52"/>
  <c r="V100" i="52"/>
  <c r="U100" i="52"/>
  <c r="S100" i="52"/>
  <c r="R100" i="52"/>
  <c r="K100" i="52"/>
  <c r="J100" i="52"/>
  <c r="I100" i="52"/>
  <c r="H100" i="52"/>
  <c r="G100" i="52"/>
  <c r="F100" i="52"/>
  <c r="V99" i="52"/>
  <c r="U99" i="52"/>
  <c r="S99" i="52"/>
  <c r="R99" i="52"/>
  <c r="K99" i="52"/>
  <c r="J99" i="52"/>
  <c r="I99" i="52"/>
  <c r="H99" i="52"/>
  <c r="G99" i="52"/>
  <c r="F99" i="52"/>
  <c r="X94" i="52"/>
  <c r="V94" i="52"/>
  <c r="U94" i="52"/>
  <c r="S94" i="52"/>
  <c r="R94" i="52"/>
  <c r="L94" i="52"/>
  <c r="J94" i="52"/>
  <c r="I94" i="52"/>
  <c r="G94" i="52"/>
  <c r="F94" i="52"/>
  <c r="V93" i="52"/>
  <c r="U93" i="52"/>
  <c r="S93" i="52"/>
  <c r="R93" i="52"/>
  <c r="J93" i="52"/>
  <c r="I93" i="52"/>
  <c r="G93" i="52"/>
  <c r="F93" i="52"/>
  <c r="V92" i="52"/>
  <c r="U92" i="52"/>
  <c r="S92" i="52"/>
  <c r="R92" i="52"/>
  <c r="J92" i="52"/>
  <c r="I92" i="52"/>
  <c r="G92" i="52"/>
  <c r="F92" i="52"/>
  <c r="X88" i="52"/>
  <c r="V88" i="52"/>
  <c r="U88" i="52"/>
  <c r="S88" i="52"/>
  <c r="R88" i="52"/>
  <c r="M88" i="52"/>
  <c r="L88" i="52"/>
  <c r="K88" i="52"/>
  <c r="J88" i="52"/>
  <c r="I88" i="52"/>
  <c r="H88" i="52"/>
  <c r="G88" i="52"/>
  <c r="F88" i="52"/>
  <c r="V87" i="52"/>
  <c r="U87" i="52"/>
  <c r="S87" i="52"/>
  <c r="R87" i="52"/>
  <c r="K87" i="52"/>
  <c r="J87" i="52"/>
  <c r="I87" i="52"/>
  <c r="H87" i="52"/>
  <c r="G87" i="52"/>
  <c r="F87" i="52"/>
  <c r="V86" i="52"/>
  <c r="U86" i="52"/>
  <c r="S86" i="52"/>
  <c r="R86" i="52"/>
  <c r="K86" i="52"/>
  <c r="J86" i="52"/>
  <c r="I86" i="52"/>
  <c r="H86" i="52"/>
  <c r="G86" i="52"/>
  <c r="F86" i="52"/>
  <c r="X81" i="52"/>
  <c r="V81" i="52"/>
  <c r="U81" i="52"/>
  <c r="S81" i="52"/>
  <c r="R81" i="52"/>
  <c r="L81" i="52"/>
  <c r="J81" i="52"/>
  <c r="I81" i="52"/>
  <c r="G81" i="52"/>
  <c r="F81" i="52"/>
  <c r="V80" i="52"/>
  <c r="U80" i="52"/>
  <c r="S80" i="52"/>
  <c r="R80" i="52"/>
  <c r="J80" i="52"/>
  <c r="I80" i="52"/>
  <c r="G80" i="52"/>
  <c r="F80" i="52"/>
  <c r="V79" i="52"/>
  <c r="U79" i="52"/>
  <c r="S79" i="52"/>
  <c r="R79" i="52"/>
  <c r="J79" i="52"/>
  <c r="I79" i="52"/>
  <c r="G79" i="52"/>
  <c r="F79" i="52"/>
  <c r="X75" i="52"/>
  <c r="V75" i="52"/>
  <c r="U75" i="52"/>
  <c r="S75" i="52"/>
  <c r="R75" i="52"/>
  <c r="M75" i="52"/>
  <c r="L75" i="52"/>
  <c r="K75" i="52"/>
  <c r="J75" i="52"/>
  <c r="I75" i="52"/>
  <c r="H75" i="52"/>
  <c r="G75" i="52"/>
  <c r="F75" i="52"/>
  <c r="V74" i="52"/>
  <c r="U74" i="52"/>
  <c r="S74" i="52"/>
  <c r="R74" i="52"/>
  <c r="K74" i="52"/>
  <c r="J74" i="52"/>
  <c r="I74" i="52"/>
  <c r="H74" i="52"/>
  <c r="G74" i="52"/>
  <c r="F74" i="52"/>
  <c r="V73" i="52"/>
  <c r="U73" i="52"/>
  <c r="S73" i="52"/>
  <c r="R73" i="52"/>
  <c r="K73" i="52"/>
  <c r="J73" i="52"/>
  <c r="I73" i="52"/>
  <c r="H73" i="52"/>
  <c r="G73" i="52"/>
  <c r="F73" i="52"/>
  <c r="X263" i="46"/>
  <c r="V263" i="46"/>
  <c r="U263" i="46"/>
  <c r="S263" i="46"/>
  <c r="R263" i="46"/>
  <c r="L263" i="46"/>
  <c r="J263" i="46"/>
  <c r="I263" i="46"/>
  <c r="G263" i="46"/>
  <c r="F263" i="46"/>
  <c r="V262" i="46"/>
  <c r="U262" i="46"/>
  <c r="S262" i="46"/>
  <c r="R262" i="46"/>
  <c r="J262" i="46"/>
  <c r="I262" i="46"/>
  <c r="G262" i="46"/>
  <c r="F262" i="46"/>
  <c r="V261" i="46"/>
  <c r="U261" i="46"/>
  <c r="S261" i="46"/>
  <c r="R261" i="46"/>
  <c r="J261" i="46"/>
  <c r="I261" i="46"/>
  <c r="G261" i="46"/>
  <c r="F261" i="46"/>
  <c r="X257" i="46"/>
  <c r="V257" i="46"/>
  <c r="U257" i="46"/>
  <c r="S257" i="46"/>
  <c r="R257" i="46"/>
  <c r="M257" i="46"/>
  <c r="L257" i="46"/>
  <c r="K257" i="46"/>
  <c r="J257" i="46"/>
  <c r="I257" i="46"/>
  <c r="H257" i="46"/>
  <c r="G257" i="46"/>
  <c r="F257" i="46"/>
  <c r="V256" i="46"/>
  <c r="U256" i="46"/>
  <c r="S256" i="46"/>
  <c r="R256" i="46"/>
  <c r="K256" i="46"/>
  <c r="J256" i="46"/>
  <c r="I256" i="46"/>
  <c r="H256" i="46"/>
  <c r="G256" i="46"/>
  <c r="F256" i="46"/>
  <c r="V255" i="46"/>
  <c r="U255" i="46"/>
  <c r="S255" i="46"/>
  <c r="R255" i="46"/>
  <c r="K255" i="46"/>
  <c r="J255" i="46"/>
  <c r="I255" i="46"/>
  <c r="H255" i="46"/>
  <c r="G255" i="46"/>
  <c r="F255" i="46"/>
  <c r="X250" i="46"/>
  <c r="V250" i="46"/>
  <c r="U250" i="46"/>
  <c r="S250" i="46"/>
  <c r="R250" i="46"/>
  <c r="L250" i="46"/>
  <c r="J250" i="46"/>
  <c r="I250" i="46"/>
  <c r="G250" i="46"/>
  <c r="F250" i="46"/>
  <c r="V249" i="46"/>
  <c r="U249" i="46"/>
  <c r="S249" i="46"/>
  <c r="R249" i="46"/>
  <c r="J249" i="46"/>
  <c r="I249" i="46"/>
  <c r="G249" i="46"/>
  <c r="F249" i="46"/>
  <c r="V248" i="46"/>
  <c r="U248" i="46"/>
  <c r="S248" i="46"/>
  <c r="R248" i="46"/>
  <c r="J248" i="46"/>
  <c r="I248" i="46"/>
  <c r="G248" i="46"/>
  <c r="F248" i="46"/>
  <c r="X244" i="46"/>
  <c r="V244" i="46"/>
  <c r="U244" i="46"/>
  <c r="S244" i="46"/>
  <c r="R244" i="46"/>
  <c r="M244" i="46"/>
  <c r="L244" i="46"/>
  <c r="K244" i="46"/>
  <c r="J244" i="46"/>
  <c r="I244" i="46"/>
  <c r="H244" i="46"/>
  <c r="G244" i="46"/>
  <c r="F244" i="46"/>
  <c r="V243" i="46"/>
  <c r="U243" i="46"/>
  <c r="S243" i="46"/>
  <c r="R243" i="46"/>
  <c r="K243" i="46"/>
  <c r="J243" i="46"/>
  <c r="I243" i="46"/>
  <c r="H243" i="46"/>
  <c r="G243" i="46"/>
  <c r="F243" i="46"/>
  <c r="V242" i="46"/>
  <c r="U242" i="46"/>
  <c r="S242" i="46"/>
  <c r="R242" i="46"/>
  <c r="K242" i="46"/>
  <c r="J242" i="46"/>
  <c r="I242" i="46"/>
  <c r="H242" i="46"/>
  <c r="G242" i="46"/>
  <c r="F242" i="46"/>
  <c r="X237" i="46"/>
  <c r="V237" i="46"/>
  <c r="U237" i="46"/>
  <c r="S237" i="46"/>
  <c r="R237" i="46"/>
  <c r="L237" i="46"/>
  <c r="J237" i="46"/>
  <c r="I237" i="46"/>
  <c r="G237" i="46"/>
  <c r="F237" i="46"/>
  <c r="V236" i="46"/>
  <c r="U236" i="46"/>
  <c r="S236" i="46"/>
  <c r="R236" i="46"/>
  <c r="J236" i="46"/>
  <c r="I236" i="46"/>
  <c r="G236" i="46"/>
  <c r="F236" i="46"/>
  <c r="V235" i="46"/>
  <c r="U235" i="46"/>
  <c r="S235" i="46"/>
  <c r="R235" i="46"/>
  <c r="J235" i="46"/>
  <c r="I235" i="46"/>
  <c r="G235" i="46"/>
  <c r="F235" i="46"/>
  <c r="X231" i="46"/>
  <c r="V231" i="46"/>
  <c r="U231" i="46"/>
  <c r="S231" i="46"/>
  <c r="R231" i="46"/>
  <c r="M231" i="46"/>
  <c r="L231" i="46"/>
  <c r="K231" i="46"/>
  <c r="J231" i="46"/>
  <c r="I231" i="46"/>
  <c r="H231" i="46"/>
  <c r="G231" i="46"/>
  <c r="F231" i="46"/>
  <c r="V230" i="46"/>
  <c r="U230" i="46"/>
  <c r="S230" i="46"/>
  <c r="R230" i="46"/>
  <c r="K230" i="46"/>
  <c r="J230" i="46"/>
  <c r="I230" i="46"/>
  <c r="H230" i="46"/>
  <c r="G230" i="46"/>
  <c r="F230" i="46"/>
  <c r="V229" i="46"/>
  <c r="U229" i="46"/>
  <c r="S229" i="46"/>
  <c r="R229" i="46"/>
  <c r="K229" i="46"/>
  <c r="J229" i="46"/>
  <c r="I229" i="46"/>
  <c r="H229" i="46"/>
  <c r="G229" i="46"/>
  <c r="F229" i="46"/>
  <c r="X224" i="46"/>
  <c r="V224" i="46"/>
  <c r="U224" i="46"/>
  <c r="S224" i="46"/>
  <c r="R224" i="46"/>
  <c r="L224" i="46"/>
  <c r="J224" i="46"/>
  <c r="I224" i="46"/>
  <c r="G224" i="46"/>
  <c r="F224" i="46"/>
  <c r="V223" i="46"/>
  <c r="U223" i="46"/>
  <c r="S223" i="46"/>
  <c r="R223" i="46"/>
  <c r="J223" i="46"/>
  <c r="I223" i="46"/>
  <c r="G223" i="46"/>
  <c r="F223" i="46"/>
  <c r="V222" i="46"/>
  <c r="U222" i="46"/>
  <c r="S222" i="46"/>
  <c r="R222" i="46"/>
  <c r="J222" i="46"/>
  <c r="I222" i="46"/>
  <c r="G222" i="46"/>
  <c r="F222" i="46"/>
  <c r="X218" i="46"/>
  <c r="V218" i="46"/>
  <c r="U218" i="46"/>
  <c r="S218" i="46"/>
  <c r="R218" i="46"/>
  <c r="M218" i="46"/>
  <c r="L218" i="46"/>
  <c r="K218" i="46"/>
  <c r="J218" i="46"/>
  <c r="I218" i="46"/>
  <c r="H218" i="46"/>
  <c r="G218" i="46"/>
  <c r="F218" i="46"/>
  <c r="V217" i="46"/>
  <c r="U217" i="46"/>
  <c r="S217" i="46"/>
  <c r="R217" i="46"/>
  <c r="K217" i="46"/>
  <c r="J217" i="46"/>
  <c r="I217" i="46"/>
  <c r="H217" i="46"/>
  <c r="G217" i="46"/>
  <c r="F217" i="46"/>
  <c r="V216" i="46"/>
  <c r="U216" i="46"/>
  <c r="S216" i="46"/>
  <c r="R216" i="46"/>
  <c r="K216" i="46"/>
  <c r="J216" i="46"/>
  <c r="I216" i="46"/>
  <c r="H216" i="46"/>
  <c r="G216" i="46"/>
  <c r="F216" i="46"/>
  <c r="X211" i="46"/>
  <c r="V211" i="46"/>
  <c r="U211" i="46"/>
  <c r="S211" i="46"/>
  <c r="R211" i="46"/>
  <c r="L211" i="46"/>
  <c r="J211" i="46"/>
  <c r="I211" i="46"/>
  <c r="G211" i="46"/>
  <c r="F211" i="46"/>
  <c r="V210" i="46"/>
  <c r="U210" i="46"/>
  <c r="S210" i="46"/>
  <c r="R210" i="46"/>
  <c r="J210" i="46"/>
  <c r="I210" i="46"/>
  <c r="G210" i="46"/>
  <c r="F210" i="46"/>
  <c r="V209" i="46"/>
  <c r="U209" i="46"/>
  <c r="S209" i="46"/>
  <c r="R209" i="46"/>
  <c r="J209" i="46"/>
  <c r="I209" i="46"/>
  <c r="G209" i="46"/>
  <c r="F209" i="46"/>
  <c r="X205" i="46"/>
  <c r="V205" i="46"/>
  <c r="U205" i="46"/>
  <c r="S205" i="46"/>
  <c r="R205" i="46"/>
  <c r="M205" i="46"/>
  <c r="L205" i="46"/>
  <c r="K205" i="46"/>
  <c r="J205" i="46"/>
  <c r="I205" i="46"/>
  <c r="H205" i="46"/>
  <c r="G205" i="46"/>
  <c r="F205" i="46"/>
  <c r="V204" i="46"/>
  <c r="U204" i="46"/>
  <c r="S204" i="46"/>
  <c r="R204" i="46"/>
  <c r="K204" i="46"/>
  <c r="J204" i="46"/>
  <c r="I204" i="46"/>
  <c r="H204" i="46"/>
  <c r="G204" i="46"/>
  <c r="F204" i="46"/>
  <c r="V203" i="46"/>
  <c r="U203" i="46"/>
  <c r="S203" i="46"/>
  <c r="R203" i="46"/>
  <c r="K203" i="46"/>
  <c r="J203" i="46"/>
  <c r="I203" i="46"/>
  <c r="H203" i="46"/>
  <c r="G203" i="46"/>
  <c r="F203" i="46"/>
  <c r="X198" i="46"/>
  <c r="V198" i="46"/>
  <c r="U198" i="46"/>
  <c r="S198" i="46"/>
  <c r="R198" i="46"/>
  <c r="L198" i="46"/>
  <c r="J198" i="46"/>
  <c r="I198" i="46"/>
  <c r="G198" i="46"/>
  <c r="F198" i="46"/>
  <c r="V197" i="46"/>
  <c r="U197" i="46"/>
  <c r="S197" i="46"/>
  <c r="R197" i="46"/>
  <c r="J197" i="46"/>
  <c r="I197" i="46"/>
  <c r="G197" i="46"/>
  <c r="F197" i="46"/>
  <c r="V196" i="46"/>
  <c r="U196" i="46"/>
  <c r="S196" i="46"/>
  <c r="R196" i="46"/>
  <c r="J196" i="46"/>
  <c r="I196" i="46"/>
  <c r="G196" i="46"/>
  <c r="F196" i="46"/>
  <c r="X192" i="46"/>
  <c r="V192" i="46"/>
  <c r="U192" i="46"/>
  <c r="S192" i="46"/>
  <c r="R192" i="46"/>
  <c r="M192" i="46"/>
  <c r="L192" i="46"/>
  <c r="K192" i="46"/>
  <c r="J192" i="46"/>
  <c r="I192" i="46"/>
  <c r="H192" i="46"/>
  <c r="G192" i="46"/>
  <c r="F192" i="46"/>
  <c r="V191" i="46"/>
  <c r="U191" i="46"/>
  <c r="S191" i="46"/>
  <c r="R191" i="46"/>
  <c r="K191" i="46"/>
  <c r="J191" i="46"/>
  <c r="I191" i="46"/>
  <c r="H191" i="46"/>
  <c r="G191" i="46"/>
  <c r="F191" i="46"/>
  <c r="V190" i="46"/>
  <c r="U190" i="46"/>
  <c r="S190" i="46"/>
  <c r="R190" i="46"/>
  <c r="K190" i="46"/>
  <c r="J190" i="46"/>
  <c r="I190" i="46"/>
  <c r="H190" i="46"/>
  <c r="G190" i="46"/>
  <c r="F190" i="46"/>
  <c r="X185" i="46"/>
  <c r="V185" i="46"/>
  <c r="U185" i="46"/>
  <c r="S185" i="46"/>
  <c r="R185" i="46"/>
  <c r="L185" i="46"/>
  <c r="J185" i="46"/>
  <c r="I185" i="46"/>
  <c r="G185" i="46"/>
  <c r="F185" i="46"/>
  <c r="V184" i="46"/>
  <c r="U184" i="46"/>
  <c r="S184" i="46"/>
  <c r="R184" i="46"/>
  <c r="J184" i="46"/>
  <c r="I184" i="46"/>
  <c r="G184" i="46"/>
  <c r="F184" i="46"/>
  <c r="V183" i="46"/>
  <c r="U183" i="46"/>
  <c r="S183" i="46"/>
  <c r="R183" i="46"/>
  <c r="J183" i="46"/>
  <c r="I183" i="46"/>
  <c r="G183" i="46"/>
  <c r="F183" i="46"/>
  <c r="X179" i="46"/>
  <c r="V179" i="46"/>
  <c r="U179" i="46"/>
  <c r="S179" i="46"/>
  <c r="R179" i="46"/>
  <c r="M179" i="46"/>
  <c r="L179" i="46"/>
  <c r="K179" i="46"/>
  <c r="J179" i="46"/>
  <c r="I179" i="46"/>
  <c r="H179" i="46"/>
  <c r="G179" i="46"/>
  <c r="F179" i="46"/>
  <c r="V178" i="46"/>
  <c r="U178" i="46"/>
  <c r="S178" i="46"/>
  <c r="R178" i="46"/>
  <c r="K178" i="46"/>
  <c r="J178" i="46"/>
  <c r="I178" i="46"/>
  <c r="H178" i="46"/>
  <c r="G178" i="46"/>
  <c r="F178" i="46"/>
  <c r="V177" i="46"/>
  <c r="U177" i="46"/>
  <c r="S177" i="46"/>
  <c r="R177" i="46"/>
  <c r="K177" i="46"/>
  <c r="J177" i="46"/>
  <c r="I177" i="46"/>
  <c r="H177" i="46"/>
  <c r="G177" i="46"/>
  <c r="F177" i="46"/>
  <c r="X172" i="46"/>
  <c r="V172" i="46"/>
  <c r="U172" i="46"/>
  <c r="S172" i="46"/>
  <c r="R172" i="46"/>
  <c r="L172" i="46"/>
  <c r="J172" i="46"/>
  <c r="I172" i="46"/>
  <c r="G172" i="46"/>
  <c r="F172" i="46"/>
  <c r="V171" i="46"/>
  <c r="U171" i="46"/>
  <c r="S171" i="46"/>
  <c r="R171" i="46"/>
  <c r="J171" i="46"/>
  <c r="I171" i="46"/>
  <c r="G171" i="46"/>
  <c r="F171" i="46"/>
  <c r="V170" i="46"/>
  <c r="U170" i="46"/>
  <c r="S170" i="46"/>
  <c r="R170" i="46"/>
  <c r="J170" i="46"/>
  <c r="I170" i="46"/>
  <c r="G170" i="46"/>
  <c r="F170" i="46"/>
  <c r="X166" i="46"/>
  <c r="V166" i="46"/>
  <c r="U166" i="46"/>
  <c r="S166" i="46"/>
  <c r="R166" i="46"/>
  <c r="M166" i="46"/>
  <c r="L166" i="46"/>
  <c r="K166" i="46"/>
  <c r="J166" i="46"/>
  <c r="I166" i="46"/>
  <c r="H166" i="46"/>
  <c r="G166" i="46"/>
  <c r="F166" i="46"/>
  <c r="V165" i="46"/>
  <c r="U165" i="46"/>
  <c r="S165" i="46"/>
  <c r="R165" i="46"/>
  <c r="K165" i="46"/>
  <c r="J165" i="46"/>
  <c r="I165" i="46"/>
  <c r="H165" i="46"/>
  <c r="G165" i="46"/>
  <c r="F165" i="46"/>
  <c r="V164" i="46"/>
  <c r="U164" i="46"/>
  <c r="S164" i="46"/>
  <c r="R164" i="46"/>
  <c r="K164" i="46"/>
  <c r="J164" i="46"/>
  <c r="I164" i="46"/>
  <c r="H164" i="46"/>
  <c r="G164" i="46"/>
  <c r="F164" i="46"/>
  <c r="X159" i="46"/>
  <c r="V159" i="46"/>
  <c r="U159" i="46"/>
  <c r="S159" i="46"/>
  <c r="R159" i="46"/>
  <c r="L159" i="46"/>
  <c r="J159" i="46"/>
  <c r="I159" i="46"/>
  <c r="G159" i="46"/>
  <c r="F159" i="46"/>
  <c r="V158" i="46"/>
  <c r="U158" i="46"/>
  <c r="S158" i="46"/>
  <c r="R158" i="46"/>
  <c r="J158" i="46"/>
  <c r="I158" i="46"/>
  <c r="G158" i="46"/>
  <c r="F158" i="46"/>
  <c r="V157" i="46"/>
  <c r="U157" i="46"/>
  <c r="S157" i="46"/>
  <c r="R157" i="46"/>
  <c r="J157" i="46"/>
  <c r="I157" i="46"/>
  <c r="G157" i="46"/>
  <c r="F157" i="46"/>
  <c r="X153" i="46"/>
  <c r="V153" i="46"/>
  <c r="U153" i="46"/>
  <c r="S153" i="46"/>
  <c r="R153" i="46"/>
  <c r="M153" i="46"/>
  <c r="L153" i="46"/>
  <c r="K153" i="46"/>
  <c r="J153" i="46"/>
  <c r="I153" i="46"/>
  <c r="H153" i="46"/>
  <c r="G153" i="46"/>
  <c r="F153" i="46"/>
  <c r="V152" i="46"/>
  <c r="U152" i="46"/>
  <c r="S152" i="46"/>
  <c r="R152" i="46"/>
  <c r="K152" i="46"/>
  <c r="J152" i="46"/>
  <c r="I152" i="46"/>
  <c r="H152" i="46"/>
  <c r="G152" i="46"/>
  <c r="F152" i="46"/>
  <c r="V151" i="46"/>
  <c r="U151" i="46"/>
  <c r="S151" i="46"/>
  <c r="R151" i="46"/>
  <c r="K151" i="46"/>
  <c r="J151" i="46"/>
  <c r="I151" i="46"/>
  <c r="H151" i="46"/>
  <c r="G151" i="46"/>
  <c r="F151" i="46"/>
  <c r="X146" i="46"/>
  <c r="V146" i="46"/>
  <c r="U146" i="46"/>
  <c r="S146" i="46"/>
  <c r="R146" i="46"/>
  <c r="L146" i="46"/>
  <c r="J146" i="46"/>
  <c r="I146" i="46"/>
  <c r="G146" i="46"/>
  <c r="F146" i="46"/>
  <c r="V145" i="46"/>
  <c r="U145" i="46"/>
  <c r="S145" i="46"/>
  <c r="R145" i="46"/>
  <c r="J145" i="46"/>
  <c r="I145" i="46"/>
  <c r="G145" i="46"/>
  <c r="F145" i="46"/>
  <c r="V144" i="46"/>
  <c r="U144" i="46"/>
  <c r="S144" i="46"/>
  <c r="R144" i="46"/>
  <c r="J144" i="46"/>
  <c r="I144" i="46"/>
  <c r="G144" i="46"/>
  <c r="F144" i="46"/>
  <c r="X140" i="46"/>
  <c r="V140" i="46"/>
  <c r="U140" i="46"/>
  <c r="S140" i="46"/>
  <c r="R140" i="46"/>
  <c r="M140" i="46"/>
  <c r="L140" i="46"/>
  <c r="K140" i="46"/>
  <c r="J140" i="46"/>
  <c r="I140" i="46"/>
  <c r="H140" i="46"/>
  <c r="G140" i="46"/>
  <c r="F140" i="46"/>
  <c r="V139" i="46"/>
  <c r="U139" i="46"/>
  <c r="S139" i="46"/>
  <c r="R139" i="46"/>
  <c r="K139" i="46"/>
  <c r="J139" i="46"/>
  <c r="I139" i="46"/>
  <c r="H139" i="46"/>
  <c r="G139" i="46"/>
  <c r="F139" i="46"/>
  <c r="V138" i="46"/>
  <c r="U138" i="46"/>
  <c r="S138" i="46"/>
  <c r="R138" i="46"/>
  <c r="K138" i="46"/>
  <c r="J138" i="46"/>
  <c r="I138" i="46"/>
  <c r="H138" i="46"/>
  <c r="G138" i="46"/>
  <c r="F138" i="46"/>
  <c r="X133" i="46"/>
  <c r="V133" i="46"/>
  <c r="U133" i="46"/>
  <c r="S133" i="46"/>
  <c r="R133" i="46"/>
  <c r="L133" i="46"/>
  <c r="J133" i="46"/>
  <c r="I133" i="46"/>
  <c r="G133" i="46"/>
  <c r="F133" i="46"/>
  <c r="V132" i="46"/>
  <c r="U132" i="46"/>
  <c r="S132" i="46"/>
  <c r="R132" i="46"/>
  <c r="J132" i="46"/>
  <c r="I132" i="46"/>
  <c r="G132" i="46"/>
  <c r="F132" i="46"/>
  <c r="V131" i="46"/>
  <c r="U131" i="46"/>
  <c r="S131" i="46"/>
  <c r="R131" i="46"/>
  <c r="J131" i="46"/>
  <c r="I131" i="46"/>
  <c r="G131" i="46"/>
  <c r="F131" i="46"/>
  <c r="X127" i="46"/>
  <c r="V127" i="46"/>
  <c r="U127" i="46"/>
  <c r="S127" i="46"/>
  <c r="R127" i="46"/>
  <c r="M127" i="46"/>
  <c r="L127" i="46"/>
  <c r="K127" i="46"/>
  <c r="J127" i="46"/>
  <c r="I127" i="46"/>
  <c r="H127" i="46"/>
  <c r="G127" i="46"/>
  <c r="F127" i="46"/>
  <c r="V126" i="46"/>
  <c r="U126" i="46"/>
  <c r="S126" i="46"/>
  <c r="R126" i="46"/>
  <c r="K126" i="46"/>
  <c r="J126" i="46"/>
  <c r="I126" i="46"/>
  <c r="H126" i="46"/>
  <c r="G126" i="46"/>
  <c r="F126" i="46"/>
  <c r="V125" i="46"/>
  <c r="U125" i="46"/>
  <c r="S125" i="46"/>
  <c r="R125" i="46"/>
  <c r="K125" i="46"/>
  <c r="J125" i="46"/>
  <c r="I125" i="46"/>
  <c r="H125" i="46"/>
  <c r="G125" i="46"/>
  <c r="F125" i="46"/>
  <c r="X120" i="46"/>
  <c r="V120" i="46"/>
  <c r="U120" i="46"/>
  <c r="S120" i="46"/>
  <c r="R120" i="46"/>
  <c r="L120" i="46"/>
  <c r="J120" i="46"/>
  <c r="I120" i="46"/>
  <c r="G120" i="46"/>
  <c r="F120" i="46"/>
  <c r="V119" i="46"/>
  <c r="U119" i="46"/>
  <c r="S119" i="46"/>
  <c r="R119" i="46"/>
  <c r="J119" i="46"/>
  <c r="I119" i="46"/>
  <c r="G119" i="46"/>
  <c r="F119" i="46"/>
  <c r="V118" i="46"/>
  <c r="U118" i="46"/>
  <c r="S118" i="46"/>
  <c r="R118" i="46"/>
  <c r="J118" i="46"/>
  <c r="I118" i="46"/>
  <c r="G118" i="46"/>
  <c r="F118" i="46"/>
  <c r="X114" i="46"/>
  <c r="V114" i="46"/>
  <c r="U114" i="46"/>
  <c r="S114" i="46"/>
  <c r="R114" i="46"/>
  <c r="M114" i="46"/>
  <c r="L114" i="46"/>
  <c r="K114" i="46"/>
  <c r="J114" i="46"/>
  <c r="I114" i="46"/>
  <c r="H114" i="46"/>
  <c r="G114" i="46"/>
  <c r="F114" i="46"/>
  <c r="V113" i="46"/>
  <c r="U113" i="46"/>
  <c r="S113" i="46"/>
  <c r="R113" i="46"/>
  <c r="K113" i="46"/>
  <c r="J113" i="46"/>
  <c r="I113" i="46"/>
  <c r="H113" i="46"/>
  <c r="G113" i="46"/>
  <c r="F113" i="46"/>
  <c r="V112" i="46"/>
  <c r="U112" i="46"/>
  <c r="S112" i="46"/>
  <c r="R112" i="46"/>
  <c r="K112" i="46"/>
  <c r="J112" i="46"/>
  <c r="I112" i="46"/>
  <c r="H112" i="46"/>
  <c r="G112" i="46"/>
  <c r="F112" i="46"/>
  <c r="X107" i="46"/>
  <c r="V107" i="46"/>
  <c r="U107" i="46"/>
  <c r="S107" i="46"/>
  <c r="R107" i="46"/>
  <c r="L107" i="46"/>
  <c r="J107" i="46"/>
  <c r="I107" i="46"/>
  <c r="G107" i="46"/>
  <c r="F107" i="46"/>
  <c r="V106" i="46"/>
  <c r="U106" i="46"/>
  <c r="S106" i="46"/>
  <c r="R106" i="46"/>
  <c r="J106" i="46"/>
  <c r="I106" i="46"/>
  <c r="G106" i="46"/>
  <c r="F106" i="46"/>
  <c r="V105" i="46"/>
  <c r="U105" i="46"/>
  <c r="S105" i="46"/>
  <c r="R105" i="46"/>
  <c r="J105" i="46"/>
  <c r="I105" i="46"/>
  <c r="G105" i="46"/>
  <c r="F105" i="46"/>
  <c r="X101" i="46"/>
  <c r="V101" i="46"/>
  <c r="U101" i="46"/>
  <c r="S101" i="46"/>
  <c r="R101" i="46"/>
  <c r="M101" i="46"/>
  <c r="L101" i="46"/>
  <c r="K101" i="46"/>
  <c r="J101" i="46"/>
  <c r="I101" i="46"/>
  <c r="H101" i="46"/>
  <c r="G101" i="46"/>
  <c r="F101" i="46"/>
  <c r="V100" i="46"/>
  <c r="U100" i="46"/>
  <c r="S100" i="46"/>
  <c r="R100" i="46"/>
  <c r="K100" i="46"/>
  <c r="J100" i="46"/>
  <c r="I100" i="46"/>
  <c r="H100" i="46"/>
  <c r="G100" i="46"/>
  <c r="F100" i="46"/>
  <c r="V99" i="46"/>
  <c r="U99" i="46"/>
  <c r="S99" i="46"/>
  <c r="R99" i="46"/>
  <c r="K99" i="46"/>
  <c r="J99" i="46"/>
  <c r="I99" i="46"/>
  <c r="H99" i="46"/>
  <c r="G99" i="46"/>
  <c r="F99" i="46"/>
  <c r="X94" i="46"/>
  <c r="V94" i="46"/>
  <c r="U94" i="46"/>
  <c r="S94" i="46"/>
  <c r="R94" i="46"/>
  <c r="L94" i="46"/>
  <c r="J94" i="46"/>
  <c r="I94" i="46"/>
  <c r="G94" i="46"/>
  <c r="F94" i="46"/>
  <c r="V93" i="46"/>
  <c r="U93" i="46"/>
  <c r="S93" i="46"/>
  <c r="R93" i="46"/>
  <c r="J93" i="46"/>
  <c r="I93" i="46"/>
  <c r="G93" i="46"/>
  <c r="F93" i="46"/>
  <c r="V92" i="46"/>
  <c r="U92" i="46"/>
  <c r="S92" i="46"/>
  <c r="R92" i="46"/>
  <c r="J92" i="46"/>
  <c r="I92" i="46"/>
  <c r="G92" i="46"/>
  <c r="F92" i="46"/>
  <c r="X88" i="46"/>
  <c r="V88" i="46"/>
  <c r="U88" i="46"/>
  <c r="S88" i="46"/>
  <c r="R88" i="46"/>
  <c r="M88" i="46"/>
  <c r="L88" i="46"/>
  <c r="K88" i="46"/>
  <c r="J88" i="46"/>
  <c r="I88" i="46"/>
  <c r="H88" i="46"/>
  <c r="G88" i="46"/>
  <c r="F88" i="46"/>
  <c r="V87" i="46"/>
  <c r="U87" i="46"/>
  <c r="S87" i="46"/>
  <c r="R87" i="46"/>
  <c r="K87" i="46"/>
  <c r="J87" i="46"/>
  <c r="I87" i="46"/>
  <c r="H87" i="46"/>
  <c r="G87" i="46"/>
  <c r="F87" i="46"/>
  <c r="V86" i="46"/>
  <c r="U86" i="46"/>
  <c r="S86" i="46"/>
  <c r="R86" i="46"/>
  <c r="K86" i="46"/>
  <c r="J86" i="46"/>
  <c r="I86" i="46"/>
  <c r="H86" i="46"/>
  <c r="G86" i="46"/>
  <c r="F86" i="46"/>
  <c r="X81" i="46"/>
  <c r="V81" i="46"/>
  <c r="U81" i="46"/>
  <c r="S81" i="46"/>
  <c r="R81" i="46"/>
  <c r="L81" i="46"/>
  <c r="J81" i="46"/>
  <c r="I81" i="46"/>
  <c r="G81" i="46"/>
  <c r="F81" i="46"/>
  <c r="V80" i="46"/>
  <c r="U80" i="46"/>
  <c r="S80" i="46"/>
  <c r="R80" i="46"/>
  <c r="J80" i="46"/>
  <c r="I80" i="46"/>
  <c r="G80" i="46"/>
  <c r="F80" i="46"/>
  <c r="V79" i="46"/>
  <c r="U79" i="46"/>
  <c r="S79" i="46"/>
  <c r="R79" i="46"/>
  <c r="J79" i="46"/>
  <c r="I79" i="46"/>
  <c r="G79" i="46"/>
  <c r="F79" i="46"/>
  <c r="X75" i="46"/>
  <c r="V75" i="46"/>
  <c r="U75" i="46"/>
  <c r="S75" i="46"/>
  <c r="R75" i="46"/>
  <c r="M75" i="46"/>
  <c r="L75" i="46"/>
  <c r="K75" i="46"/>
  <c r="J75" i="46"/>
  <c r="I75" i="46"/>
  <c r="H75" i="46"/>
  <c r="G75" i="46"/>
  <c r="F75" i="46"/>
  <c r="V74" i="46"/>
  <c r="U74" i="46"/>
  <c r="S74" i="46"/>
  <c r="R74" i="46"/>
  <c r="K74" i="46"/>
  <c r="J74" i="46"/>
  <c r="I74" i="46"/>
  <c r="H74" i="46"/>
  <c r="G74" i="46"/>
  <c r="F74" i="46"/>
  <c r="V73" i="46"/>
  <c r="U73" i="46"/>
  <c r="S73" i="46"/>
  <c r="R73" i="46"/>
  <c r="K73" i="46"/>
  <c r="J73" i="46"/>
  <c r="I73" i="46"/>
  <c r="H73" i="46"/>
  <c r="G73" i="46"/>
  <c r="F73" i="46"/>
  <c r="X263" i="55"/>
  <c r="V263" i="55"/>
  <c r="U263" i="55"/>
  <c r="S263" i="55"/>
  <c r="R263" i="55"/>
  <c r="L263" i="55"/>
  <c r="J263" i="55"/>
  <c r="I263" i="55"/>
  <c r="G263" i="55"/>
  <c r="F263" i="55"/>
  <c r="V262" i="55"/>
  <c r="U262" i="55"/>
  <c r="S262" i="55"/>
  <c r="R262" i="55"/>
  <c r="J262" i="55"/>
  <c r="I262" i="55"/>
  <c r="G262" i="55"/>
  <c r="F262" i="55"/>
  <c r="V261" i="55"/>
  <c r="U261" i="55"/>
  <c r="S261" i="55"/>
  <c r="R261" i="55"/>
  <c r="J261" i="55"/>
  <c r="I261" i="55"/>
  <c r="G261" i="55"/>
  <c r="F261" i="55"/>
  <c r="X257" i="55"/>
  <c r="V257" i="55"/>
  <c r="U257" i="55"/>
  <c r="S257" i="55"/>
  <c r="R257" i="55"/>
  <c r="M257" i="55"/>
  <c r="L257" i="55"/>
  <c r="K257" i="55"/>
  <c r="J257" i="55"/>
  <c r="I257" i="55"/>
  <c r="H257" i="55"/>
  <c r="G257" i="55"/>
  <c r="F257" i="55"/>
  <c r="V256" i="55"/>
  <c r="U256" i="55"/>
  <c r="S256" i="55"/>
  <c r="R256" i="55"/>
  <c r="K256" i="55"/>
  <c r="J256" i="55"/>
  <c r="I256" i="55"/>
  <c r="H256" i="55"/>
  <c r="G256" i="55"/>
  <c r="F256" i="55"/>
  <c r="V255" i="55"/>
  <c r="U255" i="55"/>
  <c r="S255" i="55"/>
  <c r="R255" i="55"/>
  <c r="K255" i="55"/>
  <c r="J255" i="55"/>
  <c r="I255" i="55"/>
  <c r="H255" i="55"/>
  <c r="G255" i="55"/>
  <c r="F255" i="55"/>
  <c r="X250" i="55"/>
  <c r="V250" i="55"/>
  <c r="U250" i="55"/>
  <c r="S250" i="55"/>
  <c r="R250" i="55"/>
  <c r="L250" i="55"/>
  <c r="J250" i="55"/>
  <c r="I250" i="55"/>
  <c r="G250" i="55"/>
  <c r="F250" i="55"/>
  <c r="V249" i="55"/>
  <c r="U249" i="55"/>
  <c r="S249" i="55"/>
  <c r="R249" i="55"/>
  <c r="J249" i="55"/>
  <c r="I249" i="55"/>
  <c r="G249" i="55"/>
  <c r="F249" i="55"/>
  <c r="V248" i="55"/>
  <c r="U248" i="55"/>
  <c r="S248" i="55"/>
  <c r="R248" i="55"/>
  <c r="J248" i="55"/>
  <c r="I248" i="55"/>
  <c r="G248" i="55"/>
  <c r="F248" i="55"/>
  <c r="X244" i="55"/>
  <c r="V244" i="55"/>
  <c r="U244" i="55"/>
  <c r="S244" i="55"/>
  <c r="R244" i="55"/>
  <c r="M244" i="55"/>
  <c r="L244" i="55"/>
  <c r="K244" i="55"/>
  <c r="J244" i="55"/>
  <c r="I244" i="55"/>
  <c r="H244" i="55"/>
  <c r="G244" i="55"/>
  <c r="F244" i="55"/>
  <c r="V243" i="55"/>
  <c r="U243" i="55"/>
  <c r="S243" i="55"/>
  <c r="R243" i="55"/>
  <c r="K243" i="55"/>
  <c r="J243" i="55"/>
  <c r="I243" i="55"/>
  <c r="H243" i="55"/>
  <c r="G243" i="55"/>
  <c r="F243" i="55"/>
  <c r="V242" i="55"/>
  <c r="U242" i="55"/>
  <c r="S242" i="55"/>
  <c r="R242" i="55"/>
  <c r="K242" i="55"/>
  <c r="J242" i="55"/>
  <c r="I242" i="55"/>
  <c r="H242" i="55"/>
  <c r="G242" i="55"/>
  <c r="F242" i="55"/>
  <c r="X237" i="55"/>
  <c r="V237" i="55"/>
  <c r="U237" i="55"/>
  <c r="S237" i="55"/>
  <c r="R237" i="55"/>
  <c r="L237" i="55"/>
  <c r="J237" i="55"/>
  <c r="I237" i="55"/>
  <c r="G237" i="55"/>
  <c r="F237" i="55"/>
  <c r="V236" i="55"/>
  <c r="U236" i="55"/>
  <c r="S236" i="55"/>
  <c r="R236" i="55"/>
  <c r="J236" i="55"/>
  <c r="I236" i="55"/>
  <c r="G236" i="55"/>
  <c r="F236" i="55"/>
  <c r="V235" i="55"/>
  <c r="U235" i="55"/>
  <c r="S235" i="55"/>
  <c r="R235" i="55"/>
  <c r="J235" i="55"/>
  <c r="I235" i="55"/>
  <c r="G235" i="55"/>
  <c r="F235" i="55"/>
  <c r="X231" i="55"/>
  <c r="V231" i="55"/>
  <c r="U231" i="55"/>
  <c r="S231" i="55"/>
  <c r="R231" i="55"/>
  <c r="M231" i="55"/>
  <c r="L231" i="55"/>
  <c r="K231" i="55"/>
  <c r="J231" i="55"/>
  <c r="I231" i="55"/>
  <c r="H231" i="55"/>
  <c r="G231" i="55"/>
  <c r="F231" i="55"/>
  <c r="V230" i="55"/>
  <c r="U230" i="55"/>
  <c r="S230" i="55"/>
  <c r="R230" i="55"/>
  <c r="K230" i="55"/>
  <c r="J230" i="55"/>
  <c r="I230" i="55"/>
  <c r="H230" i="55"/>
  <c r="G230" i="55"/>
  <c r="F230" i="55"/>
  <c r="V229" i="55"/>
  <c r="U229" i="55"/>
  <c r="S229" i="55"/>
  <c r="R229" i="55"/>
  <c r="K229" i="55"/>
  <c r="J229" i="55"/>
  <c r="I229" i="55"/>
  <c r="H229" i="55"/>
  <c r="G229" i="55"/>
  <c r="F229" i="55"/>
  <c r="X224" i="55"/>
  <c r="V224" i="55"/>
  <c r="U224" i="55"/>
  <c r="S224" i="55"/>
  <c r="R224" i="55"/>
  <c r="L224" i="55"/>
  <c r="J224" i="55"/>
  <c r="I224" i="55"/>
  <c r="G224" i="55"/>
  <c r="F224" i="55"/>
  <c r="V223" i="55"/>
  <c r="U223" i="55"/>
  <c r="S223" i="55"/>
  <c r="R223" i="55"/>
  <c r="J223" i="55"/>
  <c r="I223" i="55"/>
  <c r="G223" i="55"/>
  <c r="F223" i="55"/>
  <c r="V222" i="55"/>
  <c r="U222" i="55"/>
  <c r="S222" i="55"/>
  <c r="R222" i="55"/>
  <c r="J222" i="55"/>
  <c r="I222" i="55"/>
  <c r="G222" i="55"/>
  <c r="F222" i="55"/>
  <c r="X218" i="55"/>
  <c r="V218" i="55"/>
  <c r="U218" i="55"/>
  <c r="S218" i="55"/>
  <c r="R218" i="55"/>
  <c r="M218" i="55"/>
  <c r="L218" i="55"/>
  <c r="K218" i="55"/>
  <c r="J218" i="55"/>
  <c r="I218" i="55"/>
  <c r="H218" i="55"/>
  <c r="G218" i="55"/>
  <c r="F218" i="55"/>
  <c r="V217" i="55"/>
  <c r="U217" i="55"/>
  <c r="S217" i="55"/>
  <c r="R217" i="55"/>
  <c r="K217" i="55"/>
  <c r="J217" i="55"/>
  <c r="I217" i="55"/>
  <c r="H217" i="55"/>
  <c r="G217" i="55"/>
  <c r="F217" i="55"/>
  <c r="V216" i="55"/>
  <c r="U216" i="55"/>
  <c r="S216" i="55"/>
  <c r="R216" i="55"/>
  <c r="K216" i="55"/>
  <c r="J216" i="55"/>
  <c r="I216" i="55"/>
  <c r="H216" i="55"/>
  <c r="G216" i="55"/>
  <c r="F216" i="55"/>
  <c r="X211" i="55"/>
  <c r="V211" i="55"/>
  <c r="U211" i="55"/>
  <c r="S211" i="55"/>
  <c r="R211" i="55"/>
  <c r="L211" i="55"/>
  <c r="J211" i="55"/>
  <c r="I211" i="55"/>
  <c r="G211" i="55"/>
  <c r="F211" i="55"/>
  <c r="V210" i="55"/>
  <c r="U210" i="55"/>
  <c r="S210" i="55"/>
  <c r="R210" i="55"/>
  <c r="J210" i="55"/>
  <c r="I210" i="55"/>
  <c r="G210" i="55"/>
  <c r="F210" i="55"/>
  <c r="V209" i="55"/>
  <c r="U209" i="55"/>
  <c r="S209" i="55"/>
  <c r="R209" i="55"/>
  <c r="J209" i="55"/>
  <c r="I209" i="55"/>
  <c r="G209" i="55"/>
  <c r="F209" i="55"/>
  <c r="X205" i="55"/>
  <c r="V205" i="55"/>
  <c r="U205" i="55"/>
  <c r="S205" i="55"/>
  <c r="R205" i="55"/>
  <c r="M205" i="55"/>
  <c r="L205" i="55"/>
  <c r="K205" i="55"/>
  <c r="J205" i="55"/>
  <c r="I205" i="55"/>
  <c r="H205" i="55"/>
  <c r="G205" i="55"/>
  <c r="F205" i="55"/>
  <c r="V204" i="55"/>
  <c r="U204" i="55"/>
  <c r="S204" i="55"/>
  <c r="R204" i="55"/>
  <c r="K204" i="55"/>
  <c r="J204" i="55"/>
  <c r="I204" i="55"/>
  <c r="H204" i="55"/>
  <c r="G204" i="55"/>
  <c r="F204" i="55"/>
  <c r="V203" i="55"/>
  <c r="U203" i="55"/>
  <c r="S203" i="55"/>
  <c r="R203" i="55"/>
  <c r="K203" i="55"/>
  <c r="J203" i="55"/>
  <c r="I203" i="55"/>
  <c r="H203" i="55"/>
  <c r="G203" i="55"/>
  <c r="F203" i="55"/>
  <c r="X198" i="55"/>
  <c r="V198" i="55"/>
  <c r="U198" i="55"/>
  <c r="S198" i="55"/>
  <c r="R198" i="55"/>
  <c r="L198" i="55"/>
  <c r="J198" i="55"/>
  <c r="I198" i="55"/>
  <c r="G198" i="55"/>
  <c r="F198" i="55"/>
  <c r="V197" i="55"/>
  <c r="U197" i="55"/>
  <c r="S197" i="55"/>
  <c r="R197" i="55"/>
  <c r="J197" i="55"/>
  <c r="I197" i="55"/>
  <c r="G197" i="55"/>
  <c r="F197" i="55"/>
  <c r="V196" i="55"/>
  <c r="U196" i="55"/>
  <c r="S196" i="55"/>
  <c r="R196" i="55"/>
  <c r="J196" i="55"/>
  <c r="I196" i="55"/>
  <c r="G196" i="55"/>
  <c r="F196" i="55"/>
  <c r="X192" i="55"/>
  <c r="V192" i="55"/>
  <c r="U192" i="55"/>
  <c r="S192" i="55"/>
  <c r="R192" i="55"/>
  <c r="M192" i="55"/>
  <c r="L192" i="55"/>
  <c r="K192" i="55"/>
  <c r="J192" i="55"/>
  <c r="I192" i="55"/>
  <c r="H192" i="55"/>
  <c r="G192" i="55"/>
  <c r="F192" i="55"/>
  <c r="V191" i="55"/>
  <c r="U191" i="55"/>
  <c r="S191" i="55"/>
  <c r="R191" i="55"/>
  <c r="K191" i="55"/>
  <c r="J191" i="55"/>
  <c r="I191" i="55"/>
  <c r="H191" i="55"/>
  <c r="G191" i="55"/>
  <c r="F191" i="55"/>
  <c r="V190" i="55"/>
  <c r="U190" i="55"/>
  <c r="S190" i="55"/>
  <c r="R190" i="55"/>
  <c r="K190" i="55"/>
  <c r="J190" i="55"/>
  <c r="I190" i="55"/>
  <c r="H190" i="55"/>
  <c r="G190" i="55"/>
  <c r="F190" i="55"/>
  <c r="X185" i="55"/>
  <c r="V185" i="55"/>
  <c r="U185" i="55"/>
  <c r="S185" i="55"/>
  <c r="R185" i="55"/>
  <c r="L185" i="55"/>
  <c r="J185" i="55"/>
  <c r="I185" i="55"/>
  <c r="G185" i="55"/>
  <c r="F185" i="55"/>
  <c r="V184" i="55"/>
  <c r="U184" i="55"/>
  <c r="S184" i="55"/>
  <c r="R184" i="55"/>
  <c r="J184" i="55"/>
  <c r="I184" i="55"/>
  <c r="G184" i="55"/>
  <c r="F184" i="55"/>
  <c r="V183" i="55"/>
  <c r="U183" i="55"/>
  <c r="S183" i="55"/>
  <c r="R183" i="55"/>
  <c r="J183" i="55"/>
  <c r="I183" i="55"/>
  <c r="G183" i="55"/>
  <c r="F183" i="55"/>
  <c r="X179" i="55"/>
  <c r="V179" i="55"/>
  <c r="U179" i="55"/>
  <c r="S179" i="55"/>
  <c r="R179" i="55"/>
  <c r="M179" i="55"/>
  <c r="L179" i="55"/>
  <c r="K179" i="55"/>
  <c r="J179" i="55"/>
  <c r="I179" i="55"/>
  <c r="H179" i="55"/>
  <c r="G179" i="55"/>
  <c r="F179" i="55"/>
  <c r="V178" i="55"/>
  <c r="U178" i="55"/>
  <c r="S178" i="55"/>
  <c r="R178" i="55"/>
  <c r="K178" i="55"/>
  <c r="J178" i="55"/>
  <c r="I178" i="55"/>
  <c r="H178" i="55"/>
  <c r="G178" i="55"/>
  <c r="F178" i="55"/>
  <c r="V177" i="55"/>
  <c r="U177" i="55"/>
  <c r="S177" i="55"/>
  <c r="R177" i="55"/>
  <c r="K177" i="55"/>
  <c r="J177" i="55"/>
  <c r="I177" i="55"/>
  <c r="H177" i="55"/>
  <c r="G177" i="55"/>
  <c r="F177" i="55"/>
  <c r="X172" i="55"/>
  <c r="V172" i="55"/>
  <c r="U172" i="55"/>
  <c r="S172" i="55"/>
  <c r="R172" i="55"/>
  <c r="L172" i="55"/>
  <c r="J172" i="55"/>
  <c r="I172" i="55"/>
  <c r="G172" i="55"/>
  <c r="F172" i="55"/>
  <c r="V171" i="55"/>
  <c r="U171" i="55"/>
  <c r="S171" i="55"/>
  <c r="R171" i="55"/>
  <c r="J171" i="55"/>
  <c r="I171" i="55"/>
  <c r="G171" i="55"/>
  <c r="F171" i="55"/>
  <c r="V170" i="55"/>
  <c r="U170" i="55"/>
  <c r="S170" i="55"/>
  <c r="R170" i="55"/>
  <c r="J170" i="55"/>
  <c r="I170" i="55"/>
  <c r="G170" i="55"/>
  <c r="F170" i="55"/>
  <c r="X166" i="55"/>
  <c r="V166" i="55"/>
  <c r="U166" i="55"/>
  <c r="S166" i="55"/>
  <c r="R166" i="55"/>
  <c r="M166" i="55"/>
  <c r="L166" i="55"/>
  <c r="K166" i="55"/>
  <c r="J166" i="55"/>
  <c r="I166" i="55"/>
  <c r="H166" i="55"/>
  <c r="G166" i="55"/>
  <c r="F166" i="55"/>
  <c r="V165" i="55"/>
  <c r="U165" i="55"/>
  <c r="S165" i="55"/>
  <c r="R165" i="55"/>
  <c r="K165" i="55"/>
  <c r="J165" i="55"/>
  <c r="I165" i="55"/>
  <c r="H165" i="55"/>
  <c r="G165" i="55"/>
  <c r="F165" i="55"/>
  <c r="V164" i="55"/>
  <c r="U164" i="55"/>
  <c r="S164" i="55"/>
  <c r="R164" i="55"/>
  <c r="K164" i="55"/>
  <c r="J164" i="55"/>
  <c r="I164" i="55"/>
  <c r="H164" i="55"/>
  <c r="G164" i="55"/>
  <c r="F164" i="55"/>
  <c r="X159" i="55"/>
  <c r="V159" i="55"/>
  <c r="U159" i="55"/>
  <c r="S159" i="55"/>
  <c r="R159" i="55"/>
  <c r="L159" i="55"/>
  <c r="J159" i="55"/>
  <c r="I159" i="55"/>
  <c r="G159" i="55"/>
  <c r="F159" i="55"/>
  <c r="V158" i="55"/>
  <c r="U158" i="55"/>
  <c r="S158" i="55"/>
  <c r="R158" i="55"/>
  <c r="J158" i="55"/>
  <c r="I158" i="55"/>
  <c r="G158" i="55"/>
  <c r="F158" i="55"/>
  <c r="V157" i="55"/>
  <c r="U157" i="55"/>
  <c r="S157" i="55"/>
  <c r="R157" i="55"/>
  <c r="J157" i="55"/>
  <c r="I157" i="55"/>
  <c r="G157" i="55"/>
  <c r="F157" i="55"/>
  <c r="X153" i="55"/>
  <c r="V153" i="55"/>
  <c r="U153" i="55"/>
  <c r="S153" i="55"/>
  <c r="R153" i="55"/>
  <c r="M153" i="55"/>
  <c r="L153" i="55"/>
  <c r="K153" i="55"/>
  <c r="J153" i="55"/>
  <c r="I153" i="55"/>
  <c r="H153" i="55"/>
  <c r="G153" i="55"/>
  <c r="F153" i="55"/>
  <c r="V152" i="55"/>
  <c r="U152" i="55"/>
  <c r="S152" i="55"/>
  <c r="R152" i="55"/>
  <c r="K152" i="55"/>
  <c r="J152" i="55"/>
  <c r="I152" i="55"/>
  <c r="H152" i="55"/>
  <c r="G152" i="55"/>
  <c r="F152" i="55"/>
  <c r="V151" i="55"/>
  <c r="U151" i="55"/>
  <c r="S151" i="55"/>
  <c r="R151" i="55"/>
  <c r="K151" i="55"/>
  <c r="J151" i="55"/>
  <c r="I151" i="55"/>
  <c r="H151" i="55"/>
  <c r="G151" i="55"/>
  <c r="F151" i="55"/>
  <c r="X146" i="55"/>
  <c r="V146" i="55"/>
  <c r="U146" i="55"/>
  <c r="S146" i="55"/>
  <c r="R146" i="55"/>
  <c r="L146" i="55"/>
  <c r="J146" i="55"/>
  <c r="I146" i="55"/>
  <c r="G146" i="55"/>
  <c r="F146" i="55"/>
  <c r="V145" i="55"/>
  <c r="U145" i="55"/>
  <c r="S145" i="55"/>
  <c r="R145" i="55"/>
  <c r="J145" i="55"/>
  <c r="I145" i="55"/>
  <c r="G145" i="55"/>
  <c r="F145" i="55"/>
  <c r="V144" i="55"/>
  <c r="U144" i="55"/>
  <c r="S144" i="55"/>
  <c r="R144" i="55"/>
  <c r="J144" i="55"/>
  <c r="I144" i="55"/>
  <c r="G144" i="55"/>
  <c r="F144" i="55"/>
  <c r="X140" i="55"/>
  <c r="V140" i="55"/>
  <c r="U140" i="55"/>
  <c r="S140" i="55"/>
  <c r="R140" i="55"/>
  <c r="M140" i="55"/>
  <c r="L140" i="55"/>
  <c r="K140" i="55"/>
  <c r="J140" i="55"/>
  <c r="I140" i="55"/>
  <c r="H140" i="55"/>
  <c r="G140" i="55"/>
  <c r="F140" i="55"/>
  <c r="V139" i="55"/>
  <c r="U139" i="55"/>
  <c r="S139" i="55"/>
  <c r="R139" i="55"/>
  <c r="K139" i="55"/>
  <c r="J139" i="55"/>
  <c r="I139" i="55"/>
  <c r="H139" i="55"/>
  <c r="G139" i="55"/>
  <c r="F139" i="55"/>
  <c r="V138" i="55"/>
  <c r="U138" i="55"/>
  <c r="S138" i="55"/>
  <c r="R138" i="55"/>
  <c r="K138" i="55"/>
  <c r="J138" i="55"/>
  <c r="I138" i="55"/>
  <c r="H138" i="55"/>
  <c r="G138" i="55"/>
  <c r="F138" i="55"/>
  <c r="X133" i="55"/>
  <c r="V133" i="55"/>
  <c r="U133" i="55"/>
  <c r="S133" i="55"/>
  <c r="R133" i="55"/>
  <c r="L133" i="55"/>
  <c r="J133" i="55"/>
  <c r="I133" i="55"/>
  <c r="G133" i="55"/>
  <c r="F133" i="55"/>
  <c r="V132" i="55"/>
  <c r="U132" i="55"/>
  <c r="S132" i="55"/>
  <c r="R132" i="55"/>
  <c r="J132" i="55"/>
  <c r="I132" i="55"/>
  <c r="G132" i="55"/>
  <c r="F132" i="55"/>
  <c r="V131" i="55"/>
  <c r="U131" i="55"/>
  <c r="S131" i="55"/>
  <c r="R131" i="55"/>
  <c r="J131" i="55"/>
  <c r="I131" i="55"/>
  <c r="G131" i="55"/>
  <c r="F131" i="55"/>
  <c r="X127" i="55"/>
  <c r="V127" i="55"/>
  <c r="U127" i="55"/>
  <c r="S127" i="55"/>
  <c r="R127" i="55"/>
  <c r="M127" i="55"/>
  <c r="L127" i="55"/>
  <c r="K127" i="55"/>
  <c r="J127" i="55"/>
  <c r="I127" i="55"/>
  <c r="H127" i="55"/>
  <c r="G127" i="55"/>
  <c r="F127" i="55"/>
  <c r="V126" i="55"/>
  <c r="U126" i="55"/>
  <c r="S126" i="55"/>
  <c r="R126" i="55"/>
  <c r="K126" i="55"/>
  <c r="J126" i="55"/>
  <c r="I126" i="55"/>
  <c r="H126" i="55"/>
  <c r="G126" i="55"/>
  <c r="F126" i="55"/>
  <c r="V125" i="55"/>
  <c r="U125" i="55"/>
  <c r="S125" i="55"/>
  <c r="R125" i="55"/>
  <c r="K125" i="55"/>
  <c r="J125" i="55"/>
  <c r="I125" i="55"/>
  <c r="H125" i="55"/>
  <c r="G125" i="55"/>
  <c r="F125" i="55"/>
  <c r="X120" i="55"/>
  <c r="V120" i="55"/>
  <c r="U120" i="55"/>
  <c r="S120" i="55"/>
  <c r="R120" i="55"/>
  <c r="L120" i="55"/>
  <c r="J120" i="55"/>
  <c r="I120" i="55"/>
  <c r="G120" i="55"/>
  <c r="F120" i="55"/>
  <c r="V119" i="55"/>
  <c r="U119" i="55"/>
  <c r="S119" i="55"/>
  <c r="R119" i="55"/>
  <c r="J119" i="55"/>
  <c r="I119" i="55"/>
  <c r="G119" i="55"/>
  <c r="F119" i="55"/>
  <c r="V118" i="55"/>
  <c r="U118" i="55"/>
  <c r="S118" i="55"/>
  <c r="R118" i="55"/>
  <c r="J118" i="55"/>
  <c r="I118" i="55"/>
  <c r="G118" i="55"/>
  <c r="F118" i="55"/>
  <c r="X114" i="55"/>
  <c r="V114" i="55"/>
  <c r="U114" i="55"/>
  <c r="S114" i="55"/>
  <c r="R114" i="55"/>
  <c r="M114" i="55"/>
  <c r="L114" i="55"/>
  <c r="K114" i="55"/>
  <c r="J114" i="55"/>
  <c r="I114" i="55"/>
  <c r="H114" i="55"/>
  <c r="G114" i="55"/>
  <c r="F114" i="55"/>
  <c r="V113" i="55"/>
  <c r="U113" i="55"/>
  <c r="S113" i="55"/>
  <c r="R113" i="55"/>
  <c r="K113" i="55"/>
  <c r="J113" i="55"/>
  <c r="I113" i="55"/>
  <c r="H113" i="55"/>
  <c r="G113" i="55"/>
  <c r="F113" i="55"/>
  <c r="V112" i="55"/>
  <c r="U112" i="55"/>
  <c r="S112" i="55"/>
  <c r="R112" i="55"/>
  <c r="K112" i="55"/>
  <c r="J112" i="55"/>
  <c r="I112" i="55"/>
  <c r="H112" i="55"/>
  <c r="G112" i="55"/>
  <c r="F112" i="55"/>
  <c r="X107" i="55"/>
  <c r="V107" i="55"/>
  <c r="U107" i="55"/>
  <c r="S107" i="55"/>
  <c r="R107" i="55"/>
  <c r="L107" i="55"/>
  <c r="J107" i="55"/>
  <c r="I107" i="55"/>
  <c r="G107" i="55"/>
  <c r="F107" i="55"/>
  <c r="V106" i="55"/>
  <c r="U106" i="55"/>
  <c r="S106" i="55"/>
  <c r="R106" i="55"/>
  <c r="J106" i="55"/>
  <c r="I106" i="55"/>
  <c r="G106" i="55"/>
  <c r="F106" i="55"/>
  <c r="V105" i="55"/>
  <c r="U105" i="55"/>
  <c r="S105" i="55"/>
  <c r="R105" i="55"/>
  <c r="J105" i="55"/>
  <c r="I105" i="55"/>
  <c r="G105" i="55"/>
  <c r="F105" i="55"/>
  <c r="X101" i="55"/>
  <c r="V101" i="55"/>
  <c r="U101" i="55"/>
  <c r="S101" i="55"/>
  <c r="R101" i="55"/>
  <c r="M101" i="55"/>
  <c r="L101" i="55"/>
  <c r="K101" i="55"/>
  <c r="J101" i="55"/>
  <c r="I101" i="55"/>
  <c r="H101" i="55"/>
  <c r="G101" i="55"/>
  <c r="F101" i="55"/>
  <c r="V100" i="55"/>
  <c r="U100" i="55"/>
  <c r="S100" i="55"/>
  <c r="R100" i="55"/>
  <c r="K100" i="55"/>
  <c r="J100" i="55"/>
  <c r="I100" i="55"/>
  <c r="H100" i="55"/>
  <c r="G100" i="55"/>
  <c r="F100" i="55"/>
  <c r="V99" i="55"/>
  <c r="U99" i="55"/>
  <c r="S99" i="55"/>
  <c r="R99" i="55"/>
  <c r="K99" i="55"/>
  <c r="J99" i="55"/>
  <c r="I99" i="55"/>
  <c r="H99" i="55"/>
  <c r="G99" i="55"/>
  <c r="F99" i="55"/>
  <c r="X94" i="55"/>
  <c r="V94" i="55"/>
  <c r="U94" i="55"/>
  <c r="S94" i="55"/>
  <c r="R94" i="55"/>
  <c r="L94" i="55"/>
  <c r="J94" i="55"/>
  <c r="I94" i="55"/>
  <c r="G94" i="55"/>
  <c r="F94" i="55"/>
  <c r="V93" i="55"/>
  <c r="U93" i="55"/>
  <c r="S93" i="55"/>
  <c r="R93" i="55"/>
  <c r="J93" i="55"/>
  <c r="I93" i="55"/>
  <c r="G93" i="55"/>
  <c r="F93" i="55"/>
  <c r="V92" i="55"/>
  <c r="U92" i="55"/>
  <c r="S92" i="55"/>
  <c r="R92" i="55"/>
  <c r="J92" i="55"/>
  <c r="I92" i="55"/>
  <c r="G92" i="55"/>
  <c r="F92" i="55"/>
  <c r="X88" i="55"/>
  <c r="V88" i="55"/>
  <c r="U88" i="55"/>
  <c r="S88" i="55"/>
  <c r="R88" i="55"/>
  <c r="M88" i="55"/>
  <c r="L88" i="55"/>
  <c r="K88" i="55"/>
  <c r="J88" i="55"/>
  <c r="I88" i="55"/>
  <c r="H88" i="55"/>
  <c r="G88" i="55"/>
  <c r="F88" i="55"/>
  <c r="V87" i="55"/>
  <c r="U87" i="55"/>
  <c r="S87" i="55"/>
  <c r="R87" i="55"/>
  <c r="K87" i="55"/>
  <c r="J87" i="55"/>
  <c r="I87" i="55"/>
  <c r="H87" i="55"/>
  <c r="G87" i="55"/>
  <c r="F87" i="55"/>
  <c r="V86" i="55"/>
  <c r="U86" i="55"/>
  <c r="S86" i="55"/>
  <c r="R86" i="55"/>
  <c r="K86" i="55"/>
  <c r="J86" i="55"/>
  <c r="I86" i="55"/>
  <c r="H86" i="55"/>
  <c r="G86" i="55"/>
  <c r="F86" i="55"/>
  <c r="X81" i="55"/>
  <c r="V81" i="55"/>
  <c r="U81" i="55"/>
  <c r="S81" i="55"/>
  <c r="R81" i="55"/>
  <c r="L81" i="55"/>
  <c r="J81" i="55"/>
  <c r="I81" i="55"/>
  <c r="G81" i="55"/>
  <c r="F81" i="55"/>
  <c r="V80" i="55"/>
  <c r="U80" i="55"/>
  <c r="S80" i="55"/>
  <c r="R80" i="55"/>
  <c r="J80" i="55"/>
  <c r="I80" i="55"/>
  <c r="G80" i="55"/>
  <c r="F80" i="55"/>
  <c r="V79" i="55"/>
  <c r="U79" i="55"/>
  <c r="S79" i="55"/>
  <c r="R79" i="55"/>
  <c r="J79" i="55"/>
  <c r="I79" i="55"/>
  <c r="G79" i="55"/>
  <c r="F79" i="55"/>
  <c r="X75" i="55"/>
  <c r="V75" i="55"/>
  <c r="U75" i="55"/>
  <c r="S75" i="55"/>
  <c r="R75" i="55"/>
  <c r="M75" i="55"/>
  <c r="L75" i="55"/>
  <c r="K75" i="55"/>
  <c r="J75" i="55"/>
  <c r="I75" i="55"/>
  <c r="H75" i="55"/>
  <c r="G75" i="55"/>
  <c r="F75" i="55"/>
  <c r="V74" i="55"/>
  <c r="U74" i="55"/>
  <c r="S74" i="55"/>
  <c r="R74" i="55"/>
  <c r="K74" i="55"/>
  <c r="J74" i="55"/>
  <c r="I74" i="55"/>
  <c r="H74" i="55"/>
  <c r="G74" i="55"/>
  <c r="F74" i="55"/>
  <c r="V73" i="55"/>
  <c r="U73" i="55"/>
  <c r="S73" i="55"/>
  <c r="R73" i="55"/>
  <c r="K73" i="55"/>
  <c r="J73" i="55"/>
  <c r="I73" i="55"/>
  <c r="H73" i="55"/>
  <c r="G73" i="55"/>
  <c r="F73" i="55"/>
  <c r="X263" i="47"/>
  <c r="V263" i="47"/>
  <c r="U263" i="47"/>
  <c r="S263" i="47"/>
  <c r="R263" i="47"/>
  <c r="L263" i="47"/>
  <c r="J263" i="47"/>
  <c r="I263" i="47"/>
  <c r="G263" i="47"/>
  <c r="F263" i="47"/>
  <c r="V262" i="47"/>
  <c r="U262" i="47"/>
  <c r="S262" i="47"/>
  <c r="R262" i="47"/>
  <c r="J262" i="47"/>
  <c r="I262" i="47"/>
  <c r="G262" i="47"/>
  <c r="F262" i="47"/>
  <c r="V261" i="47"/>
  <c r="U261" i="47"/>
  <c r="S261" i="47"/>
  <c r="R261" i="47"/>
  <c r="J261" i="47"/>
  <c r="I261" i="47"/>
  <c r="G261" i="47"/>
  <c r="F261" i="47"/>
  <c r="X257" i="47"/>
  <c r="V257" i="47"/>
  <c r="U257" i="47"/>
  <c r="S257" i="47"/>
  <c r="R257" i="47"/>
  <c r="M257" i="47"/>
  <c r="L257" i="47"/>
  <c r="K257" i="47"/>
  <c r="J257" i="47"/>
  <c r="I257" i="47"/>
  <c r="H257" i="47"/>
  <c r="G257" i="47"/>
  <c r="F257" i="47"/>
  <c r="V256" i="47"/>
  <c r="U256" i="47"/>
  <c r="S256" i="47"/>
  <c r="R256" i="47"/>
  <c r="K256" i="47"/>
  <c r="J256" i="47"/>
  <c r="I256" i="47"/>
  <c r="H256" i="47"/>
  <c r="G256" i="47"/>
  <c r="F256" i="47"/>
  <c r="V255" i="47"/>
  <c r="U255" i="47"/>
  <c r="S255" i="47"/>
  <c r="R255" i="47"/>
  <c r="K255" i="47"/>
  <c r="J255" i="47"/>
  <c r="I255" i="47"/>
  <c r="H255" i="47"/>
  <c r="G255" i="47"/>
  <c r="F255" i="47"/>
  <c r="X250" i="47"/>
  <c r="V250" i="47"/>
  <c r="U250" i="47"/>
  <c r="S250" i="47"/>
  <c r="R250" i="47"/>
  <c r="L250" i="47"/>
  <c r="J250" i="47"/>
  <c r="I250" i="47"/>
  <c r="G250" i="47"/>
  <c r="F250" i="47"/>
  <c r="V249" i="47"/>
  <c r="U249" i="47"/>
  <c r="S249" i="47"/>
  <c r="R249" i="47"/>
  <c r="J249" i="47"/>
  <c r="I249" i="47"/>
  <c r="G249" i="47"/>
  <c r="F249" i="47"/>
  <c r="V248" i="47"/>
  <c r="U248" i="47"/>
  <c r="S248" i="47"/>
  <c r="R248" i="47"/>
  <c r="J248" i="47"/>
  <c r="I248" i="47"/>
  <c r="G248" i="47"/>
  <c r="F248" i="47"/>
  <c r="X244" i="47"/>
  <c r="V244" i="47"/>
  <c r="U244" i="47"/>
  <c r="S244" i="47"/>
  <c r="R244" i="47"/>
  <c r="M244" i="47"/>
  <c r="L244" i="47"/>
  <c r="K244" i="47"/>
  <c r="J244" i="47"/>
  <c r="I244" i="47"/>
  <c r="H244" i="47"/>
  <c r="G244" i="47"/>
  <c r="F244" i="47"/>
  <c r="V243" i="47"/>
  <c r="U243" i="47"/>
  <c r="S243" i="47"/>
  <c r="R243" i="47"/>
  <c r="K243" i="47"/>
  <c r="J243" i="47"/>
  <c r="I243" i="47"/>
  <c r="H243" i="47"/>
  <c r="G243" i="47"/>
  <c r="F243" i="47"/>
  <c r="V242" i="47"/>
  <c r="U242" i="47"/>
  <c r="S242" i="47"/>
  <c r="R242" i="47"/>
  <c r="K242" i="47"/>
  <c r="J242" i="47"/>
  <c r="I242" i="47"/>
  <c r="H242" i="47"/>
  <c r="G242" i="47"/>
  <c r="F242" i="47"/>
  <c r="X237" i="47"/>
  <c r="V237" i="47"/>
  <c r="U237" i="47"/>
  <c r="S237" i="47"/>
  <c r="R237" i="47"/>
  <c r="L237" i="47"/>
  <c r="J237" i="47"/>
  <c r="I237" i="47"/>
  <c r="G237" i="47"/>
  <c r="F237" i="47"/>
  <c r="V236" i="47"/>
  <c r="U236" i="47"/>
  <c r="S236" i="47"/>
  <c r="R236" i="47"/>
  <c r="J236" i="47"/>
  <c r="I236" i="47"/>
  <c r="G236" i="47"/>
  <c r="F236" i="47"/>
  <c r="V235" i="47"/>
  <c r="U235" i="47"/>
  <c r="S235" i="47"/>
  <c r="R235" i="47"/>
  <c r="J235" i="47"/>
  <c r="I235" i="47"/>
  <c r="G235" i="47"/>
  <c r="F235" i="47"/>
  <c r="X231" i="47"/>
  <c r="V231" i="47"/>
  <c r="U231" i="47"/>
  <c r="S231" i="47"/>
  <c r="R231" i="47"/>
  <c r="M231" i="47"/>
  <c r="L231" i="47"/>
  <c r="K231" i="47"/>
  <c r="J231" i="47"/>
  <c r="I231" i="47"/>
  <c r="H231" i="47"/>
  <c r="G231" i="47"/>
  <c r="F231" i="47"/>
  <c r="V230" i="47"/>
  <c r="U230" i="47"/>
  <c r="S230" i="47"/>
  <c r="R230" i="47"/>
  <c r="K230" i="47"/>
  <c r="J230" i="47"/>
  <c r="I230" i="47"/>
  <c r="H230" i="47"/>
  <c r="G230" i="47"/>
  <c r="F230" i="47"/>
  <c r="V229" i="47"/>
  <c r="U229" i="47"/>
  <c r="S229" i="47"/>
  <c r="R229" i="47"/>
  <c r="K229" i="47"/>
  <c r="J229" i="47"/>
  <c r="I229" i="47"/>
  <c r="H229" i="47"/>
  <c r="G229" i="47"/>
  <c r="F229" i="47"/>
  <c r="X224" i="47"/>
  <c r="V224" i="47"/>
  <c r="U224" i="47"/>
  <c r="S224" i="47"/>
  <c r="R224" i="47"/>
  <c r="L224" i="47"/>
  <c r="J224" i="47"/>
  <c r="I224" i="47"/>
  <c r="G224" i="47"/>
  <c r="F224" i="47"/>
  <c r="V223" i="47"/>
  <c r="U223" i="47"/>
  <c r="S223" i="47"/>
  <c r="R223" i="47"/>
  <c r="J223" i="47"/>
  <c r="I223" i="47"/>
  <c r="G223" i="47"/>
  <c r="F223" i="47"/>
  <c r="V222" i="47"/>
  <c r="U222" i="47"/>
  <c r="S222" i="47"/>
  <c r="R222" i="47"/>
  <c r="J222" i="47"/>
  <c r="I222" i="47"/>
  <c r="G222" i="47"/>
  <c r="F222" i="47"/>
  <c r="X218" i="47"/>
  <c r="V218" i="47"/>
  <c r="U218" i="47"/>
  <c r="S218" i="47"/>
  <c r="R218" i="47"/>
  <c r="M218" i="47"/>
  <c r="L218" i="47"/>
  <c r="K218" i="47"/>
  <c r="J218" i="47"/>
  <c r="I218" i="47"/>
  <c r="H218" i="47"/>
  <c r="G218" i="47"/>
  <c r="F218" i="47"/>
  <c r="V217" i="47"/>
  <c r="U217" i="47"/>
  <c r="S217" i="47"/>
  <c r="R217" i="47"/>
  <c r="K217" i="47"/>
  <c r="J217" i="47"/>
  <c r="I217" i="47"/>
  <c r="H217" i="47"/>
  <c r="G217" i="47"/>
  <c r="F217" i="47"/>
  <c r="V216" i="47"/>
  <c r="U216" i="47"/>
  <c r="S216" i="47"/>
  <c r="R216" i="47"/>
  <c r="K216" i="47"/>
  <c r="J216" i="47"/>
  <c r="I216" i="47"/>
  <c r="H216" i="47"/>
  <c r="G216" i="47"/>
  <c r="F216" i="47"/>
  <c r="X211" i="47"/>
  <c r="V211" i="47"/>
  <c r="U211" i="47"/>
  <c r="S211" i="47"/>
  <c r="R211" i="47"/>
  <c r="L211" i="47"/>
  <c r="J211" i="47"/>
  <c r="I211" i="47"/>
  <c r="G211" i="47"/>
  <c r="F211" i="47"/>
  <c r="V210" i="47"/>
  <c r="U210" i="47"/>
  <c r="S210" i="47"/>
  <c r="R210" i="47"/>
  <c r="J210" i="47"/>
  <c r="I210" i="47"/>
  <c r="G210" i="47"/>
  <c r="F210" i="47"/>
  <c r="V209" i="47"/>
  <c r="U209" i="47"/>
  <c r="S209" i="47"/>
  <c r="R209" i="47"/>
  <c r="J209" i="47"/>
  <c r="I209" i="47"/>
  <c r="G209" i="47"/>
  <c r="F209" i="47"/>
  <c r="X205" i="47"/>
  <c r="V205" i="47"/>
  <c r="U205" i="47"/>
  <c r="S205" i="47"/>
  <c r="R205" i="47"/>
  <c r="M205" i="47"/>
  <c r="L205" i="47"/>
  <c r="K205" i="47"/>
  <c r="J205" i="47"/>
  <c r="I205" i="47"/>
  <c r="H205" i="47"/>
  <c r="G205" i="47"/>
  <c r="F205" i="47"/>
  <c r="V204" i="47"/>
  <c r="U204" i="47"/>
  <c r="S204" i="47"/>
  <c r="R204" i="47"/>
  <c r="K204" i="47"/>
  <c r="J204" i="47"/>
  <c r="I204" i="47"/>
  <c r="H204" i="47"/>
  <c r="G204" i="47"/>
  <c r="F204" i="47"/>
  <c r="V203" i="47"/>
  <c r="U203" i="47"/>
  <c r="S203" i="47"/>
  <c r="R203" i="47"/>
  <c r="K203" i="47"/>
  <c r="J203" i="47"/>
  <c r="I203" i="47"/>
  <c r="H203" i="47"/>
  <c r="G203" i="47"/>
  <c r="F203" i="47"/>
  <c r="X198" i="47"/>
  <c r="V198" i="47"/>
  <c r="U198" i="47"/>
  <c r="S198" i="47"/>
  <c r="R198" i="47"/>
  <c r="L198" i="47"/>
  <c r="J198" i="47"/>
  <c r="I198" i="47"/>
  <c r="G198" i="47"/>
  <c r="F198" i="47"/>
  <c r="V197" i="47"/>
  <c r="U197" i="47"/>
  <c r="S197" i="47"/>
  <c r="R197" i="47"/>
  <c r="J197" i="47"/>
  <c r="I197" i="47"/>
  <c r="G197" i="47"/>
  <c r="F197" i="47"/>
  <c r="V196" i="47"/>
  <c r="U196" i="47"/>
  <c r="S196" i="47"/>
  <c r="R196" i="47"/>
  <c r="J196" i="47"/>
  <c r="I196" i="47"/>
  <c r="G196" i="47"/>
  <c r="F196" i="47"/>
  <c r="X192" i="47"/>
  <c r="V192" i="47"/>
  <c r="U192" i="47"/>
  <c r="S192" i="47"/>
  <c r="R192" i="47"/>
  <c r="M192" i="47"/>
  <c r="L192" i="47"/>
  <c r="K192" i="47"/>
  <c r="J192" i="47"/>
  <c r="I192" i="47"/>
  <c r="H192" i="47"/>
  <c r="G192" i="47"/>
  <c r="F192" i="47"/>
  <c r="V191" i="47"/>
  <c r="U191" i="47"/>
  <c r="S191" i="47"/>
  <c r="R191" i="47"/>
  <c r="K191" i="47"/>
  <c r="J191" i="47"/>
  <c r="I191" i="47"/>
  <c r="H191" i="47"/>
  <c r="G191" i="47"/>
  <c r="F191" i="47"/>
  <c r="V190" i="47"/>
  <c r="U190" i="47"/>
  <c r="S190" i="47"/>
  <c r="R190" i="47"/>
  <c r="K190" i="47"/>
  <c r="J190" i="47"/>
  <c r="I190" i="47"/>
  <c r="H190" i="47"/>
  <c r="G190" i="47"/>
  <c r="F190" i="47"/>
  <c r="X185" i="47"/>
  <c r="V185" i="47"/>
  <c r="U185" i="47"/>
  <c r="S185" i="47"/>
  <c r="R185" i="47"/>
  <c r="L185" i="47"/>
  <c r="J185" i="47"/>
  <c r="I185" i="47"/>
  <c r="G185" i="47"/>
  <c r="F185" i="47"/>
  <c r="V184" i="47"/>
  <c r="U184" i="47"/>
  <c r="S184" i="47"/>
  <c r="R184" i="47"/>
  <c r="J184" i="47"/>
  <c r="I184" i="47"/>
  <c r="G184" i="47"/>
  <c r="F184" i="47"/>
  <c r="V183" i="47"/>
  <c r="U183" i="47"/>
  <c r="S183" i="47"/>
  <c r="R183" i="47"/>
  <c r="J183" i="47"/>
  <c r="I183" i="47"/>
  <c r="G183" i="47"/>
  <c r="F183" i="47"/>
  <c r="X179" i="47"/>
  <c r="V179" i="47"/>
  <c r="U179" i="47"/>
  <c r="S179" i="47"/>
  <c r="R179" i="47"/>
  <c r="M179" i="47"/>
  <c r="L179" i="47"/>
  <c r="K179" i="47"/>
  <c r="J179" i="47"/>
  <c r="I179" i="47"/>
  <c r="H179" i="47"/>
  <c r="G179" i="47"/>
  <c r="F179" i="47"/>
  <c r="V178" i="47"/>
  <c r="U178" i="47"/>
  <c r="S178" i="47"/>
  <c r="R178" i="47"/>
  <c r="K178" i="47"/>
  <c r="J178" i="47"/>
  <c r="I178" i="47"/>
  <c r="H178" i="47"/>
  <c r="G178" i="47"/>
  <c r="F178" i="47"/>
  <c r="V177" i="47"/>
  <c r="U177" i="47"/>
  <c r="S177" i="47"/>
  <c r="R177" i="47"/>
  <c r="K177" i="47"/>
  <c r="J177" i="47"/>
  <c r="I177" i="47"/>
  <c r="H177" i="47"/>
  <c r="G177" i="47"/>
  <c r="F177" i="47"/>
  <c r="X172" i="47"/>
  <c r="V172" i="47"/>
  <c r="U172" i="47"/>
  <c r="S172" i="47"/>
  <c r="R172" i="47"/>
  <c r="L172" i="47"/>
  <c r="J172" i="47"/>
  <c r="I172" i="47"/>
  <c r="G172" i="47"/>
  <c r="F172" i="47"/>
  <c r="V171" i="47"/>
  <c r="U171" i="47"/>
  <c r="S171" i="47"/>
  <c r="R171" i="47"/>
  <c r="J171" i="47"/>
  <c r="I171" i="47"/>
  <c r="G171" i="47"/>
  <c r="F171" i="47"/>
  <c r="V170" i="47"/>
  <c r="U170" i="47"/>
  <c r="S170" i="47"/>
  <c r="R170" i="47"/>
  <c r="J170" i="47"/>
  <c r="I170" i="47"/>
  <c r="G170" i="47"/>
  <c r="F170" i="47"/>
  <c r="X166" i="47"/>
  <c r="V166" i="47"/>
  <c r="U166" i="47"/>
  <c r="S166" i="47"/>
  <c r="R166" i="47"/>
  <c r="M166" i="47"/>
  <c r="L166" i="47"/>
  <c r="K166" i="47"/>
  <c r="J166" i="47"/>
  <c r="I166" i="47"/>
  <c r="H166" i="47"/>
  <c r="G166" i="47"/>
  <c r="F166" i="47"/>
  <c r="V165" i="47"/>
  <c r="U165" i="47"/>
  <c r="S165" i="47"/>
  <c r="R165" i="47"/>
  <c r="K165" i="47"/>
  <c r="J165" i="47"/>
  <c r="I165" i="47"/>
  <c r="H165" i="47"/>
  <c r="G165" i="47"/>
  <c r="F165" i="47"/>
  <c r="V164" i="47"/>
  <c r="U164" i="47"/>
  <c r="S164" i="47"/>
  <c r="R164" i="47"/>
  <c r="K164" i="47"/>
  <c r="J164" i="47"/>
  <c r="I164" i="47"/>
  <c r="H164" i="47"/>
  <c r="G164" i="47"/>
  <c r="F164" i="47"/>
  <c r="X159" i="47"/>
  <c r="V159" i="47"/>
  <c r="U159" i="47"/>
  <c r="S159" i="47"/>
  <c r="R159" i="47"/>
  <c r="L159" i="47"/>
  <c r="J159" i="47"/>
  <c r="I159" i="47"/>
  <c r="G159" i="47"/>
  <c r="F159" i="47"/>
  <c r="V158" i="47"/>
  <c r="U158" i="47"/>
  <c r="S158" i="47"/>
  <c r="R158" i="47"/>
  <c r="J158" i="47"/>
  <c r="I158" i="47"/>
  <c r="G158" i="47"/>
  <c r="F158" i="47"/>
  <c r="V157" i="47"/>
  <c r="U157" i="47"/>
  <c r="S157" i="47"/>
  <c r="R157" i="47"/>
  <c r="J157" i="47"/>
  <c r="I157" i="47"/>
  <c r="G157" i="47"/>
  <c r="F157" i="47"/>
  <c r="X153" i="47"/>
  <c r="V153" i="47"/>
  <c r="U153" i="47"/>
  <c r="S153" i="47"/>
  <c r="R153" i="47"/>
  <c r="M153" i="47"/>
  <c r="L153" i="47"/>
  <c r="K153" i="47"/>
  <c r="J153" i="47"/>
  <c r="I153" i="47"/>
  <c r="H153" i="47"/>
  <c r="G153" i="47"/>
  <c r="F153" i="47"/>
  <c r="V152" i="47"/>
  <c r="U152" i="47"/>
  <c r="S152" i="47"/>
  <c r="R152" i="47"/>
  <c r="K152" i="47"/>
  <c r="J152" i="47"/>
  <c r="I152" i="47"/>
  <c r="H152" i="47"/>
  <c r="G152" i="47"/>
  <c r="F152" i="47"/>
  <c r="V151" i="47"/>
  <c r="U151" i="47"/>
  <c r="S151" i="47"/>
  <c r="R151" i="47"/>
  <c r="K151" i="47"/>
  <c r="J151" i="47"/>
  <c r="I151" i="47"/>
  <c r="H151" i="47"/>
  <c r="G151" i="47"/>
  <c r="F151" i="47"/>
  <c r="X146" i="47"/>
  <c r="V146" i="47"/>
  <c r="U146" i="47"/>
  <c r="S146" i="47"/>
  <c r="R146" i="47"/>
  <c r="L146" i="47"/>
  <c r="J146" i="47"/>
  <c r="I146" i="47"/>
  <c r="G146" i="47"/>
  <c r="F146" i="47"/>
  <c r="V145" i="47"/>
  <c r="U145" i="47"/>
  <c r="S145" i="47"/>
  <c r="R145" i="47"/>
  <c r="J145" i="47"/>
  <c r="I145" i="47"/>
  <c r="G145" i="47"/>
  <c r="F145" i="47"/>
  <c r="V144" i="47"/>
  <c r="U144" i="47"/>
  <c r="S144" i="47"/>
  <c r="R144" i="47"/>
  <c r="J144" i="47"/>
  <c r="I144" i="47"/>
  <c r="G144" i="47"/>
  <c r="F144" i="47"/>
  <c r="X140" i="47"/>
  <c r="V140" i="47"/>
  <c r="U140" i="47"/>
  <c r="S140" i="47"/>
  <c r="R140" i="47"/>
  <c r="M140" i="47"/>
  <c r="L140" i="47"/>
  <c r="K140" i="47"/>
  <c r="J140" i="47"/>
  <c r="I140" i="47"/>
  <c r="H140" i="47"/>
  <c r="G140" i="47"/>
  <c r="F140" i="47"/>
  <c r="V139" i="47"/>
  <c r="U139" i="47"/>
  <c r="S139" i="47"/>
  <c r="R139" i="47"/>
  <c r="K139" i="47"/>
  <c r="J139" i="47"/>
  <c r="I139" i="47"/>
  <c r="H139" i="47"/>
  <c r="G139" i="47"/>
  <c r="F139" i="47"/>
  <c r="V138" i="47"/>
  <c r="U138" i="47"/>
  <c r="S138" i="47"/>
  <c r="R138" i="47"/>
  <c r="K138" i="47"/>
  <c r="J138" i="47"/>
  <c r="I138" i="47"/>
  <c r="H138" i="47"/>
  <c r="G138" i="47"/>
  <c r="F138" i="47"/>
  <c r="X133" i="47"/>
  <c r="V133" i="47"/>
  <c r="U133" i="47"/>
  <c r="S133" i="47"/>
  <c r="R133" i="47"/>
  <c r="L133" i="47"/>
  <c r="J133" i="47"/>
  <c r="I133" i="47"/>
  <c r="G133" i="47"/>
  <c r="F133" i="47"/>
  <c r="V132" i="47"/>
  <c r="U132" i="47"/>
  <c r="S132" i="47"/>
  <c r="R132" i="47"/>
  <c r="J132" i="47"/>
  <c r="I132" i="47"/>
  <c r="G132" i="47"/>
  <c r="F132" i="47"/>
  <c r="V131" i="47"/>
  <c r="U131" i="47"/>
  <c r="S131" i="47"/>
  <c r="R131" i="47"/>
  <c r="J131" i="47"/>
  <c r="I131" i="47"/>
  <c r="G131" i="47"/>
  <c r="F131" i="47"/>
  <c r="X127" i="47"/>
  <c r="V127" i="47"/>
  <c r="U127" i="47"/>
  <c r="S127" i="47"/>
  <c r="R127" i="47"/>
  <c r="M127" i="47"/>
  <c r="L127" i="47"/>
  <c r="K127" i="47"/>
  <c r="J127" i="47"/>
  <c r="I127" i="47"/>
  <c r="H127" i="47"/>
  <c r="G127" i="47"/>
  <c r="F127" i="47"/>
  <c r="V126" i="47"/>
  <c r="U126" i="47"/>
  <c r="S126" i="47"/>
  <c r="R126" i="47"/>
  <c r="K126" i="47"/>
  <c r="J126" i="47"/>
  <c r="I126" i="47"/>
  <c r="H126" i="47"/>
  <c r="G126" i="47"/>
  <c r="F126" i="47"/>
  <c r="V125" i="47"/>
  <c r="U125" i="47"/>
  <c r="S125" i="47"/>
  <c r="R125" i="47"/>
  <c r="K125" i="47"/>
  <c r="J125" i="47"/>
  <c r="I125" i="47"/>
  <c r="H125" i="47"/>
  <c r="G125" i="47"/>
  <c r="F125" i="47"/>
  <c r="X120" i="47"/>
  <c r="V120" i="47"/>
  <c r="U120" i="47"/>
  <c r="S120" i="47"/>
  <c r="R120" i="47"/>
  <c r="L120" i="47"/>
  <c r="J120" i="47"/>
  <c r="I120" i="47"/>
  <c r="G120" i="47"/>
  <c r="F120" i="47"/>
  <c r="V119" i="47"/>
  <c r="U119" i="47"/>
  <c r="S119" i="47"/>
  <c r="R119" i="47"/>
  <c r="J119" i="47"/>
  <c r="I119" i="47"/>
  <c r="G119" i="47"/>
  <c r="F119" i="47"/>
  <c r="V118" i="47"/>
  <c r="U118" i="47"/>
  <c r="S118" i="47"/>
  <c r="R118" i="47"/>
  <c r="J118" i="47"/>
  <c r="I118" i="47"/>
  <c r="G118" i="47"/>
  <c r="F118" i="47"/>
  <c r="X114" i="47"/>
  <c r="V114" i="47"/>
  <c r="U114" i="47"/>
  <c r="S114" i="47"/>
  <c r="R114" i="47"/>
  <c r="M114" i="47"/>
  <c r="L114" i="47"/>
  <c r="K114" i="47"/>
  <c r="J114" i="47"/>
  <c r="I114" i="47"/>
  <c r="H114" i="47"/>
  <c r="G114" i="47"/>
  <c r="F114" i="47"/>
  <c r="V113" i="47"/>
  <c r="U113" i="47"/>
  <c r="S113" i="47"/>
  <c r="R113" i="47"/>
  <c r="K113" i="47"/>
  <c r="J113" i="47"/>
  <c r="I113" i="47"/>
  <c r="H113" i="47"/>
  <c r="G113" i="47"/>
  <c r="F113" i="47"/>
  <c r="V112" i="47"/>
  <c r="U112" i="47"/>
  <c r="S112" i="47"/>
  <c r="R112" i="47"/>
  <c r="K112" i="47"/>
  <c r="J112" i="47"/>
  <c r="I112" i="47"/>
  <c r="H112" i="47"/>
  <c r="G112" i="47"/>
  <c r="F112" i="47"/>
  <c r="X107" i="47"/>
  <c r="V107" i="47"/>
  <c r="U107" i="47"/>
  <c r="S107" i="47"/>
  <c r="R107" i="47"/>
  <c r="L107" i="47"/>
  <c r="J107" i="47"/>
  <c r="I107" i="47"/>
  <c r="G107" i="47"/>
  <c r="F107" i="47"/>
  <c r="V106" i="47"/>
  <c r="U106" i="47"/>
  <c r="S106" i="47"/>
  <c r="R106" i="47"/>
  <c r="J106" i="47"/>
  <c r="I106" i="47"/>
  <c r="G106" i="47"/>
  <c r="F106" i="47"/>
  <c r="V105" i="47"/>
  <c r="U105" i="47"/>
  <c r="S105" i="47"/>
  <c r="R105" i="47"/>
  <c r="J105" i="47"/>
  <c r="I105" i="47"/>
  <c r="G105" i="47"/>
  <c r="F105" i="47"/>
  <c r="X101" i="47"/>
  <c r="V101" i="47"/>
  <c r="U101" i="47"/>
  <c r="S101" i="47"/>
  <c r="R101" i="47"/>
  <c r="M101" i="47"/>
  <c r="L101" i="47"/>
  <c r="K101" i="47"/>
  <c r="J101" i="47"/>
  <c r="I101" i="47"/>
  <c r="H101" i="47"/>
  <c r="G101" i="47"/>
  <c r="F101" i="47"/>
  <c r="V100" i="47"/>
  <c r="U100" i="47"/>
  <c r="S100" i="47"/>
  <c r="R100" i="47"/>
  <c r="K100" i="47"/>
  <c r="J100" i="47"/>
  <c r="I100" i="47"/>
  <c r="H100" i="47"/>
  <c r="G100" i="47"/>
  <c r="F100" i="47"/>
  <c r="V99" i="47"/>
  <c r="U99" i="47"/>
  <c r="S99" i="47"/>
  <c r="R99" i="47"/>
  <c r="K99" i="47"/>
  <c r="J99" i="47"/>
  <c r="I99" i="47"/>
  <c r="H99" i="47"/>
  <c r="G99" i="47"/>
  <c r="F99" i="47"/>
  <c r="X94" i="47"/>
  <c r="V94" i="47"/>
  <c r="U94" i="47"/>
  <c r="S94" i="47"/>
  <c r="R94" i="47"/>
  <c r="L94" i="47"/>
  <c r="J94" i="47"/>
  <c r="I94" i="47"/>
  <c r="G94" i="47"/>
  <c r="F94" i="47"/>
  <c r="V93" i="47"/>
  <c r="U93" i="47"/>
  <c r="S93" i="47"/>
  <c r="R93" i="47"/>
  <c r="J93" i="47"/>
  <c r="I93" i="47"/>
  <c r="G93" i="47"/>
  <c r="F93" i="47"/>
  <c r="V92" i="47"/>
  <c r="U92" i="47"/>
  <c r="S92" i="47"/>
  <c r="R92" i="47"/>
  <c r="J92" i="47"/>
  <c r="I92" i="47"/>
  <c r="G92" i="47"/>
  <c r="F92" i="47"/>
  <c r="X88" i="47"/>
  <c r="V88" i="47"/>
  <c r="U88" i="47"/>
  <c r="S88" i="47"/>
  <c r="R88" i="47"/>
  <c r="M88" i="47"/>
  <c r="L88" i="47"/>
  <c r="K88" i="47"/>
  <c r="J88" i="47"/>
  <c r="I88" i="47"/>
  <c r="H88" i="47"/>
  <c r="G88" i="47"/>
  <c r="F88" i="47"/>
  <c r="V87" i="47"/>
  <c r="U87" i="47"/>
  <c r="S87" i="47"/>
  <c r="R87" i="47"/>
  <c r="K87" i="47"/>
  <c r="J87" i="47"/>
  <c r="I87" i="47"/>
  <c r="H87" i="47"/>
  <c r="G87" i="47"/>
  <c r="F87" i="47"/>
  <c r="V86" i="47"/>
  <c r="U86" i="47"/>
  <c r="S86" i="47"/>
  <c r="R86" i="47"/>
  <c r="K86" i="47"/>
  <c r="J86" i="47"/>
  <c r="I86" i="47"/>
  <c r="H86" i="47"/>
  <c r="G86" i="47"/>
  <c r="F86" i="47"/>
  <c r="X81" i="47"/>
  <c r="V81" i="47"/>
  <c r="U81" i="47"/>
  <c r="S81" i="47"/>
  <c r="R81" i="47"/>
  <c r="L81" i="47"/>
  <c r="J81" i="47"/>
  <c r="I81" i="47"/>
  <c r="G81" i="47"/>
  <c r="F81" i="47"/>
  <c r="V80" i="47"/>
  <c r="U80" i="47"/>
  <c r="S80" i="47"/>
  <c r="R80" i="47"/>
  <c r="J80" i="47"/>
  <c r="I80" i="47"/>
  <c r="G80" i="47"/>
  <c r="F80" i="47"/>
  <c r="V79" i="47"/>
  <c r="U79" i="47"/>
  <c r="S79" i="47"/>
  <c r="R79" i="47"/>
  <c r="J79" i="47"/>
  <c r="I79" i="47"/>
  <c r="G79" i="47"/>
  <c r="F79" i="47"/>
  <c r="X75" i="47"/>
  <c r="V75" i="47"/>
  <c r="U75" i="47"/>
  <c r="S75" i="47"/>
  <c r="R75" i="47"/>
  <c r="M75" i="47"/>
  <c r="L75" i="47"/>
  <c r="K75" i="47"/>
  <c r="J75" i="47"/>
  <c r="I75" i="47"/>
  <c r="H75" i="47"/>
  <c r="G75" i="47"/>
  <c r="F75" i="47"/>
  <c r="V74" i="47"/>
  <c r="U74" i="47"/>
  <c r="S74" i="47"/>
  <c r="R74" i="47"/>
  <c r="K74" i="47"/>
  <c r="J74" i="47"/>
  <c r="I74" i="47"/>
  <c r="H74" i="47"/>
  <c r="G74" i="47"/>
  <c r="F74" i="47"/>
  <c r="V73" i="47"/>
  <c r="U73" i="47"/>
  <c r="S73" i="47"/>
  <c r="R73" i="47"/>
  <c r="K73" i="47"/>
  <c r="J73" i="47"/>
  <c r="I73" i="47"/>
  <c r="H73" i="47"/>
  <c r="G73" i="47"/>
  <c r="F73" i="47"/>
  <c r="X263" i="48"/>
  <c r="V263" i="48"/>
  <c r="U263" i="48"/>
  <c r="S263" i="48"/>
  <c r="R263" i="48"/>
  <c r="L263" i="48"/>
  <c r="J263" i="48"/>
  <c r="I263" i="48"/>
  <c r="G263" i="48"/>
  <c r="F263" i="48"/>
  <c r="V262" i="48"/>
  <c r="U262" i="48"/>
  <c r="S262" i="48"/>
  <c r="R262" i="48"/>
  <c r="J262" i="48"/>
  <c r="I262" i="48"/>
  <c r="G262" i="48"/>
  <c r="F262" i="48"/>
  <c r="V261" i="48"/>
  <c r="U261" i="48"/>
  <c r="S261" i="48"/>
  <c r="R261" i="48"/>
  <c r="J261" i="48"/>
  <c r="I261" i="48"/>
  <c r="G261" i="48"/>
  <c r="F261" i="48"/>
  <c r="X257" i="48"/>
  <c r="V257" i="48"/>
  <c r="U257" i="48"/>
  <c r="S257" i="48"/>
  <c r="R257" i="48"/>
  <c r="M257" i="48"/>
  <c r="L257" i="48"/>
  <c r="K257" i="48"/>
  <c r="J257" i="48"/>
  <c r="I257" i="48"/>
  <c r="H257" i="48"/>
  <c r="G257" i="48"/>
  <c r="F257" i="48"/>
  <c r="V256" i="48"/>
  <c r="U256" i="48"/>
  <c r="S256" i="48"/>
  <c r="R256" i="48"/>
  <c r="K256" i="48"/>
  <c r="J256" i="48"/>
  <c r="I256" i="48"/>
  <c r="H256" i="48"/>
  <c r="G256" i="48"/>
  <c r="F256" i="48"/>
  <c r="V255" i="48"/>
  <c r="U255" i="48"/>
  <c r="S255" i="48"/>
  <c r="R255" i="48"/>
  <c r="K255" i="48"/>
  <c r="J255" i="48"/>
  <c r="I255" i="48"/>
  <c r="H255" i="48"/>
  <c r="G255" i="48"/>
  <c r="F255" i="48"/>
  <c r="X250" i="48"/>
  <c r="V250" i="48"/>
  <c r="U250" i="48"/>
  <c r="S250" i="48"/>
  <c r="R250" i="48"/>
  <c r="L250" i="48"/>
  <c r="J250" i="48"/>
  <c r="I250" i="48"/>
  <c r="G250" i="48"/>
  <c r="F250" i="48"/>
  <c r="V249" i="48"/>
  <c r="U249" i="48"/>
  <c r="S249" i="48"/>
  <c r="R249" i="48"/>
  <c r="J249" i="48"/>
  <c r="I249" i="48"/>
  <c r="G249" i="48"/>
  <c r="F249" i="48"/>
  <c r="V248" i="48"/>
  <c r="U248" i="48"/>
  <c r="S248" i="48"/>
  <c r="R248" i="48"/>
  <c r="J248" i="48"/>
  <c r="I248" i="48"/>
  <c r="G248" i="48"/>
  <c r="F248" i="48"/>
  <c r="X244" i="48"/>
  <c r="V244" i="48"/>
  <c r="U244" i="48"/>
  <c r="S244" i="48"/>
  <c r="R244" i="48"/>
  <c r="M244" i="48"/>
  <c r="L244" i="48"/>
  <c r="K244" i="48"/>
  <c r="J244" i="48"/>
  <c r="I244" i="48"/>
  <c r="H244" i="48"/>
  <c r="G244" i="48"/>
  <c r="F244" i="48"/>
  <c r="V243" i="48"/>
  <c r="U243" i="48"/>
  <c r="S243" i="48"/>
  <c r="R243" i="48"/>
  <c r="K243" i="48"/>
  <c r="J243" i="48"/>
  <c r="I243" i="48"/>
  <c r="H243" i="48"/>
  <c r="G243" i="48"/>
  <c r="F243" i="48"/>
  <c r="V242" i="48"/>
  <c r="U242" i="48"/>
  <c r="S242" i="48"/>
  <c r="R242" i="48"/>
  <c r="K242" i="48"/>
  <c r="J242" i="48"/>
  <c r="I242" i="48"/>
  <c r="H242" i="48"/>
  <c r="G242" i="48"/>
  <c r="F242" i="48"/>
  <c r="X237" i="48"/>
  <c r="V237" i="48"/>
  <c r="U237" i="48"/>
  <c r="S237" i="48"/>
  <c r="R237" i="48"/>
  <c r="L237" i="48"/>
  <c r="J237" i="48"/>
  <c r="I237" i="48"/>
  <c r="G237" i="48"/>
  <c r="F237" i="48"/>
  <c r="V236" i="48"/>
  <c r="U236" i="48"/>
  <c r="S236" i="48"/>
  <c r="R236" i="48"/>
  <c r="J236" i="48"/>
  <c r="I236" i="48"/>
  <c r="G236" i="48"/>
  <c r="F236" i="48"/>
  <c r="V235" i="48"/>
  <c r="U235" i="48"/>
  <c r="S235" i="48"/>
  <c r="R235" i="48"/>
  <c r="J235" i="48"/>
  <c r="I235" i="48"/>
  <c r="G235" i="48"/>
  <c r="F235" i="48"/>
  <c r="X231" i="48"/>
  <c r="V231" i="48"/>
  <c r="U231" i="48"/>
  <c r="S231" i="48"/>
  <c r="R231" i="48"/>
  <c r="M231" i="48"/>
  <c r="L231" i="48"/>
  <c r="K231" i="48"/>
  <c r="J231" i="48"/>
  <c r="I231" i="48"/>
  <c r="H231" i="48"/>
  <c r="G231" i="48"/>
  <c r="F231" i="48"/>
  <c r="V230" i="48"/>
  <c r="U230" i="48"/>
  <c r="S230" i="48"/>
  <c r="R230" i="48"/>
  <c r="K230" i="48"/>
  <c r="J230" i="48"/>
  <c r="I230" i="48"/>
  <c r="H230" i="48"/>
  <c r="G230" i="48"/>
  <c r="F230" i="48"/>
  <c r="V229" i="48"/>
  <c r="U229" i="48"/>
  <c r="S229" i="48"/>
  <c r="R229" i="48"/>
  <c r="K229" i="48"/>
  <c r="J229" i="48"/>
  <c r="I229" i="48"/>
  <c r="H229" i="48"/>
  <c r="G229" i="48"/>
  <c r="F229" i="48"/>
  <c r="X224" i="48"/>
  <c r="V224" i="48"/>
  <c r="U224" i="48"/>
  <c r="S224" i="48"/>
  <c r="R224" i="48"/>
  <c r="L224" i="48"/>
  <c r="J224" i="48"/>
  <c r="I224" i="48"/>
  <c r="G224" i="48"/>
  <c r="F224" i="48"/>
  <c r="V223" i="48"/>
  <c r="U223" i="48"/>
  <c r="S223" i="48"/>
  <c r="R223" i="48"/>
  <c r="J223" i="48"/>
  <c r="I223" i="48"/>
  <c r="G223" i="48"/>
  <c r="F223" i="48"/>
  <c r="V222" i="48"/>
  <c r="U222" i="48"/>
  <c r="S222" i="48"/>
  <c r="R222" i="48"/>
  <c r="J222" i="48"/>
  <c r="I222" i="48"/>
  <c r="G222" i="48"/>
  <c r="F222" i="48"/>
  <c r="X218" i="48"/>
  <c r="V218" i="48"/>
  <c r="U218" i="48"/>
  <c r="S218" i="48"/>
  <c r="R218" i="48"/>
  <c r="M218" i="48"/>
  <c r="L218" i="48"/>
  <c r="K218" i="48"/>
  <c r="J218" i="48"/>
  <c r="I218" i="48"/>
  <c r="H218" i="48"/>
  <c r="G218" i="48"/>
  <c r="F218" i="48"/>
  <c r="V217" i="48"/>
  <c r="U217" i="48"/>
  <c r="S217" i="48"/>
  <c r="R217" i="48"/>
  <c r="K217" i="48"/>
  <c r="J217" i="48"/>
  <c r="I217" i="48"/>
  <c r="H217" i="48"/>
  <c r="G217" i="48"/>
  <c r="F217" i="48"/>
  <c r="V216" i="48"/>
  <c r="U216" i="48"/>
  <c r="S216" i="48"/>
  <c r="R216" i="48"/>
  <c r="K216" i="48"/>
  <c r="J216" i="48"/>
  <c r="I216" i="48"/>
  <c r="H216" i="48"/>
  <c r="G216" i="48"/>
  <c r="F216" i="48"/>
  <c r="X211" i="48"/>
  <c r="V211" i="48"/>
  <c r="U211" i="48"/>
  <c r="S211" i="48"/>
  <c r="R211" i="48"/>
  <c r="L211" i="48"/>
  <c r="J211" i="48"/>
  <c r="I211" i="48"/>
  <c r="G211" i="48"/>
  <c r="F211" i="48"/>
  <c r="V210" i="48"/>
  <c r="U210" i="48"/>
  <c r="S210" i="48"/>
  <c r="R210" i="48"/>
  <c r="J210" i="48"/>
  <c r="I210" i="48"/>
  <c r="G210" i="48"/>
  <c r="F210" i="48"/>
  <c r="V209" i="48"/>
  <c r="U209" i="48"/>
  <c r="S209" i="48"/>
  <c r="R209" i="48"/>
  <c r="J209" i="48"/>
  <c r="I209" i="48"/>
  <c r="G209" i="48"/>
  <c r="F209" i="48"/>
  <c r="X205" i="48"/>
  <c r="V205" i="48"/>
  <c r="U205" i="48"/>
  <c r="S205" i="48"/>
  <c r="R205" i="48"/>
  <c r="M205" i="48"/>
  <c r="L205" i="48"/>
  <c r="K205" i="48"/>
  <c r="J205" i="48"/>
  <c r="I205" i="48"/>
  <c r="H205" i="48"/>
  <c r="G205" i="48"/>
  <c r="F205" i="48"/>
  <c r="V204" i="48"/>
  <c r="U204" i="48"/>
  <c r="S204" i="48"/>
  <c r="R204" i="48"/>
  <c r="K204" i="48"/>
  <c r="J204" i="48"/>
  <c r="I204" i="48"/>
  <c r="H204" i="48"/>
  <c r="G204" i="48"/>
  <c r="F204" i="48"/>
  <c r="V203" i="48"/>
  <c r="U203" i="48"/>
  <c r="S203" i="48"/>
  <c r="R203" i="48"/>
  <c r="K203" i="48"/>
  <c r="J203" i="48"/>
  <c r="I203" i="48"/>
  <c r="H203" i="48"/>
  <c r="G203" i="48"/>
  <c r="F203" i="48"/>
  <c r="X198" i="48"/>
  <c r="V198" i="48"/>
  <c r="U198" i="48"/>
  <c r="S198" i="48"/>
  <c r="R198" i="48"/>
  <c r="L198" i="48"/>
  <c r="J198" i="48"/>
  <c r="I198" i="48"/>
  <c r="G198" i="48"/>
  <c r="F198" i="48"/>
  <c r="V197" i="48"/>
  <c r="U197" i="48"/>
  <c r="S197" i="48"/>
  <c r="R197" i="48"/>
  <c r="J197" i="48"/>
  <c r="I197" i="48"/>
  <c r="G197" i="48"/>
  <c r="F197" i="48"/>
  <c r="V196" i="48"/>
  <c r="U196" i="48"/>
  <c r="S196" i="48"/>
  <c r="R196" i="48"/>
  <c r="J196" i="48"/>
  <c r="I196" i="48"/>
  <c r="G196" i="48"/>
  <c r="F196" i="48"/>
  <c r="X192" i="48"/>
  <c r="V192" i="48"/>
  <c r="U192" i="48"/>
  <c r="S192" i="48"/>
  <c r="R192" i="48"/>
  <c r="M192" i="48"/>
  <c r="L192" i="48"/>
  <c r="K192" i="48"/>
  <c r="J192" i="48"/>
  <c r="I192" i="48"/>
  <c r="H192" i="48"/>
  <c r="G192" i="48"/>
  <c r="F192" i="48"/>
  <c r="V191" i="48"/>
  <c r="U191" i="48"/>
  <c r="S191" i="48"/>
  <c r="R191" i="48"/>
  <c r="K191" i="48"/>
  <c r="J191" i="48"/>
  <c r="I191" i="48"/>
  <c r="H191" i="48"/>
  <c r="G191" i="48"/>
  <c r="F191" i="48"/>
  <c r="V190" i="48"/>
  <c r="U190" i="48"/>
  <c r="S190" i="48"/>
  <c r="R190" i="48"/>
  <c r="K190" i="48"/>
  <c r="J190" i="48"/>
  <c r="I190" i="48"/>
  <c r="H190" i="48"/>
  <c r="G190" i="48"/>
  <c r="F190" i="48"/>
  <c r="X185" i="48"/>
  <c r="V185" i="48"/>
  <c r="U185" i="48"/>
  <c r="S185" i="48"/>
  <c r="R185" i="48"/>
  <c r="L185" i="48"/>
  <c r="J185" i="48"/>
  <c r="I185" i="48"/>
  <c r="G185" i="48"/>
  <c r="F185" i="48"/>
  <c r="V184" i="48"/>
  <c r="U184" i="48"/>
  <c r="S184" i="48"/>
  <c r="R184" i="48"/>
  <c r="J184" i="48"/>
  <c r="I184" i="48"/>
  <c r="G184" i="48"/>
  <c r="F184" i="48"/>
  <c r="V183" i="48"/>
  <c r="U183" i="48"/>
  <c r="S183" i="48"/>
  <c r="R183" i="48"/>
  <c r="J183" i="48"/>
  <c r="I183" i="48"/>
  <c r="G183" i="48"/>
  <c r="F183" i="48"/>
  <c r="X179" i="48"/>
  <c r="V179" i="48"/>
  <c r="U179" i="48"/>
  <c r="S179" i="48"/>
  <c r="R179" i="48"/>
  <c r="M179" i="48"/>
  <c r="L179" i="48"/>
  <c r="K179" i="48"/>
  <c r="J179" i="48"/>
  <c r="I179" i="48"/>
  <c r="H179" i="48"/>
  <c r="G179" i="48"/>
  <c r="F179" i="48"/>
  <c r="V178" i="48"/>
  <c r="U178" i="48"/>
  <c r="S178" i="48"/>
  <c r="R178" i="48"/>
  <c r="K178" i="48"/>
  <c r="J178" i="48"/>
  <c r="I178" i="48"/>
  <c r="H178" i="48"/>
  <c r="G178" i="48"/>
  <c r="F178" i="48"/>
  <c r="V177" i="48"/>
  <c r="U177" i="48"/>
  <c r="S177" i="48"/>
  <c r="R177" i="48"/>
  <c r="K177" i="48"/>
  <c r="J177" i="48"/>
  <c r="I177" i="48"/>
  <c r="H177" i="48"/>
  <c r="G177" i="48"/>
  <c r="F177" i="48"/>
  <c r="X172" i="48"/>
  <c r="V172" i="48"/>
  <c r="U172" i="48"/>
  <c r="S172" i="48"/>
  <c r="R172" i="48"/>
  <c r="L172" i="48"/>
  <c r="J172" i="48"/>
  <c r="I172" i="48"/>
  <c r="G172" i="48"/>
  <c r="F172" i="48"/>
  <c r="V171" i="48"/>
  <c r="U171" i="48"/>
  <c r="S171" i="48"/>
  <c r="R171" i="48"/>
  <c r="J171" i="48"/>
  <c r="I171" i="48"/>
  <c r="G171" i="48"/>
  <c r="F171" i="48"/>
  <c r="V170" i="48"/>
  <c r="U170" i="48"/>
  <c r="S170" i="48"/>
  <c r="R170" i="48"/>
  <c r="J170" i="48"/>
  <c r="I170" i="48"/>
  <c r="G170" i="48"/>
  <c r="F170" i="48"/>
  <c r="X166" i="48"/>
  <c r="V166" i="48"/>
  <c r="U166" i="48"/>
  <c r="S166" i="48"/>
  <c r="R166" i="48"/>
  <c r="M166" i="48"/>
  <c r="L166" i="48"/>
  <c r="K166" i="48"/>
  <c r="J166" i="48"/>
  <c r="I166" i="48"/>
  <c r="H166" i="48"/>
  <c r="G166" i="48"/>
  <c r="F166" i="48"/>
  <c r="V165" i="48"/>
  <c r="U165" i="48"/>
  <c r="S165" i="48"/>
  <c r="R165" i="48"/>
  <c r="K165" i="48"/>
  <c r="J165" i="48"/>
  <c r="I165" i="48"/>
  <c r="H165" i="48"/>
  <c r="G165" i="48"/>
  <c r="F165" i="48"/>
  <c r="V164" i="48"/>
  <c r="U164" i="48"/>
  <c r="S164" i="48"/>
  <c r="R164" i="48"/>
  <c r="K164" i="48"/>
  <c r="J164" i="48"/>
  <c r="I164" i="48"/>
  <c r="H164" i="48"/>
  <c r="G164" i="48"/>
  <c r="F164" i="48"/>
  <c r="X159" i="48"/>
  <c r="V159" i="48"/>
  <c r="U159" i="48"/>
  <c r="S159" i="48"/>
  <c r="R159" i="48"/>
  <c r="L159" i="48"/>
  <c r="J159" i="48"/>
  <c r="I159" i="48"/>
  <c r="G159" i="48"/>
  <c r="F159" i="48"/>
  <c r="V158" i="48"/>
  <c r="U158" i="48"/>
  <c r="S158" i="48"/>
  <c r="R158" i="48"/>
  <c r="J158" i="48"/>
  <c r="I158" i="48"/>
  <c r="G158" i="48"/>
  <c r="F158" i="48"/>
  <c r="V157" i="48"/>
  <c r="U157" i="48"/>
  <c r="S157" i="48"/>
  <c r="R157" i="48"/>
  <c r="J157" i="48"/>
  <c r="I157" i="48"/>
  <c r="G157" i="48"/>
  <c r="F157" i="48"/>
  <c r="X153" i="48"/>
  <c r="V153" i="48"/>
  <c r="U153" i="48"/>
  <c r="S153" i="48"/>
  <c r="R153" i="48"/>
  <c r="M153" i="48"/>
  <c r="L153" i="48"/>
  <c r="K153" i="48"/>
  <c r="J153" i="48"/>
  <c r="I153" i="48"/>
  <c r="H153" i="48"/>
  <c r="G153" i="48"/>
  <c r="F153" i="48"/>
  <c r="V152" i="48"/>
  <c r="U152" i="48"/>
  <c r="S152" i="48"/>
  <c r="R152" i="48"/>
  <c r="K152" i="48"/>
  <c r="J152" i="48"/>
  <c r="I152" i="48"/>
  <c r="H152" i="48"/>
  <c r="G152" i="48"/>
  <c r="F152" i="48"/>
  <c r="V151" i="48"/>
  <c r="U151" i="48"/>
  <c r="S151" i="48"/>
  <c r="R151" i="48"/>
  <c r="K151" i="48"/>
  <c r="J151" i="48"/>
  <c r="I151" i="48"/>
  <c r="H151" i="48"/>
  <c r="G151" i="48"/>
  <c r="F151" i="48"/>
  <c r="X146" i="48"/>
  <c r="V146" i="48"/>
  <c r="U146" i="48"/>
  <c r="S146" i="48"/>
  <c r="R146" i="48"/>
  <c r="L146" i="48"/>
  <c r="J146" i="48"/>
  <c r="I146" i="48"/>
  <c r="G146" i="48"/>
  <c r="F146" i="48"/>
  <c r="V145" i="48"/>
  <c r="U145" i="48"/>
  <c r="S145" i="48"/>
  <c r="R145" i="48"/>
  <c r="J145" i="48"/>
  <c r="I145" i="48"/>
  <c r="G145" i="48"/>
  <c r="F145" i="48"/>
  <c r="V144" i="48"/>
  <c r="U144" i="48"/>
  <c r="S144" i="48"/>
  <c r="R144" i="48"/>
  <c r="J144" i="48"/>
  <c r="I144" i="48"/>
  <c r="G144" i="48"/>
  <c r="F144" i="48"/>
  <c r="X140" i="48"/>
  <c r="V140" i="48"/>
  <c r="U140" i="48"/>
  <c r="S140" i="48"/>
  <c r="R140" i="48"/>
  <c r="M140" i="48"/>
  <c r="L140" i="48"/>
  <c r="K140" i="48"/>
  <c r="J140" i="48"/>
  <c r="I140" i="48"/>
  <c r="H140" i="48"/>
  <c r="G140" i="48"/>
  <c r="F140" i="48"/>
  <c r="V139" i="48"/>
  <c r="U139" i="48"/>
  <c r="S139" i="48"/>
  <c r="R139" i="48"/>
  <c r="K139" i="48"/>
  <c r="J139" i="48"/>
  <c r="I139" i="48"/>
  <c r="H139" i="48"/>
  <c r="G139" i="48"/>
  <c r="F139" i="48"/>
  <c r="V138" i="48"/>
  <c r="U138" i="48"/>
  <c r="S138" i="48"/>
  <c r="R138" i="48"/>
  <c r="K138" i="48"/>
  <c r="J138" i="48"/>
  <c r="I138" i="48"/>
  <c r="H138" i="48"/>
  <c r="G138" i="48"/>
  <c r="F138" i="48"/>
  <c r="X133" i="48"/>
  <c r="V133" i="48"/>
  <c r="U133" i="48"/>
  <c r="S133" i="48"/>
  <c r="R133" i="48"/>
  <c r="L133" i="48"/>
  <c r="J133" i="48"/>
  <c r="I133" i="48"/>
  <c r="G133" i="48"/>
  <c r="F133" i="48"/>
  <c r="V132" i="48"/>
  <c r="U132" i="48"/>
  <c r="S132" i="48"/>
  <c r="R132" i="48"/>
  <c r="J132" i="48"/>
  <c r="I132" i="48"/>
  <c r="G132" i="48"/>
  <c r="F132" i="48"/>
  <c r="V131" i="48"/>
  <c r="U131" i="48"/>
  <c r="S131" i="48"/>
  <c r="R131" i="48"/>
  <c r="J131" i="48"/>
  <c r="I131" i="48"/>
  <c r="G131" i="48"/>
  <c r="F131" i="48"/>
  <c r="X127" i="48"/>
  <c r="V127" i="48"/>
  <c r="U127" i="48"/>
  <c r="S127" i="48"/>
  <c r="R127" i="48"/>
  <c r="M127" i="48"/>
  <c r="L127" i="48"/>
  <c r="K127" i="48"/>
  <c r="J127" i="48"/>
  <c r="I127" i="48"/>
  <c r="H127" i="48"/>
  <c r="G127" i="48"/>
  <c r="F127" i="48"/>
  <c r="V126" i="48"/>
  <c r="U126" i="48"/>
  <c r="S126" i="48"/>
  <c r="R126" i="48"/>
  <c r="K126" i="48"/>
  <c r="J126" i="48"/>
  <c r="I126" i="48"/>
  <c r="H126" i="48"/>
  <c r="G126" i="48"/>
  <c r="F126" i="48"/>
  <c r="V125" i="48"/>
  <c r="U125" i="48"/>
  <c r="S125" i="48"/>
  <c r="R125" i="48"/>
  <c r="K125" i="48"/>
  <c r="J125" i="48"/>
  <c r="I125" i="48"/>
  <c r="H125" i="48"/>
  <c r="G125" i="48"/>
  <c r="F125" i="48"/>
  <c r="X120" i="48"/>
  <c r="V120" i="48"/>
  <c r="U120" i="48"/>
  <c r="S120" i="48"/>
  <c r="R120" i="48"/>
  <c r="L120" i="48"/>
  <c r="J120" i="48"/>
  <c r="I120" i="48"/>
  <c r="G120" i="48"/>
  <c r="F120" i="48"/>
  <c r="V119" i="48"/>
  <c r="U119" i="48"/>
  <c r="S119" i="48"/>
  <c r="R119" i="48"/>
  <c r="J119" i="48"/>
  <c r="I119" i="48"/>
  <c r="G119" i="48"/>
  <c r="F119" i="48"/>
  <c r="V118" i="48"/>
  <c r="U118" i="48"/>
  <c r="S118" i="48"/>
  <c r="R118" i="48"/>
  <c r="J118" i="48"/>
  <c r="I118" i="48"/>
  <c r="G118" i="48"/>
  <c r="F118" i="48"/>
  <c r="X114" i="48"/>
  <c r="V114" i="48"/>
  <c r="U114" i="48"/>
  <c r="S114" i="48"/>
  <c r="R114" i="48"/>
  <c r="M114" i="48"/>
  <c r="L114" i="48"/>
  <c r="K114" i="48"/>
  <c r="J114" i="48"/>
  <c r="I114" i="48"/>
  <c r="H114" i="48"/>
  <c r="G114" i="48"/>
  <c r="F114" i="48"/>
  <c r="V113" i="48"/>
  <c r="U113" i="48"/>
  <c r="S113" i="48"/>
  <c r="R113" i="48"/>
  <c r="K113" i="48"/>
  <c r="J113" i="48"/>
  <c r="I113" i="48"/>
  <c r="H113" i="48"/>
  <c r="G113" i="48"/>
  <c r="F113" i="48"/>
  <c r="V112" i="48"/>
  <c r="U112" i="48"/>
  <c r="S112" i="48"/>
  <c r="R112" i="48"/>
  <c r="K112" i="48"/>
  <c r="J112" i="48"/>
  <c r="I112" i="48"/>
  <c r="H112" i="48"/>
  <c r="G112" i="48"/>
  <c r="F112" i="48"/>
  <c r="X107" i="48"/>
  <c r="V107" i="48"/>
  <c r="U107" i="48"/>
  <c r="S107" i="48"/>
  <c r="R107" i="48"/>
  <c r="L107" i="48"/>
  <c r="J107" i="48"/>
  <c r="I107" i="48"/>
  <c r="G107" i="48"/>
  <c r="F107" i="48"/>
  <c r="V106" i="48"/>
  <c r="U106" i="48"/>
  <c r="S106" i="48"/>
  <c r="R106" i="48"/>
  <c r="J106" i="48"/>
  <c r="I106" i="48"/>
  <c r="G106" i="48"/>
  <c r="F106" i="48"/>
  <c r="V105" i="48"/>
  <c r="U105" i="48"/>
  <c r="S105" i="48"/>
  <c r="R105" i="48"/>
  <c r="J105" i="48"/>
  <c r="I105" i="48"/>
  <c r="G105" i="48"/>
  <c r="F105" i="48"/>
  <c r="X101" i="48"/>
  <c r="V101" i="48"/>
  <c r="U101" i="48"/>
  <c r="S101" i="48"/>
  <c r="R101" i="48"/>
  <c r="M101" i="48"/>
  <c r="L101" i="48"/>
  <c r="K101" i="48"/>
  <c r="J101" i="48"/>
  <c r="I101" i="48"/>
  <c r="H101" i="48"/>
  <c r="G101" i="48"/>
  <c r="F101" i="48"/>
  <c r="V100" i="48"/>
  <c r="U100" i="48"/>
  <c r="S100" i="48"/>
  <c r="R100" i="48"/>
  <c r="K100" i="48"/>
  <c r="J100" i="48"/>
  <c r="I100" i="48"/>
  <c r="H100" i="48"/>
  <c r="G100" i="48"/>
  <c r="F100" i="48"/>
  <c r="V99" i="48"/>
  <c r="U99" i="48"/>
  <c r="S99" i="48"/>
  <c r="R99" i="48"/>
  <c r="K99" i="48"/>
  <c r="J99" i="48"/>
  <c r="I99" i="48"/>
  <c r="H99" i="48"/>
  <c r="G99" i="48"/>
  <c r="F99" i="48"/>
  <c r="X94" i="48"/>
  <c r="V94" i="48"/>
  <c r="U94" i="48"/>
  <c r="S94" i="48"/>
  <c r="R94" i="48"/>
  <c r="L94" i="48"/>
  <c r="J94" i="48"/>
  <c r="I94" i="48"/>
  <c r="G94" i="48"/>
  <c r="F94" i="48"/>
  <c r="V93" i="48"/>
  <c r="U93" i="48"/>
  <c r="S93" i="48"/>
  <c r="R93" i="48"/>
  <c r="J93" i="48"/>
  <c r="I93" i="48"/>
  <c r="G93" i="48"/>
  <c r="F93" i="48"/>
  <c r="V92" i="48"/>
  <c r="U92" i="48"/>
  <c r="S92" i="48"/>
  <c r="R92" i="48"/>
  <c r="J92" i="48"/>
  <c r="I92" i="48"/>
  <c r="G92" i="48"/>
  <c r="F92" i="48"/>
  <c r="X88" i="48"/>
  <c r="V88" i="48"/>
  <c r="U88" i="48"/>
  <c r="S88" i="48"/>
  <c r="R88" i="48"/>
  <c r="M88" i="48"/>
  <c r="L88" i="48"/>
  <c r="K88" i="48"/>
  <c r="J88" i="48"/>
  <c r="I88" i="48"/>
  <c r="H88" i="48"/>
  <c r="G88" i="48"/>
  <c r="F88" i="48"/>
  <c r="V87" i="48"/>
  <c r="U87" i="48"/>
  <c r="S87" i="48"/>
  <c r="R87" i="48"/>
  <c r="K87" i="48"/>
  <c r="J87" i="48"/>
  <c r="I87" i="48"/>
  <c r="H87" i="48"/>
  <c r="G87" i="48"/>
  <c r="F87" i="48"/>
  <c r="V86" i="48"/>
  <c r="U86" i="48"/>
  <c r="S86" i="48"/>
  <c r="R86" i="48"/>
  <c r="K86" i="48"/>
  <c r="J86" i="48"/>
  <c r="I86" i="48"/>
  <c r="H86" i="48"/>
  <c r="G86" i="48"/>
  <c r="F86" i="48"/>
  <c r="X81" i="48"/>
  <c r="V81" i="48"/>
  <c r="U81" i="48"/>
  <c r="S81" i="48"/>
  <c r="R81" i="48"/>
  <c r="L81" i="48"/>
  <c r="J81" i="48"/>
  <c r="I81" i="48"/>
  <c r="G81" i="48"/>
  <c r="F81" i="48"/>
  <c r="V80" i="48"/>
  <c r="U80" i="48"/>
  <c r="S80" i="48"/>
  <c r="R80" i="48"/>
  <c r="J80" i="48"/>
  <c r="I80" i="48"/>
  <c r="G80" i="48"/>
  <c r="F80" i="48"/>
  <c r="V79" i="48"/>
  <c r="U79" i="48"/>
  <c r="S79" i="48"/>
  <c r="R79" i="48"/>
  <c r="J79" i="48"/>
  <c r="I79" i="48"/>
  <c r="G79" i="48"/>
  <c r="F79" i="48"/>
  <c r="X75" i="48"/>
  <c r="V75" i="48"/>
  <c r="U75" i="48"/>
  <c r="S75" i="48"/>
  <c r="R75" i="48"/>
  <c r="M75" i="48"/>
  <c r="L75" i="48"/>
  <c r="K75" i="48"/>
  <c r="J75" i="48"/>
  <c r="I75" i="48"/>
  <c r="H75" i="48"/>
  <c r="G75" i="48"/>
  <c r="F75" i="48"/>
  <c r="V74" i="48"/>
  <c r="U74" i="48"/>
  <c r="S74" i="48"/>
  <c r="R74" i="48"/>
  <c r="K74" i="48"/>
  <c r="J74" i="48"/>
  <c r="I74" i="48"/>
  <c r="H74" i="48"/>
  <c r="G74" i="48"/>
  <c r="F74" i="48"/>
  <c r="V73" i="48"/>
  <c r="U73" i="48"/>
  <c r="S73" i="48"/>
  <c r="R73" i="48"/>
  <c r="K73" i="48"/>
  <c r="J73" i="48"/>
  <c r="I73" i="48"/>
  <c r="H73" i="48"/>
  <c r="G73" i="48"/>
  <c r="F73" i="48"/>
</calcChain>
</file>

<file path=xl/sharedStrings.xml><?xml version="1.0" encoding="utf-8"?>
<sst xmlns="http://schemas.openxmlformats.org/spreadsheetml/2006/main" count="36719" uniqueCount="68">
  <si>
    <t>pbi</t>
  </si>
  <si>
    <t>1-pbi</t>
  </si>
  <si>
    <t>pbj</t>
  </si>
  <si>
    <t>1-pbj</t>
  </si>
  <si>
    <t>pbk</t>
  </si>
  <si>
    <t>1-pbk</t>
  </si>
  <si>
    <t>R0=0.1</t>
  </si>
  <si>
    <t>R0=0.3</t>
  </si>
  <si>
    <t>n1=0</t>
  </si>
  <si>
    <t>n1=1</t>
  </si>
  <si>
    <t>n1=2</t>
  </si>
  <si>
    <t>n1=3</t>
  </si>
  <si>
    <t>RLP</t>
  </si>
  <si>
    <t>8个全塑性</t>
  </si>
  <si>
    <t>7个塑，1个脆</t>
  </si>
  <si>
    <t>6个塑，2个脆</t>
  </si>
  <si>
    <t>5个塑，3个脆</t>
  </si>
  <si>
    <t>下界</t>
  </si>
  <si>
    <t>上界</t>
  </si>
  <si>
    <t>CPU计算时间</t>
  </si>
  <si>
    <t>K=1</t>
  </si>
  <si>
    <t>K=2</t>
  </si>
  <si>
    <t>K=3</t>
  </si>
  <si>
    <t>LP</t>
  </si>
  <si>
    <t>MC</t>
  </si>
  <si>
    <t>计算结果</t>
  </si>
  <si>
    <t>R0=0.5</t>
  </si>
  <si>
    <t>R0=0.7</t>
  </si>
  <si>
    <t>R0=0.9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</si>
  <si>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</si>
  <si>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</si>
  <si>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</si>
  <si>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</si>
  <si>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</si>
  <si>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</si>
  <si>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</si>
  <si>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</si>
  <si>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</si>
  <si>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</si>
  <si>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</si>
  <si>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</si>
  <si>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</si>
  <si>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</si>
  <si>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</si>
  <si>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</si>
  <si>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</si>
  <si>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</si>
  <si>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29.060246 秒</t>
  </si>
  <si>
    <t>单位</t>
  </si>
  <si>
    <t>10^-3</t>
  </si>
  <si>
    <t>7个全塑性</t>
  </si>
  <si>
    <t>6个塑，1个脆</t>
  </si>
  <si>
    <t>5个塑，2个脆</t>
  </si>
  <si>
    <t>4个塑，3个脆</t>
  </si>
  <si>
    <t>R0：构件间的相关系数</t>
    <phoneticPr fontId="2" type="noConversion"/>
  </si>
  <si>
    <t>Pbk:潜在脆性破坏构件k呈现脆性性能的发生概率</t>
    <phoneticPr fontId="2" type="noConversion"/>
  </si>
  <si>
    <t>Pbi:潜在脆性破坏构件i呈现脆性性能的发生概率</t>
    <phoneticPr fontId="2" type="noConversion"/>
  </si>
  <si>
    <t>1-Pbk:潜在脆性破坏构件k呈现塑性性能的发生概率</t>
    <phoneticPr fontId="2" type="noConversion"/>
  </si>
  <si>
    <t>1-Pbi:潜在脆性破坏构件i呈现塑性性能的发生概率</t>
    <phoneticPr fontId="2" type="noConversion"/>
  </si>
  <si>
    <t>n1：潜在脆性破坏构件个数</t>
    <phoneticPr fontId="2" type="noConversion"/>
  </si>
  <si>
    <t>Pbj:潜在脆性破坏构件j呈现脆性性能的发生概率</t>
    <phoneticPr fontId="2" type="noConversion"/>
  </si>
  <si>
    <t>RLP:松弛线性规划法</t>
    <phoneticPr fontId="2" type="noConversion"/>
  </si>
  <si>
    <t>1-Pbj:潜在脆性破坏构件j呈现塑性性能的发生概率</t>
    <phoneticPr fontId="2" type="noConversion"/>
  </si>
  <si>
    <t>LP:线性规划法</t>
    <phoneticPr fontId="2" type="noConversion"/>
  </si>
  <si>
    <t>MC：蒙特卡洛法</t>
    <phoneticPr fontId="2" type="noConversion"/>
  </si>
  <si>
    <t>Pbk:潜在脆性破坏构件j呈现脆性性能的发生概率</t>
    <phoneticPr fontId="2" type="noConversion"/>
  </si>
  <si>
    <t>红色数据表示边界无法计算，采用第二层边界的值</t>
    <phoneticPr fontId="2" type="noConversion"/>
  </si>
  <si>
    <t>1-Pbk:潜在脆性破坏构件j呈现塑性性能的发生概率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</si>
</sst>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11" fontId="1" fillId="0" borderId="0" xfId="0" applyNumberFormat="1" applyFont="1">
      <alignment vertical="center"/>
    </xf>
    <xf numFmtId="0" fontId="1" fillId="0" borderId="0" xfId="0" applyFont="1">
      <alignment vertical="center"/>
    </xf>
    <xf numFmtId="11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3"/>
  <sheetViews>
    <sheetView tabSelected="1"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3.2599999999999997E-2</v>
      </c>
      <c r="D13" s="11">
        <v>3.4299999999999997E-2</v>
      </c>
      <c r="E13" s="12">
        <v>41.168418000000003</v>
      </c>
      <c r="F13" t="s">
        <v>22</v>
      </c>
      <c r="G13" s="11">
        <v>3.32E-2</v>
      </c>
      <c r="H13" s="11">
        <v>3.49E-2</v>
      </c>
      <c r="I13" s="12">
        <v>43.891748</v>
      </c>
      <c r="J13" t="s">
        <v>22</v>
      </c>
      <c r="K13" s="12">
        <v>3.3799999999999997E-2</v>
      </c>
      <c r="L13" s="12">
        <v>3.56E-2</v>
      </c>
      <c r="M13" s="12">
        <v>40.024563000000001</v>
      </c>
      <c r="N13" t="s">
        <v>22</v>
      </c>
      <c r="O13" s="12">
        <v>3.44E-2</v>
      </c>
      <c r="P13" s="12">
        <v>3.6299999999999999E-2</v>
      </c>
      <c r="Q13" s="12">
        <v>40.000681</v>
      </c>
      <c r="S13" s="17"/>
      <c r="T13" t="s">
        <v>22</v>
      </c>
      <c r="U13" s="3">
        <v>2.47E-2</v>
      </c>
      <c r="V13" s="3">
        <v>2.9499999999999998E-2</v>
      </c>
      <c r="W13">
        <v>572.47159899999997</v>
      </c>
      <c r="X13" t="s">
        <v>22</v>
      </c>
      <c r="Y13" s="3">
        <v>2.5100000000000001E-2</v>
      </c>
      <c r="Z13" s="3">
        <v>0.03</v>
      </c>
      <c r="AA13">
        <v>569.54958199999999</v>
      </c>
      <c r="AB13" t="s">
        <v>22</v>
      </c>
      <c r="AC13">
        <v>2.5499999999999998E-2</v>
      </c>
      <c r="AD13">
        <v>3.0599999999999999E-2</v>
      </c>
      <c r="AE13">
        <v>569.95070499999997</v>
      </c>
      <c r="AF13" t="s">
        <v>22</v>
      </c>
      <c r="AG13">
        <v>2.5899999999999999E-2</v>
      </c>
      <c r="AH13">
        <v>3.1099999999999999E-2</v>
      </c>
      <c r="AI13">
        <v>570.41273899999999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3.27E-2</v>
      </c>
      <c r="C25" s="8"/>
      <c r="D25" s="8"/>
      <c r="E25">
        <v>40.862361</v>
      </c>
      <c r="F25" s="8">
        <v>3.3300000000000003E-2</v>
      </c>
      <c r="G25" s="8"/>
      <c r="H25" s="8"/>
      <c r="I25">
        <v>48.928803000000002</v>
      </c>
      <c r="J25" s="10">
        <v>3.39E-2</v>
      </c>
      <c r="K25" s="10"/>
      <c r="L25" s="10"/>
      <c r="M25">
        <v>42.61844</v>
      </c>
      <c r="N25" s="10">
        <v>3.4500000000000003E-2</v>
      </c>
      <c r="O25" s="10"/>
      <c r="P25" s="10"/>
      <c r="Q25">
        <v>38.938833000000002</v>
      </c>
      <c r="S25" s="19"/>
      <c r="T25" s="8">
        <v>2.8000000000000001E-2</v>
      </c>
      <c r="U25" s="8"/>
      <c r="V25" s="8"/>
      <c r="W25">
        <v>45.959086999999997</v>
      </c>
      <c r="X25" s="8">
        <v>2.8400000000000002E-2</v>
      </c>
      <c r="Y25" s="8"/>
      <c r="Z25" s="8"/>
      <c r="AA25">
        <v>40.139994000000002</v>
      </c>
      <c r="AB25" s="10">
        <v>2.9000000000000001E-2</v>
      </c>
      <c r="AC25" s="10"/>
      <c r="AD25" s="10"/>
      <c r="AE25">
        <v>44.195216000000002</v>
      </c>
      <c r="AF25" s="10">
        <v>2.9399999999999999E-2</v>
      </c>
      <c r="AG25" s="10"/>
      <c r="AH25" s="10"/>
      <c r="AI25">
        <v>35.860526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1.14E-2</v>
      </c>
      <c r="D34" s="3">
        <v>2.6100000000000002E-2</v>
      </c>
      <c r="E34">
        <v>547.67480499999999</v>
      </c>
      <c r="F34" t="s">
        <v>22</v>
      </c>
      <c r="G34" s="3">
        <v>1.1599999999999999E-2</v>
      </c>
      <c r="H34" s="3">
        <v>2.6499999999999999E-2</v>
      </c>
      <c r="I34">
        <v>535.78302699999995</v>
      </c>
      <c r="J34" t="s">
        <v>22</v>
      </c>
      <c r="K34">
        <v>1.18E-2</v>
      </c>
      <c r="L34">
        <v>2.7E-2</v>
      </c>
      <c r="M34">
        <v>532.15131099999996</v>
      </c>
      <c r="N34" t="s">
        <v>22</v>
      </c>
      <c r="O34">
        <v>1.2E-2</v>
      </c>
      <c r="P34">
        <v>2.75E-2</v>
      </c>
      <c r="Q34">
        <v>534.82190900000001</v>
      </c>
      <c r="S34" s="17"/>
      <c r="T34" t="s">
        <v>22</v>
      </c>
      <c r="U34" s="3">
        <v>5.1999999999999998E-3</v>
      </c>
      <c r="V34" s="3">
        <v>2.12E-2</v>
      </c>
      <c r="W34">
        <v>481.93666999999999</v>
      </c>
      <c r="X34" t="s">
        <v>22</v>
      </c>
      <c r="Y34" s="3">
        <v>5.3E-3</v>
      </c>
      <c r="Z34" s="3">
        <v>2.1600000000000001E-2</v>
      </c>
      <c r="AA34">
        <v>474.75078100000002</v>
      </c>
      <c r="AB34" t="s">
        <v>22</v>
      </c>
      <c r="AC34" s="3">
        <v>5.4000000000000003E-3</v>
      </c>
      <c r="AD34" s="3">
        <v>2.1999999999999999E-2</v>
      </c>
      <c r="AE34">
        <v>476.45742200000001</v>
      </c>
      <c r="AF34" t="s">
        <v>22</v>
      </c>
      <c r="AG34" s="3">
        <v>5.4999999999999997E-3</v>
      </c>
      <c r="AH34" s="3">
        <v>2.24E-2</v>
      </c>
      <c r="AI34">
        <v>469.73734100000001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2.07E-2</v>
      </c>
      <c r="C46" s="8"/>
      <c r="D46" s="8"/>
      <c r="E46">
        <v>40.265391000000001</v>
      </c>
      <c r="F46" s="8">
        <v>2.1100000000000001E-2</v>
      </c>
      <c r="G46" s="8"/>
      <c r="H46" s="8"/>
      <c r="I46">
        <v>46.226922999999999</v>
      </c>
      <c r="J46" s="10">
        <v>2.1399999999999999E-2</v>
      </c>
      <c r="K46" s="10"/>
      <c r="L46" s="10"/>
      <c r="M46">
        <v>40.125965000000001</v>
      </c>
      <c r="N46" s="10">
        <v>2.18E-2</v>
      </c>
      <c r="O46" s="10"/>
      <c r="P46" s="10"/>
      <c r="Q46">
        <v>36.615524999999998</v>
      </c>
      <c r="S46" s="19"/>
      <c r="T46" s="8">
        <v>1.26E-2</v>
      </c>
      <c r="U46" s="8"/>
      <c r="V46" s="8"/>
      <c r="W46">
        <v>45.977204</v>
      </c>
      <c r="X46" s="8">
        <v>1.2800000000000001E-2</v>
      </c>
      <c r="Y46" s="8"/>
      <c r="Z46" s="8"/>
      <c r="AA46">
        <v>40.431444999999997</v>
      </c>
      <c r="AB46" s="8">
        <v>1.3100000000000001E-2</v>
      </c>
      <c r="AC46" s="8"/>
      <c r="AD46" s="8"/>
      <c r="AE46">
        <v>44.856440999999997</v>
      </c>
      <c r="AF46" s="8">
        <v>1.3299999999999999E-2</v>
      </c>
      <c r="AG46" s="8"/>
      <c r="AH46" s="8"/>
      <c r="AI46">
        <v>40.158729999999998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1.26E-2</v>
      </c>
      <c r="E54">
        <v>395.56856499999998</v>
      </c>
      <c r="F54" t="s">
        <v>22</v>
      </c>
      <c r="G54" s="3">
        <v>2.0999999999999999E-3</v>
      </c>
      <c r="H54" s="3">
        <v>1.29E-2</v>
      </c>
      <c r="I54">
        <v>393.46562499999999</v>
      </c>
      <c r="J54" t="s">
        <v>22</v>
      </c>
      <c r="K54" s="3">
        <v>2.2000000000000001E-3</v>
      </c>
      <c r="L54" s="3">
        <v>1.32E-2</v>
      </c>
      <c r="M54">
        <v>407.56393200000002</v>
      </c>
      <c r="N54" t="s">
        <v>22</v>
      </c>
      <c r="O54" s="3">
        <v>2.2000000000000001E-3</v>
      </c>
      <c r="P54" s="3">
        <v>1.34E-2</v>
      </c>
      <c r="Q54">
        <v>431.75560300000001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4.7999999999999996E-3</v>
      </c>
      <c r="C66" s="8"/>
      <c r="D66" s="8"/>
      <c r="E66">
        <v>42.757756999999998</v>
      </c>
      <c r="F66" s="8">
        <v>4.8999999999999998E-3</v>
      </c>
      <c r="G66" s="8"/>
      <c r="H66" s="8"/>
      <c r="I66">
        <v>41.306086999999998</v>
      </c>
      <c r="J66" s="8">
        <v>5.1000000000000004E-3</v>
      </c>
      <c r="K66" s="8"/>
      <c r="L66" s="8"/>
      <c r="M66">
        <v>43.061563999999997</v>
      </c>
      <c r="N66" s="8">
        <v>5.1999999999999998E-3</v>
      </c>
      <c r="O66" s="8"/>
      <c r="P66" s="8"/>
      <c r="Q66">
        <v>42.281579000000001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3.2629999999999992E-2</v>
      </c>
      <c r="G75">
        <f t="shared" si="1"/>
        <v>3.4329999999999999E-2</v>
      </c>
      <c r="H75">
        <f t="shared" si="2"/>
        <v>85.060166000000009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3.2730000000000002E-2</v>
      </c>
      <c r="M75">
        <f>I25+E25</f>
        <v>89.791164000000009</v>
      </c>
      <c r="P75" s="16"/>
      <c r="Q75" t="s">
        <v>36</v>
      </c>
      <c r="R75">
        <f t="shared" si="6"/>
        <v>3.2659999999999995E-2</v>
      </c>
      <c r="S75">
        <f t="shared" si="7"/>
        <v>3.4360000000000002E-2</v>
      </c>
      <c r="U75">
        <f t="shared" si="8"/>
        <v>5.5599999999999998E-3</v>
      </c>
      <c r="V75">
        <f t="shared" si="9"/>
        <v>5.5599999999999998E-3</v>
      </c>
      <c r="X75">
        <f>0.1*F25+(1-0.1)*B25</f>
        <v>3.2760000000000004E-2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3.2719999999999999E-2</v>
      </c>
      <c r="G81">
        <f>0.2*H13+(1-0.2)*D13</f>
        <v>3.4419999999999999E-2</v>
      </c>
      <c r="I81">
        <f t="shared" si="11"/>
        <v>5.62E-3</v>
      </c>
      <c r="J81">
        <f t="shared" si="12"/>
        <v>5.62E-3</v>
      </c>
      <c r="L81">
        <f>0.2*F25+(1-0.2)*B25</f>
        <v>3.2820000000000002E-2</v>
      </c>
      <c r="P81" s="16"/>
      <c r="Q81" t="s">
        <v>36</v>
      </c>
      <c r="R81">
        <f t="shared" si="13"/>
        <v>3.2779999999999997E-2</v>
      </c>
      <c r="S81">
        <f t="shared" si="14"/>
        <v>3.4479999999999997E-2</v>
      </c>
      <c r="U81">
        <f t="shared" si="15"/>
        <v>5.6799999999999993E-3</v>
      </c>
      <c r="V81">
        <f t="shared" si="16"/>
        <v>5.6799999999999993E-3</v>
      </c>
      <c r="X81">
        <f>0.3*F25+(1-0.3)*B25</f>
        <v>3.288E-2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3.2660000000000002E-2</v>
      </c>
      <c r="G88">
        <f t="shared" si="18"/>
        <v>3.4360250000000002E-2</v>
      </c>
      <c r="H88">
        <f t="shared" si="19"/>
        <v>125.08472900000001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3.2760000000000004E-2</v>
      </c>
      <c r="M88">
        <f>M25+I25+E25</f>
        <v>132.409604</v>
      </c>
      <c r="O88" s="20"/>
      <c r="P88" s="16"/>
      <c r="Q88" t="s">
        <v>36</v>
      </c>
      <c r="R88">
        <f t="shared" si="23"/>
        <v>3.2719999999999999E-2</v>
      </c>
      <c r="S88">
        <f t="shared" si="24"/>
        <v>3.4421E-2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3.2820000000000002E-2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3.2839999999999994E-2</v>
      </c>
      <c r="G94">
        <f t="shared" si="28"/>
        <v>3.4543999999999998E-2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3.2939999999999997E-2</v>
      </c>
      <c r="O94" s="20"/>
      <c r="P94" s="16"/>
      <c r="Q94" t="s">
        <v>36</v>
      </c>
      <c r="R94">
        <f t="shared" si="31"/>
        <v>3.2960000000000003E-2</v>
      </c>
      <c r="S94">
        <f t="shared" si="32"/>
        <v>3.4669000000000005E-2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3.3060000000000006E-2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3.2689999999999997E-2</v>
      </c>
      <c r="G101">
        <f t="shared" si="36"/>
        <v>3.439073749999999E-2</v>
      </c>
      <c r="H101">
        <f>Q13+M13+I11+E13</f>
        <v>121.193662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3.279E-2</v>
      </c>
      <c r="M101">
        <f>Q25+M25+I25+E25</f>
        <v>171.34843700000002</v>
      </c>
      <c r="N101" s="21"/>
      <c r="O101" s="20"/>
      <c r="P101" s="16"/>
      <c r="Q101" t="s">
        <v>36</v>
      </c>
      <c r="R101">
        <f t="shared" si="40"/>
        <v>3.2779999999999997E-2</v>
      </c>
      <c r="S101">
        <f t="shared" si="41"/>
        <v>3.4482899999999997E-2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3.288E-2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3.2959999999999996E-2</v>
      </c>
      <c r="G107">
        <f t="shared" si="45"/>
        <v>3.4671199999999999E-2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3.3059999999999999E-2</v>
      </c>
      <c r="N107" s="21"/>
      <c r="O107" s="20"/>
      <c r="P107" s="16"/>
      <c r="Q107" t="s">
        <v>36</v>
      </c>
      <c r="R107">
        <f t="shared" si="48"/>
        <v>3.3140000000000003E-2</v>
      </c>
      <c r="S107">
        <f t="shared" si="49"/>
        <v>3.4864300000000001E-2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3.3240000000000006E-2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2.4719999999999999E-2</v>
      </c>
      <c r="G114">
        <f t="shared" si="53"/>
        <v>2.9524999999999999E-2</v>
      </c>
      <c r="H114">
        <f t="shared" si="54"/>
        <v>1142.0211810000001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2.802E-2</v>
      </c>
      <c r="M114">
        <f>AA25+W25</f>
        <v>86.099080999999998</v>
      </c>
      <c r="P114" s="16"/>
      <c r="Q114" t="s">
        <v>36</v>
      </c>
      <c r="R114">
        <f t="shared" si="58"/>
        <v>2.4739999999999998E-2</v>
      </c>
      <c r="S114">
        <f t="shared" si="58"/>
        <v>2.955E-2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2.8040000000000002E-2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2.478E-2</v>
      </c>
      <c r="G120">
        <f t="shared" si="62"/>
        <v>2.9600000000000001E-2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2.8080000000000004E-2</v>
      </c>
      <c r="P120" s="16"/>
      <c r="Q120" t="s">
        <v>36</v>
      </c>
      <c r="R120">
        <f t="shared" si="65"/>
        <v>2.4820000000000002E-2</v>
      </c>
      <c r="S120">
        <f t="shared" si="65"/>
        <v>2.9649999999999996E-2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2.8119999999999999E-2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2.4740000000000002E-2</v>
      </c>
      <c r="G127">
        <f t="shared" si="69"/>
        <v>2.955025E-2</v>
      </c>
      <c r="H127">
        <f t="shared" si="70"/>
        <v>1711.9718859999998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2.8040500000000003E-2</v>
      </c>
      <c r="M127">
        <f>AE25+AA25+W25</f>
        <v>130.294297</v>
      </c>
      <c r="O127" s="20"/>
      <c r="P127" s="16"/>
      <c r="Q127" t="s">
        <v>36</v>
      </c>
      <c r="R127">
        <f t="shared" si="74"/>
        <v>2.478E-2</v>
      </c>
      <c r="S127">
        <f t="shared" si="75"/>
        <v>2.9600999999999999E-2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2.8082000000000003E-2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2.486E-2</v>
      </c>
      <c r="G133">
        <f t="shared" si="79"/>
        <v>2.9703999999999998E-2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2.8167999999999999E-2</v>
      </c>
      <c r="O133" s="20"/>
      <c r="P133" s="16"/>
      <c r="Q133" t="s">
        <v>36</v>
      </c>
      <c r="R133">
        <f t="shared" si="82"/>
        <v>2.4940000000000004E-2</v>
      </c>
      <c r="S133">
        <f t="shared" si="83"/>
        <v>2.9809000000000002E-2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2.8258000000000005E-2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2.2160799999999994E-2</v>
      </c>
      <c r="G140">
        <f>3*0.05*(1-0.05)*(1-0.05)*Z20+3*0.05*0.05*(1-0.05)*AD13+0.05*0.05*0.05*AH13+(1-3*0.05*(1-0.05)*(1-0.05)-3*0.05*0.05*(1-0.05)-0.05*0.05*0.05)*V13</f>
        <v>2.6313187499999995E-2</v>
      </c>
      <c r="H140">
        <f>AI13+AE13+AA20+W13</f>
        <v>1713.958112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2.8061449999999995E-2</v>
      </c>
      <c r="M140">
        <f>AI25+AE25+AA25+W25</f>
        <v>166.15482300000002</v>
      </c>
      <c r="N140" s="21"/>
      <c r="O140" s="20"/>
      <c r="P140" s="16"/>
      <c r="Q140" t="s">
        <v>36</v>
      </c>
      <c r="R140">
        <f t="shared" si="89"/>
        <v>2.4819999999999998E-2</v>
      </c>
      <c r="S140">
        <f t="shared" si="90"/>
        <v>2.9652799999999993E-2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2.8125599999999997E-2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1.7567199999999998E-2</v>
      </c>
      <c r="G146">
        <f>3*0.2*(1-0.2)*(1-0.2)*Z20+3*0.2*0.2*(1-0.2)*AD13+0.2*0.2*0.2*AH13+(1-3*0.2*(1-0.2)*(1-0.2)-3*0.2*0.2*(1-0.2)-0.2*0.2*0.2)*V13</f>
        <v>2.0555999999999994E-2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2.8260800000000003E-2</v>
      </c>
      <c r="N146" s="21"/>
      <c r="O146" s="20"/>
      <c r="P146" s="16"/>
      <c r="Q146" t="s">
        <v>36</v>
      </c>
      <c r="R146">
        <f t="shared" si="95"/>
        <v>2.5059999999999999E-2</v>
      </c>
      <c r="S146">
        <f t="shared" si="96"/>
        <v>2.9971600000000001E-2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2.8403200000000003E-2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1.141E-2</v>
      </c>
      <c r="G153">
        <f t="shared" si="100"/>
        <v>2.6120000000000001E-2</v>
      </c>
      <c r="H153">
        <f t="shared" si="101"/>
        <v>1083.4578320000001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2.0719999999999999E-2</v>
      </c>
      <c r="M153">
        <f>I46+E46</f>
        <v>86.492313999999993</v>
      </c>
      <c r="P153" s="16"/>
      <c r="Q153" t="s">
        <v>36</v>
      </c>
      <c r="R153">
        <f t="shared" si="105"/>
        <v>1.142E-2</v>
      </c>
      <c r="S153">
        <f t="shared" si="106"/>
        <v>2.614E-2</v>
      </c>
      <c r="U153">
        <f t="shared" si="107"/>
        <v>4.7600000000000003E-3</v>
      </c>
      <c r="V153">
        <f t="shared" si="108"/>
        <v>4.96E-3</v>
      </c>
      <c r="X153">
        <f>0.1*F46+(1-0.1)*B46</f>
        <v>2.0740000000000001E-2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1.1440000000000002E-2</v>
      </c>
      <c r="G159">
        <f t="shared" si="110"/>
        <v>2.6180000000000002E-2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2.0780000000000003E-2</v>
      </c>
      <c r="P159" s="16"/>
      <c r="Q159" t="s">
        <v>36</v>
      </c>
      <c r="R159">
        <f t="shared" si="113"/>
        <v>1.1459999999999998E-2</v>
      </c>
      <c r="S159">
        <f t="shared" si="114"/>
        <v>2.622E-2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2.0819999999999998E-2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1.1420000000000001E-2</v>
      </c>
      <c r="G166">
        <f t="shared" si="118"/>
        <v>2.6140250000000004E-2</v>
      </c>
      <c r="H166">
        <f t="shared" si="119"/>
        <v>1615.6091430000001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2.0739750000000001E-2</v>
      </c>
      <c r="M166">
        <f>M46+I46+E46</f>
        <v>126.618279</v>
      </c>
      <c r="O166" s="20"/>
      <c r="P166" s="16"/>
      <c r="Q166" t="s">
        <v>36</v>
      </c>
      <c r="R166">
        <f t="shared" si="123"/>
        <v>1.1440000000000001E-2</v>
      </c>
      <c r="S166">
        <f t="shared" si="124"/>
        <v>2.6181000000000003E-2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2.0779000000000002E-2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1.1480000000000001E-2</v>
      </c>
      <c r="G172">
        <f t="shared" si="128"/>
        <v>2.6264000000000003E-2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2.0856E-2</v>
      </c>
      <c r="O172" s="20"/>
      <c r="P172" s="16"/>
      <c r="Q172" t="s">
        <v>36</v>
      </c>
      <c r="R172">
        <f t="shared" si="131"/>
        <v>1.1520000000000002E-2</v>
      </c>
      <c r="S172">
        <f t="shared" si="132"/>
        <v>2.6349000000000004E-2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2.0931000000000002E-2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1.1429999999999999E-2</v>
      </c>
      <c r="G179">
        <f t="shared" si="136"/>
        <v>2.6160737499999996E-2</v>
      </c>
      <c r="H179">
        <f t="shared" si="137"/>
        <v>2150.4310519999999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2.0759274999999997E-2</v>
      </c>
      <c r="M179">
        <f>Q46+M46+I46+E46</f>
        <v>163.23380399999999</v>
      </c>
      <c r="N179" s="21"/>
      <c r="O179" s="20"/>
      <c r="P179" s="16"/>
      <c r="Q179" t="s">
        <v>36</v>
      </c>
      <c r="R179">
        <f t="shared" si="141"/>
        <v>1.146E-2</v>
      </c>
      <c r="S179">
        <f t="shared" si="142"/>
        <v>2.62229E-2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2.0817200000000001E-2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1.1519999999999999E-2</v>
      </c>
      <c r="G185">
        <f t="shared" si="146"/>
        <v>2.6351199999999998E-2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2.09296E-2</v>
      </c>
      <c r="N185" s="21"/>
      <c r="O185" s="20"/>
      <c r="P185" s="16"/>
      <c r="Q185" t="s">
        <v>36</v>
      </c>
      <c r="R185">
        <f t="shared" si="149"/>
        <v>1.158E-2</v>
      </c>
      <c r="S185">
        <f t="shared" si="150"/>
        <v>2.6484300000000002E-2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2.1038400000000002E-2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5.2049999999999996E-3</v>
      </c>
      <c r="G192">
        <f t="shared" si="154"/>
        <v>2.1219999999999999E-2</v>
      </c>
      <c r="H192">
        <f t="shared" si="155"/>
        <v>956.68745100000001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1.261E-2</v>
      </c>
      <c r="M192">
        <f>AA46+W46</f>
        <v>86.408648999999997</v>
      </c>
      <c r="P192" s="16"/>
      <c r="Q192" t="s">
        <v>36</v>
      </c>
      <c r="R192">
        <f t="shared" si="159"/>
        <v>5.2100000000000002E-3</v>
      </c>
      <c r="S192">
        <f t="shared" si="160"/>
        <v>2.1239999999999998E-2</v>
      </c>
      <c r="U192">
        <f t="shared" si="161"/>
        <v>3.46E-3</v>
      </c>
      <c r="V192">
        <f t="shared" si="162"/>
        <v>4.1500000000000009E-3</v>
      </c>
      <c r="X192">
        <f>0.1*X46+(1-0.1)*T46</f>
        <v>1.2620000000000001E-2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5.2199999999999998E-3</v>
      </c>
      <c r="G198">
        <f t="shared" si="164"/>
        <v>2.128E-2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1.264E-2</v>
      </c>
      <c r="P198" s="16"/>
      <c r="Q198" t="s">
        <v>36</v>
      </c>
      <c r="R198">
        <f t="shared" si="167"/>
        <v>5.2299999999999994E-3</v>
      </c>
      <c r="S198">
        <f t="shared" si="168"/>
        <v>2.1319999999999999E-2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1.2659999999999999E-2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5.2100000000000002E-3</v>
      </c>
      <c r="G205">
        <f t="shared" si="172"/>
        <v>2.1240000000000002E-2</v>
      </c>
      <c r="H205">
        <f t="shared" si="173"/>
        <v>1433.144873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1.2620250000000001E-2</v>
      </c>
      <c r="M205">
        <f>AE46+AA46+W46</f>
        <v>131.26508999999999</v>
      </c>
      <c r="O205" s="20"/>
      <c r="P205" s="16"/>
      <c r="Q205" t="s">
        <v>36</v>
      </c>
      <c r="R205">
        <f t="shared" si="177"/>
        <v>5.2200000000000007E-3</v>
      </c>
      <c r="S205">
        <f t="shared" si="178"/>
        <v>2.128E-2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1.2641000000000003E-2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5.2399999999999999E-3</v>
      </c>
      <c r="G211">
        <f t="shared" si="182"/>
        <v>2.1360000000000001E-2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1.2683999999999999E-2</v>
      </c>
      <c r="O211" s="20"/>
      <c r="P211" s="16"/>
      <c r="Q211" t="s">
        <v>36</v>
      </c>
      <c r="R211">
        <f t="shared" si="185"/>
        <v>5.2600000000000008E-3</v>
      </c>
      <c r="S211">
        <f t="shared" si="186"/>
        <v>2.1440000000000001E-2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1.2729000000000001E-2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5.2149999999999992E-3</v>
      </c>
      <c r="G218">
        <f t="shared" si="190"/>
        <v>2.1259999999999998E-2</v>
      </c>
      <c r="H218">
        <f t="shared" si="191"/>
        <v>1902.882214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1.2630724999999999E-2</v>
      </c>
      <c r="M218">
        <f>AI46+AE46+AA46+W46</f>
        <v>171.42381999999998</v>
      </c>
      <c r="N218" s="21"/>
      <c r="O218" s="20"/>
      <c r="P218" s="16"/>
      <c r="Q218" t="s">
        <v>36</v>
      </c>
      <c r="R218">
        <f t="shared" si="195"/>
        <v>5.2299999999999994E-3</v>
      </c>
      <c r="S218">
        <f t="shared" si="196"/>
        <v>2.1319999999999999E-2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1.2662799999999998E-2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5.2599999999999991E-3</v>
      </c>
      <c r="G224">
        <f t="shared" si="200"/>
        <v>2.1440000000000001E-2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1.2730399999999999E-2</v>
      </c>
      <c r="N224" s="21"/>
      <c r="O224" s="20"/>
      <c r="P224" s="16"/>
      <c r="Q224" t="s">
        <v>36</v>
      </c>
      <c r="R224">
        <f t="shared" si="203"/>
        <v>5.2900000000000004E-3</v>
      </c>
      <c r="S224">
        <f t="shared" si="204"/>
        <v>2.1559999999999999E-2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1.28016E-2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1.2614999999999999E-2</v>
      </c>
      <c r="H231">
        <f t="shared" si="209"/>
        <v>789.03418999999997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4.8050000000000002E-3</v>
      </c>
      <c r="M231">
        <f>I66+E66</f>
        <v>84.063843999999989</v>
      </c>
      <c r="P231" s="16"/>
      <c r="Q231" t="s">
        <v>36</v>
      </c>
      <c r="R231">
        <f>0.1*G54+(1-0.1)*C54</f>
        <v>2.0999999999999999E-3</v>
      </c>
      <c r="S231">
        <f t="shared" si="213"/>
        <v>1.2630000000000001E-2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4.81E-3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1.2660000000000001E-2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4.8199999999999996E-3</v>
      </c>
      <c r="P237" s="16"/>
      <c r="Q237" t="s">
        <v>36</v>
      </c>
      <c r="R237">
        <f>0.3*G54+(1-0.3)*C54</f>
        <v>2.0999999999999994E-3</v>
      </c>
      <c r="S237">
        <f t="shared" si="220"/>
        <v>1.269E-2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4.8299999999999992E-3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1.2630000000000002E-2</v>
      </c>
      <c r="H244">
        <f t="shared" si="225"/>
        <v>1196.5981220000001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4.8102500000000003E-3</v>
      </c>
      <c r="M244">
        <f>M66+I66+E66</f>
        <v>127.12540799999999</v>
      </c>
      <c r="O244" s="20"/>
      <c r="P244" s="16"/>
      <c r="Q244" t="s">
        <v>36</v>
      </c>
      <c r="R244">
        <f t="shared" si="229"/>
        <v>2.101E-3</v>
      </c>
      <c r="S244">
        <f t="shared" si="230"/>
        <v>1.2660000000000001E-2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4.8209999999999998E-3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1.2719999999999999E-2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4.8439999999999993E-3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1.2780000000000001E-2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4.8690000000000001E-3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1.2644987499999998E-2</v>
      </c>
      <c r="H257">
        <f t="shared" si="242"/>
        <v>1628.3537250000002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4.815724999999999E-3</v>
      </c>
      <c r="M257">
        <f>Q66+M66+I66+E66</f>
        <v>169.40698699999999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1.26899E-2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4.8327999999999999E-3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1.2779199999999999E-2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4.8703999999999987E-3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1.2867300000000002E-2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4.9116000000000003E-3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3.1399999999999997E-2</v>
      </c>
      <c r="D13" s="11">
        <v>3.2899999999999999E-2</v>
      </c>
      <c r="E13" s="12">
        <v>31.561232</v>
      </c>
      <c r="F13" t="s">
        <v>22</v>
      </c>
      <c r="G13" s="11">
        <v>3.2000000000000001E-2</v>
      </c>
      <c r="H13" s="11">
        <v>3.3599999999999998E-2</v>
      </c>
      <c r="I13" s="12">
        <v>31.724415</v>
      </c>
      <c r="J13" t="s">
        <v>22</v>
      </c>
      <c r="K13" s="12">
        <v>3.2599999999999997E-2</v>
      </c>
      <c r="L13" s="12">
        <v>3.4200000000000001E-2</v>
      </c>
      <c r="M13" s="12">
        <v>32.248089</v>
      </c>
      <c r="N13" t="s">
        <v>22</v>
      </c>
      <c r="O13" s="12">
        <v>3.32E-2</v>
      </c>
      <c r="P13" s="12">
        <v>3.49E-2</v>
      </c>
      <c r="Q13" s="12">
        <v>32.168365000000001</v>
      </c>
      <c r="S13" s="17"/>
      <c r="T13" t="s">
        <v>22</v>
      </c>
      <c r="U13" s="3">
        <v>2.41E-2</v>
      </c>
      <c r="V13" s="3">
        <v>2.8400000000000002E-2</v>
      </c>
      <c r="W13">
        <v>437.10826300000002</v>
      </c>
      <c r="X13" t="s">
        <v>22</v>
      </c>
      <c r="Y13" s="3">
        <v>2.4500000000000001E-2</v>
      </c>
      <c r="Z13" s="3">
        <v>2.9000000000000001E-2</v>
      </c>
      <c r="AA13">
        <v>434.35315800000001</v>
      </c>
      <c r="AB13" t="s">
        <v>22</v>
      </c>
      <c r="AC13">
        <v>2.4899999999999999E-2</v>
      </c>
      <c r="AD13">
        <v>2.9499999999999998E-2</v>
      </c>
      <c r="AE13">
        <v>439.78358200000002</v>
      </c>
      <c r="AF13" t="s">
        <v>22</v>
      </c>
      <c r="AG13">
        <v>2.53E-2</v>
      </c>
      <c r="AH13">
        <v>0.03</v>
      </c>
      <c r="AI13">
        <v>411.61578100000003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2.12E-2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3.1399999999999997E-2</v>
      </c>
      <c r="C25" s="8"/>
      <c r="D25" s="8"/>
      <c r="E25">
        <v>38.476837000000003</v>
      </c>
      <c r="F25" s="8">
        <v>3.2099999999999997E-2</v>
      </c>
      <c r="G25" s="8"/>
      <c r="H25" s="8"/>
      <c r="I25">
        <v>31.755381</v>
      </c>
      <c r="J25" s="10">
        <v>3.27E-2</v>
      </c>
      <c r="K25" s="10"/>
      <c r="L25" s="10"/>
      <c r="M25">
        <v>25.198533000000001</v>
      </c>
      <c r="N25" s="10">
        <v>3.32E-2</v>
      </c>
      <c r="O25" s="10"/>
      <c r="P25" s="10"/>
      <c r="Q25">
        <v>25.530972999999999</v>
      </c>
      <c r="S25" s="19"/>
      <c r="T25" s="8">
        <v>2.7E-2</v>
      </c>
      <c r="U25" s="8"/>
      <c r="V25" s="8"/>
      <c r="W25">
        <v>34.101730000000003</v>
      </c>
      <c r="X25" s="8">
        <v>2.7400000000000001E-2</v>
      </c>
      <c r="Y25" s="8"/>
      <c r="Z25" s="8"/>
      <c r="AA25">
        <v>28.503247999999999</v>
      </c>
      <c r="AB25" s="10">
        <v>2.81E-2</v>
      </c>
      <c r="AC25" s="10"/>
      <c r="AD25" s="10"/>
      <c r="AE25">
        <v>44.739466999999998</v>
      </c>
      <c r="AF25" s="10">
        <v>2.8500000000000001E-2</v>
      </c>
      <c r="AG25" s="10"/>
      <c r="AH25" s="10"/>
      <c r="AI25">
        <v>43.861255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1.14E-2</v>
      </c>
      <c r="D34" s="3">
        <v>2.5100000000000001E-2</v>
      </c>
      <c r="E34">
        <v>383.06134500000002</v>
      </c>
      <c r="F34" t="s">
        <v>22</v>
      </c>
      <c r="G34" s="3">
        <v>1.1599999999999999E-2</v>
      </c>
      <c r="H34" s="3">
        <v>2.5600000000000001E-2</v>
      </c>
      <c r="I34">
        <v>394.88152100000002</v>
      </c>
      <c r="J34" t="s">
        <v>22</v>
      </c>
      <c r="K34">
        <v>1.18E-2</v>
      </c>
      <c r="L34">
        <v>2.6100000000000002E-2</v>
      </c>
      <c r="M34">
        <v>389.020714</v>
      </c>
      <c r="N34" t="s">
        <v>22</v>
      </c>
      <c r="O34">
        <v>1.2E-2</v>
      </c>
      <c r="P34">
        <v>2.6499999999999999E-2</v>
      </c>
      <c r="Q34">
        <v>389.66062599999998</v>
      </c>
      <c r="S34" s="17"/>
      <c r="T34" t="s">
        <v>22</v>
      </c>
      <c r="U34" s="3">
        <v>5.1999999999999998E-3</v>
      </c>
      <c r="V34" s="3">
        <v>2.0400000000000001E-2</v>
      </c>
      <c r="W34">
        <v>342.14288299999998</v>
      </c>
      <c r="X34" t="s">
        <v>22</v>
      </c>
      <c r="Y34" s="3">
        <v>5.3E-3</v>
      </c>
      <c r="Z34" s="3">
        <v>2.0799999999999999E-2</v>
      </c>
      <c r="AA34">
        <v>342.16994599999998</v>
      </c>
      <c r="AB34" t="s">
        <v>22</v>
      </c>
      <c r="AC34" s="3">
        <v>5.4000000000000003E-3</v>
      </c>
      <c r="AD34" s="3">
        <v>2.12E-2</v>
      </c>
      <c r="AE34">
        <v>343.488223</v>
      </c>
      <c r="AF34" t="s">
        <v>22</v>
      </c>
      <c r="AG34" s="3">
        <v>5.4999999999999997E-3</v>
      </c>
      <c r="AH34" s="3">
        <v>2.1600000000000001E-2</v>
      </c>
      <c r="AI34">
        <v>373.96364699999998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2.0199999999999999E-2</v>
      </c>
      <c r="C46" s="8"/>
      <c r="D46" s="8"/>
      <c r="E46">
        <v>40.552588999999998</v>
      </c>
      <c r="F46" s="8">
        <v>2.0500000000000001E-2</v>
      </c>
      <c r="G46" s="8"/>
      <c r="H46" s="8"/>
      <c r="I46">
        <v>28.071496</v>
      </c>
      <c r="J46" s="10">
        <v>2.0799999999999999E-2</v>
      </c>
      <c r="K46" s="10"/>
      <c r="L46" s="10"/>
      <c r="M46">
        <v>27.025731</v>
      </c>
      <c r="N46" s="10">
        <v>2.12E-2</v>
      </c>
      <c r="O46" s="10"/>
      <c r="P46" s="10"/>
      <c r="Q46">
        <v>27.287521999999999</v>
      </c>
      <c r="S46" s="19"/>
      <c r="T46" s="8">
        <v>1.2200000000000001E-2</v>
      </c>
      <c r="U46" s="8"/>
      <c r="V46" s="8"/>
      <c r="W46">
        <v>29.258741000000001</v>
      </c>
      <c r="X46" s="8">
        <v>1.2500000000000001E-2</v>
      </c>
      <c r="Y46" s="8"/>
      <c r="Z46" s="8"/>
      <c r="AA46">
        <v>31.399933000000001</v>
      </c>
      <c r="AB46" s="8">
        <v>1.2699999999999999E-2</v>
      </c>
      <c r="AC46" s="8"/>
      <c r="AD46" s="8"/>
      <c r="AE46">
        <v>31.80001</v>
      </c>
      <c r="AF46" s="8">
        <v>1.2999999999999999E-2</v>
      </c>
      <c r="AG46" s="8"/>
      <c r="AH46" s="8"/>
      <c r="AI46">
        <v>34.829633000000001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1.21E-2</v>
      </c>
      <c r="E54">
        <v>285.23556100000002</v>
      </c>
      <c r="F54" t="s">
        <v>22</v>
      </c>
      <c r="G54" s="3">
        <v>2.0999999999999999E-3</v>
      </c>
      <c r="H54" s="3">
        <v>1.24E-2</v>
      </c>
      <c r="I54">
        <v>283.71680300000003</v>
      </c>
      <c r="J54" t="s">
        <v>22</v>
      </c>
      <c r="K54" s="3">
        <v>2.2000000000000001E-3</v>
      </c>
      <c r="L54" s="3">
        <v>1.2699999999999999E-2</v>
      </c>
      <c r="M54">
        <v>300.69980299999997</v>
      </c>
      <c r="N54" t="s">
        <v>22</v>
      </c>
      <c r="O54" s="3">
        <v>2.2000000000000001E-3</v>
      </c>
      <c r="P54" s="3">
        <v>1.2999999999999999E-2</v>
      </c>
      <c r="Q54">
        <v>281.72485599999999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4.7999999999999996E-3</v>
      </c>
      <c r="C66" s="8"/>
      <c r="D66" s="8"/>
      <c r="E66">
        <v>25.115860999999999</v>
      </c>
      <c r="F66" s="8">
        <v>4.8999999999999998E-3</v>
      </c>
      <c r="G66" s="8"/>
      <c r="H66" s="8"/>
      <c r="I66">
        <v>28.780545</v>
      </c>
      <c r="J66" s="8">
        <v>5.0000000000000001E-3</v>
      </c>
      <c r="K66" s="8"/>
      <c r="L66" s="8"/>
      <c r="M66">
        <v>39.125678000000001</v>
      </c>
      <c r="N66" s="8">
        <v>5.1000000000000004E-3</v>
      </c>
      <c r="O66" s="8"/>
      <c r="P66" s="8"/>
      <c r="Q66">
        <v>27.474339000000001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3.1429999999999993E-2</v>
      </c>
      <c r="G75">
        <f t="shared" si="1"/>
        <v>3.2934999999999999E-2</v>
      </c>
      <c r="H75">
        <f t="shared" si="2"/>
        <v>63.285646999999997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3.1434999999999998E-2</v>
      </c>
      <c r="M75">
        <f>I25+E25</f>
        <v>70.232218000000003</v>
      </c>
      <c r="P75" s="16"/>
      <c r="Q75" t="s">
        <v>36</v>
      </c>
      <c r="R75">
        <f t="shared" si="6"/>
        <v>3.1459999999999995E-2</v>
      </c>
      <c r="S75">
        <f t="shared" si="7"/>
        <v>3.2969999999999999E-2</v>
      </c>
      <c r="U75">
        <f t="shared" si="8"/>
        <v>5.5599999999999998E-3</v>
      </c>
      <c r="V75">
        <f t="shared" si="9"/>
        <v>5.5599999999999998E-3</v>
      </c>
      <c r="X75">
        <f>0.1*F25+(1-0.1)*B25</f>
        <v>3.1469999999999998E-2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3.1519999999999999E-2</v>
      </c>
      <c r="G81">
        <f>0.2*H13+(1-0.2)*D13</f>
        <v>3.304E-2</v>
      </c>
      <c r="I81">
        <f t="shared" si="11"/>
        <v>5.62E-3</v>
      </c>
      <c r="J81">
        <f t="shared" si="12"/>
        <v>5.62E-3</v>
      </c>
      <c r="L81">
        <f>0.2*F25+(1-0.2)*B25</f>
        <v>3.1539999999999999E-2</v>
      </c>
      <c r="P81" s="16"/>
      <c r="Q81" t="s">
        <v>36</v>
      </c>
      <c r="R81">
        <f t="shared" si="13"/>
        <v>3.1579999999999997E-2</v>
      </c>
      <c r="S81">
        <f t="shared" si="14"/>
        <v>3.3110000000000001E-2</v>
      </c>
      <c r="U81">
        <f t="shared" si="15"/>
        <v>5.6799999999999993E-3</v>
      </c>
      <c r="V81">
        <f t="shared" si="16"/>
        <v>5.6799999999999993E-3</v>
      </c>
      <c r="X81">
        <f>0.3*F25+(1-0.3)*B25</f>
        <v>3.1609999999999992E-2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3.1460000000000002E-2</v>
      </c>
      <c r="G88">
        <f t="shared" si="18"/>
        <v>3.2969749999999999E-2</v>
      </c>
      <c r="H88">
        <f t="shared" si="19"/>
        <v>95.533736000000005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3.1469749999999998E-2</v>
      </c>
      <c r="M88">
        <f>M25+I25+E25</f>
        <v>95.430751000000001</v>
      </c>
      <c r="O88" s="20"/>
      <c r="P88" s="16"/>
      <c r="Q88" t="s">
        <v>36</v>
      </c>
      <c r="R88">
        <f t="shared" si="23"/>
        <v>3.1519999999999999E-2</v>
      </c>
      <c r="S88">
        <f t="shared" si="24"/>
        <v>3.3038999999999999E-2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3.1538999999999998E-2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3.1640000000000001E-2</v>
      </c>
      <c r="G94">
        <f t="shared" si="28"/>
        <v>3.3175999999999997E-2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3.1675999999999996E-2</v>
      </c>
      <c r="O94" s="20"/>
      <c r="P94" s="16"/>
      <c r="Q94" t="s">
        <v>36</v>
      </c>
      <c r="R94">
        <f t="shared" si="31"/>
        <v>3.1760000000000004E-2</v>
      </c>
      <c r="S94">
        <f t="shared" si="32"/>
        <v>3.3311E-2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3.1810999999999999E-2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3.148999999999999E-2</v>
      </c>
      <c r="G101">
        <f t="shared" si="36"/>
        <v>3.3004274999999993E-2</v>
      </c>
      <c r="H101">
        <f>Q13+M13+I11+E13</f>
        <v>95.977686000000006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3.1504249999999991E-2</v>
      </c>
      <c r="M101">
        <f>Q25+M25+I25+E25</f>
        <v>120.961724</v>
      </c>
      <c r="N101" s="21"/>
      <c r="O101" s="20"/>
      <c r="P101" s="16"/>
      <c r="Q101" t="s">
        <v>36</v>
      </c>
      <c r="R101">
        <f t="shared" si="40"/>
        <v>3.1579999999999997E-2</v>
      </c>
      <c r="S101">
        <f t="shared" si="41"/>
        <v>3.3107199999999996E-2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3.1606999999999996E-2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3.1759999999999997E-2</v>
      </c>
      <c r="G107">
        <f t="shared" si="45"/>
        <v>3.3309599999999995E-2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3.1807999999999996E-2</v>
      </c>
      <c r="N107" s="21"/>
      <c r="O107" s="20"/>
      <c r="P107" s="16"/>
      <c r="Q107" t="s">
        <v>36</v>
      </c>
      <c r="R107">
        <f t="shared" si="48"/>
        <v>3.1939999999999996E-2</v>
      </c>
      <c r="S107">
        <f t="shared" si="49"/>
        <v>3.3508400000000001E-2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3.2002999999999997E-2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2.4119999999999999E-2</v>
      </c>
      <c r="G114">
        <f t="shared" si="53"/>
        <v>2.843E-2</v>
      </c>
      <c r="H114">
        <f t="shared" si="54"/>
        <v>871.46142099999997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2.7019999999999999E-2</v>
      </c>
      <c r="M114">
        <f>AA25+W25</f>
        <v>62.604978000000003</v>
      </c>
      <c r="P114" s="16"/>
      <c r="Q114" t="s">
        <v>36</v>
      </c>
      <c r="R114">
        <f t="shared" si="58"/>
        <v>2.4140000000000002E-2</v>
      </c>
      <c r="S114">
        <f t="shared" si="58"/>
        <v>2.8460000000000003E-2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2.7039999999999998E-2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2.4180000000000004E-2</v>
      </c>
      <c r="G120">
        <f t="shared" si="62"/>
        <v>2.8520000000000004E-2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2.708E-2</v>
      </c>
      <c r="P120" s="16"/>
      <c r="Q120" t="s">
        <v>36</v>
      </c>
      <c r="R120">
        <f t="shared" si="65"/>
        <v>2.4219999999999998E-2</v>
      </c>
      <c r="S120">
        <f t="shared" si="65"/>
        <v>2.8579999999999998E-2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2.7119999999999998E-2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2.4140000000000002E-2</v>
      </c>
      <c r="G127">
        <f t="shared" si="69"/>
        <v>2.8459750000000006E-2</v>
      </c>
      <c r="H127">
        <f t="shared" si="70"/>
        <v>1311.245003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2.7040750000000002E-2</v>
      </c>
      <c r="M127">
        <f>AE25+AA25+W25</f>
        <v>107.34444500000001</v>
      </c>
      <c r="O127" s="20"/>
      <c r="P127" s="16"/>
      <c r="Q127" t="s">
        <v>36</v>
      </c>
      <c r="R127">
        <f t="shared" si="74"/>
        <v>2.418E-2</v>
      </c>
      <c r="S127">
        <f t="shared" si="75"/>
        <v>2.8519000000000003E-2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2.7083000000000003E-2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2.4259999999999997E-2</v>
      </c>
      <c r="G133">
        <f t="shared" si="79"/>
        <v>2.8636000000000002E-2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2.7171999999999998E-2</v>
      </c>
      <c r="O133" s="20"/>
      <c r="P133" s="16"/>
      <c r="Q133" t="s">
        <v>36</v>
      </c>
      <c r="R133">
        <f t="shared" si="82"/>
        <v>2.4340000000000001E-2</v>
      </c>
      <c r="S133">
        <f t="shared" si="83"/>
        <v>2.8751000000000002E-2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2.7267E-2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2.1642024999999995E-2</v>
      </c>
      <c r="G140">
        <f>3*0.05*(1-0.05)*(1-0.05)*Z20+3*0.05*0.05*(1-0.05)*AD13+0.05*0.05*0.05*AH13+(1-3*0.05*(1-0.05)*(1-0.05)-3*0.05*0.05*(1-0.05)-0.05*0.05*0.05)*V13</f>
        <v>2.5362099999999999E-2</v>
      </c>
      <c r="H140">
        <f>AI13+AE13+AA20+W13</f>
        <v>1289.6306950000001</v>
      </c>
      <c r="I140">
        <f t="shared" si="86"/>
        <v>5.3917624999999993E-3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2.7062174999999997E-2</v>
      </c>
      <c r="M140">
        <f>AI25+AE25+AA25+W25</f>
        <v>151.20569999999998</v>
      </c>
      <c r="N140" s="21"/>
      <c r="O140" s="20"/>
      <c r="P140" s="16"/>
      <c r="Q140" t="s">
        <v>36</v>
      </c>
      <c r="R140">
        <f t="shared" si="89"/>
        <v>2.4219999999999998E-2</v>
      </c>
      <c r="S140">
        <f t="shared" si="90"/>
        <v>2.8577100000000001E-2</v>
      </c>
      <c r="U140">
        <f t="shared" si="91"/>
        <v>5.4941E-3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2.7128399999999997E-2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1.7197599999999997E-2</v>
      </c>
      <c r="G146">
        <f>3*0.2*(1-0.2)*(1-0.2)*Z20+3*0.2*0.2*(1-0.2)*AD13+0.2*0.2*0.2*AH13+(1-3*0.2*(1-0.2)*(1-0.2)-3*0.2*0.2*(1-0.2)-0.2*0.2*0.2)*V13</f>
        <v>1.9878399999999997E-2</v>
      </c>
      <c r="I146">
        <f t="shared" si="93"/>
        <v>5.7727999999999998E-3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2.7271200000000002E-2</v>
      </c>
      <c r="N146" s="21"/>
      <c r="O146" s="20"/>
      <c r="P146" s="16"/>
      <c r="Q146" t="s">
        <v>36</v>
      </c>
      <c r="R146">
        <f t="shared" si="95"/>
        <v>2.4459999999999999E-2</v>
      </c>
      <c r="S146">
        <f t="shared" si="96"/>
        <v>2.8915700000000003E-2</v>
      </c>
      <c r="U146">
        <f t="shared" si="97"/>
        <v>6.2207E-3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2.7424800000000003E-2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1.141E-2</v>
      </c>
      <c r="G153">
        <f t="shared" si="100"/>
        <v>2.5124999999999998E-2</v>
      </c>
      <c r="H153">
        <f t="shared" si="101"/>
        <v>777.94286600000009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2.0215E-2</v>
      </c>
      <c r="M153">
        <f>I46+E46</f>
        <v>68.624084999999994</v>
      </c>
      <c r="P153" s="16"/>
      <c r="Q153" t="s">
        <v>36</v>
      </c>
      <c r="R153">
        <f t="shared" si="105"/>
        <v>1.142E-2</v>
      </c>
      <c r="S153">
        <f t="shared" si="106"/>
        <v>2.5150000000000002E-2</v>
      </c>
      <c r="U153">
        <f t="shared" si="107"/>
        <v>4.7600000000000003E-3</v>
      </c>
      <c r="V153">
        <f t="shared" si="108"/>
        <v>4.96E-3</v>
      </c>
      <c r="X153">
        <f>0.1*F46+(1-0.1)*B46</f>
        <v>2.0229999999999998E-2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1.1440000000000002E-2</v>
      </c>
      <c r="G159">
        <f t="shared" si="110"/>
        <v>2.52E-2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2.026E-2</v>
      </c>
      <c r="P159" s="16"/>
      <c r="Q159" t="s">
        <v>36</v>
      </c>
      <c r="R159">
        <f t="shared" si="113"/>
        <v>1.1459999999999998E-2</v>
      </c>
      <c r="S159">
        <f t="shared" si="114"/>
        <v>2.5249999999999998E-2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2.0289999999999999E-2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1.1420000000000001E-2</v>
      </c>
      <c r="G166">
        <f t="shared" si="118"/>
        <v>2.5150000000000002E-2</v>
      </c>
      <c r="H166">
        <f t="shared" si="119"/>
        <v>1166.9635800000001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2.0230000000000001E-2</v>
      </c>
      <c r="M166">
        <f>M46+I46+E46</f>
        <v>95.649816000000001</v>
      </c>
      <c r="O166" s="20"/>
      <c r="P166" s="16"/>
      <c r="Q166" t="s">
        <v>36</v>
      </c>
      <c r="R166">
        <f t="shared" si="123"/>
        <v>1.1440000000000001E-2</v>
      </c>
      <c r="S166">
        <f t="shared" si="124"/>
        <v>2.5200000000000004E-2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2.026E-2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1.1480000000000001E-2</v>
      </c>
      <c r="G172">
        <f t="shared" si="128"/>
        <v>2.53E-2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2.0319999999999998E-2</v>
      </c>
      <c r="O172" s="20"/>
      <c r="P172" s="16"/>
      <c r="Q172" t="s">
        <v>36</v>
      </c>
      <c r="R172">
        <f t="shared" si="131"/>
        <v>1.1520000000000002E-2</v>
      </c>
      <c r="S172">
        <f t="shared" si="132"/>
        <v>2.5400000000000002E-2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2.0380000000000002E-2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1.1429999999999999E-2</v>
      </c>
      <c r="G179">
        <f t="shared" si="136"/>
        <v>2.5174987499999996E-2</v>
      </c>
      <c r="H179">
        <f t="shared" si="137"/>
        <v>1556.624206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2.0245012499999996E-2</v>
      </c>
      <c r="M179">
        <f>Q46+M46+I46+E46</f>
        <v>122.937338</v>
      </c>
      <c r="N179" s="21"/>
      <c r="O179" s="20"/>
      <c r="P179" s="16"/>
      <c r="Q179" t="s">
        <v>36</v>
      </c>
      <c r="R179">
        <f t="shared" si="141"/>
        <v>1.146E-2</v>
      </c>
      <c r="S179">
        <f t="shared" si="142"/>
        <v>2.5249899999999999E-2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2.0290099999999998E-2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1.1519999999999999E-2</v>
      </c>
      <c r="G185">
        <f t="shared" si="146"/>
        <v>2.5399199999999997E-2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2.0380799999999998E-2</v>
      </c>
      <c r="N185" s="21"/>
      <c r="O185" s="20"/>
      <c r="P185" s="16"/>
      <c r="Q185" t="s">
        <v>36</v>
      </c>
      <c r="R185">
        <f t="shared" si="149"/>
        <v>1.158E-2</v>
      </c>
      <c r="S185">
        <f t="shared" si="150"/>
        <v>2.5547300000000002E-2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2.0472700000000003E-2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5.2049999999999996E-3</v>
      </c>
      <c r="G192">
        <f t="shared" si="154"/>
        <v>2.0420000000000001E-2</v>
      </c>
      <c r="H192">
        <f t="shared" si="155"/>
        <v>684.31282899999997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1.2215E-2</v>
      </c>
      <c r="M192">
        <f>AA46+W46</f>
        <v>60.658674000000005</v>
      </c>
      <c r="P192" s="16"/>
      <c r="Q192" t="s">
        <v>36</v>
      </c>
      <c r="R192">
        <f t="shared" si="159"/>
        <v>5.2100000000000002E-3</v>
      </c>
      <c r="S192">
        <f t="shared" si="160"/>
        <v>2.044E-2</v>
      </c>
      <c r="U192">
        <f t="shared" si="161"/>
        <v>3.46E-3</v>
      </c>
      <c r="V192">
        <f t="shared" si="162"/>
        <v>4.1500000000000009E-3</v>
      </c>
      <c r="X192">
        <f>0.1*X46+(1-0.1)*T46</f>
        <v>1.2230000000000001E-2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5.2199999999999998E-3</v>
      </c>
      <c r="G198">
        <f t="shared" si="164"/>
        <v>2.0480000000000002E-2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1.2260000000000002E-2</v>
      </c>
      <c r="P198" s="16"/>
      <c r="Q198" t="s">
        <v>36</v>
      </c>
      <c r="R198">
        <f t="shared" si="167"/>
        <v>5.2299999999999994E-3</v>
      </c>
      <c r="S198">
        <f t="shared" si="168"/>
        <v>2.052E-2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1.2290000000000001E-2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5.2100000000000002E-3</v>
      </c>
      <c r="G205">
        <f t="shared" si="172"/>
        <v>2.0440000000000003E-2</v>
      </c>
      <c r="H205">
        <f t="shared" si="173"/>
        <v>1027.801052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1.2229750000000001E-2</v>
      </c>
      <c r="M205">
        <f>AE46+AA46+W46</f>
        <v>92.458684000000005</v>
      </c>
      <c r="O205" s="20"/>
      <c r="P205" s="16"/>
      <c r="Q205" t="s">
        <v>36</v>
      </c>
      <c r="R205">
        <f t="shared" si="177"/>
        <v>5.2200000000000007E-3</v>
      </c>
      <c r="S205">
        <f t="shared" si="178"/>
        <v>2.0480000000000005E-2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1.2259000000000003E-2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5.2399999999999999E-3</v>
      </c>
      <c r="G211">
        <f t="shared" si="182"/>
        <v>2.0559999999999998E-2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1.2316000000000001E-2</v>
      </c>
      <c r="O211" s="20"/>
      <c r="P211" s="16"/>
      <c r="Q211" t="s">
        <v>36</v>
      </c>
      <c r="R211">
        <f t="shared" si="185"/>
        <v>5.2600000000000008E-3</v>
      </c>
      <c r="S211">
        <f t="shared" si="186"/>
        <v>2.0640000000000002E-2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1.2371000000000002E-2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5.2149999999999992E-3</v>
      </c>
      <c r="G218">
        <f t="shared" si="190"/>
        <v>2.0459999999999999E-2</v>
      </c>
      <c r="H218">
        <f t="shared" si="191"/>
        <v>1401.7646989999998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1.2244275000000001E-2</v>
      </c>
      <c r="M218">
        <f>AI46+AE46+AA46+W46</f>
        <v>127.28831700000001</v>
      </c>
      <c r="N218" s="21"/>
      <c r="O218" s="20"/>
      <c r="P218" s="16"/>
      <c r="Q218" t="s">
        <v>36</v>
      </c>
      <c r="R218">
        <f t="shared" si="195"/>
        <v>5.2299999999999994E-3</v>
      </c>
      <c r="S218">
        <f t="shared" si="196"/>
        <v>2.052E-2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1.22872E-2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5.2599999999999991E-3</v>
      </c>
      <c r="G224">
        <f t="shared" si="200"/>
        <v>2.0639999999999999E-2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1.23696E-2</v>
      </c>
      <c r="N224" s="21"/>
      <c r="O224" s="20"/>
      <c r="P224" s="16"/>
      <c r="Q224" t="s">
        <v>36</v>
      </c>
      <c r="R224">
        <f t="shared" si="203"/>
        <v>5.2900000000000004E-3</v>
      </c>
      <c r="S224">
        <f t="shared" si="204"/>
        <v>2.0760000000000001E-2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1.2448400000000002E-2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1.2114999999999999E-2</v>
      </c>
      <c r="H231">
        <f t="shared" si="209"/>
        <v>568.95236399999999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4.8050000000000002E-3</v>
      </c>
      <c r="M231">
        <f>I66+E66</f>
        <v>53.896405999999999</v>
      </c>
      <c r="P231" s="16"/>
      <c r="Q231" t="s">
        <v>36</v>
      </c>
      <c r="R231">
        <f>0.1*G54+(1-0.1)*C54</f>
        <v>2.0999999999999999E-3</v>
      </c>
      <c r="S231">
        <f t="shared" si="213"/>
        <v>1.213E-2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4.81E-3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1.2160000000000001E-2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4.8199999999999996E-3</v>
      </c>
      <c r="P237" s="16"/>
      <c r="Q237" t="s">
        <v>36</v>
      </c>
      <c r="R237">
        <f>0.3*G54+(1-0.3)*C54</f>
        <v>2.0999999999999994E-3</v>
      </c>
      <c r="S237">
        <f t="shared" si="220"/>
        <v>1.2189999999999998E-2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4.8299999999999992E-3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1.2130000000000002E-2</v>
      </c>
      <c r="H244">
        <f t="shared" si="225"/>
        <v>869.65216699999996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4.81E-3</v>
      </c>
      <c r="M244">
        <f>M66+I66+E66</f>
        <v>93.022083999999992</v>
      </c>
      <c r="O244" s="20"/>
      <c r="P244" s="16"/>
      <c r="Q244" t="s">
        <v>36</v>
      </c>
      <c r="R244">
        <f t="shared" si="229"/>
        <v>2.101E-3</v>
      </c>
      <c r="S244">
        <f t="shared" si="230"/>
        <v>1.2160000000000001E-2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4.8199999999999996E-3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1.2219999999999998E-2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4.8399999999999997E-3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1.2280000000000001E-2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4.8599999999999997E-3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1.2144999999999998E-2</v>
      </c>
      <c r="H257">
        <f t="shared" si="242"/>
        <v>1151.377023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4.814999999999999E-3</v>
      </c>
      <c r="M257">
        <f>Q66+M66+I66+E66</f>
        <v>120.49642300000001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1.2189999999999999E-2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4.8299999999999992E-3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1.2279999999999999E-2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4.8599999999999997E-3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1.2370000000000001E-2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4.8900000000000002E-3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3.0800000000000001E-2</v>
      </c>
      <c r="D13" s="11">
        <v>3.2199999999999999E-2</v>
      </c>
      <c r="E13" s="12">
        <v>28.305803000000001</v>
      </c>
      <c r="F13" t="s">
        <v>22</v>
      </c>
      <c r="G13" s="11">
        <v>3.1399999999999997E-2</v>
      </c>
      <c r="H13" s="11">
        <v>3.2899999999999999E-2</v>
      </c>
      <c r="I13" s="12">
        <v>28.345887999999999</v>
      </c>
      <c r="J13" t="s">
        <v>22</v>
      </c>
      <c r="K13" s="12">
        <v>3.2000000000000001E-2</v>
      </c>
      <c r="L13" s="12">
        <v>3.3500000000000002E-2</v>
      </c>
      <c r="M13" s="12">
        <v>28.694554</v>
      </c>
      <c r="N13" t="s">
        <v>22</v>
      </c>
      <c r="O13" s="12">
        <v>3.2599999999999997E-2</v>
      </c>
      <c r="P13" s="12">
        <v>3.4200000000000001E-2</v>
      </c>
      <c r="Q13" s="12">
        <v>31.735091000000001</v>
      </c>
      <c r="S13" s="17"/>
      <c r="T13" t="s">
        <v>22</v>
      </c>
      <c r="U13" s="3">
        <v>2.3800000000000002E-2</v>
      </c>
      <c r="V13" s="3">
        <v>2.7900000000000001E-2</v>
      </c>
      <c r="W13">
        <v>365.87483200000003</v>
      </c>
      <c r="X13" t="s">
        <v>22</v>
      </c>
      <c r="Y13" s="3">
        <v>2.4199999999999999E-2</v>
      </c>
      <c r="Z13" s="3">
        <v>2.8400000000000002E-2</v>
      </c>
      <c r="AA13">
        <v>479.84063700000002</v>
      </c>
      <c r="AB13" t="s">
        <v>22</v>
      </c>
      <c r="AC13">
        <v>2.46E-2</v>
      </c>
      <c r="AD13">
        <v>2.9000000000000001E-2</v>
      </c>
      <c r="AE13">
        <v>365.32367199999999</v>
      </c>
      <c r="AF13" t="s">
        <v>22</v>
      </c>
      <c r="AG13">
        <v>2.5000000000000001E-2</v>
      </c>
      <c r="AH13">
        <v>2.9499999999999998E-2</v>
      </c>
      <c r="AI13">
        <v>364.841813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3.0800000000000001E-2</v>
      </c>
      <c r="C25" s="8"/>
      <c r="D25" s="8"/>
      <c r="E25">
        <v>33.183796999999998</v>
      </c>
      <c r="F25" s="8">
        <v>3.15E-2</v>
      </c>
      <c r="G25" s="8"/>
      <c r="H25" s="8"/>
      <c r="I25">
        <v>36.798766999999998</v>
      </c>
      <c r="J25" s="10">
        <v>3.2099999999999997E-2</v>
      </c>
      <c r="K25" s="10"/>
      <c r="L25" s="10"/>
      <c r="M25">
        <v>37.945179000000003</v>
      </c>
      <c r="N25" s="10">
        <v>3.27E-2</v>
      </c>
      <c r="O25" s="10"/>
      <c r="P25" s="10"/>
      <c r="Q25">
        <v>34.702719999999999</v>
      </c>
      <c r="S25" s="19"/>
      <c r="T25" s="8">
        <v>2.6599999999999999E-2</v>
      </c>
      <c r="U25" s="8"/>
      <c r="V25" s="8"/>
      <c r="W25">
        <v>42.337387999999997</v>
      </c>
      <c r="X25" s="8">
        <v>2.7E-2</v>
      </c>
      <c r="Y25" s="8"/>
      <c r="Z25" s="8"/>
      <c r="AA25">
        <v>36.360664999999997</v>
      </c>
      <c r="AB25" s="10">
        <v>2.76E-2</v>
      </c>
      <c r="AC25" s="10"/>
      <c r="AD25" s="10"/>
      <c r="AE25">
        <v>26.621614000000001</v>
      </c>
      <c r="AF25" s="10">
        <v>2.81E-2</v>
      </c>
      <c r="AG25" s="10"/>
      <c r="AH25" s="10"/>
      <c r="AI25">
        <v>28.875579999999999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1.14E-2</v>
      </c>
      <c r="D34" s="3">
        <v>2.46E-2</v>
      </c>
      <c r="E34">
        <v>353.84907199999998</v>
      </c>
      <c r="F34" t="s">
        <v>22</v>
      </c>
      <c r="G34" s="3">
        <v>1.1599999999999999E-2</v>
      </c>
      <c r="H34" s="3">
        <v>2.5100000000000001E-2</v>
      </c>
      <c r="I34">
        <v>348.83932900000002</v>
      </c>
      <c r="J34" t="s">
        <v>22</v>
      </c>
      <c r="K34">
        <v>1.18E-2</v>
      </c>
      <c r="L34">
        <v>2.5600000000000001E-2</v>
      </c>
      <c r="M34">
        <v>362.83852999999999</v>
      </c>
      <c r="N34" t="s">
        <v>22</v>
      </c>
      <c r="O34">
        <v>1.2E-2</v>
      </c>
      <c r="P34">
        <v>2.6100000000000002E-2</v>
      </c>
      <c r="Q34">
        <v>353.41749900000002</v>
      </c>
      <c r="S34" s="17"/>
      <c r="T34" t="s">
        <v>22</v>
      </c>
      <c r="U34" s="3">
        <v>5.1999999999999998E-3</v>
      </c>
      <c r="V34" s="3">
        <v>0.02</v>
      </c>
      <c r="W34">
        <v>319.76735600000001</v>
      </c>
      <c r="X34" t="s">
        <v>22</v>
      </c>
      <c r="Y34" s="3">
        <v>5.3E-3</v>
      </c>
      <c r="Z34" s="3">
        <v>2.0400000000000001E-2</v>
      </c>
      <c r="AA34">
        <v>320.77778899999998</v>
      </c>
      <c r="AB34" t="s">
        <v>22</v>
      </c>
      <c r="AC34" s="3">
        <v>5.4000000000000003E-3</v>
      </c>
      <c r="AD34" s="3">
        <v>2.0799999999999999E-2</v>
      </c>
      <c r="AE34">
        <v>319.74377600000003</v>
      </c>
      <c r="AF34" t="s">
        <v>22</v>
      </c>
      <c r="AG34" s="3">
        <v>5.4999999999999997E-3</v>
      </c>
      <c r="AH34" s="3">
        <v>2.12E-2</v>
      </c>
      <c r="AI34">
        <v>314.29997700000001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1.14E-2</v>
      </c>
      <c r="D41" s="3">
        <v>2.46E-2</v>
      </c>
      <c r="E41">
        <v>353.84907199999998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5.1999999999999998E-3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1.9699999999999999E-2</v>
      </c>
      <c r="C46" s="8"/>
      <c r="D46" s="8"/>
      <c r="E46">
        <v>23.753782999999999</v>
      </c>
      <c r="F46" s="8">
        <v>2.0199999999999999E-2</v>
      </c>
      <c r="G46" s="8"/>
      <c r="H46" s="8"/>
      <c r="I46">
        <v>35.189515999999998</v>
      </c>
      <c r="J46" s="10">
        <v>2.06E-2</v>
      </c>
      <c r="K46" s="10"/>
      <c r="L46" s="10"/>
      <c r="M46">
        <v>34.445439999999998</v>
      </c>
      <c r="N46" s="10">
        <v>2.0899999999999998E-2</v>
      </c>
      <c r="O46" s="10"/>
      <c r="P46" s="10"/>
      <c r="Q46">
        <v>29.215038</v>
      </c>
      <c r="S46" s="19"/>
      <c r="T46" s="8">
        <v>1.21E-2</v>
      </c>
      <c r="U46" s="8"/>
      <c r="V46" s="8"/>
      <c r="W46">
        <v>31.493594999999999</v>
      </c>
      <c r="X46" s="8">
        <v>1.23E-2</v>
      </c>
      <c r="Y46" s="8"/>
      <c r="Z46" s="8"/>
      <c r="AA46">
        <v>26.242028999999999</v>
      </c>
      <c r="AB46" s="8">
        <v>1.26E-2</v>
      </c>
      <c r="AC46" s="8"/>
      <c r="AD46" s="8"/>
      <c r="AE46" t="s">
        <v>47</v>
      </c>
      <c r="AF46" s="8">
        <v>1.29E-2</v>
      </c>
      <c r="AG46" s="8"/>
      <c r="AH46" s="8"/>
      <c r="AI46">
        <v>30.418593999999999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1.1900000000000001E-2</v>
      </c>
      <c r="E54">
        <v>269.596092</v>
      </c>
      <c r="F54" t="s">
        <v>22</v>
      </c>
      <c r="G54" s="3">
        <v>2.0999999999999999E-3</v>
      </c>
      <c r="H54" s="3">
        <v>1.2200000000000001E-2</v>
      </c>
      <c r="I54">
        <v>266.32493199999999</v>
      </c>
      <c r="J54" t="s">
        <v>22</v>
      </c>
      <c r="K54" s="3">
        <v>2.2000000000000001E-3</v>
      </c>
      <c r="L54" s="3">
        <v>1.2500000000000001E-2</v>
      </c>
      <c r="M54">
        <v>264.450064</v>
      </c>
      <c r="N54" t="s">
        <v>22</v>
      </c>
      <c r="O54" s="3">
        <v>2.2000000000000001E-3</v>
      </c>
      <c r="P54" s="3">
        <v>1.2699999999999999E-2</v>
      </c>
      <c r="Q54">
        <v>267.16270200000002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4.7000000000000002E-3</v>
      </c>
      <c r="C66" s="8"/>
      <c r="D66" s="8"/>
      <c r="E66">
        <v>36.142608000000003</v>
      </c>
      <c r="F66" s="8">
        <v>4.7999999999999996E-3</v>
      </c>
      <c r="G66" s="8"/>
      <c r="H66" s="8"/>
      <c r="I66">
        <v>27.728166999999999</v>
      </c>
      <c r="J66" s="8">
        <v>4.8999999999999998E-3</v>
      </c>
      <c r="K66" s="8"/>
      <c r="L66" s="8"/>
      <c r="M66">
        <v>33.075795999999997</v>
      </c>
      <c r="N66" s="8">
        <v>5.1000000000000004E-3</v>
      </c>
      <c r="O66" s="8"/>
      <c r="P66" s="8"/>
      <c r="Q66">
        <v>33.406041999999999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3.083E-2</v>
      </c>
      <c r="G75">
        <f t="shared" si="1"/>
        <v>3.2235E-2</v>
      </c>
      <c r="H75">
        <f t="shared" si="2"/>
        <v>56.651691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3.0835000000000001E-2</v>
      </c>
      <c r="M75">
        <f>I25+E25</f>
        <v>69.982563999999996</v>
      </c>
      <c r="P75" s="16"/>
      <c r="Q75" t="s">
        <v>36</v>
      </c>
      <c r="R75">
        <f t="shared" si="6"/>
        <v>3.0860000000000002E-2</v>
      </c>
      <c r="S75">
        <f t="shared" si="7"/>
        <v>3.227E-2</v>
      </c>
      <c r="U75">
        <f t="shared" si="8"/>
        <v>5.5599999999999998E-3</v>
      </c>
      <c r="V75">
        <f t="shared" si="9"/>
        <v>5.5599999999999998E-3</v>
      </c>
      <c r="X75">
        <f>0.1*F25+(1-0.1)*B25</f>
        <v>3.0870000000000002E-2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3.0920000000000003E-2</v>
      </c>
      <c r="G81">
        <f t="shared" si="11"/>
        <v>3.2340000000000001E-2</v>
      </c>
      <c r="I81">
        <f t="shared" si="12"/>
        <v>5.62E-3</v>
      </c>
      <c r="J81">
        <f t="shared" si="13"/>
        <v>5.62E-3</v>
      </c>
      <c r="L81">
        <f>0.2*F25+(1-0.2)*B25</f>
        <v>3.0940000000000002E-2</v>
      </c>
      <c r="P81" s="16"/>
      <c r="Q81" t="s">
        <v>36</v>
      </c>
      <c r="R81">
        <f t="shared" si="14"/>
        <v>3.0980000000000001E-2</v>
      </c>
      <c r="S81">
        <f t="shared" si="15"/>
        <v>3.2409999999999994E-2</v>
      </c>
      <c r="U81">
        <f t="shared" si="16"/>
        <v>5.6799999999999993E-3</v>
      </c>
      <c r="V81">
        <f t="shared" si="17"/>
        <v>5.6799999999999993E-3</v>
      </c>
      <c r="X81">
        <f>0.3*F25+(1-0.3)*B25</f>
        <v>3.1009999999999999E-2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3.0860000000000002E-2</v>
      </c>
      <c r="G88">
        <f t="shared" si="19"/>
        <v>3.226975E-2</v>
      </c>
      <c r="H88">
        <f t="shared" si="20"/>
        <v>85.346244999999996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3.0869750000000001E-2</v>
      </c>
      <c r="M88">
        <f>M25+I25+E25</f>
        <v>107.92774299999999</v>
      </c>
      <c r="O88" s="20"/>
      <c r="P88" s="16"/>
      <c r="Q88" t="s">
        <v>36</v>
      </c>
      <c r="R88">
        <f t="shared" si="24"/>
        <v>3.0920000000000003E-2</v>
      </c>
      <c r="S88">
        <f t="shared" si="25"/>
        <v>3.2339E-2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3.0939000000000001E-2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3.1039999999999998E-2</v>
      </c>
      <c r="G94">
        <f t="shared" si="29"/>
        <v>3.2475999999999998E-2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3.1075999999999999E-2</v>
      </c>
      <c r="O94" s="20"/>
      <c r="P94" s="16"/>
      <c r="Q94" t="s">
        <v>36</v>
      </c>
      <c r="R94">
        <f t="shared" si="32"/>
        <v>3.116E-2</v>
      </c>
      <c r="S94">
        <f t="shared" si="33"/>
        <v>3.2611000000000001E-2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3.1211000000000003E-2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3.0889999999999997E-2</v>
      </c>
      <c r="G101">
        <f t="shared" si="37"/>
        <v>3.2304274999999993E-2</v>
      </c>
      <c r="H101">
        <f>Q13+M13+I11+E13</f>
        <v>88.735448000000005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3.0904262499999995E-2</v>
      </c>
      <c r="M101">
        <f>Q25+M25+I25+E25</f>
        <v>142.63046299999999</v>
      </c>
      <c r="N101" s="21"/>
      <c r="O101" s="20"/>
      <c r="P101" s="16"/>
      <c r="Q101" t="s">
        <v>36</v>
      </c>
      <c r="R101">
        <f t="shared" si="41"/>
        <v>3.0980000000000001E-2</v>
      </c>
      <c r="S101">
        <f t="shared" si="42"/>
        <v>3.2407199999999997E-2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3.1007099999999999E-2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3.116E-2</v>
      </c>
      <c r="G107">
        <f t="shared" si="46"/>
        <v>3.2609599999999996E-2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3.1208800000000002E-2</v>
      </c>
      <c r="N107" s="21"/>
      <c r="O107" s="20"/>
      <c r="P107" s="16"/>
      <c r="Q107" t="s">
        <v>36</v>
      </c>
      <c r="R107">
        <f t="shared" si="49"/>
        <v>3.134E-2</v>
      </c>
      <c r="S107">
        <f t="shared" si="50"/>
        <v>3.2808400000000001E-2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3.1405700000000002E-2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2.3820000000000001E-2</v>
      </c>
      <c r="G114">
        <f t="shared" si="54"/>
        <v>2.7925000000000002E-2</v>
      </c>
      <c r="H114">
        <f t="shared" si="55"/>
        <v>845.71546899999998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2.6619999999999998E-2</v>
      </c>
      <c r="M114">
        <f>AA25+W25</f>
        <v>78.698052999999987</v>
      </c>
      <c r="P114" s="16"/>
      <c r="Q114" t="s">
        <v>36</v>
      </c>
      <c r="R114">
        <f t="shared" si="59"/>
        <v>2.384E-2</v>
      </c>
      <c r="S114">
        <f t="shared" si="60"/>
        <v>2.7950000000000003E-2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2.664E-2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2.3880000000000002E-2</v>
      </c>
      <c r="G120">
        <f t="shared" si="64"/>
        <v>2.8000000000000004E-2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2.6680000000000002E-2</v>
      </c>
      <c r="P120" s="16"/>
      <c r="Q120" t="s">
        <v>36</v>
      </c>
      <c r="R120">
        <f t="shared" si="67"/>
        <v>2.392E-2</v>
      </c>
      <c r="S120">
        <f t="shared" si="68"/>
        <v>2.8049999999999999E-2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2.6719999999999997E-2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2.384E-2</v>
      </c>
      <c r="G127">
        <f t="shared" si="72"/>
        <v>2.7950250000000003E-2</v>
      </c>
      <c r="H127">
        <f t="shared" si="73"/>
        <v>1211.039141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2.6640500000000001E-2</v>
      </c>
      <c r="M127">
        <f>AE25+AA25+W25</f>
        <v>105.319667</v>
      </c>
      <c r="O127" s="20"/>
      <c r="P127" s="16"/>
      <c r="Q127" t="s">
        <v>36</v>
      </c>
      <c r="R127">
        <f t="shared" si="77"/>
        <v>2.3880000000000005E-2</v>
      </c>
      <c r="S127">
        <f t="shared" si="78"/>
        <v>2.8001000000000002E-2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2.6682000000000001E-2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2.3960000000000002E-2</v>
      </c>
      <c r="G133">
        <f t="shared" si="82"/>
        <v>2.8103999999999997E-2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2.6768E-2</v>
      </c>
      <c r="O133" s="20"/>
      <c r="P133" s="16"/>
      <c r="Q133" t="s">
        <v>36</v>
      </c>
      <c r="R133">
        <f t="shared" si="85"/>
        <v>2.4040000000000006E-2</v>
      </c>
      <c r="S133">
        <f t="shared" si="86"/>
        <v>2.8209000000000005E-2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2.6858E-2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2.1382637499999996E-2</v>
      </c>
      <c r="G140">
        <f>3*0.05*(1-0.05)*(1-0.05)*Z20+3*0.05*0.05*(1-0.05)*AD13+0.05*0.05*0.05*AH13+(1-3*0.05*(1-0.05)*(1-0.05)-3*0.05*0.05*(1-0.05)-0.05*0.05*0.05)*V13</f>
        <v>2.4929787499999998E-2</v>
      </c>
      <c r="H140">
        <f>AI13+AE13+AA20+W13</f>
        <v>1097.1633859999999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2.6661462499999993E-2</v>
      </c>
      <c r="M140">
        <f>AI25+AE25+AA25+W25</f>
        <v>134.19524699999999</v>
      </c>
      <c r="N140" s="21"/>
      <c r="O140" s="20"/>
      <c r="P140" s="16"/>
      <c r="Q140" t="s">
        <v>36</v>
      </c>
      <c r="R140">
        <f t="shared" si="92"/>
        <v>2.392E-2</v>
      </c>
      <c r="S140">
        <f t="shared" si="93"/>
        <v>2.8052800000000003E-2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2.6725699999999998E-2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1.7012799999999998E-2</v>
      </c>
      <c r="G146">
        <f>3*0.2*(1-0.2)*(1-0.2)*Z20+3*0.2*0.2*(1-0.2)*AD13+0.2*0.2*0.2*AH13+(1-3*0.2*(1-0.2)*(1-0.2)-3*0.2*0.2*(1-0.2)-0.2*0.2*0.2)*V13</f>
        <v>1.9570399999999995E-2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2.6861599999999999E-2</v>
      </c>
      <c r="N146" s="21"/>
      <c r="O146" s="20"/>
      <c r="P146" s="16"/>
      <c r="Q146" t="s">
        <v>36</v>
      </c>
      <c r="R146">
        <f t="shared" si="98"/>
        <v>2.4160000000000001E-2</v>
      </c>
      <c r="S146">
        <f t="shared" si="99"/>
        <v>2.8371600000000004E-2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2.7005900000000003E-2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1.141E-2</v>
      </c>
      <c r="G153">
        <f t="shared" si="103"/>
        <v>2.4624999999999998E-2</v>
      </c>
      <c r="H153">
        <f t="shared" si="104"/>
        <v>702.688401</v>
      </c>
      <c r="I153">
        <f t="shared" si="105"/>
        <v>1.1094999999999999E-2</v>
      </c>
      <c r="J153">
        <f t="shared" si="106"/>
        <v>2.3644999999999999E-2</v>
      </c>
      <c r="K153">
        <f t="shared" si="107"/>
        <v>354.751668</v>
      </c>
      <c r="L153">
        <f>0.05*F46+(1-0.05)*B46</f>
        <v>1.9724999999999999E-2</v>
      </c>
      <c r="M153">
        <f>I46+E46</f>
        <v>58.943298999999996</v>
      </c>
      <c r="P153" s="16"/>
      <c r="Q153" t="s">
        <v>36</v>
      </c>
      <c r="R153">
        <f t="shared" si="108"/>
        <v>1.142E-2</v>
      </c>
      <c r="S153">
        <f t="shared" si="109"/>
        <v>2.4649999999999998E-2</v>
      </c>
      <c r="U153">
        <f t="shared" si="110"/>
        <v>1.0789999999999999E-2</v>
      </c>
      <c r="V153">
        <f t="shared" si="111"/>
        <v>2.2689999999999998E-2</v>
      </c>
      <c r="X153">
        <f>0.1*F46+(1-0.1)*B46</f>
        <v>1.975E-2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1.1440000000000002E-2</v>
      </c>
      <c r="G159">
        <f t="shared" si="113"/>
        <v>2.4700000000000003E-2</v>
      </c>
      <c r="I159">
        <f t="shared" si="114"/>
        <v>1.0180000000000002E-2</v>
      </c>
      <c r="J159">
        <f t="shared" si="115"/>
        <v>2.0780000000000003E-2</v>
      </c>
      <c r="L159">
        <f>0.2*F46+(1-0.2)*B46</f>
        <v>1.9799999999999998E-2</v>
      </c>
      <c r="P159" s="16"/>
      <c r="Q159" t="s">
        <v>36</v>
      </c>
      <c r="R159">
        <f t="shared" si="116"/>
        <v>1.1459999999999998E-2</v>
      </c>
      <c r="S159">
        <f t="shared" si="117"/>
        <v>2.4750000000000001E-2</v>
      </c>
      <c r="U159">
        <f t="shared" si="118"/>
        <v>9.5699999999999986E-3</v>
      </c>
      <c r="V159">
        <f t="shared" si="119"/>
        <v>1.8869999999999998E-2</v>
      </c>
      <c r="X159">
        <f>0.3*F46+(1-0.3)*B46</f>
        <v>1.985E-2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1.1420000000000001E-2</v>
      </c>
      <c r="G166">
        <f t="shared" si="121"/>
        <v>2.4650000000000002E-2</v>
      </c>
      <c r="H166">
        <f t="shared" si="122"/>
        <v>1065.5269309999999</v>
      </c>
      <c r="I166">
        <f t="shared" si="123"/>
        <v>1.08065E-2</v>
      </c>
      <c r="J166">
        <f t="shared" si="124"/>
        <v>2.2739000000000002E-2</v>
      </c>
      <c r="K166">
        <f t="shared" si="125"/>
        <v>355.87732599999998</v>
      </c>
      <c r="L166">
        <f>(0.05*(1-0.05)+0.05*(1-0.05))*F46+0.05*0.05*J46+(1-0.05*(1-0.05)-0.05*(1-0.05)-0.05*0.05)*B46</f>
        <v>1.974975E-2</v>
      </c>
      <c r="M166">
        <f>M46+I46+E46</f>
        <v>93.388738999999987</v>
      </c>
      <c r="O166" s="20"/>
      <c r="P166" s="16"/>
      <c r="Q166" t="s">
        <v>36</v>
      </c>
      <c r="R166">
        <f t="shared" si="126"/>
        <v>1.1440000000000001E-2</v>
      </c>
      <c r="S166">
        <f t="shared" si="127"/>
        <v>2.4700000000000003E-2</v>
      </c>
      <c r="U166">
        <f t="shared" si="128"/>
        <v>1.0246000000000002E-2</v>
      </c>
      <c r="V166">
        <f t="shared" si="129"/>
        <v>2.0976000000000002E-2</v>
      </c>
      <c r="X166">
        <f>(0.1*0.9+0.1*0.9)*F46+0.1*0.1*J46+(1-0.1*0.9-0.1*0.9-0.1*0.1)*B46</f>
        <v>1.9799000000000001E-2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1.1480000000000001E-2</v>
      </c>
      <c r="G172">
        <f t="shared" si="131"/>
        <v>2.4799999999999999E-2</v>
      </c>
      <c r="I172">
        <f t="shared" si="132"/>
        <v>9.2239999999999996E-3</v>
      </c>
      <c r="J172">
        <f t="shared" si="133"/>
        <v>1.7743999999999999E-2</v>
      </c>
      <c r="L172">
        <f>(0.2*0.8+0.2*0.8)*F46+0.2*0.2*J46+(1-0.2*0.8-0.2*0.8-0.2*0.2)*B46</f>
        <v>1.9895999999999997E-2</v>
      </c>
      <c r="O172" s="20"/>
      <c r="P172" s="16"/>
      <c r="Q172" t="s">
        <v>36</v>
      </c>
      <c r="R172">
        <f t="shared" si="134"/>
        <v>1.1520000000000002E-2</v>
      </c>
      <c r="S172">
        <f t="shared" si="135"/>
        <v>2.4900000000000002E-2</v>
      </c>
      <c r="U172">
        <f t="shared" si="136"/>
        <v>8.3340000000000011E-3</v>
      </c>
      <c r="V172">
        <f t="shared" si="137"/>
        <v>1.4904000000000002E-2</v>
      </c>
      <c r="X172">
        <f>(0.3*0.7+0.3*0.7)*F46+0.3*0.3*J46+(1-0.3*0.7-0.3*0.7-0.3*0.3)*B46</f>
        <v>1.9991000000000002E-2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1.1429999999999999E-2</v>
      </c>
      <c r="G179">
        <f t="shared" si="139"/>
        <v>2.4674999999999996E-2</v>
      </c>
      <c r="H179">
        <f t="shared" si="140"/>
        <v>1418.94443</v>
      </c>
      <c r="I179">
        <f t="shared" si="141"/>
        <v>1.0533674999999999E-2</v>
      </c>
      <c r="J179">
        <f t="shared" si="142"/>
        <v>2.1879562499999998E-2</v>
      </c>
      <c r="K179">
        <f t="shared" si="143"/>
        <v>356.76712499999996</v>
      </c>
      <c r="L179">
        <f>3*0.05*(1-0.05)*(1-0.05)*F46+3*0.05*0.05*(1-0.05)*J46+0.05*0.05*0.05*N46+(1-3*0.05*(1-0.05)*(1-0.05)-3*0.05*0.05*(1-0.05)-0.05*0.05*0.05)*B46</f>
        <v>1.9774249999999997E-2</v>
      </c>
      <c r="M179">
        <f>Q46+M46+I46+E46</f>
        <v>122.60377699999999</v>
      </c>
      <c r="N179" s="21"/>
      <c r="O179" s="20"/>
      <c r="P179" s="16"/>
      <c r="Q179" t="s">
        <v>36</v>
      </c>
      <c r="R179">
        <f t="shared" si="144"/>
        <v>1.146E-2</v>
      </c>
      <c r="S179">
        <f t="shared" si="145"/>
        <v>2.4750000000000001E-2</v>
      </c>
      <c r="U179">
        <f t="shared" si="146"/>
        <v>9.7613999999999999E-3</v>
      </c>
      <c r="V179">
        <f t="shared" si="147"/>
        <v>1.9438499999999997E-2</v>
      </c>
      <c r="X179">
        <f>3*0.1*(1-0.1)*(1-0.1)*F46+3*0.1*0.1*(1-0.1)*J46+0.1*0.1*0.1*N46+(1-3*0.1*(1-0.1)*(1-0.1)-3*0.1*0.1*(1-0.1)-0.1*0.1*0.1)*B46</f>
        <v>1.9847E-2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1.1519999999999999E-2</v>
      </c>
      <c r="G185">
        <f t="shared" si="149"/>
        <v>2.4899999999999999E-2</v>
      </c>
      <c r="I185">
        <f t="shared" si="150"/>
        <v>8.4791999999999992E-3</v>
      </c>
      <c r="J185">
        <f t="shared" si="151"/>
        <v>1.5335999999999995E-2</v>
      </c>
      <c r="L185">
        <f>3*0.2*(1-0.2)*(1-0.2)*F46+3*0.2*0.2*(1-0.2)*J46+0.2*0.2*0.2*N46+(1-3*0.2*(1-0.2)*(1-0.2)-3*0.2*0.2*(1-0.2)-0.2*0.2*0.2)*B46</f>
        <v>1.9987999999999999E-2</v>
      </c>
      <c r="N185" s="21"/>
      <c r="O185" s="20"/>
      <c r="P185" s="16"/>
      <c r="Q185" t="s">
        <v>36</v>
      </c>
      <c r="R185">
        <f t="shared" si="152"/>
        <v>1.158E-2</v>
      </c>
      <c r="S185">
        <f t="shared" si="153"/>
        <v>2.5050000000000003E-2</v>
      </c>
      <c r="U185">
        <f t="shared" si="154"/>
        <v>7.5138000000000019E-3</v>
      </c>
      <c r="V185">
        <f t="shared" si="155"/>
        <v>1.2175500000000006E-2</v>
      </c>
      <c r="X185">
        <f>3*0.3*(1-0.3)*(1-0.3)*F46+3*0.3*0.3*(1-0.3)*J46+0.3*0.3*0.3*N46+(1-3*0.3*(1-0.3)*(1-0.3)-3*0.3*0.3*(1-0.3)-0.3*0.3*0.3)*B46</f>
        <v>2.0123000000000002E-2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5.2049999999999996E-3</v>
      </c>
      <c r="G192">
        <f t="shared" si="157"/>
        <v>2.002E-2</v>
      </c>
      <c r="H192">
        <f t="shared" si="158"/>
        <v>640.54514500000005</v>
      </c>
      <c r="I192">
        <f t="shared" si="159"/>
        <v>5.1399999999999996E-3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1.2109999999999999E-2</v>
      </c>
      <c r="M192">
        <f>AA46+W46</f>
        <v>57.735624000000001</v>
      </c>
      <c r="P192" s="16"/>
      <c r="Q192" t="s">
        <v>36</v>
      </c>
      <c r="R192">
        <f t="shared" si="162"/>
        <v>5.2100000000000002E-3</v>
      </c>
      <c r="S192">
        <f t="shared" si="163"/>
        <v>2.0040000000000002E-2</v>
      </c>
      <c r="U192">
        <f t="shared" si="164"/>
        <v>5.0800000000000003E-3</v>
      </c>
      <c r="V192">
        <f t="shared" si="165"/>
        <v>4.1500000000000009E-3</v>
      </c>
      <c r="X192">
        <f>0.1*X46+(1-0.1)*T46</f>
        <v>1.2120000000000001E-2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5.2199999999999998E-3</v>
      </c>
      <c r="G198">
        <f t="shared" si="167"/>
        <v>2.0080000000000001E-2</v>
      </c>
      <c r="I198">
        <f t="shared" si="168"/>
        <v>4.96E-3</v>
      </c>
      <c r="J198">
        <f t="shared" si="169"/>
        <v>4.2000000000000006E-3</v>
      </c>
      <c r="L198">
        <f>0.2*X46+(1-0.2)*T46</f>
        <v>1.2140000000000001E-2</v>
      </c>
      <c r="P198" s="16"/>
      <c r="Q198" t="s">
        <v>36</v>
      </c>
      <c r="R198">
        <f t="shared" si="170"/>
        <v>5.2299999999999994E-3</v>
      </c>
      <c r="S198">
        <f t="shared" si="171"/>
        <v>2.0119999999999999E-2</v>
      </c>
      <c r="U198">
        <f t="shared" si="172"/>
        <v>4.8399999999999997E-3</v>
      </c>
      <c r="V198">
        <f t="shared" si="173"/>
        <v>4.2500000000000003E-3</v>
      </c>
      <c r="X198">
        <f>0.3*X46+(1-0.3)*T46</f>
        <v>1.2159999999999997E-2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5.2100000000000002E-3</v>
      </c>
      <c r="G205">
        <f t="shared" si="175"/>
        <v>2.0040000000000002E-2</v>
      </c>
      <c r="H205">
        <f t="shared" si="176"/>
        <v>960.28892100000007</v>
      </c>
      <c r="I205">
        <f t="shared" si="177"/>
        <v>5.0837499999999997E-3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1.2120250000000001E-2</v>
      </c>
      <c r="M205" t="e">
        <f>AE46+AA46+W46</f>
        <v>#VALUE!</v>
      </c>
      <c r="O205" s="20"/>
      <c r="P205" s="16"/>
      <c r="Q205" t="s">
        <v>36</v>
      </c>
      <c r="R205">
        <f t="shared" si="180"/>
        <v>5.2200000000000007E-3</v>
      </c>
      <c r="S205">
        <f t="shared" si="181"/>
        <v>2.0080000000000004E-2</v>
      </c>
      <c r="U205">
        <f t="shared" si="182"/>
        <v>4.9750000000000003E-3</v>
      </c>
      <c r="V205">
        <f t="shared" si="183"/>
        <v>4.2000000000000006E-3</v>
      </c>
      <c r="X205">
        <f>(0.1*0.9+0.1*0.9)*X46+0.1*0.1*AB46+(1-0.1*0.9-0.1*0.9-0.1*0.1)*T46</f>
        <v>1.2141000000000001E-2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5.2399999999999999E-3</v>
      </c>
      <c r="G211">
        <f t="shared" si="185"/>
        <v>2.0160000000000001E-2</v>
      </c>
      <c r="I211">
        <f t="shared" si="186"/>
        <v>4.7799999999999995E-3</v>
      </c>
      <c r="J211">
        <f t="shared" si="187"/>
        <v>4.3E-3</v>
      </c>
      <c r="L211">
        <f>(0.2*0.8+0.2*0.8)*X46+0.2*0.2*AB46+(1-0.2*0.8-0.2*0.8-0.2*0.2)*T46</f>
        <v>1.2184E-2</v>
      </c>
      <c r="O211" s="20"/>
      <c r="P211" s="16"/>
      <c r="Q211" t="s">
        <v>36</v>
      </c>
      <c r="R211">
        <f t="shared" si="188"/>
        <v>5.2600000000000008E-3</v>
      </c>
      <c r="S211">
        <f t="shared" si="189"/>
        <v>2.0240000000000001E-2</v>
      </c>
      <c r="U211">
        <f t="shared" si="190"/>
        <v>4.615000000000001E-3</v>
      </c>
      <c r="V211">
        <f t="shared" si="191"/>
        <v>4.4000000000000011E-3</v>
      </c>
      <c r="X211">
        <f>(0.3*0.7+0.3*0.7)*X46+0.3*0.3*AB46+(1-0.3*0.7-0.3*0.7-0.3*0.3)*T46</f>
        <v>1.2229E-2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5.2149999999999992E-3</v>
      </c>
      <c r="G218">
        <f t="shared" si="193"/>
        <v>2.0060000000000001E-2</v>
      </c>
      <c r="H218">
        <f t="shared" si="194"/>
        <v>1274.588898</v>
      </c>
      <c r="I218">
        <f t="shared" si="195"/>
        <v>5.0310749999999986E-3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1.2130737499999997E-2</v>
      </c>
      <c r="M218" t="e">
        <f>AI46+AE46+AA46+W46</f>
        <v>#VALUE!</v>
      </c>
      <c r="N218" s="21"/>
      <c r="O218" s="20"/>
      <c r="P218" s="16"/>
      <c r="Q218" t="s">
        <v>36</v>
      </c>
      <c r="R218">
        <f t="shared" si="198"/>
        <v>5.2299999999999994E-3</v>
      </c>
      <c r="S218">
        <f t="shared" si="199"/>
        <v>2.0119999999999999E-2</v>
      </c>
      <c r="U218">
        <f t="shared" si="200"/>
        <v>4.8835999999999992E-3</v>
      </c>
      <c r="V218">
        <f t="shared" si="201"/>
        <v>4.2499E-3</v>
      </c>
      <c r="X218">
        <f>3*0.1*(1-0.1)*(1-0.1)*X46+3*0.1*0.1*(1-0.1)*AB46+0.1*0.1*0.1*AF46+(1-3*0.1*(1-0.1)*(1-0.1)-3*0.1*0.1*(1-0.1)-0.1*0.1*0.1)*T46</f>
        <v>1.2162899999999999E-2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5.2599999999999991E-3</v>
      </c>
      <c r="G224">
        <f t="shared" si="203"/>
        <v>2.0240000000000001E-2</v>
      </c>
      <c r="I224">
        <f t="shared" si="204"/>
        <v>4.6487999999999998E-3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1.2231199999999999E-2</v>
      </c>
      <c r="N224" s="21"/>
      <c r="O224" s="20"/>
      <c r="P224" s="16"/>
      <c r="Q224" t="s">
        <v>36</v>
      </c>
      <c r="R224">
        <f t="shared" si="206"/>
        <v>5.2900000000000004E-3</v>
      </c>
      <c r="S224">
        <f t="shared" si="207"/>
        <v>2.0360000000000003E-2</v>
      </c>
      <c r="U224">
        <f t="shared" si="208"/>
        <v>4.4872000000000002E-3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1.2304300000000001E-2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2.0999999999999999E-3</v>
      </c>
      <c r="G231">
        <f t="shared" si="211"/>
        <v>1.1915E-2</v>
      </c>
      <c r="H231">
        <f t="shared" si="212"/>
        <v>535.92102399999999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4.705E-3</v>
      </c>
      <c r="M231">
        <f>I66+E66</f>
        <v>63.870775000000002</v>
      </c>
      <c r="P231" s="16"/>
      <c r="Q231" t="s">
        <v>36</v>
      </c>
      <c r="R231">
        <f t="shared" si="216"/>
        <v>2.0999999999999999E-3</v>
      </c>
      <c r="S231">
        <f t="shared" si="217"/>
        <v>1.1930000000000001E-2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4.7100000000000006E-3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2.1000000000000003E-3</v>
      </c>
      <c r="G237">
        <f t="shared" si="221"/>
        <v>1.1960000000000002E-2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4.7200000000000002E-3</v>
      </c>
      <c r="P237" s="16"/>
      <c r="Q237" t="s">
        <v>36</v>
      </c>
      <c r="R237">
        <f t="shared" si="224"/>
        <v>2.0999999999999994E-3</v>
      </c>
      <c r="S237">
        <f t="shared" si="225"/>
        <v>1.1990000000000001E-2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4.7299999999999998E-3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2.1002500000000001E-3</v>
      </c>
      <c r="G244">
        <f t="shared" si="229"/>
        <v>1.1930000000000001E-2</v>
      </c>
      <c r="H244">
        <f t="shared" si="230"/>
        <v>800.37108799999999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4.7100000000000006E-3</v>
      </c>
      <c r="M244">
        <f>M66+I66+E66</f>
        <v>96.946571000000006</v>
      </c>
      <c r="O244" s="20"/>
      <c r="P244" s="16"/>
      <c r="Q244" t="s">
        <v>36</v>
      </c>
      <c r="R244">
        <f t="shared" si="234"/>
        <v>2.101E-3</v>
      </c>
      <c r="S244">
        <f t="shared" si="235"/>
        <v>1.1960000000000002E-2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4.7200000000000002E-3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2.104E-3</v>
      </c>
      <c r="G250">
        <f t="shared" si="239"/>
        <v>1.2020000000000001E-2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4.7400000000000003E-3</v>
      </c>
      <c r="O250" s="20"/>
      <c r="P250" s="16"/>
      <c r="Q250" t="s">
        <v>36</v>
      </c>
      <c r="R250">
        <f t="shared" si="242"/>
        <v>2.1089999999999998E-3</v>
      </c>
      <c r="S250">
        <f t="shared" si="243"/>
        <v>1.2080000000000002E-2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4.7600000000000003E-3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2.1007249999999995E-3</v>
      </c>
      <c r="G257">
        <f t="shared" si="247"/>
        <v>1.1944987499999999E-2</v>
      </c>
      <c r="H257">
        <f t="shared" si="248"/>
        <v>1067.53379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4.7150124999999991E-3</v>
      </c>
      <c r="M257">
        <f>Q66+M66+I66+E66</f>
        <v>130.35261299999999</v>
      </c>
      <c r="N257" s="21"/>
      <c r="O257" s="20"/>
      <c r="P257" s="16"/>
      <c r="Q257" t="s">
        <v>36</v>
      </c>
      <c r="R257">
        <f t="shared" si="252"/>
        <v>2.1027999999999997E-3</v>
      </c>
      <c r="S257">
        <f t="shared" si="253"/>
        <v>1.1989900000000001E-2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4.7300999999999992E-3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2.1103999999999997E-3</v>
      </c>
      <c r="G263">
        <f t="shared" si="257"/>
        <v>1.2079200000000002E-2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4.7607999999999991E-3</v>
      </c>
      <c r="N263" s="21"/>
      <c r="O263" s="20"/>
      <c r="P263" s="16"/>
      <c r="Q263" t="s">
        <v>36</v>
      </c>
      <c r="R263">
        <f t="shared" si="260"/>
        <v>2.1216E-3</v>
      </c>
      <c r="S263">
        <f t="shared" si="261"/>
        <v>1.2167300000000001E-2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4.7927000000000004E-3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3.0099999999999998E-2</v>
      </c>
      <c r="D13" s="11">
        <v>3.15E-2</v>
      </c>
      <c r="E13" s="12">
        <v>24.486789000000002</v>
      </c>
      <c r="F13" t="s">
        <v>22</v>
      </c>
      <c r="G13" s="11">
        <v>3.0700000000000002E-2</v>
      </c>
      <c r="H13" s="11">
        <v>3.2199999999999999E-2</v>
      </c>
      <c r="I13" s="12">
        <v>24.386357</v>
      </c>
      <c r="J13" t="s">
        <v>22</v>
      </c>
      <c r="K13" s="12">
        <v>3.1300000000000001E-2</v>
      </c>
      <c r="L13" s="12">
        <v>3.2899999999999999E-2</v>
      </c>
      <c r="M13" s="12">
        <v>25.764302000000001</v>
      </c>
      <c r="N13" t="s">
        <v>22</v>
      </c>
      <c r="O13" s="12">
        <v>3.2000000000000001E-2</v>
      </c>
      <c r="P13" s="12">
        <v>3.3500000000000002E-2</v>
      </c>
      <c r="Q13" s="12">
        <v>25.223153</v>
      </c>
      <c r="S13" s="17"/>
      <c r="T13" t="s">
        <v>22</v>
      </c>
      <c r="U13" s="3">
        <v>2.3400000000000001E-2</v>
      </c>
      <c r="V13" s="3">
        <v>2.7300000000000001E-2</v>
      </c>
      <c r="W13">
        <v>307.99216999999999</v>
      </c>
      <c r="X13" t="s">
        <v>22</v>
      </c>
      <c r="Y13" s="3">
        <v>2.3800000000000002E-2</v>
      </c>
      <c r="Z13" s="3">
        <v>2.7900000000000001E-2</v>
      </c>
      <c r="AA13">
        <v>301.85936600000002</v>
      </c>
      <c r="AB13" t="s">
        <v>22</v>
      </c>
      <c r="AC13">
        <v>2.4299999999999999E-2</v>
      </c>
      <c r="AD13">
        <v>2.8400000000000002E-2</v>
      </c>
      <c r="AE13">
        <v>306.79540700000001</v>
      </c>
      <c r="AF13" t="s">
        <v>22</v>
      </c>
      <c r="AG13">
        <v>2.47E-2</v>
      </c>
      <c r="AH13">
        <v>2.9000000000000001E-2</v>
      </c>
      <c r="AI13">
        <v>301.50641999999999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3.0200000000000001E-2</v>
      </c>
      <c r="C25" s="8"/>
      <c r="D25" s="8"/>
      <c r="E25">
        <v>22.239035999999999</v>
      </c>
      <c r="F25" s="8">
        <v>3.09E-2</v>
      </c>
      <c r="G25" s="8"/>
      <c r="H25" s="8"/>
      <c r="I25">
        <v>22.283218000000002</v>
      </c>
      <c r="J25" s="10">
        <v>3.1399999999999997E-2</v>
      </c>
      <c r="K25" s="10"/>
      <c r="L25" s="10"/>
      <c r="M25">
        <v>20.061941999999998</v>
      </c>
      <c r="N25" s="10">
        <v>3.2000000000000001E-2</v>
      </c>
      <c r="O25" s="10"/>
      <c r="P25" s="10"/>
      <c r="Q25">
        <v>22.033991</v>
      </c>
      <c r="S25" s="19"/>
      <c r="T25" s="8">
        <v>2.6100000000000002E-2</v>
      </c>
      <c r="U25" s="8"/>
      <c r="V25" s="8"/>
      <c r="W25">
        <v>23.572126000000001</v>
      </c>
      <c r="X25" s="8">
        <v>2.6499999999999999E-2</v>
      </c>
      <c r="Y25" s="8"/>
      <c r="Z25" s="8"/>
      <c r="AA25">
        <v>18.842282999999998</v>
      </c>
      <c r="AB25" s="10">
        <v>2.7E-2</v>
      </c>
      <c r="AC25" s="10"/>
      <c r="AD25" s="10"/>
      <c r="AE25">
        <v>20.266963000000001</v>
      </c>
      <c r="AF25" s="10">
        <v>2.76E-2</v>
      </c>
      <c r="AG25" s="10"/>
      <c r="AH25" s="10"/>
      <c r="AI25">
        <v>23.627189000000001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1.1299999999999999E-2</v>
      </c>
      <c r="D34" s="3">
        <v>2.41E-2</v>
      </c>
      <c r="E34">
        <v>284.87283000000002</v>
      </c>
      <c r="F34" t="s">
        <v>22</v>
      </c>
      <c r="G34" s="3">
        <v>1.15E-2</v>
      </c>
      <c r="H34" s="3">
        <v>2.46E-2</v>
      </c>
      <c r="I34">
        <v>291.00368800000001</v>
      </c>
      <c r="J34" t="s">
        <v>22</v>
      </c>
      <c r="K34">
        <v>1.17E-2</v>
      </c>
      <c r="L34">
        <v>2.5100000000000001E-2</v>
      </c>
      <c r="M34">
        <v>283.62706700000001</v>
      </c>
      <c r="N34" t="s">
        <v>22</v>
      </c>
      <c r="O34">
        <v>1.1900000000000001E-2</v>
      </c>
      <c r="P34">
        <v>2.5600000000000001E-2</v>
      </c>
      <c r="Q34">
        <v>284.43878899999999</v>
      </c>
      <c r="S34" s="17"/>
      <c r="T34" t="s">
        <v>22</v>
      </c>
      <c r="U34" s="3">
        <v>5.1000000000000004E-3</v>
      </c>
      <c r="V34" s="3">
        <v>5.1000000000000004E-3</v>
      </c>
      <c r="W34">
        <v>258.98420099999998</v>
      </c>
      <c r="X34" t="s">
        <v>22</v>
      </c>
      <c r="Y34" s="3">
        <v>5.1999999999999998E-3</v>
      </c>
      <c r="Z34" s="3">
        <v>0.02</v>
      </c>
      <c r="AA34">
        <v>268.92493400000001</v>
      </c>
      <c r="AB34" t="s">
        <v>22</v>
      </c>
      <c r="AC34" s="3">
        <v>5.4000000000000003E-3</v>
      </c>
      <c r="AD34" s="3">
        <v>2.0400000000000001E-2</v>
      </c>
      <c r="AE34">
        <v>267.05900100000002</v>
      </c>
      <c r="AF34" t="s">
        <v>22</v>
      </c>
      <c r="AG34" s="3">
        <v>5.4999999999999997E-3</v>
      </c>
      <c r="AH34" s="3">
        <v>2.0799999999999999E-2</v>
      </c>
      <c r="AI34">
        <v>269.94398100000001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1.95E-2</v>
      </c>
      <c r="C46" s="8"/>
      <c r="D46" s="8"/>
      <c r="E46">
        <v>25.752887000000001</v>
      </c>
      <c r="F46" s="8">
        <v>5.4000000000000003E-3</v>
      </c>
      <c r="G46" s="8"/>
      <c r="H46" s="8"/>
      <c r="I46">
        <v>1.6873309999999999</v>
      </c>
      <c r="J46" s="10">
        <v>2.0299999999999999E-2</v>
      </c>
      <c r="K46" s="10"/>
      <c r="L46" s="10"/>
      <c r="M46">
        <v>24.733485000000002</v>
      </c>
      <c r="N46" s="10">
        <v>2.06E-2</v>
      </c>
      <c r="O46" s="10"/>
      <c r="P46" s="10"/>
      <c r="Q46">
        <v>25.48903</v>
      </c>
      <c r="S46" s="19"/>
      <c r="T46" s="8">
        <v>1.2E-2</v>
      </c>
      <c r="U46" s="8"/>
      <c r="V46" s="8"/>
      <c r="W46">
        <v>29.111961999999998</v>
      </c>
      <c r="X46" s="8">
        <v>1.2200000000000001E-2</v>
      </c>
      <c r="Y46" s="8"/>
      <c r="Z46" s="8"/>
      <c r="AA46">
        <v>21.509301000000001</v>
      </c>
      <c r="AB46" s="8">
        <v>1.2500000000000001E-2</v>
      </c>
      <c r="AC46" s="8"/>
      <c r="AD46" s="8"/>
      <c r="AE46">
        <v>24.646785000000001</v>
      </c>
      <c r="AF46" s="8">
        <v>1.2699999999999999E-2</v>
      </c>
      <c r="AG46" s="8"/>
      <c r="AH46" s="8"/>
      <c r="AI46">
        <v>19.474447999999999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1.17E-2</v>
      </c>
      <c r="E54">
        <v>219.36802900000001</v>
      </c>
      <c r="F54" t="s">
        <v>22</v>
      </c>
      <c r="G54" s="3">
        <v>2.0999999999999999E-3</v>
      </c>
      <c r="H54" s="3">
        <v>1.1900000000000001E-2</v>
      </c>
      <c r="I54">
        <v>219.00953699999999</v>
      </c>
      <c r="J54" t="s">
        <v>22</v>
      </c>
      <c r="K54" s="3">
        <v>2.2000000000000001E-3</v>
      </c>
      <c r="L54" s="3">
        <v>1.2200000000000001E-2</v>
      </c>
      <c r="M54">
        <v>220.46835200000001</v>
      </c>
      <c r="N54" t="s">
        <v>22</v>
      </c>
      <c r="O54" s="3">
        <v>2.2000000000000001E-3</v>
      </c>
      <c r="P54" s="3">
        <v>1.2500000000000001E-2</v>
      </c>
      <c r="Q54">
        <v>219.86708899999999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4.5999999999999999E-3</v>
      </c>
      <c r="C66" s="8"/>
      <c r="D66" s="8"/>
      <c r="E66">
        <v>22.995684000000001</v>
      </c>
      <c r="F66" s="8">
        <v>4.7999999999999996E-3</v>
      </c>
      <c r="G66" s="8"/>
      <c r="H66" s="8"/>
      <c r="I66">
        <v>20.407613999999999</v>
      </c>
      <c r="J66" s="8">
        <v>4.8999999999999998E-3</v>
      </c>
      <c r="K66" s="8"/>
      <c r="L66" s="8"/>
      <c r="M66">
        <v>25.278099000000001</v>
      </c>
      <c r="N66" s="8">
        <v>5.1000000000000004E-3</v>
      </c>
      <c r="O66" s="8"/>
      <c r="P66" s="8"/>
      <c r="Q66">
        <v>24.155816999999999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3.0129999999999997E-2</v>
      </c>
      <c r="G75">
        <f t="shared" si="1"/>
        <v>3.1535000000000001E-2</v>
      </c>
      <c r="H75">
        <f t="shared" si="2"/>
        <v>48.873146000000006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3.0235000000000001E-2</v>
      </c>
      <c r="M75">
        <f>I25+E25</f>
        <v>44.522254000000004</v>
      </c>
      <c r="P75" s="16"/>
      <c r="Q75" t="s">
        <v>36</v>
      </c>
      <c r="R75">
        <f t="shared" si="6"/>
        <v>3.0159999999999999E-2</v>
      </c>
      <c r="S75">
        <f t="shared" si="7"/>
        <v>3.1570000000000001E-2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3.0270000000000002E-2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3.022E-2</v>
      </c>
      <c r="G81">
        <f>0.2*H13+(1-0.2)*D13</f>
        <v>3.1640000000000001E-2</v>
      </c>
      <c r="I81">
        <f t="shared" si="11"/>
        <v>5.62E-3</v>
      </c>
      <c r="J81">
        <f t="shared" si="12"/>
        <v>5.62E-3</v>
      </c>
      <c r="L81">
        <f>0.2*F25+(1-0.2)*B25</f>
        <v>3.0340000000000002E-2</v>
      </c>
      <c r="P81" s="16"/>
      <c r="Q81" t="s">
        <v>36</v>
      </c>
      <c r="R81">
        <f t="shared" si="13"/>
        <v>3.0279999999999998E-2</v>
      </c>
      <c r="S81">
        <f t="shared" si="14"/>
        <v>3.1710000000000002E-2</v>
      </c>
      <c r="U81">
        <f t="shared" si="15"/>
        <v>5.6799999999999993E-3</v>
      </c>
      <c r="V81">
        <f t="shared" si="16"/>
        <v>5.6799999999999993E-3</v>
      </c>
      <c r="X81">
        <f>0.3*F25+(1-0.3)*B25</f>
        <v>3.041E-2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3.0160000000000003E-2</v>
      </c>
      <c r="G88">
        <f t="shared" si="18"/>
        <v>3.1570000000000001E-2</v>
      </c>
      <c r="H88">
        <f t="shared" si="19"/>
        <v>74.637448000000006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3.0269500000000001E-2</v>
      </c>
      <c r="M88">
        <f>M25+I25+E25</f>
        <v>64.584195999999991</v>
      </c>
      <c r="O88" s="20"/>
      <c r="P88" s="16"/>
      <c r="Q88" t="s">
        <v>36</v>
      </c>
      <c r="R88">
        <f t="shared" si="23"/>
        <v>3.022E-2</v>
      </c>
      <c r="S88">
        <f t="shared" si="24"/>
        <v>3.1640000000000001E-2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3.0338000000000004E-2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3.0339999999999999E-2</v>
      </c>
      <c r="G94">
        <f t="shared" si="28"/>
        <v>3.1780000000000003E-2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3.0471999999999999E-2</v>
      </c>
      <c r="O94" s="20"/>
      <c r="P94" s="16"/>
      <c r="Q94" t="s">
        <v>36</v>
      </c>
      <c r="R94">
        <f t="shared" si="31"/>
        <v>3.0460000000000004E-2</v>
      </c>
      <c r="S94">
        <f t="shared" si="32"/>
        <v>3.1920000000000004E-2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3.0602000000000004E-2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3.0190012499999995E-2</v>
      </c>
      <c r="G101">
        <f t="shared" si="36"/>
        <v>3.1604987500000001E-2</v>
      </c>
      <c r="H101">
        <f>Q13+M13+I11+E13</f>
        <v>75.474243999999999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3.0303537499999998E-2</v>
      </c>
      <c r="M101">
        <f>Q25+M25+I25+E25</f>
        <v>86.618187000000006</v>
      </c>
      <c r="N101" s="21"/>
      <c r="O101" s="20"/>
      <c r="P101" s="16"/>
      <c r="Q101" t="s">
        <v>36</v>
      </c>
      <c r="R101">
        <f t="shared" si="40"/>
        <v>3.0280099999999997E-2</v>
      </c>
      <c r="S101">
        <f t="shared" si="41"/>
        <v>3.1709899999999999E-2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3.0404300000000002E-2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3.0460799999999996E-2</v>
      </c>
      <c r="G107">
        <f t="shared" si="45"/>
        <v>3.1919199999999995E-2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3.0598399999999998E-2</v>
      </c>
      <c r="N107" s="21"/>
      <c r="O107" s="20"/>
      <c r="P107" s="16"/>
      <c r="Q107" t="s">
        <v>36</v>
      </c>
      <c r="R107">
        <f t="shared" si="48"/>
        <v>3.0642700000000002E-2</v>
      </c>
      <c r="S107">
        <f t="shared" si="49"/>
        <v>3.2127299999999998E-2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3.0784100000000002E-2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2.342E-2</v>
      </c>
      <c r="G114">
        <f t="shared" si="53"/>
        <v>2.733E-2</v>
      </c>
      <c r="H114">
        <f t="shared" si="54"/>
        <v>609.85153600000001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2.6120000000000001E-2</v>
      </c>
      <c r="M114">
        <f>AA25+W25</f>
        <v>42.414408999999999</v>
      </c>
      <c r="P114" s="16"/>
      <c r="Q114" t="s">
        <v>36</v>
      </c>
      <c r="R114">
        <f t="shared" si="58"/>
        <v>2.3440000000000003E-2</v>
      </c>
      <c r="S114">
        <f t="shared" si="58"/>
        <v>2.7360000000000002E-2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2.614E-2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2.3480000000000001E-2</v>
      </c>
      <c r="G120">
        <f t="shared" si="62"/>
        <v>2.7420000000000003E-2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2.6180000000000002E-2</v>
      </c>
      <c r="P120" s="16"/>
      <c r="Q120" t="s">
        <v>36</v>
      </c>
      <c r="R120">
        <f t="shared" si="65"/>
        <v>2.3519999999999999E-2</v>
      </c>
      <c r="S120">
        <f t="shared" si="65"/>
        <v>2.7479999999999997E-2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2.622E-2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2.3440250000000003E-2</v>
      </c>
      <c r="G127">
        <f t="shared" si="69"/>
        <v>2.7359750000000002E-2</v>
      </c>
      <c r="H127">
        <f t="shared" si="70"/>
        <v>916.64694299999996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2.6140250000000004E-2</v>
      </c>
      <c r="M127">
        <f>AE25+AA25+W25</f>
        <v>62.681371999999996</v>
      </c>
      <c r="O127" s="20"/>
      <c r="P127" s="16"/>
      <c r="Q127" t="s">
        <v>36</v>
      </c>
      <c r="R127">
        <f t="shared" si="74"/>
        <v>2.3481000000000002E-2</v>
      </c>
      <c r="S127">
        <f t="shared" si="75"/>
        <v>2.7419000000000006E-2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2.6181000000000003E-2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2.3564000000000002E-2</v>
      </c>
      <c r="G133">
        <f t="shared" si="79"/>
        <v>2.7535999999999998E-2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2.6264000000000003E-2</v>
      </c>
      <c r="O133" s="20"/>
      <c r="P133" s="16"/>
      <c r="Q133" t="s">
        <v>36</v>
      </c>
      <c r="R133">
        <f t="shared" si="82"/>
        <v>2.3649000000000003E-2</v>
      </c>
      <c r="S133">
        <f t="shared" si="83"/>
        <v>2.7651000000000002E-2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2.6349000000000004E-2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2.1037512499999998E-2</v>
      </c>
      <c r="G140">
        <f>3*0.05*(1-0.05)*(1-0.05)*Z20+3*0.05*0.05*(1-0.05)*AD13+0.05*0.05*0.05*AH13+(1-3*0.05*(1-0.05)*(1-0.05)-3*0.05*0.05*(1-0.05)-0.05*0.05*0.05)*V13</f>
        <v>2.4411024999999999E-2</v>
      </c>
      <c r="H140">
        <f>AI13+AE13+AA20+W13</f>
        <v>917.41706599999998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2.6160749999999997E-2</v>
      </c>
      <c r="M140">
        <f>AI25+AE25+AA25+W25</f>
        <v>86.308560999999997</v>
      </c>
      <c r="N140" s="21"/>
      <c r="O140" s="20"/>
      <c r="P140" s="16"/>
      <c r="Q140" t="s">
        <v>36</v>
      </c>
      <c r="R140">
        <f t="shared" si="89"/>
        <v>2.35228E-2</v>
      </c>
      <c r="S140">
        <f t="shared" si="90"/>
        <v>2.74772E-2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2.6223000000000003E-2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1.6776799999999994E-2</v>
      </c>
      <c r="G146">
        <f>3*0.2*(1-0.2)*(1-0.2)*Z20+3*0.2*0.2*(1-0.2)*AD13+0.2*0.2*0.2*AH13+(1-3*0.2*(1-0.2)*(1-0.2)-3*0.2*0.2*(1-0.2)-0.2*0.2*0.2)*V13</f>
        <v>1.9201599999999996E-2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2.6352E-2</v>
      </c>
      <c r="N146" s="21"/>
      <c r="O146" s="20"/>
      <c r="P146" s="16"/>
      <c r="Q146" t="s">
        <v>36</v>
      </c>
      <c r="R146">
        <f t="shared" si="95"/>
        <v>2.3781600000000003E-2</v>
      </c>
      <c r="S146">
        <f t="shared" si="96"/>
        <v>2.78184E-2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2.6487000000000004E-2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1.1309999999999997E-2</v>
      </c>
      <c r="G153">
        <f t="shared" si="100"/>
        <v>2.4125000000000001E-2</v>
      </c>
      <c r="H153">
        <f t="shared" si="101"/>
        <v>575.87651800000003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1.8794999999999999E-2</v>
      </c>
      <c r="M153">
        <f>I46+E46</f>
        <v>27.440218000000002</v>
      </c>
      <c r="P153" s="16"/>
      <c r="Q153" t="s">
        <v>36</v>
      </c>
      <c r="R153">
        <f t="shared" si="105"/>
        <v>1.132E-2</v>
      </c>
      <c r="S153">
        <f t="shared" si="106"/>
        <v>2.4150000000000001E-2</v>
      </c>
      <c r="U153">
        <f t="shared" si="107"/>
        <v>4.7600000000000003E-3</v>
      </c>
      <c r="V153">
        <f t="shared" si="108"/>
        <v>4.96E-3</v>
      </c>
      <c r="X153">
        <f>0.1*F46+(1-0.1)*B46</f>
        <v>1.8089999999999998E-2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1.1339999999999999E-2</v>
      </c>
      <c r="G159">
        <f t="shared" si="110"/>
        <v>2.4200000000000003E-2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1.668E-2</v>
      </c>
      <c r="P159" s="16"/>
      <c r="Q159" t="s">
        <v>36</v>
      </c>
      <c r="R159">
        <f t="shared" si="113"/>
        <v>1.1359999999999999E-2</v>
      </c>
      <c r="S159">
        <f t="shared" si="114"/>
        <v>2.4250000000000001E-2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1.5269999999999999E-2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1.132E-2</v>
      </c>
      <c r="G166">
        <f t="shared" si="118"/>
        <v>2.4150000000000001E-2</v>
      </c>
      <c r="H166">
        <f t="shared" si="119"/>
        <v>859.50358500000004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1.8162499999999998E-2</v>
      </c>
      <c r="M166">
        <f>M46+I46+E46</f>
        <v>52.173703000000003</v>
      </c>
      <c r="O166" s="20"/>
      <c r="P166" s="16"/>
      <c r="Q166" t="s">
        <v>36</v>
      </c>
      <c r="R166">
        <f t="shared" si="123"/>
        <v>1.1339999999999999E-2</v>
      </c>
      <c r="S166">
        <f t="shared" si="124"/>
        <v>2.4199999999999999E-2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1.6969999999999999E-2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1.1379999999999999E-2</v>
      </c>
      <c r="G172">
        <f t="shared" si="128"/>
        <v>2.4299999999999999E-2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1.5019999999999999E-2</v>
      </c>
      <c r="O172" s="20"/>
      <c r="P172" s="16"/>
      <c r="Q172" t="s">
        <v>36</v>
      </c>
      <c r="R172">
        <f t="shared" si="131"/>
        <v>1.1420000000000001E-2</v>
      </c>
      <c r="S172">
        <f t="shared" si="132"/>
        <v>2.4400000000000002E-2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1.3650000000000002E-2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1.1329999999999998E-2</v>
      </c>
      <c r="G179">
        <f t="shared" si="136"/>
        <v>2.4174999999999995E-2</v>
      </c>
      <c r="H179">
        <f t="shared" si="137"/>
        <v>1143.942374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1.7597049999999999E-2</v>
      </c>
      <c r="M179">
        <f>Q46+M46+I46+E46</f>
        <v>77.662733000000003</v>
      </c>
      <c r="N179" s="21"/>
      <c r="O179" s="20"/>
      <c r="P179" s="16"/>
      <c r="Q179" t="s">
        <v>36</v>
      </c>
      <c r="R179">
        <f t="shared" si="141"/>
        <v>1.136E-2</v>
      </c>
      <c r="S179">
        <f t="shared" si="142"/>
        <v>2.4250000000000001E-2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1.6096399999999997E-2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1.142E-2</v>
      </c>
      <c r="G185">
        <f t="shared" si="146"/>
        <v>2.4399999999999998E-2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1.4171199999999998E-2</v>
      </c>
      <c r="N185" s="21"/>
      <c r="O185" s="20"/>
      <c r="P185" s="16"/>
      <c r="Q185" t="s">
        <v>36</v>
      </c>
      <c r="R185">
        <f t="shared" si="149"/>
        <v>1.1480000000000001E-2</v>
      </c>
      <c r="S185">
        <f t="shared" si="150"/>
        <v>2.4550000000000002E-2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1.3462800000000002E-2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5.1050000000000002E-3</v>
      </c>
      <c r="G192">
        <f t="shared" si="154"/>
        <v>5.8450000000000004E-3</v>
      </c>
      <c r="H192">
        <f t="shared" si="155"/>
        <v>527.90913499999999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1.201E-2</v>
      </c>
      <c r="M192">
        <f>AA46+W46</f>
        <v>50.621262999999999</v>
      </c>
      <c r="P192" s="16"/>
      <c r="Q192" t="s">
        <v>36</v>
      </c>
      <c r="R192">
        <f t="shared" si="159"/>
        <v>5.11E-3</v>
      </c>
      <c r="S192">
        <f t="shared" si="160"/>
        <v>6.5900000000000004E-3</v>
      </c>
      <c r="U192">
        <f t="shared" si="161"/>
        <v>3.46E-3</v>
      </c>
      <c r="V192">
        <f t="shared" si="162"/>
        <v>4.1500000000000009E-3</v>
      </c>
      <c r="X192">
        <f>0.1*X46+(1-0.1)*T46</f>
        <v>1.2020000000000001E-2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5.1200000000000004E-3</v>
      </c>
      <c r="G198">
        <f t="shared" si="164"/>
        <v>8.0800000000000004E-3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1.2040000000000002E-2</v>
      </c>
      <c r="P198" s="16"/>
      <c r="Q198" t="s">
        <v>36</v>
      </c>
      <c r="R198">
        <f t="shared" si="167"/>
        <v>5.13E-3</v>
      </c>
      <c r="S198">
        <f t="shared" si="168"/>
        <v>9.5700000000000004E-3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1.206E-2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5.1102500000000011E-3</v>
      </c>
      <c r="G205">
        <f t="shared" si="172"/>
        <v>6.5537500000000005E-3</v>
      </c>
      <c r="H205">
        <f t="shared" si="173"/>
        <v>794.96813599999996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1.2020250000000001E-2</v>
      </c>
      <c r="M205">
        <f>AE46+AA46+W46</f>
        <v>75.268047999999993</v>
      </c>
      <c r="O205" s="20"/>
      <c r="P205" s="16"/>
      <c r="Q205" t="s">
        <v>36</v>
      </c>
      <c r="R205">
        <f t="shared" si="177"/>
        <v>5.1210000000000006E-3</v>
      </c>
      <c r="S205">
        <f t="shared" si="178"/>
        <v>7.9350000000000011E-3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1.2041000000000001E-2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5.1440000000000001E-3</v>
      </c>
      <c r="G211">
        <f t="shared" si="182"/>
        <v>1.048E-2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1.2084000000000001E-2</v>
      </c>
      <c r="O211" s="20"/>
      <c r="P211" s="16"/>
      <c r="Q211" t="s">
        <v>36</v>
      </c>
      <c r="R211">
        <f t="shared" si="185"/>
        <v>5.169E-3</v>
      </c>
      <c r="S211">
        <f t="shared" si="186"/>
        <v>1.2735E-2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1.2129000000000001E-2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5.1157249999999998E-3</v>
      </c>
      <c r="G218">
        <f t="shared" si="190"/>
        <v>7.2280624999999992E-3</v>
      </c>
      <c r="H218">
        <f t="shared" si="191"/>
        <v>1064.9121169999999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1.2030724999999999E-2</v>
      </c>
      <c r="M218">
        <f>AI46+AE46+AA46+W46</f>
        <v>94.742496000000017</v>
      </c>
      <c r="N218" s="21"/>
      <c r="O218" s="20"/>
      <c r="P218" s="16"/>
      <c r="Q218" t="s">
        <v>36</v>
      </c>
      <c r="R218">
        <f t="shared" si="195"/>
        <v>5.1327999999999999E-3</v>
      </c>
      <c r="S218">
        <f t="shared" si="196"/>
        <v>9.1495000000000014E-3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1.20628E-2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5.1704000000000003E-3</v>
      </c>
      <c r="G224">
        <f t="shared" si="200"/>
        <v>1.2416000000000003E-2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1.21304E-2</v>
      </c>
      <c r="N224" s="21"/>
      <c r="O224" s="20"/>
      <c r="P224" s="16"/>
      <c r="Q224" t="s">
        <v>36</v>
      </c>
      <c r="R224">
        <f t="shared" si="203"/>
        <v>5.2116000000000003E-3</v>
      </c>
      <c r="S224">
        <f t="shared" si="204"/>
        <v>1.49865E-2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1.22016E-2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1.171E-2</v>
      </c>
      <c r="H231">
        <f t="shared" si="209"/>
        <v>438.377566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4.6099999999999995E-3</v>
      </c>
      <c r="M231">
        <f>I66+E66</f>
        <v>43.403297999999999</v>
      </c>
      <c r="P231" s="16"/>
      <c r="Q231" t="s">
        <v>36</v>
      </c>
      <c r="R231">
        <f>0.1*G54+(1-0.1)*C54</f>
        <v>2.0999999999999999E-3</v>
      </c>
      <c r="S231">
        <f t="shared" si="213"/>
        <v>1.1720000000000001E-2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4.6200000000000008E-3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1.174E-2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4.64E-3</v>
      </c>
      <c r="P237" s="16"/>
      <c r="Q237" t="s">
        <v>36</v>
      </c>
      <c r="R237">
        <f>0.3*G54+(1-0.3)*C54</f>
        <v>2.0999999999999994E-3</v>
      </c>
      <c r="S237">
        <f t="shared" si="220"/>
        <v>1.176E-2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4.6599999999999992E-3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1.1720250000000002E-2</v>
      </c>
      <c r="H244">
        <f t="shared" si="225"/>
        <v>658.84591799999998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4.6197500000000006E-3</v>
      </c>
      <c r="M244">
        <f>M66+I66+E66</f>
        <v>68.681397000000004</v>
      </c>
      <c r="O244" s="20"/>
      <c r="P244" s="16"/>
      <c r="Q244" t="s">
        <v>36</v>
      </c>
      <c r="R244">
        <f t="shared" si="229"/>
        <v>2.101E-3</v>
      </c>
      <c r="S244">
        <f t="shared" si="230"/>
        <v>1.1741000000000001E-2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4.6389999999999999E-3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1.1783999999999999E-2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4.6759999999999996E-3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1.1829000000000001E-2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4.7109999999999999E-3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1.1730737499999999E-2</v>
      </c>
      <c r="H257">
        <f t="shared" si="242"/>
        <v>878.71300699999995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4.6292749999999987E-3</v>
      </c>
      <c r="M257">
        <f>Q66+M66+I66+E66</f>
        <v>92.837213999999989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1.17629E-2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4.6572000000000002E-3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1.18312E-2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4.7095999999999996E-3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1.19043E-2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4.7584000000000003E-3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2.8899999999999999E-2</v>
      </c>
      <c r="D13" s="11">
        <v>3.0200000000000001E-2</v>
      </c>
      <c r="E13" s="12">
        <v>20.574449999999999</v>
      </c>
      <c r="F13" t="s">
        <v>22</v>
      </c>
      <c r="G13" s="11">
        <v>2.9499999999999998E-2</v>
      </c>
      <c r="H13" s="11">
        <v>3.0800000000000001E-2</v>
      </c>
      <c r="I13" s="12">
        <v>20.224737999999999</v>
      </c>
      <c r="J13" t="s">
        <v>22</v>
      </c>
      <c r="K13" s="12">
        <v>3.0099999999999998E-2</v>
      </c>
      <c r="L13" s="12">
        <v>3.15E-2</v>
      </c>
      <c r="M13" s="12">
        <v>22.928571000000002</v>
      </c>
      <c r="N13" t="s">
        <v>22</v>
      </c>
      <c r="O13" s="12">
        <v>3.0700000000000002E-2</v>
      </c>
      <c r="P13" s="12">
        <v>3.2199999999999999E-2</v>
      </c>
      <c r="Q13" s="12">
        <v>20.180869999999999</v>
      </c>
      <c r="S13" s="17"/>
      <c r="T13" t="s">
        <v>22</v>
      </c>
      <c r="U13" s="3">
        <v>2.2800000000000001E-2</v>
      </c>
      <c r="V13" s="3">
        <v>2.6200000000000001E-2</v>
      </c>
      <c r="W13">
        <v>228.59760299999999</v>
      </c>
      <c r="X13" t="s">
        <v>22</v>
      </c>
      <c r="Y13" s="3">
        <v>2.3199999999999998E-2</v>
      </c>
      <c r="Z13" s="3">
        <v>2.6800000000000001E-2</v>
      </c>
      <c r="AA13">
        <v>232.87794299999999</v>
      </c>
      <c r="AB13" t="s">
        <v>22</v>
      </c>
      <c r="AC13">
        <v>2.3599999999999999E-2</v>
      </c>
      <c r="AD13">
        <v>2.7300000000000001E-2</v>
      </c>
      <c r="AE13">
        <v>228.39632399999999</v>
      </c>
      <c r="AF13" t="s">
        <v>22</v>
      </c>
      <c r="AG13">
        <v>2.4E-2</v>
      </c>
      <c r="AH13">
        <v>2.7900000000000001E-2</v>
      </c>
      <c r="AI13">
        <v>257.13833499999998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2.9000000000000001E-2</v>
      </c>
      <c r="C25" s="8"/>
      <c r="D25" s="8"/>
      <c r="E25">
        <v>18.066479000000001</v>
      </c>
      <c r="F25" s="8">
        <v>2.9499999999999998E-2</v>
      </c>
      <c r="G25" s="8"/>
      <c r="H25" s="8"/>
      <c r="I25">
        <v>16.968457999999998</v>
      </c>
      <c r="J25" s="10">
        <v>3.0200000000000001E-2</v>
      </c>
      <c r="K25" s="10"/>
      <c r="L25" s="10"/>
      <c r="M25">
        <v>17.789066999999999</v>
      </c>
      <c r="N25" s="10">
        <v>3.0800000000000001E-2</v>
      </c>
      <c r="O25" s="10"/>
      <c r="P25" s="10"/>
      <c r="Q25">
        <v>18.466726000000001</v>
      </c>
      <c r="S25" s="19"/>
      <c r="T25" s="8">
        <v>2.52E-2</v>
      </c>
      <c r="U25" s="8"/>
      <c r="V25" s="8"/>
      <c r="W25">
        <v>17.372176</v>
      </c>
      <c r="X25" s="8">
        <v>2.5499999999999998E-2</v>
      </c>
      <c r="Y25" s="8"/>
      <c r="Z25" s="8"/>
      <c r="AA25">
        <v>19.003350000000001</v>
      </c>
      <c r="AB25" s="10">
        <v>2.6100000000000002E-2</v>
      </c>
      <c r="AC25" s="10"/>
      <c r="AD25" s="10"/>
      <c r="AE25">
        <v>20.467644</v>
      </c>
      <c r="AF25" s="10">
        <v>2.6700000000000002E-2</v>
      </c>
      <c r="AG25" s="10"/>
      <c r="AH25" s="10"/>
      <c r="AI25">
        <v>22.657074999999999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1.1299999999999999E-2</v>
      </c>
      <c r="D34" s="3">
        <v>2.3099999999999999E-2</v>
      </c>
      <c r="E34">
        <v>223.16042999999999</v>
      </c>
      <c r="F34" t="s">
        <v>22</v>
      </c>
      <c r="G34" s="3">
        <v>1.15E-2</v>
      </c>
      <c r="H34" s="3">
        <v>2.3599999999999999E-2</v>
      </c>
      <c r="I34">
        <v>222.53106099999999</v>
      </c>
      <c r="J34" t="s">
        <v>22</v>
      </c>
      <c r="K34">
        <v>1.17E-2</v>
      </c>
      <c r="L34">
        <v>2.41E-2</v>
      </c>
      <c r="M34">
        <v>226.52155999999999</v>
      </c>
      <c r="N34" t="s">
        <v>22</v>
      </c>
      <c r="O34">
        <v>1.1900000000000001E-2</v>
      </c>
      <c r="P34">
        <v>2.46E-2</v>
      </c>
      <c r="Q34">
        <v>236.494822</v>
      </c>
      <c r="S34" s="17"/>
      <c r="T34" t="s">
        <v>22</v>
      </c>
      <c r="U34" s="3">
        <v>5.1000000000000004E-3</v>
      </c>
      <c r="V34" s="3">
        <v>1.8800000000000001E-2</v>
      </c>
      <c r="W34">
        <v>201.319514</v>
      </c>
      <c r="X34" t="s">
        <v>22</v>
      </c>
      <c r="Y34" s="3">
        <v>5.1999999999999998E-3</v>
      </c>
      <c r="Z34" s="3">
        <v>1.9199999999999998E-2</v>
      </c>
      <c r="AA34">
        <v>217.26251300000001</v>
      </c>
      <c r="AB34" t="s">
        <v>22</v>
      </c>
      <c r="AC34" s="3">
        <v>5.4000000000000003E-3</v>
      </c>
      <c r="AD34" s="3">
        <v>1.9599999999999999E-2</v>
      </c>
      <c r="AE34">
        <v>209.94090199999999</v>
      </c>
      <c r="AF34" t="s">
        <v>22</v>
      </c>
      <c r="AG34" s="3">
        <v>5.4999999999999997E-3</v>
      </c>
      <c r="AH34" s="3">
        <v>0.02</v>
      </c>
      <c r="AI34">
        <v>213.08929900000001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1.8800000000000001E-2</v>
      </c>
      <c r="C46" s="8"/>
      <c r="D46" s="8"/>
      <c r="E46">
        <v>17.880231999999999</v>
      </c>
      <c r="F46" s="8">
        <v>1.9300000000000001E-2</v>
      </c>
      <c r="G46" s="8"/>
      <c r="H46" s="8"/>
      <c r="I46">
        <v>20.419141</v>
      </c>
      <c r="J46" s="10">
        <v>0.02</v>
      </c>
      <c r="K46" s="10"/>
      <c r="L46" s="10"/>
      <c r="M46">
        <v>19.336945</v>
      </c>
      <c r="N46" s="10">
        <v>0.02</v>
      </c>
      <c r="O46" s="10"/>
      <c r="P46" s="10"/>
      <c r="Q46">
        <v>19.336945</v>
      </c>
      <c r="S46" s="19"/>
      <c r="T46" s="8">
        <v>1.1599999999999999E-2</v>
      </c>
      <c r="U46" s="8"/>
      <c r="V46" s="8"/>
      <c r="W46">
        <v>17.646913999999999</v>
      </c>
      <c r="X46" s="8">
        <v>1.1900000000000001E-2</v>
      </c>
      <c r="Y46" s="8"/>
      <c r="Z46" s="8"/>
      <c r="AA46">
        <v>16.133617999999998</v>
      </c>
      <c r="AB46" s="8">
        <v>1.2200000000000001E-2</v>
      </c>
      <c r="AC46" s="8"/>
      <c r="AD46" s="8"/>
      <c r="AE46">
        <v>17.263929999999998</v>
      </c>
      <c r="AF46" s="8">
        <v>1.24E-2</v>
      </c>
      <c r="AG46" s="8"/>
      <c r="AH46" s="8"/>
      <c r="AI46">
        <v>18.828317999999999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1.12E-2</v>
      </c>
      <c r="E54">
        <v>177.663872</v>
      </c>
      <c r="F54" t="s">
        <v>22</v>
      </c>
      <c r="G54" s="3">
        <v>2.0999999999999999E-3</v>
      </c>
      <c r="H54" s="3">
        <v>1.15E-2</v>
      </c>
      <c r="I54">
        <v>177.428583</v>
      </c>
      <c r="J54" t="s">
        <v>22</v>
      </c>
      <c r="K54" s="3">
        <v>2.2000000000000001E-3</v>
      </c>
      <c r="L54" s="3">
        <v>1.18E-2</v>
      </c>
      <c r="M54">
        <v>178.01176599999999</v>
      </c>
      <c r="N54" t="s">
        <v>22</v>
      </c>
      <c r="O54" s="3">
        <v>2.2000000000000001E-3</v>
      </c>
      <c r="P54" s="3">
        <v>1.2E-2</v>
      </c>
      <c r="Q54">
        <v>177.83464799999999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4.5999999999999999E-3</v>
      </c>
      <c r="C66" s="8"/>
      <c r="D66" s="8"/>
      <c r="E66">
        <v>20.799240999999999</v>
      </c>
      <c r="F66" s="8">
        <v>4.7000000000000002E-3</v>
      </c>
      <c r="G66" s="8"/>
      <c r="H66" s="8"/>
      <c r="I66">
        <v>20.522237000000001</v>
      </c>
      <c r="J66" s="8">
        <v>4.8999999999999998E-3</v>
      </c>
      <c r="K66" s="8"/>
      <c r="L66" s="8"/>
      <c r="M66">
        <v>18.562674999999999</v>
      </c>
      <c r="N66" s="8">
        <v>5.0000000000000001E-3</v>
      </c>
      <c r="O66" s="8"/>
      <c r="P66" s="8"/>
      <c r="Q66">
        <v>20.206367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2.8929999999999997E-2</v>
      </c>
      <c r="G75">
        <f t="shared" si="1"/>
        <v>3.023E-2</v>
      </c>
      <c r="H75">
        <f t="shared" si="2"/>
        <v>40.799188000000001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2.9025000000000002E-2</v>
      </c>
      <c r="M75">
        <f>I25+E25</f>
        <v>35.034936999999999</v>
      </c>
      <c r="P75" s="16"/>
      <c r="Q75" t="s">
        <v>36</v>
      </c>
      <c r="R75">
        <f t="shared" si="6"/>
        <v>2.896E-2</v>
      </c>
      <c r="S75">
        <f t="shared" si="7"/>
        <v>3.0260000000000002E-2</v>
      </c>
      <c r="U75">
        <f t="shared" si="8"/>
        <v>5.5599999999999998E-3</v>
      </c>
      <c r="V75">
        <f t="shared" si="9"/>
        <v>5.5599999999999998E-3</v>
      </c>
      <c r="X75">
        <f>0.1*F25+(1-0.1)*B25</f>
        <v>2.9050000000000003E-2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2.9020000000000001E-2</v>
      </c>
      <c r="G81">
        <f>0.2*H13+(1-0.2)*D13</f>
        <v>3.032E-2</v>
      </c>
      <c r="I81">
        <f t="shared" si="11"/>
        <v>5.62E-3</v>
      </c>
      <c r="J81">
        <f t="shared" si="12"/>
        <v>5.62E-3</v>
      </c>
      <c r="L81">
        <f>0.2*F25+(1-0.2)*B25</f>
        <v>2.9100000000000001E-2</v>
      </c>
      <c r="P81" s="16"/>
      <c r="Q81" t="s">
        <v>36</v>
      </c>
      <c r="R81">
        <f t="shared" si="13"/>
        <v>2.9079999999999995E-2</v>
      </c>
      <c r="S81">
        <f t="shared" si="14"/>
        <v>3.0379999999999997E-2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2.9149999999999995E-2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2.896E-2</v>
      </c>
      <c r="G88">
        <f t="shared" si="18"/>
        <v>3.0260250000000002E-2</v>
      </c>
      <c r="H88">
        <f t="shared" si="19"/>
        <v>63.727758999999999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2.9050500000000003E-2</v>
      </c>
      <c r="M88">
        <f>M25+I25+E25</f>
        <v>52.824004000000002</v>
      </c>
      <c r="O88" s="20"/>
      <c r="P88" s="16"/>
      <c r="Q88" t="s">
        <v>36</v>
      </c>
      <c r="R88">
        <f t="shared" si="23"/>
        <v>2.9020000000000001E-2</v>
      </c>
      <c r="S88">
        <f t="shared" si="24"/>
        <v>3.0321000000000001E-2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2.9102000000000003E-2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2.9139999999999996E-2</v>
      </c>
      <c r="G94">
        <f t="shared" si="28"/>
        <v>3.0443999999999999E-2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2.9207999999999998E-2</v>
      </c>
      <c r="O94" s="20"/>
      <c r="P94" s="16"/>
      <c r="Q94" t="s">
        <v>36</v>
      </c>
      <c r="R94">
        <f t="shared" si="31"/>
        <v>2.9260000000000001E-2</v>
      </c>
      <c r="S94">
        <f t="shared" si="32"/>
        <v>3.0569000000000006E-2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2.9318000000000004E-2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2.8989999999999995E-2</v>
      </c>
      <c r="G101">
        <f t="shared" si="36"/>
        <v>3.0290737499999998E-2</v>
      </c>
      <c r="H101">
        <f>Q13+M13+I11+E13</f>
        <v>63.683891000000003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2.9076462499999997E-2</v>
      </c>
      <c r="M101">
        <f>Q25+M25+I25+E25</f>
        <v>71.290729999999996</v>
      </c>
      <c r="N101" s="21"/>
      <c r="O101" s="20"/>
      <c r="P101" s="16"/>
      <c r="Q101" t="s">
        <v>36</v>
      </c>
      <c r="R101">
        <f t="shared" si="40"/>
        <v>2.9079999999999998E-2</v>
      </c>
      <c r="S101">
        <f t="shared" si="41"/>
        <v>3.0382900000000001E-2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2.91557E-2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2.9259999999999998E-2</v>
      </c>
      <c r="G107">
        <f t="shared" si="45"/>
        <v>3.05712E-2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2.93216E-2</v>
      </c>
      <c r="N107" s="21"/>
      <c r="O107" s="20"/>
      <c r="P107" s="16"/>
      <c r="Q107" t="s">
        <v>36</v>
      </c>
      <c r="R107">
        <f t="shared" si="48"/>
        <v>2.9440000000000001E-2</v>
      </c>
      <c r="S107">
        <f t="shared" si="49"/>
        <v>3.0764300000000001E-2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2.9495899999999999E-2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2.282E-2</v>
      </c>
      <c r="G114">
        <f t="shared" si="53"/>
        <v>2.623E-2</v>
      </c>
      <c r="H114">
        <f t="shared" si="54"/>
        <v>461.47554600000001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2.5215000000000001E-2</v>
      </c>
      <c r="M114">
        <f>AA25+W25</f>
        <v>36.375526000000001</v>
      </c>
      <c r="P114" s="16"/>
      <c r="Q114" t="s">
        <v>36</v>
      </c>
      <c r="R114">
        <f t="shared" si="58"/>
        <v>2.2839999999999999E-2</v>
      </c>
      <c r="S114">
        <f t="shared" si="58"/>
        <v>2.6259999999999999E-2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2.5230000000000002E-2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2.2880000000000005E-2</v>
      </c>
      <c r="G120">
        <f t="shared" si="62"/>
        <v>2.6320000000000003E-2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2.5260000000000001E-2</v>
      </c>
      <c r="P120" s="16"/>
      <c r="Q120" t="s">
        <v>36</v>
      </c>
      <c r="R120">
        <f t="shared" si="65"/>
        <v>2.2919999999999996E-2</v>
      </c>
      <c r="S120">
        <f t="shared" si="65"/>
        <v>2.6380000000000001E-2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2.529E-2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2.2840000000000003E-2</v>
      </c>
      <c r="G127">
        <f t="shared" si="69"/>
        <v>2.6259750000000005E-2</v>
      </c>
      <c r="H127">
        <f t="shared" si="70"/>
        <v>689.87186999999994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2.5230750000000003E-2</v>
      </c>
      <c r="M127">
        <f>AE25+AA25+W25</f>
        <v>56.843170000000001</v>
      </c>
      <c r="O127" s="20"/>
      <c r="P127" s="16"/>
      <c r="Q127" t="s">
        <v>36</v>
      </c>
      <c r="R127">
        <f t="shared" si="74"/>
        <v>2.2880000000000001E-2</v>
      </c>
      <c r="S127">
        <f t="shared" si="75"/>
        <v>2.6319000000000002E-2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2.5263000000000004E-2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2.2960000000000001E-2</v>
      </c>
      <c r="G133">
        <f t="shared" si="79"/>
        <v>2.6436000000000001E-2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2.5331999999999997E-2</v>
      </c>
      <c r="O133" s="20"/>
      <c r="P133" s="16"/>
      <c r="Q133" t="s">
        <v>36</v>
      </c>
      <c r="R133">
        <f t="shared" si="82"/>
        <v>2.3040000000000005E-2</v>
      </c>
      <c r="S133">
        <f t="shared" si="83"/>
        <v>2.6551000000000005E-2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2.5407000000000002E-2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2.0518012499999998E-2</v>
      </c>
      <c r="G140">
        <f>3*0.05*(1-0.05)*(1-0.05)*Z20+3*0.05*0.05*(1-0.05)*AD13+0.05*0.05*0.05*AH13+(1-3*0.05*(1-0.05)*(1-0.05)-3*0.05*0.05*(1-0.05)-0.05*0.05*0.05)*V13</f>
        <v>2.3459937499999996E-2</v>
      </c>
      <c r="H140">
        <f>AI13+AE13+AA20+W13</f>
        <v>715.25533099999996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2.5247212499999998E-2</v>
      </c>
      <c r="M140">
        <f>AI25+AE25+AA25+W25</f>
        <v>79.500244999999993</v>
      </c>
      <c r="N140" s="21"/>
      <c r="O140" s="20"/>
      <c r="P140" s="16"/>
      <c r="Q140" t="s">
        <v>36</v>
      </c>
      <c r="R140">
        <f t="shared" si="89"/>
        <v>2.2919999999999999E-2</v>
      </c>
      <c r="S140">
        <f t="shared" si="90"/>
        <v>2.63772E-2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2.5298699999999997E-2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1.6396799999999996E-2</v>
      </c>
      <c r="G146">
        <f>3*0.2*(1-0.2)*(1-0.2)*Z20+3*0.2*0.2*(1-0.2)*AD13+0.2*0.2*0.2*AH13+(1-3*0.2*(1-0.2)*(1-0.2)-3*0.2*0.2*(1-0.2)-0.2*0.2*0.2)*V13</f>
        <v>1.8523999999999995E-2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2.5413599999999995E-2</v>
      </c>
      <c r="N146" s="21"/>
      <c r="O146" s="20"/>
      <c r="P146" s="16"/>
      <c r="Q146" t="s">
        <v>36</v>
      </c>
      <c r="R146">
        <f t="shared" si="95"/>
        <v>2.316E-2</v>
      </c>
      <c r="S146">
        <f t="shared" si="96"/>
        <v>2.6718400000000003E-2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2.55429E-2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1.1309999999999997E-2</v>
      </c>
      <c r="G153">
        <f t="shared" si="100"/>
        <v>2.3125E-2</v>
      </c>
      <c r="H153">
        <f t="shared" si="101"/>
        <v>445.69149099999998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1.8825000000000001E-2</v>
      </c>
      <c r="M153">
        <f>I46+E46</f>
        <v>38.299373000000003</v>
      </c>
      <c r="P153" s="16"/>
      <c r="Q153" t="s">
        <v>36</v>
      </c>
      <c r="R153">
        <f t="shared" si="105"/>
        <v>1.132E-2</v>
      </c>
      <c r="S153">
        <f t="shared" si="106"/>
        <v>2.315E-2</v>
      </c>
      <c r="U153">
        <f t="shared" si="107"/>
        <v>4.7600000000000003E-3</v>
      </c>
      <c r="V153">
        <f t="shared" si="108"/>
        <v>4.96E-3</v>
      </c>
      <c r="X153">
        <f>0.1*F46+(1-0.1)*B46</f>
        <v>1.8850000000000002E-2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1.1339999999999999E-2</v>
      </c>
      <c r="G159">
        <f t="shared" si="110"/>
        <v>2.3199999999999998E-2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1.89E-2</v>
      </c>
      <c r="P159" s="16"/>
      <c r="Q159" t="s">
        <v>36</v>
      </c>
      <c r="R159">
        <f t="shared" si="113"/>
        <v>1.1359999999999999E-2</v>
      </c>
      <c r="S159">
        <f t="shared" si="114"/>
        <v>2.3249999999999996E-2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1.8950000000000002E-2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1.132E-2</v>
      </c>
      <c r="G166">
        <f t="shared" si="118"/>
        <v>2.315E-2</v>
      </c>
      <c r="H166">
        <f t="shared" si="119"/>
        <v>672.21305099999995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1.8850500000000003E-2</v>
      </c>
      <c r="M166">
        <f>M46+I46+E46</f>
        <v>57.636317999999996</v>
      </c>
      <c r="O166" s="20"/>
      <c r="P166" s="16"/>
      <c r="Q166" t="s">
        <v>36</v>
      </c>
      <c r="R166">
        <f t="shared" si="123"/>
        <v>1.1339999999999999E-2</v>
      </c>
      <c r="S166">
        <f t="shared" si="124"/>
        <v>2.3200000000000002E-2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1.8902000000000002E-2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1.1379999999999999E-2</v>
      </c>
      <c r="G172">
        <f t="shared" si="128"/>
        <v>2.3299999999999998E-2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1.9008000000000001E-2</v>
      </c>
      <c r="O172" s="20"/>
      <c r="P172" s="16"/>
      <c r="Q172" t="s">
        <v>36</v>
      </c>
      <c r="R172">
        <f t="shared" si="131"/>
        <v>1.1420000000000001E-2</v>
      </c>
      <c r="S172">
        <f t="shared" si="132"/>
        <v>2.3400000000000001E-2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1.9118000000000003E-2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1.1329999999999998E-2</v>
      </c>
      <c r="G179">
        <f t="shared" si="136"/>
        <v>2.3174999999999994E-2</v>
      </c>
      <c r="H179">
        <f t="shared" si="137"/>
        <v>908.70787300000006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1.8876387499999998E-2</v>
      </c>
      <c r="M179">
        <f>Q46+M46+I46+E46</f>
        <v>76.973263000000003</v>
      </c>
      <c r="N179" s="21"/>
      <c r="O179" s="20"/>
      <c r="P179" s="16"/>
      <c r="Q179" t="s">
        <v>36</v>
      </c>
      <c r="R179">
        <f t="shared" si="141"/>
        <v>1.136E-2</v>
      </c>
      <c r="S179">
        <f t="shared" si="142"/>
        <v>2.325E-2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1.8955099999999999E-2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1.142E-2</v>
      </c>
      <c r="G185">
        <f t="shared" si="146"/>
        <v>2.3399999999999997E-2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1.91168E-2</v>
      </c>
      <c r="N185" s="21"/>
      <c r="O185" s="20"/>
      <c r="P185" s="16"/>
      <c r="Q185" t="s">
        <v>36</v>
      </c>
      <c r="R185">
        <f t="shared" si="149"/>
        <v>1.1480000000000001E-2</v>
      </c>
      <c r="S185">
        <f t="shared" si="150"/>
        <v>2.3550000000000001E-2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1.9279700000000004E-2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5.1050000000000002E-3</v>
      </c>
      <c r="G192">
        <f t="shared" si="154"/>
        <v>1.882E-2</v>
      </c>
      <c r="H192">
        <f t="shared" si="155"/>
        <v>418.58202700000004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1.1614999999999999E-2</v>
      </c>
      <c r="M192">
        <f>AA46+W46</f>
        <v>33.780531999999994</v>
      </c>
      <c r="P192" s="16"/>
      <c r="Q192" t="s">
        <v>36</v>
      </c>
      <c r="R192">
        <f t="shared" si="159"/>
        <v>5.11E-3</v>
      </c>
      <c r="S192">
        <f t="shared" si="160"/>
        <v>1.8840000000000003E-2</v>
      </c>
      <c r="U192">
        <f t="shared" si="161"/>
        <v>3.46E-3</v>
      </c>
      <c r="V192">
        <f t="shared" si="162"/>
        <v>4.1500000000000009E-3</v>
      </c>
      <c r="X192">
        <f>0.1*X46+(1-0.1)*T46</f>
        <v>1.163E-2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5.1200000000000004E-3</v>
      </c>
      <c r="G198">
        <f t="shared" si="164"/>
        <v>1.8880000000000001E-2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1.166E-2</v>
      </c>
      <c r="P198" s="16"/>
      <c r="Q198" t="s">
        <v>36</v>
      </c>
      <c r="R198">
        <f t="shared" si="167"/>
        <v>5.13E-3</v>
      </c>
      <c r="S198">
        <f t="shared" si="168"/>
        <v>1.8919999999999999E-2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1.1689999999999999E-2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5.1102500000000011E-3</v>
      </c>
      <c r="G205">
        <f t="shared" si="172"/>
        <v>1.8840000000000003E-2</v>
      </c>
      <c r="H205">
        <f t="shared" si="173"/>
        <v>628.52292899999998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1.1630000000000001E-2</v>
      </c>
      <c r="M205">
        <f>AE46+AA46+W46</f>
        <v>51.044461999999996</v>
      </c>
      <c r="O205" s="20"/>
      <c r="P205" s="16"/>
      <c r="Q205" t="s">
        <v>36</v>
      </c>
      <c r="R205">
        <f t="shared" si="177"/>
        <v>5.1210000000000006E-3</v>
      </c>
      <c r="S205">
        <f t="shared" si="178"/>
        <v>1.8880000000000001E-2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1.166E-2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5.1440000000000001E-3</v>
      </c>
      <c r="G211">
        <f t="shared" si="182"/>
        <v>1.8960000000000001E-2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1.172E-2</v>
      </c>
      <c r="O211" s="20"/>
      <c r="P211" s="16"/>
      <c r="Q211" t="s">
        <v>36</v>
      </c>
      <c r="R211">
        <f t="shared" si="185"/>
        <v>5.169E-3</v>
      </c>
      <c r="S211">
        <f t="shared" si="186"/>
        <v>1.9040000000000001E-2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1.1780000000000001E-2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5.1157249999999998E-3</v>
      </c>
      <c r="G218">
        <f t="shared" si="190"/>
        <v>1.8859999999999998E-2</v>
      </c>
      <c r="H218">
        <f t="shared" si="191"/>
        <v>841.61222800000007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1.1644987499999997E-2</v>
      </c>
      <c r="M218">
        <f>AI46+AE46+AA46+W46</f>
        <v>69.872779999999992</v>
      </c>
      <c r="N218" s="21"/>
      <c r="O218" s="20"/>
      <c r="P218" s="16"/>
      <c r="Q218" t="s">
        <v>36</v>
      </c>
      <c r="R218">
        <f t="shared" si="195"/>
        <v>5.1327999999999999E-3</v>
      </c>
      <c r="S218">
        <f t="shared" si="196"/>
        <v>1.8919999999999999E-2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1.16899E-2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5.1704000000000003E-3</v>
      </c>
      <c r="G224">
        <f t="shared" si="200"/>
        <v>1.9039999999999998E-2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1.17792E-2</v>
      </c>
      <c r="N224" s="21"/>
      <c r="O224" s="20"/>
      <c r="P224" s="16"/>
      <c r="Q224" t="s">
        <v>36</v>
      </c>
      <c r="R224">
        <f t="shared" si="203"/>
        <v>5.2116000000000003E-3</v>
      </c>
      <c r="S224">
        <f t="shared" si="204"/>
        <v>1.9160000000000003E-2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1.1867300000000001E-2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1.1214999999999999E-2</v>
      </c>
      <c r="H231">
        <f t="shared" si="209"/>
        <v>355.09245499999997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4.6049999999999997E-3</v>
      </c>
      <c r="M231">
        <f>I66+E66</f>
        <v>41.321477999999999</v>
      </c>
      <c r="P231" s="16"/>
      <c r="Q231" t="s">
        <v>36</v>
      </c>
      <c r="R231">
        <f>0.1*G54+(1-0.1)*C54</f>
        <v>2.0999999999999999E-3</v>
      </c>
      <c r="S231">
        <f t="shared" si="213"/>
        <v>1.123E-2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4.6100000000000004E-3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1.1260000000000001E-2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4.62E-3</v>
      </c>
      <c r="P237" s="16"/>
      <c r="Q237" t="s">
        <v>36</v>
      </c>
      <c r="R237">
        <f>0.3*G54+(1-0.3)*C54</f>
        <v>2.0999999999999994E-3</v>
      </c>
      <c r="S237">
        <f t="shared" si="220"/>
        <v>1.129E-2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4.6299999999999996E-3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1.123E-2</v>
      </c>
      <c r="H244">
        <f t="shared" si="225"/>
        <v>533.10422099999994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4.6102500000000006E-3</v>
      </c>
      <c r="M244">
        <f>M66+I66+E66</f>
        <v>59.884152999999998</v>
      </c>
      <c r="O244" s="20"/>
      <c r="P244" s="16"/>
      <c r="Q244" t="s">
        <v>36</v>
      </c>
      <c r="R244">
        <f t="shared" si="229"/>
        <v>2.101E-3</v>
      </c>
      <c r="S244">
        <f t="shared" si="230"/>
        <v>1.1260000000000001E-2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4.6210000000000001E-3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1.132E-2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4.6439999999999997E-3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1.1380000000000001E-2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4.6690000000000004E-3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1.1244987499999999E-2</v>
      </c>
      <c r="H257">
        <f t="shared" si="242"/>
        <v>710.93886899999995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4.6157249999999993E-3</v>
      </c>
      <c r="M257">
        <f>Q66+M66+I66+E66</f>
        <v>80.090519999999998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1.1289899999999999E-2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4.6328000000000003E-3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1.1379199999999999E-2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4.6703999999999999E-3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1.14673E-2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4.7116000000000007E-3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2.8299999999999999E-2</v>
      </c>
      <c r="D13" s="11">
        <v>2.9499999999999998E-2</v>
      </c>
      <c r="E13" s="12">
        <v>17.159945</v>
      </c>
      <c r="F13" t="s">
        <v>22</v>
      </c>
      <c r="G13" s="11">
        <v>2.8899999999999999E-2</v>
      </c>
      <c r="H13" s="11">
        <v>3.0099999999999998E-2</v>
      </c>
      <c r="I13" s="12">
        <v>19.301648</v>
      </c>
      <c r="J13" t="s">
        <v>22</v>
      </c>
      <c r="K13" s="12">
        <v>2.9499999999999998E-2</v>
      </c>
      <c r="L13" s="12">
        <v>3.0800000000000001E-2</v>
      </c>
      <c r="M13" s="12">
        <v>19.654146999999998</v>
      </c>
      <c r="N13" t="s">
        <v>22</v>
      </c>
      <c r="O13" s="12">
        <v>3.0099999999999998E-2</v>
      </c>
      <c r="P13" s="12">
        <v>3.15E-2</v>
      </c>
      <c r="Q13" s="12">
        <v>17.536629000000001</v>
      </c>
      <c r="S13" s="17"/>
      <c r="T13" t="s">
        <v>22</v>
      </c>
      <c r="U13" s="3">
        <v>2.24E-2</v>
      </c>
      <c r="V13" s="3">
        <v>2.5700000000000001E-2</v>
      </c>
      <c r="W13">
        <v>206.173213</v>
      </c>
      <c r="X13" t="s">
        <v>22</v>
      </c>
      <c r="Y13" s="3">
        <v>2.2800000000000001E-2</v>
      </c>
      <c r="Z13" s="3">
        <v>2.6200000000000001E-2</v>
      </c>
      <c r="AA13">
        <v>205.929205</v>
      </c>
      <c r="AB13" t="s">
        <v>22</v>
      </c>
      <c r="AC13">
        <v>2.3300000000000001E-2</v>
      </c>
      <c r="AD13">
        <v>2.6800000000000001E-2</v>
      </c>
      <c r="AE13">
        <v>207.10844900000001</v>
      </c>
      <c r="AF13" t="s">
        <v>22</v>
      </c>
      <c r="AG13">
        <v>2.3699999999999999E-2</v>
      </c>
      <c r="AH13">
        <v>2.7300000000000001E-2</v>
      </c>
      <c r="AI13">
        <v>189.895073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2.8299999999999999E-2</v>
      </c>
      <c r="C25" s="8"/>
      <c r="D25" s="8"/>
      <c r="E25">
        <v>25.492004999999999</v>
      </c>
      <c r="F25" s="8">
        <v>2.9000000000000001E-2</v>
      </c>
      <c r="G25" s="8"/>
      <c r="H25" s="8"/>
      <c r="I25">
        <v>28.276765999999999</v>
      </c>
      <c r="J25" s="10">
        <v>2.9600000000000001E-2</v>
      </c>
      <c r="K25" s="10"/>
      <c r="L25" s="10"/>
      <c r="M25">
        <v>26.837804999999999</v>
      </c>
      <c r="N25" s="10">
        <v>3.0099999999999998E-2</v>
      </c>
      <c r="O25" s="10"/>
      <c r="P25" s="10"/>
      <c r="Q25">
        <v>28.932178</v>
      </c>
      <c r="S25" s="19"/>
      <c r="T25" s="8">
        <v>2.47E-2</v>
      </c>
      <c r="U25" s="8"/>
      <c r="V25" s="8"/>
      <c r="W25">
        <v>20.482956999999999</v>
      </c>
      <c r="X25" s="8">
        <v>2.52E-2</v>
      </c>
      <c r="Y25" s="8"/>
      <c r="Z25" s="8"/>
      <c r="AA25">
        <v>28.654679999999999</v>
      </c>
      <c r="AB25" s="10">
        <v>2.5700000000000001E-2</v>
      </c>
      <c r="AC25" s="10"/>
      <c r="AD25" s="10"/>
      <c r="AE25">
        <v>23.677220999999999</v>
      </c>
      <c r="AF25" s="15">
        <v>2.6200000000000001E-2</v>
      </c>
      <c r="AG25" s="10"/>
      <c r="AH25" s="10"/>
      <c r="AI25">
        <v>31.610237999999999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1.12E-2</v>
      </c>
      <c r="D34" s="3">
        <v>2.2599999999999999E-2</v>
      </c>
      <c r="E34">
        <v>183.135503</v>
      </c>
      <c r="F34" t="s">
        <v>22</v>
      </c>
      <c r="G34" s="3">
        <v>1.14E-2</v>
      </c>
      <c r="H34" s="3">
        <v>2.3099999999999999E-2</v>
      </c>
      <c r="I34">
        <v>178.13009500000001</v>
      </c>
      <c r="J34" t="s">
        <v>22</v>
      </c>
      <c r="K34">
        <v>1.1599999999999999E-2</v>
      </c>
      <c r="L34">
        <v>2.3599999999999999E-2</v>
      </c>
      <c r="M34">
        <v>178.799812</v>
      </c>
      <c r="N34" t="s">
        <v>22</v>
      </c>
      <c r="O34">
        <v>1.18E-2</v>
      </c>
      <c r="P34">
        <v>2.41E-2</v>
      </c>
      <c r="Q34">
        <v>183.58452700000001</v>
      </c>
      <c r="S34" s="17"/>
      <c r="T34" t="s">
        <v>22</v>
      </c>
      <c r="U34" s="3">
        <v>5.1000000000000004E-3</v>
      </c>
      <c r="V34" s="3">
        <v>1.84E-2</v>
      </c>
      <c r="W34">
        <v>165.33355599999999</v>
      </c>
      <c r="X34" t="s">
        <v>22</v>
      </c>
      <c r="Y34" s="3">
        <v>5.1999999999999998E-3</v>
      </c>
      <c r="Z34" s="3">
        <v>1.8800000000000001E-2</v>
      </c>
      <c r="AA34">
        <v>163.43699000000001</v>
      </c>
      <c r="AB34" t="s">
        <v>22</v>
      </c>
      <c r="AC34" s="3">
        <v>5.3E-3</v>
      </c>
      <c r="AD34" s="3">
        <v>1.9199999999999998E-2</v>
      </c>
      <c r="AE34">
        <v>164.16242500000001</v>
      </c>
      <c r="AF34" t="s">
        <v>22</v>
      </c>
      <c r="AG34" s="3">
        <v>5.4999999999999997E-3</v>
      </c>
      <c r="AH34" s="3">
        <v>1.9599999999999999E-2</v>
      </c>
      <c r="AI34">
        <v>164.445888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1.14E-2</v>
      </c>
      <c r="D41" s="3">
        <v>2.46E-2</v>
      </c>
      <c r="E41">
        <v>353.84907199999998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5.1999999999999998E-3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1.8599999999999998E-2</v>
      </c>
      <c r="C46" s="8"/>
      <c r="D46" s="8"/>
      <c r="E46">
        <v>18.585585999999999</v>
      </c>
      <c r="F46" s="8">
        <v>1.9E-2</v>
      </c>
      <c r="G46" s="8"/>
      <c r="H46" s="8"/>
      <c r="I46">
        <v>16.912030999999999</v>
      </c>
      <c r="J46" s="10">
        <v>1.9300000000000001E-2</v>
      </c>
      <c r="K46" s="10"/>
      <c r="L46" s="10"/>
      <c r="M46">
        <v>16.132469</v>
      </c>
      <c r="N46" s="10">
        <v>1.9800000000000002E-2</v>
      </c>
      <c r="O46" s="10"/>
      <c r="P46" s="10"/>
      <c r="Q46">
        <v>27.670863000000001</v>
      </c>
      <c r="S46" s="19"/>
      <c r="T46" s="8">
        <v>1.1599999999999999E-2</v>
      </c>
      <c r="U46" s="8"/>
      <c r="V46" s="8"/>
      <c r="W46">
        <v>19.580119</v>
      </c>
      <c r="X46" s="8">
        <v>1.18E-2</v>
      </c>
      <c r="Y46" s="8"/>
      <c r="Z46" s="8"/>
      <c r="AA46">
        <v>16.203296999999999</v>
      </c>
      <c r="AB46" s="8">
        <v>1.2E-2</v>
      </c>
      <c r="AC46" s="8"/>
      <c r="AD46" s="8"/>
      <c r="AE46">
        <v>19.396076000000001</v>
      </c>
      <c r="AF46" s="8">
        <v>1.23E-2</v>
      </c>
      <c r="AG46" s="8"/>
      <c r="AH46" s="8"/>
      <c r="AI46">
        <v>19.454260999999999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1.0999999999999999E-2</v>
      </c>
      <c r="E54">
        <v>135.99551700000001</v>
      </c>
      <c r="F54" t="s">
        <v>22</v>
      </c>
      <c r="G54" s="3">
        <v>2.0999999999999999E-3</v>
      </c>
      <c r="H54" s="3">
        <v>1.12E-2</v>
      </c>
      <c r="I54">
        <v>137.43535900000001</v>
      </c>
      <c r="J54" t="s">
        <v>22</v>
      </c>
      <c r="K54" s="3">
        <v>2.2000000000000001E-3</v>
      </c>
      <c r="L54" s="3">
        <v>1.15E-2</v>
      </c>
      <c r="M54">
        <v>136.78691599999999</v>
      </c>
      <c r="N54" t="s">
        <v>22</v>
      </c>
      <c r="O54" s="3">
        <v>2.2000000000000001E-3</v>
      </c>
      <c r="P54" s="3">
        <v>1.18E-2</v>
      </c>
      <c r="Q54">
        <v>136.59648200000001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4.4999999999999997E-3</v>
      </c>
      <c r="C66" s="8"/>
      <c r="D66" s="8"/>
      <c r="E66">
        <v>20.971557000000001</v>
      </c>
      <c r="F66" s="8">
        <v>4.7000000000000002E-3</v>
      </c>
      <c r="G66" s="8"/>
      <c r="H66" s="8"/>
      <c r="I66">
        <v>18.204044</v>
      </c>
      <c r="J66" s="8">
        <v>4.7999999999999996E-3</v>
      </c>
      <c r="K66" s="8"/>
      <c r="L66" s="8"/>
      <c r="M66">
        <v>18.454958000000001</v>
      </c>
      <c r="N66" s="8">
        <v>4.8999999999999998E-3</v>
      </c>
      <c r="O66" s="8"/>
      <c r="P66" s="8"/>
      <c r="Q66">
        <v>19.506974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2.8330000000000001E-2</v>
      </c>
      <c r="G75">
        <f t="shared" si="1"/>
        <v>2.9529999999999997E-2</v>
      </c>
      <c r="H75">
        <f t="shared" si="2"/>
        <v>36.461593000000001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2.8334999999999999E-2</v>
      </c>
      <c r="M75">
        <f>I25+E25</f>
        <v>53.768771000000001</v>
      </c>
      <c r="P75" s="16"/>
      <c r="Q75" t="s">
        <v>36</v>
      </c>
      <c r="R75">
        <f t="shared" si="6"/>
        <v>2.836E-2</v>
      </c>
      <c r="S75">
        <f t="shared" si="7"/>
        <v>2.9559999999999999E-2</v>
      </c>
      <c r="U75">
        <f t="shared" si="8"/>
        <v>5.5599999999999998E-3</v>
      </c>
      <c r="V75">
        <f t="shared" si="9"/>
        <v>5.5599999999999998E-3</v>
      </c>
      <c r="X75">
        <f>0.1*F25+(1-0.1)*B25</f>
        <v>2.8369999999999999E-2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2.8420000000000001E-2</v>
      </c>
      <c r="G81">
        <f t="shared" si="11"/>
        <v>2.962E-2</v>
      </c>
      <c r="I81">
        <f t="shared" si="12"/>
        <v>5.62E-3</v>
      </c>
      <c r="J81">
        <f t="shared" si="13"/>
        <v>5.62E-3</v>
      </c>
      <c r="L81">
        <f>0.2*F25+(1-0.2)*B25</f>
        <v>2.844E-2</v>
      </c>
      <c r="P81" s="16"/>
      <c r="Q81" t="s">
        <v>36</v>
      </c>
      <c r="R81">
        <f t="shared" si="14"/>
        <v>2.8479999999999998E-2</v>
      </c>
      <c r="S81">
        <f t="shared" si="15"/>
        <v>2.9679999999999998E-2</v>
      </c>
      <c r="U81">
        <f t="shared" si="16"/>
        <v>5.6799999999999993E-3</v>
      </c>
      <c r="V81">
        <f t="shared" si="17"/>
        <v>5.6799999999999993E-3</v>
      </c>
      <c r="X81">
        <f>0.3*F25+(1-0.3)*B25</f>
        <v>2.8509999999999997E-2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2.836E-2</v>
      </c>
      <c r="G88">
        <f t="shared" si="19"/>
        <v>2.9560250000000003E-2</v>
      </c>
      <c r="H88">
        <f t="shared" si="20"/>
        <v>56.115739999999995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2.8369749999999999E-2</v>
      </c>
      <c r="M88">
        <f>M25+I25+E25</f>
        <v>80.60657599999999</v>
      </c>
      <c r="O88" s="20"/>
      <c r="P88" s="16"/>
      <c r="Q88" t="s">
        <v>36</v>
      </c>
      <c r="R88">
        <f t="shared" si="24"/>
        <v>2.8420000000000001E-2</v>
      </c>
      <c r="S88">
        <f t="shared" si="25"/>
        <v>2.9621000000000001E-2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2.8438999999999999E-2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2.8539999999999996E-2</v>
      </c>
      <c r="G94">
        <f t="shared" si="29"/>
        <v>2.9744E-2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2.8575999999999997E-2</v>
      </c>
      <c r="O94" s="20"/>
      <c r="P94" s="16"/>
      <c r="Q94" t="s">
        <v>36</v>
      </c>
      <c r="R94">
        <f t="shared" si="32"/>
        <v>2.8660000000000001E-2</v>
      </c>
      <c r="S94">
        <f t="shared" si="33"/>
        <v>2.9869E-2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2.8711E-2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2.8389999999999995E-2</v>
      </c>
      <c r="G101">
        <f t="shared" si="37"/>
        <v>2.9590737499999992E-2</v>
      </c>
      <c r="H101">
        <f>Q13+M13+I11+E13</f>
        <v>54.350721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2.8404249999999995E-2</v>
      </c>
      <c r="M101">
        <f>Q25+M25+I25+E25</f>
        <v>109.53875399999998</v>
      </c>
      <c r="N101" s="21"/>
      <c r="O101" s="20"/>
      <c r="P101" s="16"/>
      <c r="Q101" t="s">
        <v>36</v>
      </c>
      <c r="R101">
        <f t="shared" si="41"/>
        <v>2.8479999999999998E-2</v>
      </c>
      <c r="S101">
        <f t="shared" si="42"/>
        <v>2.9682899999999998E-2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2.8506999999999998E-2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2.8659999999999998E-2</v>
      </c>
      <c r="G107">
        <f t="shared" si="46"/>
        <v>2.9871199999999997E-2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2.8707999999999997E-2</v>
      </c>
      <c r="N107" s="21"/>
      <c r="O107" s="20"/>
      <c r="P107" s="16"/>
      <c r="Q107" t="s">
        <v>36</v>
      </c>
      <c r="R107">
        <f t="shared" si="49"/>
        <v>2.8839999999999998E-2</v>
      </c>
      <c r="S107">
        <f t="shared" si="50"/>
        <v>3.0064300000000002E-2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2.8903000000000002E-2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2.2419999999999999E-2</v>
      </c>
      <c r="G114">
        <f t="shared" si="54"/>
        <v>2.5724999999999998E-2</v>
      </c>
      <c r="H114">
        <f t="shared" si="55"/>
        <v>412.102418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2.4725E-2</v>
      </c>
      <c r="M114">
        <f>AA25+W25</f>
        <v>49.137636999999998</v>
      </c>
      <c r="P114" s="16"/>
      <c r="Q114" t="s">
        <v>36</v>
      </c>
      <c r="R114">
        <f t="shared" si="59"/>
        <v>2.2440000000000002E-2</v>
      </c>
      <c r="S114">
        <f t="shared" si="60"/>
        <v>2.5750000000000002E-2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2.4750000000000001E-2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2.2480000000000003E-2</v>
      </c>
      <c r="G120">
        <f t="shared" si="64"/>
        <v>2.5800000000000003E-2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2.4799999999999999E-2</v>
      </c>
      <c r="P120" s="16"/>
      <c r="Q120" t="s">
        <v>36</v>
      </c>
      <c r="R120">
        <f t="shared" si="67"/>
        <v>2.2519999999999998E-2</v>
      </c>
      <c r="S120">
        <f t="shared" si="68"/>
        <v>2.5849999999999998E-2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2.4850000000000001E-2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2.2440250000000002E-2</v>
      </c>
      <c r="G127">
        <f t="shared" si="72"/>
        <v>2.5750250000000002E-2</v>
      </c>
      <c r="H127">
        <f t="shared" si="73"/>
        <v>619.21086700000001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2.4750000000000001E-2</v>
      </c>
      <c r="M127">
        <f>AE25+AA25+W25</f>
        <v>72.814858000000001</v>
      </c>
      <c r="O127" s="20"/>
      <c r="P127" s="16"/>
      <c r="Q127" t="s">
        <v>36</v>
      </c>
      <c r="R127">
        <f t="shared" si="77"/>
        <v>2.2481000000000001E-2</v>
      </c>
      <c r="S127">
        <f t="shared" si="78"/>
        <v>2.5801000000000004E-2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2.4800000000000003E-2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2.2564000000000001E-2</v>
      </c>
      <c r="G133">
        <f t="shared" si="82"/>
        <v>2.5904E-2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2.4900000000000002E-2</v>
      </c>
      <c r="O133" s="20"/>
      <c r="P133" s="16"/>
      <c r="Q133" t="s">
        <v>36</v>
      </c>
      <c r="R133">
        <f t="shared" si="85"/>
        <v>2.2649000000000002E-2</v>
      </c>
      <c r="S133">
        <f t="shared" si="86"/>
        <v>2.6009000000000004E-2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2.5000000000000001E-2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2.01728875E-2</v>
      </c>
      <c r="G140">
        <f>3*0.05*(1-0.05)*(1-0.05)*Z20+3*0.05*0.05*(1-0.05)*AD13+0.05*0.05*0.05*AH13+(1-3*0.05*(1-0.05)*(1-0.05)-3*0.05*0.05*(1-0.05)-0.05*0.05*0.05)*V13</f>
        <v>2.3027612499999996E-2</v>
      </c>
      <c r="H140">
        <f>AI13+AE13+AA20+W13</f>
        <v>604.29980399999999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2.4774999999999995E-2</v>
      </c>
      <c r="M140">
        <f>AI25+AE25+AA25+W25</f>
        <v>104.425096</v>
      </c>
      <c r="N140" s="21"/>
      <c r="O140" s="20"/>
      <c r="P140" s="16"/>
      <c r="Q140" t="s">
        <v>36</v>
      </c>
      <c r="R140">
        <f t="shared" si="92"/>
        <v>2.2522799999999999E-2</v>
      </c>
      <c r="S140">
        <f t="shared" si="93"/>
        <v>2.5852799999999999E-2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2.4849999999999997E-2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1.6160799999999996E-2</v>
      </c>
      <c r="G146">
        <f>3*0.2*(1-0.2)*(1-0.2)*Z20+3*0.2*0.2*(1-0.2)*AD13+0.2*0.2*0.2*AH13+(1-3*0.2*(1-0.2)*(1-0.2)-3*0.2*0.2*(1-0.2)-0.2*0.2*0.2)*V13</f>
        <v>1.8215199999999997E-2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2.5000000000000001E-2</v>
      </c>
      <c r="N146" s="21"/>
      <c r="O146" s="20"/>
      <c r="P146" s="16"/>
      <c r="Q146" t="s">
        <v>36</v>
      </c>
      <c r="R146">
        <f t="shared" si="98"/>
        <v>2.2781600000000003E-2</v>
      </c>
      <c r="S146">
        <f t="shared" si="99"/>
        <v>2.6171600000000003E-2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2.5149999999999999E-2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1.1209999999999999E-2</v>
      </c>
      <c r="G153">
        <f t="shared" si="103"/>
        <v>2.2624999999999996E-2</v>
      </c>
      <c r="H153">
        <f t="shared" si="104"/>
        <v>361.26559800000001</v>
      </c>
      <c r="I153">
        <f t="shared" si="105"/>
        <v>1.1094999999999999E-2</v>
      </c>
      <c r="J153">
        <f t="shared" si="106"/>
        <v>2.3644999999999999E-2</v>
      </c>
      <c r="K153">
        <f t="shared" si="107"/>
        <v>354.751668</v>
      </c>
      <c r="L153">
        <f>0.05*F46+(1-0.05)*B46</f>
        <v>1.8619999999999998E-2</v>
      </c>
      <c r="M153">
        <f>I46+E46</f>
        <v>35.497616999999998</v>
      </c>
      <c r="P153" s="16"/>
      <c r="Q153" t="s">
        <v>36</v>
      </c>
      <c r="R153">
        <f t="shared" si="108"/>
        <v>1.1220000000000001E-2</v>
      </c>
      <c r="S153">
        <f t="shared" si="109"/>
        <v>2.265E-2</v>
      </c>
      <c r="U153">
        <f t="shared" si="110"/>
        <v>1.0789999999999999E-2</v>
      </c>
      <c r="V153">
        <f t="shared" si="111"/>
        <v>2.2689999999999998E-2</v>
      </c>
      <c r="X153">
        <f>0.1*F46+(1-0.1)*B46</f>
        <v>1.8639999999999997E-2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1.1240000000000002E-2</v>
      </c>
      <c r="G159">
        <f t="shared" si="113"/>
        <v>2.2699999999999998E-2</v>
      </c>
      <c r="I159">
        <f t="shared" si="114"/>
        <v>1.0180000000000002E-2</v>
      </c>
      <c r="J159">
        <f t="shared" si="115"/>
        <v>2.0780000000000003E-2</v>
      </c>
      <c r="L159">
        <f>0.2*F46+(1-0.2)*B46</f>
        <v>1.8679999999999999E-2</v>
      </c>
      <c r="P159" s="16"/>
      <c r="Q159" t="s">
        <v>36</v>
      </c>
      <c r="R159">
        <f t="shared" si="116"/>
        <v>1.1259999999999999E-2</v>
      </c>
      <c r="S159">
        <f t="shared" si="117"/>
        <v>2.2749999999999996E-2</v>
      </c>
      <c r="U159">
        <f t="shared" si="118"/>
        <v>9.5699999999999986E-3</v>
      </c>
      <c r="V159">
        <f t="shared" si="119"/>
        <v>1.8869999999999998E-2</v>
      </c>
      <c r="X159">
        <f>0.3*F46+(1-0.3)*B46</f>
        <v>1.8719999999999997E-2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1.1220000000000001E-2</v>
      </c>
      <c r="G166">
        <f t="shared" si="121"/>
        <v>2.265E-2</v>
      </c>
      <c r="H166">
        <f t="shared" si="122"/>
        <v>540.06541000000004</v>
      </c>
      <c r="I166">
        <f t="shared" si="123"/>
        <v>1.08065E-2</v>
      </c>
      <c r="J166">
        <f t="shared" si="124"/>
        <v>2.2739000000000002E-2</v>
      </c>
      <c r="K166">
        <f t="shared" si="125"/>
        <v>355.87732599999998</v>
      </c>
      <c r="L166">
        <f>(0.05*(1-0.05)+0.05*(1-0.05))*F46+0.05*0.05*J46+(1-0.05*(1-0.05)-0.05*(1-0.05)-0.05*0.05)*B46</f>
        <v>1.863975E-2</v>
      </c>
      <c r="M166">
        <f>M46+I46+E46</f>
        <v>51.630085999999999</v>
      </c>
      <c r="O166" s="20"/>
      <c r="P166" s="16"/>
      <c r="Q166" t="s">
        <v>36</v>
      </c>
      <c r="R166">
        <f t="shared" si="126"/>
        <v>1.124E-2</v>
      </c>
      <c r="S166">
        <f t="shared" si="127"/>
        <v>2.2699999999999998E-2</v>
      </c>
      <c r="U166">
        <f t="shared" si="128"/>
        <v>1.0246000000000002E-2</v>
      </c>
      <c r="V166">
        <f t="shared" si="129"/>
        <v>2.0976000000000002E-2</v>
      </c>
      <c r="X166">
        <f>(0.1*0.9+0.1*0.9)*F46+0.1*0.1*J46+(1-0.1*0.9-0.1*0.9-0.1*0.1)*B46</f>
        <v>1.8679000000000001E-2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1.128E-2</v>
      </c>
      <c r="G172">
        <f t="shared" si="131"/>
        <v>2.2800000000000001E-2</v>
      </c>
      <c r="I172">
        <f t="shared" si="132"/>
        <v>9.2239999999999996E-3</v>
      </c>
      <c r="J172">
        <f t="shared" si="133"/>
        <v>1.7743999999999999E-2</v>
      </c>
      <c r="L172">
        <f>(0.2*0.8+0.2*0.8)*F46+0.2*0.2*J46+(1-0.2*0.8-0.2*0.8-0.2*0.2)*B46</f>
        <v>1.8755999999999998E-2</v>
      </c>
      <c r="O172" s="20"/>
      <c r="P172" s="16"/>
      <c r="Q172" t="s">
        <v>36</v>
      </c>
      <c r="R172">
        <f t="shared" si="134"/>
        <v>1.132E-2</v>
      </c>
      <c r="S172">
        <f t="shared" si="135"/>
        <v>2.2900000000000004E-2</v>
      </c>
      <c r="U172">
        <f t="shared" si="136"/>
        <v>8.3340000000000011E-3</v>
      </c>
      <c r="V172">
        <f t="shared" si="137"/>
        <v>1.4904000000000002E-2</v>
      </c>
      <c r="X172">
        <f>(0.3*0.7+0.3*0.7)*F46+0.3*0.3*J46+(1-0.3*0.7-0.3*0.7-0.3*0.3)*B46</f>
        <v>1.8831000000000001E-2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1.1229999999999999E-2</v>
      </c>
      <c r="G179">
        <f t="shared" si="139"/>
        <v>2.2674999999999997E-2</v>
      </c>
      <c r="H179">
        <f t="shared" si="140"/>
        <v>723.64993700000002</v>
      </c>
      <c r="I179">
        <f t="shared" si="141"/>
        <v>1.0533674999999999E-2</v>
      </c>
      <c r="J179">
        <f t="shared" si="142"/>
        <v>2.1879562499999998E-2</v>
      </c>
      <c r="K179">
        <f t="shared" si="143"/>
        <v>356.76712499999996</v>
      </c>
      <c r="L179">
        <f>3*0.05*(1-0.05)*(1-0.05)*F46+3*0.05*0.05*(1-0.05)*J46+0.05*0.05*0.05*N46+(1-3*0.05*(1-0.05)*(1-0.05)-3*0.05*0.05*(1-0.05)-0.05*0.05*0.05)*B46</f>
        <v>1.8659287499999996E-2</v>
      </c>
      <c r="M179">
        <f>Q46+M46+I46+E46</f>
        <v>79.300949000000003</v>
      </c>
      <c r="N179" s="21"/>
      <c r="O179" s="20"/>
      <c r="P179" s="16"/>
      <c r="Q179" t="s">
        <v>36</v>
      </c>
      <c r="R179">
        <f t="shared" si="144"/>
        <v>1.1259999999999999E-2</v>
      </c>
      <c r="S179">
        <f t="shared" si="145"/>
        <v>2.2749999999999999E-2</v>
      </c>
      <c r="U179">
        <f t="shared" si="146"/>
        <v>9.7613999999999999E-3</v>
      </c>
      <c r="V179">
        <f t="shared" si="147"/>
        <v>1.9438499999999997E-2</v>
      </c>
      <c r="X179">
        <f>3*0.1*(1-0.1)*(1-0.1)*F46+3*0.1*0.1*(1-0.1)*J46+0.1*0.1*0.1*N46+(1-3*0.1*(1-0.1)*(1-0.1)-3*0.1*0.1*(1-0.1)-0.1*0.1*0.1)*B46</f>
        <v>1.8717299999999999E-2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1.132E-2</v>
      </c>
      <c r="G185">
        <f t="shared" si="149"/>
        <v>2.2899999999999997E-2</v>
      </c>
      <c r="I185">
        <f t="shared" si="150"/>
        <v>8.4791999999999992E-3</v>
      </c>
      <c r="J185">
        <f t="shared" si="151"/>
        <v>1.5335999999999995E-2</v>
      </c>
      <c r="L185">
        <f>3*0.2*(1-0.2)*(1-0.2)*F46+3*0.2*0.2*(1-0.2)*J46+0.2*0.2*0.2*N46+(1-3*0.2*(1-0.2)*(1-0.2)-3*0.2*0.2*(1-0.2)-0.2*0.2*0.2)*B46</f>
        <v>1.8830399999999997E-2</v>
      </c>
      <c r="N185" s="21"/>
      <c r="O185" s="20"/>
      <c r="P185" s="16"/>
      <c r="Q185" t="s">
        <v>36</v>
      </c>
      <c r="R185">
        <f t="shared" si="152"/>
        <v>1.1380000000000001E-2</v>
      </c>
      <c r="S185">
        <f t="shared" si="153"/>
        <v>2.3050000000000001E-2</v>
      </c>
      <c r="U185">
        <f t="shared" si="154"/>
        <v>7.5138000000000019E-3</v>
      </c>
      <c r="V185">
        <f t="shared" si="155"/>
        <v>1.2175500000000006E-2</v>
      </c>
      <c r="X185">
        <f>3*0.3*(1-0.3)*(1-0.3)*F46+3*0.3*0.3*(1-0.3)*J46+0.3*0.3*0.3*N46+(1-3*0.3*(1-0.3)*(1-0.3)-3*0.3*0.3*(1-0.3)-0.3*0.3*0.3)*B46</f>
        <v>1.8941100000000002E-2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5.1050000000000002E-3</v>
      </c>
      <c r="G192">
        <f t="shared" si="157"/>
        <v>1.8419999999999999E-2</v>
      </c>
      <c r="H192">
        <f t="shared" si="158"/>
        <v>328.77054599999997</v>
      </c>
      <c r="I192">
        <f t="shared" si="159"/>
        <v>5.1399999999999996E-3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1.1609999999999999E-2</v>
      </c>
      <c r="M192">
        <f>AA46+W46</f>
        <v>35.783416000000003</v>
      </c>
      <c r="P192" s="16"/>
      <c r="Q192" t="s">
        <v>36</v>
      </c>
      <c r="R192">
        <f t="shared" si="162"/>
        <v>5.11E-3</v>
      </c>
      <c r="S192">
        <f t="shared" si="163"/>
        <v>1.8440000000000002E-2</v>
      </c>
      <c r="U192">
        <f t="shared" si="164"/>
        <v>5.0800000000000003E-3</v>
      </c>
      <c r="V192">
        <f t="shared" si="165"/>
        <v>4.1500000000000009E-3</v>
      </c>
      <c r="X192">
        <f>0.1*X46+(1-0.1)*T46</f>
        <v>1.162E-2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5.1200000000000004E-3</v>
      </c>
      <c r="G198">
        <f t="shared" si="167"/>
        <v>1.848E-2</v>
      </c>
      <c r="I198">
        <f t="shared" si="168"/>
        <v>4.96E-3</v>
      </c>
      <c r="J198">
        <f t="shared" si="169"/>
        <v>4.2000000000000006E-3</v>
      </c>
      <c r="L198">
        <f>0.2*X46+(1-0.2)*T46</f>
        <v>1.1640000000000001E-2</v>
      </c>
      <c r="P198" s="16"/>
      <c r="Q198" t="s">
        <v>36</v>
      </c>
      <c r="R198">
        <f t="shared" si="170"/>
        <v>5.13E-3</v>
      </c>
      <c r="S198">
        <f t="shared" si="171"/>
        <v>1.8519999999999998E-2</v>
      </c>
      <c r="U198">
        <f t="shared" si="172"/>
        <v>4.8399999999999997E-3</v>
      </c>
      <c r="V198">
        <f t="shared" si="173"/>
        <v>4.2500000000000003E-3</v>
      </c>
      <c r="X198">
        <f>0.3*X46+(1-0.3)*T46</f>
        <v>1.1659999999999998E-2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5.1100000000000008E-3</v>
      </c>
      <c r="G205">
        <f t="shared" si="175"/>
        <v>1.8440000000000002E-2</v>
      </c>
      <c r="H205">
        <f t="shared" si="176"/>
        <v>492.93297100000001</v>
      </c>
      <c r="I205">
        <f t="shared" si="177"/>
        <v>5.0837499999999997E-3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1.1620000000000002E-2</v>
      </c>
      <c r="M205">
        <f>AE46+AA46+W46</f>
        <v>55.179491999999996</v>
      </c>
      <c r="O205" s="20"/>
      <c r="P205" s="16"/>
      <c r="Q205" t="s">
        <v>36</v>
      </c>
      <c r="R205">
        <f t="shared" si="180"/>
        <v>5.1200000000000013E-3</v>
      </c>
      <c r="S205">
        <f t="shared" si="181"/>
        <v>1.848E-2</v>
      </c>
      <c r="U205">
        <f t="shared" si="182"/>
        <v>4.9750000000000003E-3</v>
      </c>
      <c r="V205">
        <f t="shared" si="183"/>
        <v>4.2000000000000006E-3</v>
      </c>
      <c r="X205">
        <f>(0.1*0.9+0.1*0.9)*X46+0.1*0.1*AB46+(1-0.1*0.9-0.1*0.9-0.1*0.1)*T46</f>
        <v>1.1639999999999999E-2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5.1399999999999996E-3</v>
      </c>
      <c r="G211">
        <f t="shared" si="185"/>
        <v>1.856E-2</v>
      </c>
      <c r="I211">
        <f t="shared" si="186"/>
        <v>4.7799999999999995E-3</v>
      </c>
      <c r="J211">
        <f t="shared" si="187"/>
        <v>4.3E-3</v>
      </c>
      <c r="L211">
        <f>(0.2*0.8+0.2*0.8)*X46+0.2*0.2*AB46+(1-0.2*0.8-0.2*0.8-0.2*0.2)*T46</f>
        <v>1.1679999999999999E-2</v>
      </c>
      <c r="O211" s="20"/>
      <c r="P211" s="16"/>
      <c r="Q211" t="s">
        <v>36</v>
      </c>
      <c r="R211">
        <f t="shared" si="188"/>
        <v>5.1600000000000005E-3</v>
      </c>
      <c r="S211">
        <f t="shared" si="189"/>
        <v>1.8640000000000004E-2</v>
      </c>
      <c r="U211">
        <f t="shared" si="190"/>
        <v>4.615000000000001E-3</v>
      </c>
      <c r="V211">
        <f t="shared" si="191"/>
        <v>4.4000000000000011E-3</v>
      </c>
      <c r="X211">
        <f>(0.3*0.7+0.3*0.7)*X46+0.3*0.3*AB46+(1-0.3*0.7-0.3*0.7-0.3*0.3)*T46</f>
        <v>1.1720000000000001E-2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5.1150124999999992E-3</v>
      </c>
      <c r="G218">
        <f t="shared" si="193"/>
        <v>1.8459999999999997E-2</v>
      </c>
      <c r="H218">
        <f t="shared" si="194"/>
        <v>657.37885899999992</v>
      </c>
      <c r="I218">
        <f t="shared" si="195"/>
        <v>5.0310749999999986E-3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1.1630012499999998E-2</v>
      </c>
      <c r="M218">
        <f>AI46+AE46+AA46+W46</f>
        <v>74.633752999999999</v>
      </c>
      <c r="N218" s="21"/>
      <c r="O218" s="20"/>
      <c r="P218" s="16"/>
      <c r="Q218" t="s">
        <v>36</v>
      </c>
      <c r="R218">
        <f t="shared" si="198"/>
        <v>5.1301000000000003E-3</v>
      </c>
      <c r="S218">
        <f t="shared" si="199"/>
        <v>1.8520000000000002E-2</v>
      </c>
      <c r="U218">
        <f t="shared" si="200"/>
        <v>4.8835999999999992E-3</v>
      </c>
      <c r="V218">
        <f t="shared" si="201"/>
        <v>4.2499E-3</v>
      </c>
      <c r="X218">
        <f>3*0.1*(1-0.1)*(1-0.1)*X46+3*0.1*0.1*(1-0.1)*AB46+0.1*0.1*0.1*AF46+(1-3*0.1*(1-0.1)*(1-0.1)-3*0.1*0.1*(1-0.1)-0.1*0.1*0.1)*T46</f>
        <v>1.1660099999999998E-2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5.1608000000000001E-3</v>
      </c>
      <c r="G224">
        <f t="shared" si="203"/>
        <v>1.864E-2</v>
      </c>
      <c r="I224">
        <f t="shared" si="204"/>
        <v>4.6487999999999998E-3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1.17208E-2</v>
      </c>
      <c r="N224" s="21"/>
      <c r="O224" s="20"/>
      <c r="P224" s="16"/>
      <c r="Q224" t="s">
        <v>36</v>
      </c>
      <c r="R224">
        <f t="shared" si="206"/>
        <v>5.1927000000000006E-3</v>
      </c>
      <c r="S224">
        <f t="shared" si="207"/>
        <v>1.8760000000000002E-2</v>
      </c>
      <c r="U224">
        <f t="shared" si="208"/>
        <v>4.4872000000000002E-3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1.17827E-2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2.0999999999999999E-3</v>
      </c>
      <c r="G231">
        <f t="shared" si="211"/>
        <v>1.1009999999999999E-2</v>
      </c>
      <c r="H231">
        <f t="shared" si="212"/>
        <v>273.43087600000001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4.5099999999999993E-3</v>
      </c>
      <c r="M231">
        <f>I66+E66</f>
        <v>39.175601</v>
      </c>
      <c r="P231" s="16"/>
      <c r="Q231" t="s">
        <v>36</v>
      </c>
      <c r="R231">
        <f t="shared" si="216"/>
        <v>2.0999999999999999E-3</v>
      </c>
      <c r="S231">
        <f t="shared" si="217"/>
        <v>1.1019999999999999E-2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4.5199999999999997E-3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2.1000000000000003E-3</v>
      </c>
      <c r="G237">
        <f t="shared" si="221"/>
        <v>1.1040000000000001E-2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4.5399999999999998E-3</v>
      </c>
      <c r="P237" s="16"/>
      <c r="Q237" t="s">
        <v>36</v>
      </c>
      <c r="R237">
        <f t="shared" si="224"/>
        <v>2.0999999999999994E-3</v>
      </c>
      <c r="S237">
        <f t="shared" si="225"/>
        <v>1.1059999999999999E-2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4.5599999999999998E-3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2.1002500000000001E-3</v>
      </c>
      <c r="G244">
        <f t="shared" si="229"/>
        <v>1.1020250000000001E-2</v>
      </c>
      <c r="H244">
        <f t="shared" si="230"/>
        <v>410.21779199999997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4.5197499999999995E-3</v>
      </c>
      <c r="M244">
        <f>M66+I66+E66</f>
        <v>57.630559000000005</v>
      </c>
      <c r="O244" s="20"/>
      <c r="P244" s="16"/>
      <c r="Q244" t="s">
        <v>36</v>
      </c>
      <c r="R244">
        <f t="shared" si="234"/>
        <v>2.101E-3</v>
      </c>
      <c r="S244">
        <f t="shared" si="235"/>
        <v>1.1041E-2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4.5389999999999996E-3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2.104E-3</v>
      </c>
      <c r="G250">
        <f t="shared" si="239"/>
        <v>1.1084E-2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4.5760000000000002E-3</v>
      </c>
      <c r="O250" s="20"/>
      <c r="P250" s="16"/>
      <c r="Q250" t="s">
        <v>36</v>
      </c>
      <c r="R250">
        <f t="shared" si="242"/>
        <v>2.1089999999999998E-3</v>
      </c>
      <c r="S250">
        <f t="shared" si="243"/>
        <v>1.1129E-2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4.6110000000000005E-3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2.1007249999999995E-3</v>
      </c>
      <c r="G257">
        <f t="shared" si="247"/>
        <v>1.1030737499999999E-2</v>
      </c>
      <c r="H257">
        <f t="shared" si="248"/>
        <v>546.81427400000007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4.5292624999999989E-3</v>
      </c>
      <c r="M257">
        <f>Q66+M66+I66+E66</f>
        <v>77.137533000000005</v>
      </c>
      <c r="N257" s="21"/>
      <c r="O257" s="20"/>
      <c r="P257" s="16"/>
      <c r="Q257" t="s">
        <v>36</v>
      </c>
      <c r="R257">
        <f t="shared" si="252"/>
        <v>2.1027999999999997E-3</v>
      </c>
      <c r="S257">
        <f t="shared" si="253"/>
        <v>1.1062899999999999E-2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4.5570999999999997E-3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2.1103999999999997E-3</v>
      </c>
      <c r="G263">
        <f t="shared" si="257"/>
        <v>1.1131199999999997E-2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4.6087999999999997E-3</v>
      </c>
      <c r="N263" s="21"/>
      <c r="O263" s="20"/>
      <c r="P263" s="16"/>
      <c r="Q263" t="s">
        <v>36</v>
      </c>
      <c r="R263">
        <f t="shared" si="260"/>
        <v>2.1216E-3</v>
      </c>
      <c r="S263">
        <f t="shared" si="261"/>
        <v>1.12043E-2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4.6557000000000005E-3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2.8199999999999999E-2</v>
      </c>
      <c r="D13" s="11">
        <v>2.9499999999999998E-2</v>
      </c>
      <c r="E13" s="12">
        <v>18.080372000000001</v>
      </c>
      <c r="F13" t="s">
        <v>22</v>
      </c>
      <c r="G13" s="11">
        <v>2.8199999999999999E-2</v>
      </c>
      <c r="H13" s="11">
        <v>2.9499999999999998E-2</v>
      </c>
      <c r="I13" s="12">
        <v>15.616372999999999</v>
      </c>
      <c r="J13" t="s">
        <v>22</v>
      </c>
      <c r="K13" s="12">
        <v>2.8899999999999999E-2</v>
      </c>
      <c r="L13" s="12">
        <v>3.0099999999999998E-2</v>
      </c>
      <c r="M13" s="12">
        <v>15.531377000000001</v>
      </c>
      <c r="N13" t="s">
        <v>22</v>
      </c>
      <c r="O13" s="12">
        <v>1.1999999999999999E-3</v>
      </c>
      <c r="P13" s="12">
        <v>1.1999999999999999E-3</v>
      </c>
      <c r="Q13" s="12">
        <v>1.1197109999999999</v>
      </c>
      <c r="S13" s="17"/>
      <c r="T13" t="s">
        <v>22</v>
      </c>
      <c r="U13" s="3">
        <v>2.2100000000000002E-2</v>
      </c>
      <c r="V13" s="3">
        <v>2.5100000000000001E-2</v>
      </c>
      <c r="W13">
        <v>167.518878</v>
      </c>
      <c r="X13" t="s">
        <v>22</v>
      </c>
      <c r="Y13" s="3">
        <v>2.2499999999999999E-2</v>
      </c>
      <c r="Z13" s="3">
        <v>2.5700000000000001E-2</v>
      </c>
      <c r="AA13">
        <v>184.95222100000001</v>
      </c>
      <c r="AB13" t="s">
        <v>22</v>
      </c>
      <c r="AC13">
        <v>2.29E-2</v>
      </c>
      <c r="AD13">
        <v>2.6200000000000001E-2</v>
      </c>
      <c r="AE13">
        <v>180.269699</v>
      </c>
      <c r="AF13" t="s">
        <v>22</v>
      </c>
      <c r="AG13">
        <v>2.3400000000000001E-2</v>
      </c>
      <c r="AH13">
        <v>2.6800000000000001E-2</v>
      </c>
      <c r="AI13">
        <v>185.34162599999999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2.8199999999999999E-2</v>
      </c>
      <c r="C25" s="8"/>
      <c r="D25" s="8"/>
      <c r="E25">
        <v>19.370874000000001</v>
      </c>
      <c r="F25" s="8">
        <v>2.8299999999999999E-2</v>
      </c>
      <c r="G25" s="8"/>
      <c r="H25" s="8"/>
      <c r="I25">
        <v>20.484181</v>
      </c>
      <c r="J25" s="10">
        <v>2.8799999999999999E-2</v>
      </c>
      <c r="K25" s="10"/>
      <c r="L25" s="10"/>
      <c r="M25">
        <v>17.625833</v>
      </c>
      <c r="N25" s="10">
        <v>2.9499999999999998E-2</v>
      </c>
      <c r="O25" s="10"/>
      <c r="P25" s="10"/>
      <c r="Q25">
        <v>19.066172000000002</v>
      </c>
      <c r="S25" s="19"/>
      <c r="T25" s="8">
        <v>2.41E-2</v>
      </c>
      <c r="U25" s="8"/>
      <c r="V25" s="8"/>
      <c r="W25">
        <v>18.204097000000001</v>
      </c>
      <c r="X25" s="8">
        <v>2.47E-2</v>
      </c>
      <c r="Y25" s="8"/>
      <c r="Z25" s="8"/>
      <c r="AA25">
        <v>17.465066</v>
      </c>
      <c r="AB25" s="10">
        <v>2.52E-2</v>
      </c>
      <c r="AC25" s="10"/>
      <c r="AD25" s="10"/>
      <c r="AE25">
        <v>21.116285999999999</v>
      </c>
      <c r="AF25" s="10">
        <v>2.5600000000000001E-2</v>
      </c>
      <c r="AG25" s="10"/>
      <c r="AH25" s="10"/>
      <c r="AI25">
        <v>17.726094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1.11E-2</v>
      </c>
      <c r="D34" s="3">
        <v>2.2100000000000002E-2</v>
      </c>
      <c r="E34">
        <v>154.722399</v>
      </c>
      <c r="F34" t="s">
        <v>22</v>
      </c>
      <c r="G34" s="3">
        <v>1.14E-2</v>
      </c>
      <c r="H34" s="3">
        <v>2.2599999999999999E-2</v>
      </c>
      <c r="I34">
        <v>152.69806800000001</v>
      </c>
      <c r="J34" t="s">
        <v>22</v>
      </c>
      <c r="K34">
        <v>1.1599999999999999E-2</v>
      </c>
      <c r="L34">
        <v>2.3099999999999999E-2</v>
      </c>
      <c r="M34">
        <v>157.85382799999999</v>
      </c>
      <c r="N34" t="s">
        <v>22</v>
      </c>
      <c r="O34">
        <v>1.18E-2</v>
      </c>
      <c r="P34">
        <v>2.3599999999999999E-2</v>
      </c>
      <c r="Q34">
        <v>153.66054</v>
      </c>
      <c r="S34" s="17"/>
      <c r="T34" t="s">
        <v>22</v>
      </c>
      <c r="U34" s="3">
        <v>5.1000000000000004E-3</v>
      </c>
      <c r="V34" s="3">
        <v>1.7999999999999999E-2</v>
      </c>
      <c r="W34">
        <v>141.72680800000001</v>
      </c>
      <c r="X34" t="s">
        <v>22</v>
      </c>
      <c r="Y34" s="3">
        <v>5.1999999999999998E-3</v>
      </c>
      <c r="Z34" s="3">
        <v>1.84E-2</v>
      </c>
      <c r="AA34">
        <v>145.149914</v>
      </c>
      <c r="AB34" t="s">
        <v>22</v>
      </c>
      <c r="AC34" s="3">
        <v>5.3E-3</v>
      </c>
      <c r="AD34" s="3">
        <v>1.8800000000000001E-2</v>
      </c>
      <c r="AE34">
        <v>140.961682</v>
      </c>
      <c r="AF34" t="s">
        <v>22</v>
      </c>
      <c r="AG34" s="3">
        <v>5.4000000000000003E-3</v>
      </c>
      <c r="AH34" s="3">
        <v>1.9199999999999998E-2</v>
      </c>
      <c r="AI34">
        <v>141.14909299999999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1.18E-2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1.8200000000000001E-2</v>
      </c>
      <c r="C46" s="8"/>
      <c r="D46" s="8"/>
      <c r="E46">
        <v>17.298551</v>
      </c>
      <c r="F46" s="8">
        <v>1.8599999999999998E-2</v>
      </c>
      <c r="G46" s="8"/>
      <c r="H46" s="8"/>
      <c r="I46">
        <v>15.369935999999999</v>
      </c>
      <c r="J46" s="10">
        <v>1.9E-2</v>
      </c>
      <c r="K46" s="10"/>
      <c r="L46" s="10"/>
      <c r="M46">
        <v>12.320620999999999</v>
      </c>
      <c r="N46" s="10">
        <v>1.9400000000000001E-2</v>
      </c>
      <c r="O46" s="10"/>
      <c r="P46" s="10"/>
      <c r="Q46">
        <v>24.474056000000001</v>
      </c>
      <c r="S46" s="19"/>
      <c r="T46" s="8">
        <v>1.14E-2</v>
      </c>
      <c r="U46" s="8"/>
      <c r="V46" s="8"/>
      <c r="W46">
        <v>16.968810000000001</v>
      </c>
      <c r="X46" s="8">
        <v>1.1599999999999999E-2</v>
      </c>
      <c r="Y46" s="8"/>
      <c r="Z46" s="8"/>
      <c r="AA46">
        <v>17.978156999999999</v>
      </c>
      <c r="AB46" s="8">
        <v>1.18E-2</v>
      </c>
      <c r="AC46" s="8"/>
      <c r="AD46" s="8"/>
      <c r="AE46">
        <v>15.792985</v>
      </c>
      <c r="AF46" s="8">
        <v>1.21E-2</v>
      </c>
      <c r="AG46" s="8"/>
      <c r="AH46" s="8"/>
      <c r="AI46">
        <v>19.795445999999998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1.0699999999999999E-2</v>
      </c>
      <c r="E54">
        <v>114.87367999999999</v>
      </c>
      <c r="F54" t="s">
        <v>22</v>
      </c>
      <c r="G54" s="3">
        <v>2.0999999999999999E-3</v>
      </c>
      <c r="H54" s="3">
        <v>1.0999999999999999E-2</v>
      </c>
      <c r="I54">
        <v>114.787035</v>
      </c>
      <c r="J54" t="s">
        <v>22</v>
      </c>
      <c r="K54" s="3">
        <v>2.2000000000000001E-3</v>
      </c>
      <c r="L54" s="3">
        <v>1.1299999999999999E-2</v>
      </c>
      <c r="M54">
        <v>117.316292</v>
      </c>
      <c r="N54" t="s">
        <v>22</v>
      </c>
      <c r="O54" s="3">
        <v>2.2000000000000001E-3</v>
      </c>
      <c r="P54" s="3">
        <v>1.1599999999999999E-2</v>
      </c>
      <c r="Q54">
        <v>116.26875699999999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4.4999999999999997E-3</v>
      </c>
      <c r="C66" s="8"/>
      <c r="D66" s="8"/>
      <c r="E66">
        <v>19.998868000000002</v>
      </c>
      <c r="F66" s="8">
        <v>4.7000000000000002E-3</v>
      </c>
      <c r="G66" s="8"/>
      <c r="H66" s="8"/>
      <c r="I66">
        <v>16.891589</v>
      </c>
      <c r="J66" s="8">
        <v>4.7999999999999996E-3</v>
      </c>
      <c r="K66" s="8"/>
      <c r="L66" s="8"/>
      <c r="M66">
        <v>18.306176000000001</v>
      </c>
      <c r="N66" s="8">
        <v>4.8999999999999998E-3</v>
      </c>
      <c r="O66" s="8"/>
      <c r="P66" s="8"/>
      <c r="Q66">
        <v>18.800070000000002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2.8199999999999999E-2</v>
      </c>
      <c r="G75">
        <f t="shared" si="1"/>
        <v>2.9499999999999998E-2</v>
      </c>
      <c r="H75">
        <f t="shared" si="2"/>
        <v>33.696745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2.8204999999999997E-2</v>
      </c>
      <c r="M75">
        <f>I25+E25</f>
        <v>39.855055</v>
      </c>
      <c r="P75" s="16"/>
      <c r="Q75" t="s">
        <v>36</v>
      </c>
      <c r="R75">
        <f t="shared" si="6"/>
        <v>2.8199999999999999E-2</v>
      </c>
      <c r="S75">
        <f t="shared" si="7"/>
        <v>2.9500000000000002E-2</v>
      </c>
      <c r="U75">
        <f t="shared" si="8"/>
        <v>5.5599999999999998E-3</v>
      </c>
      <c r="V75">
        <f t="shared" si="9"/>
        <v>5.5599999999999998E-3</v>
      </c>
      <c r="X75">
        <f>0.1*F25+(1-0.1)*B25</f>
        <v>2.8209999999999999E-2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2.8199999999999999E-2</v>
      </c>
      <c r="G81">
        <f>0.2*H13+(1-0.2)*D13</f>
        <v>2.9499999999999998E-2</v>
      </c>
      <c r="I81">
        <f t="shared" si="11"/>
        <v>5.62E-3</v>
      </c>
      <c r="J81">
        <f t="shared" si="12"/>
        <v>5.62E-3</v>
      </c>
      <c r="L81">
        <f>0.2*F25+(1-0.2)*B25</f>
        <v>2.8220000000000002E-2</v>
      </c>
      <c r="P81" s="16"/>
      <c r="Q81" t="s">
        <v>36</v>
      </c>
      <c r="R81">
        <f t="shared" si="13"/>
        <v>2.8199999999999996E-2</v>
      </c>
      <c r="S81">
        <f t="shared" si="14"/>
        <v>2.9499999999999998E-2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2.8229999999999998E-2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2.8201750000000001E-2</v>
      </c>
      <c r="G88">
        <f t="shared" si="18"/>
        <v>2.95015E-2</v>
      </c>
      <c r="H88">
        <f t="shared" si="19"/>
        <v>49.228121999999999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2.8211E-2</v>
      </c>
      <c r="M88">
        <f>M25+I25+E25</f>
        <v>57.480888</v>
      </c>
      <c r="O88" s="20"/>
      <c r="P88" s="16"/>
      <c r="Q88" t="s">
        <v>36</v>
      </c>
      <c r="R88">
        <f t="shared" si="23"/>
        <v>2.8207000000000003E-2</v>
      </c>
      <c r="S88">
        <f t="shared" si="24"/>
        <v>2.9506000000000001E-2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2.8224000000000003E-2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2.8228E-2</v>
      </c>
      <c r="G94">
        <f t="shared" si="28"/>
        <v>2.9523999999999998E-2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2.8256E-2</v>
      </c>
      <c r="O94" s="20"/>
      <c r="P94" s="16"/>
      <c r="Q94" t="s">
        <v>36</v>
      </c>
      <c r="R94">
        <f t="shared" si="31"/>
        <v>2.8263E-2</v>
      </c>
      <c r="S94">
        <f t="shared" si="32"/>
        <v>2.9554E-2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2.8296000000000002E-2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2.8201612499999997E-2</v>
      </c>
      <c r="G101">
        <f t="shared" si="36"/>
        <v>2.9500737499999992E-2</v>
      </c>
      <c r="H101">
        <f>Q13+M13+I11+E13</f>
        <v>34.731459999999998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2.8217974999999999E-2</v>
      </c>
      <c r="M101">
        <f>Q25+M25+I25+E25</f>
        <v>76.547060000000002</v>
      </c>
      <c r="N101" s="21"/>
      <c r="O101" s="20"/>
      <c r="P101" s="16"/>
      <c r="Q101" t="s">
        <v>36</v>
      </c>
      <c r="R101">
        <f t="shared" si="40"/>
        <v>2.8191899999999999E-2</v>
      </c>
      <c r="S101">
        <f t="shared" si="41"/>
        <v>2.9487899999999997E-2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2.8241799999999997E-2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2.8051199999999998E-2</v>
      </c>
      <c r="G107">
        <f t="shared" si="45"/>
        <v>2.9331199999999995E-2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2.8306399999999995E-2</v>
      </c>
      <c r="N107" s="21"/>
      <c r="O107" s="20"/>
      <c r="P107" s="16"/>
      <c r="Q107" t="s">
        <v>36</v>
      </c>
      <c r="R107">
        <f t="shared" si="48"/>
        <v>2.7603299999999997E-2</v>
      </c>
      <c r="S107">
        <f t="shared" si="49"/>
        <v>2.8849300000000001E-2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2.8392599999999997E-2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2.2120000000000001E-2</v>
      </c>
      <c r="G114">
        <f t="shared" si="53"/>
        <v>2.513E-2</v>
      </c>
      <c r="H114">
        <f t="shared" si="54"/>
        <v>352.47109899999998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2.4129999999999999E-2</v>
      </c>
      <c r="M114">
        <f>AA25+W25</f>
        <v>35.669162999999998</v>
      </c>
      <c r="P114" s="16"/>
      <c r="Q114" t="s">
        <v>36</v>
      </c>
      <c r="R114">
        <f t="shared" si="58"/>
        <v>2.214E-2</v>
      </c>
      <c r="S114">
        <f t="shared" si="58"/>
        <v>2.5160000000000002E-2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2.4160000000000001E-2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2.2180000000000002E-2</v>
      </c>
      <c r="G120">
        <f t="shared" si="62"/>
        <v>2.5219999999999999E-2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2.4220000000000002E-2</v>
      </c>
      <c r="P120" s="16"/>
      <c r="Q120" t="s">
        <v>36</v>
      </c>
      <c r="R120">
        <f t="shared" si="65"/>
        <v>2.222E-2</v>
      </c>
      <c r="S120">
        <f t="shared" si="65"/>
        <v>2.5279999999999997E-2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2.4279999999999999E-2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2.2140000000000003E-2</v>
      </c>
      <c r="G127">
        <f t="shared" si="69"/>
        <v>2.5159750000000002E-2</v>
      </c>
      <c r="H127">
        <f t="shared" si="70"/>
        <v>532.74079800000004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2.4159750000000001E-2</v>
      </c>
      <c r="M127">
        <f>AE25+AA25+W25</f>
        <v>56.785449</v>
      </c>
      <c r="O127" s="20"/>
      <c r="P127" s="16"/>
      <c r="Q127" t="s">
        <v>36</v>
      </c>
      <c r="R127">
        <f t="shared" si="74"/>
        <v>2.2180000000000005E-2</v>
      </c>
      <c r="S127">
        <f t="shared" si="75"/>
        <v>2.5219000000000002E-2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2.4219000000000001E-2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2.2260000000000002E-2</v>
      </c>
      <c r="G133">
        <f t="shared" si="79"/>
        <v>2.5336000000000001E-2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2.4335999999999997E-2</v>
      </c>
      <c r="O133" s="20"/>
      <c r="P133" s="16"/>
      <c r="Q133" t="s">
        <v>36</v>
      </c>
      <c r="R133">
        <f t="shared" si="82"/>
        <v>2.2340000000000006E-2</v>
      </c>
      <c r="S133">
        <f t="shared" si="83"/>
        <v>2.5451000000000001E-2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2.4451000000000001E-2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1.9912787500000001E-2</v>
      </c>
      <c r="G140">
        <f>3*0.05*(1-0.05)*(1-0.05)*Z20+3*0.05*0.05*(1-0.05)*AD13+0.05*0.05*0.05*AH13+(1-3*0.05*(1-0.05)*(1-0.05)-3*0.05*0.05*(1-0.05)-0.05*0.05*0.05)*V13</f>
        <v>2.2508849999999997E-2</v>
      </c>
      <c r="H140">
        <f>AI13+AE13+AA20+W13</f>
        <v>534.25327199999992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2.4189249999999995E-2</v>
      </c>
      <c r="M140">
        <f>AI25+AE25+AA25+W25</f>
        <v>74.511543000000003</v>
      </c>
      <c r="N140" s="21"/>
      <c r="O140" s="20"/>
      <c r="P140" s="16"/>
      <c r="Q140" t="s">
        <v>36</v>
      </c>
      <c r="R140">
        <f t="shared" si="89"/>
        <v>2.22201E-2</v>
      </c>
      <c r="S140">
        <f t="shared" si="90"/>
        <v>2.5277200000000003E-2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2.4277E-2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1.5966399999999999E-2</v>
      </c>
      <c r="G146">
        <f>3*0.2*(1-0.2)*(1-0.2)*Z20+3*0.2*0.2*(1-0.2)*AD13+0.2*0.2*0.2*AH13+(1-3*0.2*(1-0.2)*(1-0.2)-3*0.2*0.2*(1-0.2)-0.2*0.2*0.2)*V13</f>
        <v>1.7846399999999998E-2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2.4447999999999998E-2</v>
      </c>
      <c r="N146" s="21"/>
      <c r="O146" s="20"/>
      <c r="P146" s="16"/>
      <c r="Q146" t="s">
        <v>36</v>
      </c>
      <c r="R146">
        <f t="shared" si="95"/>
        <v>2.2462700000000002E-2</v>
      </c>
      <c r="S146">
        <f t="shared" si="96"/>
        <v>2.56184E-2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2.4612999999999999E-2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1.1115E-2</v>
      </c>
      <c r="G153">
        <f t="shared" si="100"/>
        <v>2.2124999999999999E-2</v>
      </c>
      <c r="H153">
        <f t="shared" si="101"/>
        <v>307.42046700000003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1.822E-2</v>
      </c>
      <c r="M153">
        <f>I46+E46</f>
        <v>32.668486999999999</v>
      </c>
      <c r="P153" s="16"/>
      <c r="Q153" t="s">
        <v>36</v>
      </c>
      <c r="R153">
        <f t="shared" si="105"/>
        <v>1.1130000000000001E-2</v>
      </c>
      <c r="S153">
        <f t="shared" si="106"/>
        <v>2.2150000000000003E-2</v>
      </c>
      <c r="U153">
        <f t="shared" si="107"/>
        <v>4.7600000000000003E-3</v>
      </c>
      <c r="V153">
        <f t="shared" si="108"/>
        <v>4.96E-3</v>
      </c>
      <c r="X153">
        <f>0.1*F46+(1-0.1)*B46</f>
        <v>1.8240000000000003E-2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1.1160000000000002E-2</v>
      </c>
      <c r="G159">
        <f t="shared" si="110"/>
        <v>2.2200000000000001E-2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1.8280000000000001E-2</v>
      </c>
      <c r="P159" s="16"/>
      <c r="Q159" t="s">
        <v>36</v>
      </c>
      <c r="R159">
        <f t="shared" si="113"/>
        <v>1.119E-2</v>
      </c>
      <c r="S159">
        <f t="shared" si="114"/>
        <v>2.2249999999999999E-2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1.8319999999999999E-2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1.1129750000000001E-2</v>
      </c>
      <c r="G166">
        <f t="shared" si="118"/>
        <v>2.2150000000000003E-2</v>
      </c>
      <c r="H166">
        <f t="shared" si="119"/>
        <v>465.274295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1.8240000000000003E-2</v>
      </c>
      <c r="M166">
        <f>M46+I46+E46</f>
        <v>44.989108000000002</v>
      </c>
      <c r="O166" s="20"/>
      <c r="P166" s="16"/>
      <c r="Q166" t="s">
        <v>36</v>
      </c>
      <c r="R166">
        <f t="shared" si="123"/>
        <v>1.1159000000000002E-2</v>
      </c>
      <c r="S166">
        <f t="shared" si="124"/>
        <v>2.2200000000000004E-2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1.8280000000000001E-2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1.1216E-2</v>
      </c>
      <c r="G172">
        <f t="shared" si="128"/>
        <v>2.23E-2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1.8360000000000001E-2</v>
      </c>
      <c r="O172" s="20"/>
      <c r="P172" s="16"/>
      <c r="Q172" t="s">
        <v>36</v>
      </c>
      <c r="R172">
        <f t="shared" si="131"/>
        <v>1.1271E-2</v>
      </c>
      <c r="S172">
        <f t="shared" si="132"/>
        <v>2.2400000000000003E-2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1.8440000000000002E-2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1.1144262499999998E-2</v>
      </c>
      <c r="G179">
        <f t="shared" si="136"/>
        <v>2.2175E-2</v>
      </c>
      <c r="H179">
        <f t="shared" si="137"/>
        <v>618.93483500000002</v>
      </c>
      <c r="I179">
        <f t="shared" si="138"/>
        <v>4.7899499999999994E-3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1.8259999999999998E-2</v>
      </c>
      <c r="M179">
        <f>Q46+M46+I46+E46</f>
        <v>69.463164000000006</v>
      </c>
      <c r="N179" s="21"/>
      <c r="O179" s="20"/>
      <c r="P179" s="16"/>
      <c r="Q179" t="s">
        <v>36</v>
      </c>
      <c r="R179">
        <f t="shared" si="141"/>
        <v>1.11871E-2</v>
      </c>
      <c r="S179">
        <f t="shared" si="142"/>
        <v>2.2249999999999999E-2</v>
      </c>
      <c r="U179">
        <f t="shared" si="143"/>
        <v>4.8826E-3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1.8319999999999999E-2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1.1268799999999999E-2</v>
      </c>
      <c r="G185">
        <f t="shared" si="146"/>
        <v>2.2399999999999996E-2</v>
      </c>
      <c r="I185">
        <f t="shared" si="147"/>
        <v>5.0927999999999998E-3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1.8439999999999998E-2</v>
      </c>
      <c r="N185" s="21"/>
      <c r="O185" s="20"/>
      <c r="P185" s="16"/>
      <c r="Q185" t="s">
        <v>36</v>
      </c>
      <c r="R185">
        <f t="shared" si="149"/>
        <v>1.13457E-2</v>
      </c>
      <c r="S185">
        <f t="shared" si="150"/>
        <v>2.2550000000000001E-2</v>
      </c>
      <c r="U185">
        <f t="shared" si="151"/>
        <v>5.3642000000000004E-3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1.856E-2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5.1050000000000002E-3</v>
      </c>
      <c r="G192">
        <f t="shared" si="154"/>
        <v>1.8019999999999998E-2</v>
      </c>
      <c r="H192">
        <f t="shared" si="155"/>
        <v>286.87672199999997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1.141E-2</v>
      </c>
      <c r="M192">
        <f>AA46+W46</f>
        <v>34.946967000000001</v>
      </c>
      <c r="P192" s="16"/>
      <c r="Q192" t="s">
        <v>36</v>
      </c>
      <c r="R192">
        <f t="shared" si="159"/>
        <v>5.11E-3</v>
      </c>
      <c r="S192">
        <f t="shared" si="160"/>
        <v>1.804E-2</v>
      </c>
      <c r="U192">
        <f t="shared" si="161"/>
        <v>3.46E-3</v>
      </c>
      <c r="V192">
        <f t="shared" si="162"/>
        <v>4.1500000000000009E-3</v>
      </c>
      <c r="X192">
        <f>0.1*X46+(1-0.1)*T46</f>
        <v>1.142E-2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5.1200000000000004E-3</v>
      </c>
      <c r="G198">
        <f t="shared" si="164"/>
        <v>1.8079999999999999E-2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1.1440000000000002E-2</v>
      </c>
      <c r="P198" s="16"/>
      <c r="Q198" t="s">
        <v>36</v>
      </c>
      <c r="R198">
        <f t="shared" si="167"/>
        <v>5.13E-3</v>
      </c>
      <c r="S198">
        <f t="shared" si="168"/>
        <v>1.8119999999999997E-2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1.1459999999999998E-2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5.1100000000000008E-3</v>
      </c>
      <c r="G205">
        <f t="shared" si="172"/>
        <v>1.804E-2</v>
      </c>
      <c r="H205">
        <f t="shared" si="173"/>
        <v>427.83840399999997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1.1420000000000001E-2</v>
      </c>
      <c r="M205">
        <f>AE46+AA46+W46</f>
        <v>50.739952000000002</v>
      </c>
      <c r="O205" s="20"/>
      <c r="P205" s="16"/>
      <c r="Q205" t="s">
        <v>36</v>
      </c>
      <c r="R205">
        <f t="shared" si="177"/>
        <v>5.1200000000000013E-3</v>
      </c>
      <c r="S205">
        <f t="shared" si="178"/>
        <v>1.8079999999999999E-2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1.1440000000000001E-2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5.1399999999999996E-3</v>
      </c>
      <c r="G211">
        <f t="shared" si="182"/>
        <v>1.8159999999999999E-2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1.1480000000000001E-2</v>
      </c>
      <c r="O211" s="20"/>
      <c r="P211" s="16"/>
      <c r="Q211" t="s">
        <v>36</v>
      </c>
      <c r="R211">
        <f t="shared" si="185"/>
        <v>5.1600000000000005E-3</v>
      </c>
      <c r="S211">
        <f t="shared" si="186"/>
        <v>1.8239999999999999E-2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1.1520000000000002E-2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5.1149999999999998E-3</v>
      </c>
      <c r="G218">
        <f t="shared" si="190"/>
        <v>1.8059999999999996E-2</v>
      </c>
      <c r="H218">
        <f t="shared" si="191"/>
        <v>568.98749699999996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1.1430012499999998E-2</v>
      </c>
      <c r="M218">
        <f>AI46+AE46+AA46+W46</f>
        <v>70.535398000000001</v>
      </c>
      <c r="N218" s="21"/>
      <c r="O218" s="20"/>
      <c r="P218" s="16"/>
      <c r="Q218" t="s">
        <v>36</v>
      </c>
      <c r="R218">
        <f t="shared" si="195"/>
        <v>5.13E-3</v>
      </c>
      <c r="S218">
        <f t="shared" si="196"/>
        <v>1.8119999999999997E-2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1.1460100000000001E-2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5.1599999999999997E-3</v>
      </c>
      <c r="G224">
        <f t="shared" si="200"/>
        <v>1.8239999999999999E-2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1.1520799999999999E-2</v>
      </c>
      <c r="N224" s="21"/>
      <c r="O224" s="20"/>
      <c r="P224" s="16"/>
      <c r="Q224" t="s">
        <v>36</v>
      </c>
      <c r="R224">
        <f t="shared" si="203"/>
        <v>5.1900000000000002E-3</v>
      </c>
      <c r="S224">
        <f t="shared" si="204"/>
        <v>1.8360000000000001E-2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1.1582700000000001E-2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1.0714999999999999E-2</v>
      </c>
      <c r="H231">
        <f t="shared" si="209"/>
        <v>229.66071499999998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4.5099999999999993E-3</v>
      </c>
      <c r="M231">
        <f>I66+E66</f>
        <v>36.890456999999998</v>
      </c>
      <c r="P231" s="16"/>
      <c r="Q231" t="s">
        <v>36</v>
      </c>
      <c r="R231">
        <f>0.1*G54+(1-0.1)*C54</f>
        <v>2.0999999999999999E-3</v>
      </c>
      <c r="S231">
        <f t="shared" si="213"/>
        <v>1.073E-2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4.5199999999999997E-3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1.076E-2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4.5399999999999998E-3</v>
      </c>
      <c r="P237" s="16"/>
      <c r="Q237" t="s">
        <v>36</v>
      </c>
      <c r="R237">
        <f>0.3*G54+(1-0.3)*C54</f>
        <v>2.0999999999999994E-3</v>
      </c>
      <c r="S237">
        <f t="shared" si="220"/>
        <v>1.0789999999999999E-2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4.5599999999999998E-3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1.073E-2</v>
      </c>
      <c r="H244">
        <f t="shared" si="225"/>
        <v>346.97700700000001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4.5197499999999995E-3</v>
      </c>
      <c r="M244">
        <f>M66+I66+E66</f>
        <v>55.196633000000006</v>
      </c>
      <c r="O244" s="20"/>
      <c r="P244" s="16"/>
      <c r="Q244" t="s">
        <v>36</v>
      </c>
      <c r="R244">
        <f t="shared" si="229"/>
        <v>2.101E-3</v>
      </c>
      <c r="S244">
        <f t="shared" si="230"/>
        <v>1.0759999999999999E-2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4.5389999999999996E-3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1.082E-2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4.5760000000000002E-3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1.0880000000000001E-2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4.6110000000000005E-3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1.0744999999999999E-2</v>
      </c>
      <c r="H257">
        <f t="shared" si="242"/>
        <v>463.24576399999995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4.5292624999999989E-3</v>
      </c>
      <c r="M257">
        <f>Q66+M66+I66+E66</f>
        <v>73.996702999999997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1.0789999999999999E-2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4.5570999999999997E-3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1.0879999999999999E-2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4.6087999999999997E-3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1.0970000000000001E-2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4.6557000000000005E-3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5546875"/>
    <col min="32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2.64E-2</v>
      </c>
      <c r="D13" s="11">
        <v>2.7400000000000001E-2</v>
      </c>
      <c r="E13" s="12">
        <v>10.669994000000001</v>
      </c>
      <c r="F13" t="s">
        <v>22</v>
      </c>
      <c r="G13" s="11">
        <v>2.7E-2</v>
      </c>
      <c r="H13" s="11">
        <v>2.81E-2</v>
      </c>
      <c r="I13" s="12">
        <v>11.150816000000001</v>
      </c>
      <c r="J13" t="s">
        <v>22</v>
      </c>
      <c r="K13" s="12">
        <v>2.76E-2</v>
      </c>
      <c r="L13" s="12">
        <v>2.87E-2</v>
      </c>
      <c r="M13" s="12">
        <v>12.040933000000001</v>
      </c>
      <c r="N13" t="s">
        <v>22</v>
      </c>
      <c r="O13" s="12">
        <v>2.8199999999999999E-2</v>
      </c>
      <c r="P13" s="12">
        <v>2.9399999999999999E-2</v>
      </c>
      <c r="Q13" s="12">
        <v>13.402443</v>
      </c>
      <c r="S13" s="17"/>
      <c r="T13" t="s">
        <v>22</v>
      </c>
      <c r="U13" s="3">
        <v>2.1299999999999999E-2</v>
      </c>
      <c r="V13" s="3">
        <v>2.4E-2</v>
      </c>
      <c r="W13">
        <v>126.30289500000001</v>
      </c>
      <c r="X13" t="s">
        <v>22</v>
      </c>
      <c r="Y13" s="3">
        <v>2.18E-2</v>
      </c>
      <c r="Z13" s="3">
        <v>2.4500000000000001E-2</v>
      </c>
      <c r="AA13">
        <v>121.642233</v>
      </c>
      <c r="AB13" t="s">
        <v>22</v>
      </c>
      <c r="AC13">
        <v>2.2200000000000001E-2</v>
      </c>
      <c r="AD13">
        <v>2.5100000000000001E-2</v>
      </c>
      <c r="AE13">
        <v>127.970213</v>
      </c>
      <c r="AF13" t="s">
        <v>22</v>
      </c>
      <c r="AG13">
        <v>2.2700000000000001E-2</v>
      </c>
      <c r="AH13">
        <v>2.5600000000000001E-2</v>
      </c>
      <c r="AI13">
        <v>118.76721999999999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2.6499999999999999E-2</v>
      </c>
      <c r="C25" s="8"/>
      <c r="D25" s="8"/>
      <c r="E25">
        <v>14.344847</v>
      </c>
      <c r="F25" s="8">
        <v>2.7E-2</v>
      </c>
      <c r="G25" s="8"/>
      <c r="H25" s="8"/>
      <c r="I25">
        <v>13.682435999999999</v>
      </c>
      <c r="J25" s="10">
        <v>2.7699999999999999E-2</v>
      </c>
      <c r="K25" s="10"/>
      <c r="L25" s="10"/>
      <c r="M25">
        <v>13.190633999999999</v>
      </c>
      <c r="N25" s="10">
        <v>2.8299999999999999E-2</v>
      </c>
      <c r="O25" s="10"/>
      <c r="P25" s="10"/>
      <c r="Q25">
        <v>13.313874</v>
      </c>
      <c r="S25" s="19"/>
      <c r="T25" s="8">
        <v>2.3199999999999998E-2</v>
      </c>
      <c r="U25" s="8"/>
      <c r="V25" s="8"/>
      <c r="W25">
        <v>20.298369000000001</v>
      </c>
      <c r="X25" s="8">
        <v>2.3699999999999999E-2</v>
      </c>
      <c r="Y25" s="8"/>
      <c r="Z25" s="8"/>
      <c r="AA25">
        <v>26.045083000000002</v>
      </c>
      <c r="AB25" s="10">
        <v>2.41E-2</v>
      </c>
      <c r="AC25" s="10"/>
      <c r="AD25" s="10"/>
      <c r="AE25" s="14">
        <v>19.859908000000001</v>
      </c>
      <c r="AF25" s="10">
        <v>2.47E-2</v>
      </c>
      <c r="AG25" s="10"/>
      <c r="AH25" s="10"/>
      <c r="AI25">
        <v>12.098952000000001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1.0999999999999999E-2</v>
      </c>
      <c r="D34" s="3">
        <v>2.12E-2</v>
      </c>
      <c r="E34">
        <v>106.83801800000001</v>
      </c>
      <c r="F34" t="s">
        <v>22</v>
      </c>
      <c r="G34" s="3">
        <v>1.12E-2</v>
      </c>
      <c r="H34" s="3">
        <v>2.1700000000000001E-2</v>
      </c>
      <c r="I34">
        <v>106.532201</v>
      </c>
      <c r="J34" t="s">
        <v>22</v>
      </c>
      <c r="K34">
        <v>1.14E-2</v>
      </c>
      <c r="L34">
        <v>2.2200000000000001E-2</v>
      </c>
      <c r="M34">
        <v>110.51703000000001</v>
      </c>
      <c r="N34" t="s">
        <v>22</v>
      </c>
      <c r="O34">
        <v>1.17E-2</v>
      </c>
      <c r="P34">
        <v>2.2599999999999999E-2</v>
      </c>
      <c r="Q34">
        <v>107.59155199999999</v>
      </c>
      <c r="S34" s="17"/>
      <c r="T34" t="s">
        <v>22</v>
      </c>
      <c r="U34" s="3">
        <v>5.1000000000000004E-3</v>
      </c>
      <c r="V34" s="3">
        <v>1.72E-2</v>
      </c>
      <c r="W34">
        <v>104.578231</v>
      </c>
      <c r="X34" t="s">
        <v>22</v>
      </c>
      <c r="Y34" s="3">
        <v>5.1999999999999998E-3</v>
      </c>
      <c r="Z34" s="3">
        <v>1.7600000000000001E-2</v>
      </c>
      <c r="AA34">
        <v>98.785948000000005</v>
      </c>
      <c r="AB34" t="s">
        <v>22</v>
      </c>
      <c r="AC34" s="3">
        <v>5.3E-3</v>
      </c>
      <c r="AD34" s="3">
        <v>1.7999999999999999E-2</v>
      </c>
      <c r="AE34">
        <v>101.960413</v>
      </c>
      <c r="AF34" t="s">
        <v>22</v>
      </c>
      <c r="AG34" s="3">
        <v>5.4000000000000003E-3</v>
      </c>
      <c r="AH34" s="3">
        <v>1.84E-2</v>
      </c>
      <c r="AI34">
        <v>101.264695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1.7600000000000001E-2</v>
      </c>
      <c r="C46" s="8"/>
      <c r="D46" s="8"/>
      <c r="E46">
        <v>12.136721</v>
      </c>
      <c r="F46" s="8">
        <v>1.7999999999999999E-2</v>
      </c>
      <c r="G46" s="8"/>
      <c r="H46" s="8"/>
      <c r="I46">
        <v>13.087873999999999</v>
      </c>
      <c r="J46" s="10">
        <v>1.84E-2</v>
      </c>
      <c r="K46" s="10"/>
      <c r="L46" s="10"/>
      <c r="M46">
        <v>12.907038999999999</v>
      </c>
      <c r="N46" s="10">
        <v>1.8800000000000001E-2</v>
      </c>
      <c r="O46" s="10"/>
      <c r="P46" s="10"/>
      <c r="Q46">
        <v>13.276433000000001</v>
      </c>
      <c r="S46" s="19"/>
      <c r="T46" s="8">
        <v>1.11E-2</v>
      </c>
      <c r="U46" s="8"/>
      <c r="V46" s="8"/>
      <c r="W46">
        <v>12.255421</v>
      </c>
      <c r="X46" s="8">
        <v>1.1299999999999999E-2</v>
      </c>
      <c r="Y46" s="8"/>
      <c r="Z46" s="8"/>
      <c r="AA46">
        <v>13.386316000000001</v>
      </c>
      <c r="AB46" s="8">
        <v>1.1599999999999999E-2</v>
      </c>
      <c r="AC46" s="8"/>
      <c r="AD46" s="8"/>
      <c r="AE46">
        <v>11.355705</v>
      </c>
      <c r="AF46" s="8">
        <v>1.1900000000000001E-2</v>
      </c>
      <c r="AG46" s="8"/>
      <c r="AH46" s="8"/>
      <c r="AI46">
        <v>13.342136999999999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1.03E-2</v>
      </c>
      <c r="E54">
        <v>81.731536000000006</v>
      </c>
      <c r="F54" t="s">
        <v>22</v>
      </c>
      <c r="G54" s="3">
        <v>2.0999999999999999E-3</v>
      </c>
      <c r="H54" s="3">
        <v>1.0500000000000001E-2</v>
      </c>
      <c r="I54">
        <v>83.158000000000001</v>
      </c>
      <c r="J54" t="s">
        <v>22</v>
      </c>
      <c r="K54" s="3">
        <v>2.2000000000000001E-3</v>
      </c>
      <c r="L54" s="3">
        <v>1.0800000000000001E-2</v>
      </c>
      <c r="M54">
        <v>81.142909000000003</v>
      </c>
      <c r="N54" t="s">
        <v>22</v>
      </c>
      <c r="O54" s="8">
        <v>2.2000000000000001E-3</v>
      </c>
      <c r="P54">
        <v>1.11E-2</v>
      </c>
      <c r="Q54">
        <v>81.857643999999993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4.4999999999999997E-3</v>
      </c>
      <c r="C66" s="8"/>
      <c r="D66" s="8"/>
      <c r="E66">
        <v>16.793801999999999</v>
      </c>
      <c r="F66" s="8">
        <v>4.5999999999999999E-3</v>
      </c>
      <c r="G66" s="8"/>
      <c r="H66" s="8"/>
      <c r="I66">
        <v>14.082751999999999</v>
      </c>
      <c r="J66" s="8">
        <v>4.7000000000000002E-3</v>
      </c>
      <c r="K66" s="8"/>
      <c r="L66" s="8"/>
      <c r="M66">
        <v>12.534718</v>
      </c>
      <c r="N66" s="8">
        <v>4.8999999999999998E-3</v>
      </c>
      <c r="O66" s="8"/>
      <c r="P66" s="8"/>
      <c r="Q66">
        <v>13.052754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2.6429999999999999E-2</v>
      </c>
      <c r="G75">
        <f t="shared" si="1"/>
        <v>2.7435000000000001E-2</v>
      </c>
      <c r="H75">
        <f t="shared" si="2"/>
        <v>21.820810000000002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2.6525E-2</v>
      </c>
      <c r="M75">
        <f>I25+E25</f>
        <v>28.027282999999997</v>
      </c>
      <c r="P75" s="16"/>
      <c r="Q75" t="s">
        <v>36</v>
      </c>
      <c r="R75">
        <f t="shared" si="6"/>
        <v>2.6460000000000001E-2</v>
      </c>
      <c r="S75">
        <f t="shared" si="7"/>
        <v>2.7470000000000001E-2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2.6550000000000001E-2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2.6520000000000002E-2</v>
      </c>
      <c r="G81">
        <f>0.2*H13+(1-0.2)*D13</f>
        <v>2.7540000000000002E-2</v>
      </c>
      <c r="I81">
        <f t="shared" si="11"/>
        <v>5.62E-3</v>
      </c>
      <c r="J81">
        <f t="shared" si="12"/>
        <v>5.62E-3</v>
      </c>
      <c r="L81">
        <f>0.2*F25+(1-0.2)*B25</f>
        <v>2.6599999999999999E-2</v>
      </c>
      <c r="P81" s="16"/>
      <c r="Q81" t="s">
        <v>36</v>
      </c>
      <c r="R81">
        <f t="shared" si="13"/>
        <v>2.6579999999999999E-2</v>
      </c>
      <c r="S81">
        <f t="shared" si="14"/>
        <v>2.7609999999999999E-2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2.6649999999999997E-2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2.6460000000000004E-2</v>
      </c>
      <c r="G88">
        <f t="shared" si="18"/>
        <v>2.7469750000000005E-2</v>
      </c>
      <c r="H88">
        <f t="shared" si="19"/>
        <v>33.861743000000004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2.6550500000000001E-2</v>
      </c>
      <c r="M88">
        <f>M25+I25+E25</f>
        <v>41.217917</v>
      </c>
      <c r="O88" s="20"/>
      <c r="P88" s="16"/>
      <c r="Q88" t="s">
        <v>36</v>
      </c>
      <c r="R88">
        <f t="shared" si="23"/>
        <v>2.6520000000000002E-2</v>
      </c>
      <c r="S88">
        <f t="shared" si="24"/>
        <v>2.7539000000000001E-2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2.6602000000000001E-2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2.664E-2</v>
      </c>
      <c r="G94">
        <f t="shared" si="28"/>
        <v>2.7675999999999999E-2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2.6707999999999996E-2</v>
      </c>
      <c r="O94" s="20"/>
      <c r="P94" s="16"/>
      <c r="Q94" t="s">
        <v>36</v>
      </c>
      <c r="R94">
        <f t="shared" si="31"/>
        <v>2.6760000000000003E-2</v>
      </c>
      <c r="S94">
        <f t="shared" si="32"/>
        <v>2.7811000000000002E-2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2.6818000000000002E-2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2.6489999999999996E-2</v>
      </c>
      <c r="G101">
        <f t="shared" si="36"/>
        <v>2.7504274999999998E-2</v>
      </c>
      <c r="H101">
        <f>Q13+M13+I11+E13</f>
        <v>36.113370000000003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2.6576462499999995E-2</v>
      </c>
      <c r="M101">
        <f>Q25+M25+I25+E25</f>
        <v>54.531790999999998</v>
      </c>
      <c r="N101" s="21"/>
      <c r="O101" s="20"/>
      <c r="P101" s="16"/>
      <c r="Q101" t="s">
        <v>36</v>
      </c>
      <c r="R101">
        <f t="shared" si="40"/>
        <v>2.6579999999999999E-2</v>
      </c>
      <c r="S101">
        <f t="shared" si="41"/>
        <v>2.7607200000000002E-2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2.6655699999999997E-2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2.6759999999999999E-2</v>
      </c>
      <c r="G107">
        <f t="shared" si="45"/>
        <v>2.7809599999999997E-2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2.6821599999999998E-2</v>
      </c>
      <c r="N107" s="21"/>
      <c r="O107" s="20"/>
      <c r="P107" s="16"/>
      <c r="Q107" t="s">
        <v>36</v>
      </c>
      <c r="R107">
        <f t="shared" si="48"/>
        <v>2.6939999999999999E-2</v>
      </c>
      <c r="S107">
        <f t="shared" si="49"/>
        <v>2.8008400000000003E-2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2.6995900000000003E-2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2.1325E-2</v>
      </c>
      <c r="G114">
        <f t="shared" si="53"/>
        <v>2.4025000000000001E-2</v>
      </c>
      <c r="H114">
        <f t="shared" si="54"/>
        <v>247.94512800000001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2.3224999999999996E-2</v>
      </c>
      <c r="M114">
        <f>AA25+W25</f>
        <v>46.343451999999999</v>
      </c>
      <c r="P114" s="16"/>
      <c r="Q114" t="s">
        <v>36</v>
      </c>
      <c r="R114">
        <f t="shared" si="58"/>
        <v>2.1350000000000001E-2</v>
      </c>
      <c r="S114">
        <f t="shared" si="58"/>
        <v>2.4050000000000002E-2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2.325E-2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2.1399999999999999E-2</v>
      </c>
      <c r="G120">
        <f t="shared" si="62"/>
        <v>2.4100000000000003E-2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2.3300000000000001E-2</v>
      </c>
      <c r="P120" s="16"/>
      <c r="Q120" t="s">
        <v>36</v>
      </c>
      <c r="R120">
        <f t="shared" si="65"/>
        <v>2.1449999999999997E-2</v>
      </c>
      <c r="S120">
        <f t="shared" si="65"/>
        <v>2.4149999999999998E-2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2.3349999999999996E-2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2.1349750000000001E-2</v>
      </c>
      <c r="G127">
        <f t="shared" si="69"/>
        <v>2.4050250000000002E-2</v>
      </c>
      <c r="H127">
        <f t="shared" si="70"/>
        <v>375.91534100000001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2.3249750000000003E-2</v>
      </c>
      <c r="M127">
        <f>AE25+AA25+W25</f>
        <v>66.203360000000004</v>
      </c>
      <c r="O127" s="20"/>
      <c r="P127" s="16"/>
      <c r="Q127" t="s">
        <v>36</v>
      </c>
      <c r="R127">
        <f t="shared" si="74"/>
        <v>2.1399000000000001E-2</v>
      </c>
      <c r="S127">
        <f t="shared" si="75"/>
        <v>2.4101000000000004E-2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2.3299E-2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2.1496000000000001E-2</v>
      </c>
      <c r="G133">
        <f t="shared" si="79"/>
        <v>2.4204E-2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2.3396E-2</v>
      </c>
      <c r="O133" s="20"/>
      <c r="P133" s="16"/>
      <c r="Q133" t="s">
        <v>36</v>
      </c>
      <c r="R133">
        <f t="shared" si="82"/>
        <v>2.1590999999999999E-2</v>
      </c>
      <c r="S133">
        <f t="shared" si="83"/>
        <v>2.4309000000000004E-2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2.3490999999999998E-2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1.9221812499999998E-2</v>
      </c>
      <c r="G140">
        <f>3*0.05*(1-0.05)*(1-0.05)*Z20+3*0.05*0.05*(1-0.05)*AD13+0.05*0.05*0.05*AH13+(1-3*0.05*(1-0.05)*(1-0.05)-3*0.05*0.05*(1-0.05)-0.05*0.05*0.05)*V13</f>
        <v>2.1557749999999997E-2</v>
      </c>
      <c r="H140">
        <f>AI13+AE13+AA20+W13</f>
        <v>374.16339700000003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2.3274287499999994E-2</v>
      </c>
      <c r="M140">
        <f>AI25+AE25+AA25+W25</f>
        <v>78.302312000000001</v>
      </c>
      <c r="N140" s="21"/>
      <c r="O140" s="20"/>
      <c r="P140" s="16"/>
      <c r="Q140" t="s">
        <v>36</v>
      </c>
      <c r="R140">
        <f t="shared" si="89"/>
        <v>2.14472E-2</v>
      </c>
      <c r="S140">
        <f t="shared" si="90"/>
        <v>2.4152799999999999E-2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2.3347299999999998E-2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1.5483999999999994E-2</v>
      </c>
      <c r="G146">
        <f>3*0.2*(1-0.2)*(1-0.2)*Z20+3*0.2*0.2*(1-0.2)*AD13+0.2*0.2*0.2*AH13+(1-3*0.2*(1-0.2)*(1-0.2)-3*0.2*0.2*(1-0.2)-0.2*0.2*0.2)*V13</f>
        <v>1.7167999999999996E-2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2.3490399999999998E-2</v>
      </c>
      <c r="N146" s="21"/>
      <c r="O146" s="20"/>
      <c r="P146" s="16"/>
      <c r="Q146" t="s">
        <v>36</v>
      </c>
      <c r="R146">
        <f t="shared" si="95"/>
        <v>2.1728400000000002E-2</v>
      </c>
      <c r="S146">
        <f t="shared" si="96"/>
        <v>2.4471600000000003E-2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2.3631100000000002E-2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1.1009999999999999E-2</v>
      </c>
      <c r="G153">
        <f t="shared" si="100"/>
        <v>2.1224999999999997E-2</v>
      </c>
      <c r="H153">
        <f t="shared" si="101"/>
        <v>213.37021900000002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1.762E-2</v>
      </c>
      <c r="M153">
        <f>I46+E46</f>
        <v>25.224595000000001</v>
      </c>
      <c r="P153" s="16"/>
      <c r="Q153" t="s">
        <v>36</v>
      </c>
      <c r="R153">
        <f t="shared" si="105"/>
        <v>1.1019999999999999E-2</v>
      </c>
      <c r="S153">
        <f t="shared" si="106"/>
        <v>2.1249999999999998E-2</v>
      </c>
      <c r="U153">
        <f t="shared" si="107"/>
        <v>4.7600000000000003E-3</v>
      </c>
      <c r="V153">
        <f t="shared" si="108"/>
        <v>4.96E-3</v>
      </c>
      <c r="X153">
        <f>0.1*F46+(1-0.1)*B46</f>
        <v>1.7639999999999999E-2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1.1040000000000001E-2</v>
      </c>
      <c r="G159">
        <f t="shared" si="110"/>
        <v>2.1299999999999999E-2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1.7680000000000001E-2</v>
      </c>
      <c r="P159" s="16"/>
      <c r="Q159" t="s">
        <v>36</v>
      </c>
      <c r="R159">
        <f t="shared" si="113"/>
        <v>1.1059999999999999E-2</v>
      </c>
      <c r="S159">
        <f t="shared" si="114"/>
        <v>2.1350000000000001E-2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1.772E-2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1.102E-2</v>
      </c>
      <c r="G166">
        <f t="shared" si="118"/>
        <v>2.1250000000000002E-2</v>
      </c>
      <c r="H166">
        <f t="shared" si="119"/>
        <v>323.887249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1.7640000000000003E-2</v>
      </c>
      <c r="M166">
        <f>M46+I46+E46</f>
        <v>38.131633999999998</v>
      </c>
      <c r="O166" s="20"/>
      <c r="P166" s="16"/>
      <c r="Q166" t="s">
        <v>36</v>
      </c>
      <c r="R166">
        <f t="shared" si="123"/>
        <v>1.1039999999999999E-2</v>
      </c>
      <c r="S166">
        <f t="shared" si="124"/>
        <v>2.1299999999999999E-2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1.7680000000000001E-2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1.108E-2</v>
      </c>
      <c r="G172">
        <f t="shared" si="128"/>
        <v>2.1400000000000002E-2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1.7759999999999998E-2</v>
      </c>
      <c r="O172" s="20"/>
      <c r="P172" s="16"/>
      <c r="Q172" t="s">
        <v>36</v>
      </c>
      <c r="R172">
        <f t="shared" si="131"/>
        <v>1.1120000000000001E-2</v>
      </c>
      <c r="S172">
        <f t="shared" si="132"/>
        <v>2.1500000000000002E-2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1.7840000000000002E-2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1.1030012499999998E-2</v>
      </c>
      <c r="G179">
        <f t="shared" si="136"/>
        <v>2.1274987499999998E-2</v>
      </c>
      <c r="H179">
        <f t="shared" si="137"/>
        <v>431.47880099999998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1.7659999999999999E-2</v>
      </c>
      <c r="M179">
        <f>Q46+M46+I46+E46</f>
        <v>51.408067000000003</v>
      </c>
      <c r="N179" s="21"/>
      <c r="O179" s="20"/>
      <c r="P179" s="16"/>
      <c r="Q179" t="s">
        <v>36</v>
      </c>
      <c r="R179">
        <f t="shared" si="141"/>
        <v>1.10601E-2</v>
      </c>
      <c r="S179">
        <f t="shared" si="142"/>
        <v>2.1349899999999998E-2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1.772E-2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1.11208E-2</v>
      </c>
      <c r="G185">
        <f t="shared" si="146"/>
        <v>2.14992E-2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1.7840000000000002E-2</v>
      </c>
      <c r="N185" s="21"/>
      <c r="O185" s="20"/>
      <c r="P185" s="16"/>
      <c r="Q185" t="s">
        <v>36</v>
      </c>
      <c r="R185">
        <f t="shared" si="149"/>
        <v>1.11827E-2</v>
      </c>
      <c r="S185">
        <f t="shared" si="150"/>
        <v>2.1647300000000001E-2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1.796E-2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5.1050000000000002E-3</v>
      </c>
      <c r="G192">
        <f t="shared" si="154"/>
        <v>1.7219999999999999E-2</v>
      </c>
      <c r="H192">
        <f t="shared" si="155"/>
        <v>203.36417900000001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1.111E-2</v>
      </c>
      <c r="M192">
        <f>AA46+W46</f>
        <v>25.641736999999999</v>
      </c>
      <c r="P192" s="16"/>
      <c r="Q192" t="s">
        <v>36</v>
      </c>
      <c r="R192">
        <f t="shared" si="159"/>
        <v>5.11E-3</v>
      </c>
      <c r="S192">
        <f t="shared" si="160"/>
        <v>1.7240000000000002E-2</v>
      </c>
      <c r="U192">
        <f t="shared" si="161"/>
        <v>3.46E-3</v>
      </c>
      <c r="V192">
        <f t="shared" si="162"/>
        <v>4.1500000000000009E-3</v>
      </c>
      <c r="X192">
        <f>0.1*X46+(1-0.1)*T46</f>
        <v>1.1120000000000001E-2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5.1200000000000004E-3</v>
      </c>
      <c r="G198">
        <f t="shared" si="164"/>
        <v>1.7280000000000004E-2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1.1140000000000001E-2</v>
      </c>
      <c r="P198" s="16"/>
      <c r="Q198" t="s">
        <v>36</v>
      </c>
      <c r="R198">
        <f t="shared" si="167"/>
        <v>5.13E-3</v>
      </c>
      <c r="S198">
        <f t="shared" si="168"/>
        <v>1.7319999999999999E-2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1.116E-2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5.1100000000000008E-3</v>
      </c>
      <c r="G205">
        <f t="shared" si="172"/>
        <v>1.7240000000000002E-2</v>
      </c>
      <c r="H205">
        <f t="shared" si="173"/>
        <v>305.324592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1.112025E-2</v>
      </c>
      <c r="M205">
        <f>AE46+AA46+W46</f>
        <v>36.997441999999999</v>
      </c>
      <c r="O205" s="20"/>
      <c r="P205" s="16"/>
      <c r="Q205" t="s">
        <v>36</v>
      </c>
      <c r="R205">
        <f t="shared" si="177"/>
        <v>5.1200000000000013E-3</v>
      </c>
      <c r="S205">
        <f t="shared" si="178"/>
        <v>1.7280000000000004E-2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1.1141000000000002E-2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5.1399999999999996E-3</v>
      </c>
      <c r="G211">
        <f t="shared" si="182"/>
        <v>1.736E-2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1.1183999999999999E-2</v>
      </c>
      <c r="O211" s="20"/>
      <c r="P211" s="16"/>
      <c r="Q211" t="s">
        <v>36</v>
      </c>
      <c r="R211">
        <f t="shared" si="185"/>
        <v>5.1600000000000005E-3</v>
      </c>
      <c r="S211">
        <f t="shared" si="186"/>
        <v>1.7440000000000001E-2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1.1228999999999999E-2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5.1149999999999998E-3</v>
      </c>
      <c r="G218">
        <f t="shared" si="190"/>
        <v>1.7259999999999998E-2</v>
      </c>
      <c r="H218">
        <f t="shared" si="191"/>
        <v>406.58928700000001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1.11307375E-2</v>
      </c>
      <c r="M218">
        <f>AI46+AE46+AA46+W46</f>
        <v>50.339579000000001</v>
      </c>
      <c r="N218" s="21"/>
      <c r="O218" s="20"/>
      <c r="P218" s="16"/>
      <c r="Q218" t="s">
        <v>36</v>
      </c>
      <c r="R218">
        <f t="shared" si="195"/>
        <v>5.13E-3</v>
      </c>
      <c r="S218">
        <f t="shared" si="196"/>
        <v>1.7319999999999999E-2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1.11629E-2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5.1599999999999997E-3</v>
      </c>
      <c r="G224">
        <f t="shared" si="200"/>
        <v>1.7439999999999997E-2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1.12312E-2</v>
      </c>
      <c r="N224" s="21"/>
      <c r="O224" s="20"/>
      <c r="P224" s="16"/>
      <c r="Q224" t="s">
        <v>36</v>
      </c>
      <c r="R224">
        <f t="shared" si="203"/>
        <v>5.1900000000000002E-3</v>
      </c>
      <c r="S224">
        <f t="shared" si="204"/>
        <v>1.7559999999999999E-2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1.13043E-2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1.031E-2</v>
      </c>
      <c r="H231">
        <f t="shared" si="209"/>
        <v>164.88953600000002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4.5049999999999995E-3</v>
      </c>
      <c r="M231">
        <f>I66+E66</f>
        <v>30.876553999999999</v>
      </c>
      <c r="P231" s="16"/>
      <c r="Q231" t="s">
        <v>36</v>
      </c>
      <c r="R231">
        <f>0.1*G54+(1-0.1)*C54</f>
        <v>2.0999999999999999E-3</v>
      </c>
      <c r="S231">
        <f t="shared" si="213"/>
        <v>1.0320000000000001E-2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4.5100000000000001E-3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1.0340000000000002E-2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4.5199999999999997E-3</v>
      </c>
      <c r="P237" s="16"/>
      <c r="Q237" t="s">
        <v>36</v>
      </c>
      <c r="R237">
        <f>0.3*G54+(1-0.3)*C54</f>
        <v>2.0999999999999994E-3</v>
      </c>
      <c r="S237">
        <f t="shared" si="220"/>
        <v>1.0359999999999999E-2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4.5299999999999993E-3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1.032025E-2</v>
      </c>
      <c r="H244">
        <f t="shared" si="225"/>
        <v>246.032445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4.5100000000000001E-3</v>
      </c>
      <c r="M244">
        <f>M66+I66+E66</f>
        <v>43.411271999999997</v>
      </c>
      <c r="O244" s="20"/>
      <c r="P244" s="16"/>
      <c r="Q244" t="s">
        <v>36</v>
      </c>
      <c r="R244">
        <f t="shared" si="229"/>
        <v>2.101E-3</v>
      </c>
      <c r="S244">
        <f t="shared" si="230"/>
        <v>1.0341000000000003E-2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4.5199999999999997E-3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1.0384000000000001E-2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4.5399999999999998E-3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1.0429000000000001E-2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4.5599999999999998E-3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1.0330737499999999E-2</v>
      </c>
      <c r="H257">
        <f t="shared" si="242"/>
        <v>327.89008899999999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4.5150124999999994E-3</v>
      </c>
      <c r="M257">
        <f>Q66+M66+I66+E66</f>
        <v>56.464025999999997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1.03629E-2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4.5300999999999996E-3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1.04312E-2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4.5607999999999994E-3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1.0504300000000001E-2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4.5926999999999999E-3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5546875"/>
    <col min="32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2.5700000000000001E-2</v>
      </c>
      <c r="D13" s="11">
        <v>2.6700000000000002E-2</v>
      </c>
      <c r="E13" s="12">
        <v>9.6946779999999997</v>
      </c>
      <c r="F13" t="s">
        <v>22</v>
      </c>
      <c r="G13" s="12">
        <v>2.64E-2</v>
      </c>
      <c r="H13" s="12">
        <v>2.7400000000000001E-2</v>
      </c>
      <c r="I13" s="12">
        <v>11.737911</v>
      </c>
      <c r="J13" t="s">
        <v>22</v>
      </c>
      <c r="K13" s="12">
        <v>2.7E-2</v>
      </c>
      <c r="L13" s="12">
        <v>2.81E-2</v>
      </c>
      <c r="M13" s="12">
        <v>11.432404999999999</v>
      </c>
      <c r="N13" t="s">
        <v>22</v>
      </c>
      <c r="O13" s="12">
        <v>2.76E-2</v>
      </c>
      <c r="P13" s="12">
        <v>2.87E-2</v>
      </c>
      <c r="Q13" s="12">
        <v>9.7246480000000002</v>
      </c>
      <c r="S13" s="17"/>
      <c r="T13" t="s">
        <v>22</v>
      </c>
      <c r="U13" s="3">
        <v>2.0899999999999998E-2</v>
      </c>
      <c r="V13" s="3">
        <v>2.3400000000000001E-2</v>
      </c>
      <c r="W13">
        <v>100.721062</v>
      </c>
      <c r="X13" t="s">
        <v>22</v>
      </c>
      <c r="Y13" s="3">
        <v>2.1399999999999999E-2</v>
      </c>
      <c r="Z13" s="3">
        <v>2.4E-2</v>
      </c>
      <c r="AA13">
        <v>99.272900000000007</v>
      </c>
      <c r="AB13" t="s">
        <v>22</v>
      </c>
      <c r="AC13">
        <v>2.1899999999999999E-2</v>
      </c>
      <c r="AD13">
        <v>2.4500000000000001E-2</v>
      </c>
      <c r="AE13">
        <v>99.872767999999994</v>
      </c>
      <c r="AF13" t="s">
        <v>22</v>
      </c>
      <c r="AG13">
        <v>2.23E-2</v>
      </c>
      <c r="AH13">
        <v>2.5100000000000001E-2</v>
      </c>
      <c r="AI13">
        <v>99.420057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2.58E-2</v>
      </c>
      <c r="C25" s="8"/>
      <c r="D25" s="8"/>
      <c r="E25">
        <v>14.380734</v>
      </c>
      <c r="F25" s="10">
        <v>2.64E-2</v>
      </c>
      <c r="G25" s="10"/>
      <c r="H25" s="10"/>
      <c r="I25">
        <v>12.687943000000001</v>
      </c>
      <c r="J25" s="10">
        <v>2.7E-2</v>
      </c>
      <c r="K25" s="10"/>
      <c r="L25" s="10"/>
      <c r="M25">
        <v>14.104438999999999</v>
      </c>
      <c r="N25" s="10">
        <v>2.76E-2</v>
      </c>
      <c r="O25" s="10"/>
      <c r="P25" s="10"/>
      <c r="Q25">
        <v>11.896983000000001</v>
      </c>
      <c r="S25" s="19"/>
      <c r="T25" s="8">
        <v>2.2700000000000001E-2</v>
      </c>
      <c r="U25" s="8"/>
      <c r="V25" s="8"/>
      <c r="W25">
        <v>13.901396</v>
      </c>
      <c r="X25" s="8">
        <v>2.3199999999999998E-2</v>
      </c>
      <c r="Y25" s="8"/>
      <c r="Z25" s="8"/>
      <c r="AA25">
        <v>15.235291</v>
      </c>
      <c r="AB25" s="10">
        <v>2.3699999999999999E-2</v>
      </c>
      <c r="AC25" s="10"/>
      <c r="AD25" s="10"/>
      <c r="AE25" s="14">
        <v>13.853111</v>
      </c>
      <c r="AF25" s="10">
        <v>2.4199999999999999E-2</v>
      </c>
      <c r="AG25" s="10"/>
      <c r="AH25" s="10"/>
      <c r="AI25">
        <v>15.913798999999999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1.09E-2</v>
      </c>
      <c r="D34" s="3">
        <v>2.07E-2</v>
      </c>
      <c r="E34">
        <v>98.194378</v>
      </c>
      <c r="F34" t="s">
        <v>22</v>
      </c>
      <c r="G34" s="3">
        <v>1.11E-2</v>
      </c>
      <c r="H34" s="3">
        <v>2.12E-2</v>
      </c>
      <c r="I34">
        <v>92.220008000000007</v>
      </c>
      <c r="J34" t="s">
        <v>22</v>
      </c>
      <c r="K34">
        <v>1.14E-2</v>
      </c>
      <c r="L34">
        <v>2.1700000000000001E-2</v>
      </c>
      <c r="M34">
        <v>92.316443000000007</v>
      </c>
      <c r="N34" t="s">
        <v>22</v>
      </c>
      <c r="O34">
        <v>1.1599999999999999E-2</v>
      </c>
      <c r="P34">
        <v>2.2100000000000002E-2</v>
      </c>
      <c r="Q34">
        <v>91.147784999999999</v>
      </c>
      <c r="S34" s="17"/>
      <c r="T34" t="s">
        <v>22</v>
      </c>
      <c r="U34" s="3">
        <v>5.0000000000000001E-3</v>
      </c>
      <c r="V34" s="3">
        <v>1.6799999999999999E-2</v>
      </c>
      <c r="W34">
        <v>83.949664999999996</v>
      </c>
      <c r="X34" t="s">
        <v>22</v>
      </c>
      <c r="Y34" s="3">
        <v>5.1999999999999998E-3</v>
      </c>
      <c r="Z34" s="3">
        <v>1.72E-2</v>
      </c>
      <c r="AA34">
        <v>82.261358000000001</v>
      </c>
      <c r="AB34" t="s">
        <v>22</v>
      </c>
      <c r="AC34" s="3">
        <v>5.3E-3</v>
      </c>
      <c r="AD34" s="3">
        <v>1.7600000000000001E-2</v>
      </c>
      <c r="AE34">
        <v>82.551561000000007</v>
      </c>
      <c r="AF34" t="s">
        <v>22</v>
      </c>
      <c r="AG34" s="3">
        <v>5.4000000000000003E-3</v>
      </c>
      <c r="AH34" s="3">
        <v>1.7999999999999999E-2</v>
      </c>
      <c r="AI34">
        <v>86.904796000000005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1.7399999999999999E-2</v>
      </c>
      <c r="C46" s="8"/>
      <c r="D46" s="8"/>
      <c r="E46">
        <v>19.684218999999999</v>
      </c>
      <c r="F46" s="8">
        <v>1.7600000000000001E-2</v>
      </c>
      <c r="G46" s="8"/>
      <c r="H46" s="8"/>
      <c r="I46">
        <v>17.972204000000001</v>
      </c>
      <c r="J46" s="10">
        <v>1.8100000000000002E-2</v>
      </c>
      <c r="K46" s="10"/>
      <c r="L46" s="10"/>
      <c r="M46">
        <v>16.801378</v>
      </c>
      <c r="N46" s="10">
        <v>1.8499999999999999E-2</v>
      </c>
      <c r="O46" s="10"/>
      <c r="P46" s="10"/>
      <c r="Q46">
        <v>12.446296999999999</v>
      </c>
      <c r="S46" s="19"/>
      <c r="T46" s="8">
        <v>1.09E-2</v>
      </c>
      <c r="U46" s="8"/>
      <c r="V46" s="8"/>
      <c r="W46">
        <v>12.008290000000001</v>
      </c>
      <c r="X46" s="8">
        <v>1.12E-2</v>
      </c>
      <c r="Y46" s="8"/>
      <c r="Z46" s="8"/>
      <c r="AA46">
        <v>12.440102</v>
      </c>
      <c r="AB46" s="8">
        <v>1.14E-2</v>
      </c>
      <c r="AC46" s="8"/>
      <c r="AD46" s="8"/>
      <c r="AE46">
        <v>12.554257</v>
      </c>
      <c r="AF46" s="8">
        <v>1.17E-2</v>
      </c>
      <c r="AG46" s="8"/>
      <c r="AH46" s="8"/>
      <c r="AI46">
        <v>13.802678999999999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0.01</v>
      </c>
      <c r="E54">
        <v>69.818769000000003</v>
      </c>
      <c r="F54" t="s">
        <v>22</v>
      </c>
      <c r="G54" s="3">
        <v>2.0999999999999999E-3</v>
      </c>
      <c r="H54" s="3">
        <v>0.01</v>
      </c>
      <c r="I54">
        <v>73.701570000000004</v>
      </c>
      <c r="J54" t="s">
        <v>22</v>
      </c>
      <c r="K54" s="3">
        <v>2.2000000000000001E-3</v>
      </c>
      <c r="L54" s="3">
        <v>1.06E-2</v>
      </c>
      <c r="M54">
        <v>70.389653999999993</v>
      </c>
      <c r="N54" t="s">
        <v>22</v>
      </c>
      <c r="O54" s="8">
        <v>2.2000000000000001E-3</v>
      </c>
      <c r="P54">
        <v>1.09E-2</v>
      </c>
      <c r="Q54">
        <v>69.609517999999994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4.4000000000000003E-3</v>
      </c>
      <c r="C66" s="8"/>
      <c r="D66" s="8"/>
      <c r="E66">
        <v>12.636808</v>
      </c>
      <c r="F66" s="8">
        <v>4.4999999999999997E-3</v>
      </c>
      <c r="G66" s="8"/>
      <c r="H66" s="8"/>
      <c r="I66">
        <v>13.503257</v>
      </c>
      <c r="J66" s="8">
        <v>4.7000000000000002E-3</v>
      </c>
      <c r="K66" s="8"/>
      <c r="L66" s="8"/>
      <c r="M66">
        <v>12.534718</v>
      </c>
      <c r="N66" s="8">
        <v>4.7000000000000002E-3</v>
      </c>
      <c r="O66" s="8"/>
      <c r="P66" s="8"/>
      <c r="Q66">
        <v>14.486769000000001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2.5735000000000001E-2</v>
      </c>
      <c r="G75">
        <f t="shared" si="1"/>
        <v>2.6734999999999998E-2</v>
      </c>
      <c r="H75">
        <f t="shared" si="2"/>
        <v>21.432589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2.5829999999999999E-2</v>
      </c>
      <c r="M75">
        <f>I25+E25</f>
        <v>27.068677000000001</v>
      </c>
      <c r="P75" s="16"/>
      <c r="Q75" t="s">
        <v>36</v>
      </c>
      <c r="R75">
        <f t="shared" si="6"/>
        <v>2.5770000000000001E-2</v>
      </c>
      <c r="S75">
        <f t="shared" si="7"/>
        <v>2.6770000000000002E-2</v>
      </c>
      <c r="U75">
        <f t="shared" si="8"/>
        <v>5.5599999999999998E-3</v>
      </c>
      <c r="V75">
        <f t="shared" si="9"/>
        <v>5.5599999999999998E-3</v>
      </c>
      <c r="X75">
        <f>0.1*F25+(1-0.1)*B25</f>
        <v>2.5860000000000001E-2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2.5840000000000002E-2</v>
      </c>
      <c r="G81">
        <f t="shared" si="11"/>
        <v>2.6840000000000003E-2</v>
      </c>
      <c r="I81">
        <f t="shared" si="12"/>
        <v>5.62E-3</v>
      </c>
      <c r="J81">
        <f t="shared" si="13"/>
        <v>5.62E-3</v>
      </c>
      <c r="L81">
        <f>0.2*F25+(1-0.2)*B25</f>
        <v>2.5920000000000002E-2</v>
      </c>
      <c r="P81" s="16"/>
      <c r="Q81" t="s">
        <v>36</v>
      </c>
      <c r="R81">
        <f t="shared" si="14"/>
        <v>2.5909999999999999E-2</v>
      </c>
      <c r="S81">
        <f t="shared" si="15"/>
        <v>2.6909999999999996E-2</v>
      </c>
      <c r="U81">
        <f t="shared" si="16"/>
        <v>5.6799999999999993E-3</v>
      </c>
      <c r="V81">
        <f t="shared" si="17"/>
        <v>5.6799999999999993E-3</v>
      </c>
      <c r="X81">
        <f>0.3*F25+(1-0.3)*B25</f>
        <v>2.598E-2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2.5769750000000001E-2</v>
      </c>
      <c r="G88">
        <f t="shared" si="19"/>
        <v>2.6770000000000002E-2</v>
      </c>
      <c r="H88">
        <f t="shared" si="20"/>
        <v>32.864993999999996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2.5860000000000001E-2</v>
      </c>
      <c r="M88">
        <f>M25+I25+E25</f>
        <v>41.173116</v>
      </c>
      <c r="O88" s="20"/>
      <c r="P88" s="16"/>
      <c r="Q88" t="s">
        <v>36</v>
      </c>
      <c r="R88">
        <f t="shared" si="24"/>
        <v>2.5839000000000001E-2</v>
      </c>
      <c r="S88">
        <f t="shared" si="25"/>
        <v>2.6840000000000003E-2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2.5919999999999999E-2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2.5975999999999999E-2</v>
      </c>
      <c r="G94">
        <f t="shared" si="29"/>
        <v>2.6980000000000001E-2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2.6040000000000001E-2</v>
      </c>
      <c r="O94" s="20"/>
      <c r="P94" s="16"/>
      <c r="Q94" t="s">
        <v>36</v>
      </c>
      <c r="R94">
        <f t="shared" si="32"/>
        <v>2.6111000000000002E-2</v>
      </c>
      <c r="S94">
        <f t="shared" si="33"/>
        <v>2.7120000000000002E-2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2.6160000000000003E-2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2.5804262499999994E-2</v>
      </c>
      <c r="G101">
        <f t="shared" si="37"/>
        <v>2.6804987499999995E-2</v>
      </c>
      <c r="H101">
        <f>Q13+M13+I11+E13</f>
        <v>30.851730999999997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2.5889999999999996E-2</v>
      </c>
      <c r="M101">
        <f>Q25+M25+I25+E25</f>
        <v>53.070098999999999</v>
      </c>
      <c r="N101" s="21"/>
      <c r="O101" s="20"/>
      <c r="P101" s="16"/>
      <c r="Q101" t="s">
        <v>36</v>
      </c>
      <c r="R101">
        <f t="shared" si="41"/>
        <v>2.5907099999999999E-2</v>
      </c>
      <c r="S101">
        <f t="shared" si="42"/>
        <v>2.69099E-2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2.598E-2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2.6108800000000001E-2</v>
      </c>
      <c r="G107">
        <f t="shared" si="46"/>
        <v>2.7119200000000003E-2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2.6159999999999999E-2</v>
      </c>
      <c r="N107" s="21"/>
      <c r="O107" s="20"/>
      <c r="P107" s="16"/>
      <c r="Q107" t="s">
        <v>36</v>
      </c>
      <c r="R107">
        <f t="shared" si="49"/>
        <v>2.6305700000000001E-2</v>
      </c>
      <c r="S107">
        <f t="shared" si="50"/>
        <v>2.7327300000000002E-2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2.6340000000000002E-2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2.0924999999999999E-2</v>
      </c>
      <c r="G114">
        <f t="shared" si="54"/>
        <v>2.3429999999999999E-2</v>
      </c>
      <c r="H114">
        <f t="shared" si="55"/>
        <v>199.99396200000001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2.2725000000000002E-2</v>
      </c>
      <c r="M114">
        <f>AA25+W25</f>
        <v>29.136687000000002</v>
      </c>
      <c r="P114" s="16"/>
      <c r="Q114" t="s">
        <v>36</v>
      </c>
      <c r="R114">
        <f t="shared" si="59"/>
        <v>2.095E-2</v>
      </c>
      <c r="S114">
        <f t="shared" si="60"/>
        <v>2.3460000000000002E-2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2.2749999999999999E-2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2.0999999999999998E-2</v>
      </c>
      <c r="G120">
        <f t="shared" si="64"/>
        <v>2.3519999999999999E-2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2.2800000000000001E-2</v>
      </c>
      <c r="P120" s="16"/>
      <c r="Q120" t="s">
        <v>36</v>
      </c>
      <c r="R120">
        <f t="shared" si="67"/>
        <v>2.1049999999999996E-2</v>
      </c>
      <c r="S120">
        <f t="shared" si="68"/>
        <v>2.3579999999999997E-2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2.2850000000000002E-2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2.095E-2</v>
      </c>
      <c r="G127">
        <f t="shared" si="72"/>
        <v>2.3459750000000001E-2</v>
      </c>
      <c r="H127">
        <f t="shared" si="73"/>
        <v>299.86673000000002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2.2749999999999999E-2</v>
      </c>
      <c r="M127">
        <f>AE25+AA25+W25</f>
        <v>42.989798</v>
      </c>
      <c r="O127" s="20"/>
      <c r="P127" s="16"/>
      <c r="Q127" t="s">
        <v>36</v>
      </c>
      <c r="R127">
        <f t="shared" si="77"/>
        <v>2.1000000000000001E-2</v>
      </c>
      <c r="S127">
        <f t="shared" si="78"/>
        <v>2.3519000000000005E-2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2.2800000000000004E-2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2.1099999999999997E-2</v>
      </c>
      <c r="G133">
        <f t="shared" si="82"/>
        <v>2.3636000000000001E-2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2.29E-2</v>
      </c>
      <c r="O133" s="20"/>
      <c r="P133" s="16"/>
      <c r="Q133" t="s">
        <v>36</v>
      </c>
      <c r="R133">
        <f t="shared" si="85"/>
        <v>2.1200000000000004E-2</v>
      </c>
      <c r="S133">
        <f t="shared" si="86"/>
        <v>2.3751000000000001E-2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2.3E-2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1.8876674999999999E-2</v>
      </c>
      <c r="G140">
        <f>3*0.05*(1-0.05)*(1-0.05)*Z20+3*0.05*0.05*(1-0.05)*AD13+0.05*0.05*0.05*AH13+(1-3*0.05*(1-0.05)*(1-0.05)-3*0.05*0.05*(1-0.05)-0.05*0.05*0.05)*V13</f>
        <v>2.1038987499999998E-2</v>
      </c>
      <c r="H140">
        <f>AI13+AE13+AA20+W13</f>
        <v>301.136956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2.2774999999999997E-2</v>
      </c>
      <c r="M140">
        <f>AI25+AE25+AA25+W25</f>
        <v>58.903596999999998</v>
      </c>
      <c r="N140" s="21"/>
      <c r="O140" s="20"/>
      <c r="P140" s="16"/>
      <c r="Q140" t="s">
        <v>36</v>
      </c>
      <c r="R140">
        <f t="shared" si="92"/>
        <v>2.1049899999999996E-2</v>
      </c>
      <c r="S140">
        <f t="shared" si="93"/>
        <v>2.35772E-2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2.2850000000000002E-2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1.5247199999999997E-2</v>
      </c>
      <c r="G146">
        <f>3*0.2*(1-0.2)*(1-0.2)*Z20+3*0.2*0.2*(1-0.2)*AD13+0.2*0.2*0.2*AH13+(1-3*0.2*(1-0.2)*(1-0.2)-3*0.2*0.2*(1-0.2)-0.2*0.2*0.2)*V13</f>
        <v>1.6799199999999997E-2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2.3E-2</v>
      </c>
      <c r="N146" s="21"/>
      <c r="O146" s="20"/>
      <c r="P146" s="16"/>
      <c r="Q146" t="s">
        <v>36</v>
      </c>
      <c r="R146">
        <f t="shared" si="98"/>
        <v>2.13473E-2</v>
      </c>
      <c r="S146">
        <f t="shared" si="99"/>
        <v>2.3918400000000003E-2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2.3150000000000004E-2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1.091E-2</v>
      </c>
      <c r="G153">
        <f t="shared" si="103"/>
        <v>2.0724999999999997E-2</v>
      </c>
      <c r="H153">
        <f t="shared" si="104"/>
        <v>190.41438600000001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1.7409999999999998E-2</v>
      </c>
      <c r="M153">
        <f>I46+E46</f>
        <v>37.656423000000004</v>
      </c>
      <c r="P153" s="16"/>
      <c r="Q153" t="s">
        <v>36</v>
      </c>
      <c r="R153">
        <f t="shared" si="108"/>
        <v>1.0920000000000001E-2</v>
      </c>
      <c r="S153">
        <f t="shared" si="109"/>
        <v>2.0750000000000001E-2</v>
      </c>
      <c r="U153">
        <f t="shared" si="110"/>
        <v>4.7600000000000003E-3</v>
      </c>
      <c r="V153">
        <f t="shared" si="111"/>
        <v>4.96E-3</v>
      </c>
      <c r="X153">
        <f>0.1*F46+(1-0.1)*B46</f>
        <v>1.7420000000000001E-2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1.094E-2</v>
      </c>
      <c r="G159">
        <f t="shared" si="113"/>
        <v>2.0800000000000003E-2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1.7440000000000001E-2</v>
      </c>
      <c r="P159" s="16"/>
      <c r="Q159" t="s">
        <v>36</v>
      </c>
      <c r="R159">
        <f t="shared" si="116"/>
        <v>1.0959999999999999E-2</v>
      </c>
      <c r="S159">
        <f t="shared" si="117"/>
        <v>2.085E-2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1.7459999999999996E-2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1.0920250000000001E-2</v>
      </c>
      <c r="G166">
        <f t="shared" si="121"/>
        <v>2.0750000000000001E-2</v>
      </c>
      <c r="H166">
        <f t="shared" si="122"/>
        <v>282.73082899999997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1.7420749999999999E-2</v>
      </c>
      <c r="M166">
        <f>M46+I46+E46</f>
        <v>54.457801000000003</v>
      </c>
      <c r="O166" s="20"/>
      <c r="P166" s="16"/>
      <c r="Q166" t="s">
        <v>36</v>
      </c>
      <c r="R166">
        <f t="shared" si="126"/>
        <v>1.0940999999999999E-2</v>
      </c>
      <c r="S166">
        <f t="shared" si="127"/>
        <v>2.0799999999999999E-2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1.7443E-2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1.0984000000000001E-2</v>
      </c>
      <c r="G172">
        <f t="shared" si="131"/>
        <v>2.0899999999999998E-2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1.7492000000000001E-2</v>
      </c>
      <c r="O172" s="20"/>
      <c r="P172" s="16"/>
      <c r="Q172" t="s">
        <v>36</v>
      </c>
      <c r="R172">
        <f t="shared" si="134"/>
        <v>1.1029000000000001E-2</v>
      </c>
      <c r="S172">
        <f t="shared" si="135"/>
        <v>2.1000000000000005E-2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1.7547E-2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1.0930724999999999E-2</v>
      </c>
      <c r="G179">
        <f t="shared" si="139"/>
        <v>2.0774987499999998E-2</v>
      </c>
      <c r="H179">
        <f t="shared" si="140"/>
        <v>373.87861399999997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1.7432199999999995E-2</v>
      </c>
      <c r="M179">
        <f>Q46+M46+I46+E46</f>
        <v>66.904098000000005</v>
      </c>
      <c r="N179" s="21"/>
      <c r="O179" s="20"/>
      <c r="P179" s="16"/>
      <c r="Q179" t="s">
        <v>36</v>
      </c>
      <c r="R179">
        <f t="shared" si="144"/>
        <v>1.09628E-2</v>
      </c>
      <c r="S179">
        <f t="shared" si="145"/>
        <v>2.0849899999999998E-2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1.7468600000000001E-2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1.1030399999999999E-2</v>
      </c>
      <c r="G185">
        <f t="shared" si="149"/>
        <v>2.0999199999999996E-2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1.75528E-2</v>
      </c>
      <c r="N185" s="21"/>
      <c r="O185" s="20"/>
      <c r="P185" s="16"/>
      <c r="Q185" t="s">
        <v>36</v>
      </c>
      <c r="R185">
        <f t="shared" si="152"/>
        <v>1.11016E-2</v>
      </c>
      <c r="S185">
        <f t="shared" si="153"/>
        <v>2.1147300000000001E-2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1.7650200000000001E-2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5.0099999999999997E-3</v>
      </c>
      <c r="G192">
        <f t="shared" si="157"/>
        <v>1.6819999999999998E-2</v>
      </c>
      <c r="H192">
        <f t="shared" si="158"/>
        <v>166.21102300000001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1.0914999999999999E-2</v>
      </c>
      <c r="M192">
        <f>AA46+W46</f>
        <v>24.448391999999998</v>
      </c>
      <c r="P192" s="16"/>
      <c r="Q192" t="s">
        <v>36</v>
      </c>
      <c r="R192">
        <f t="shared" si="162"/>
        <v>5.0200000000000002E-3</v>
      </c>
      <c r="S192">
        <f t="shared" si="163"/>
        <v>1.6840000000000001E-2</v>
      </c>
      <c r="U192">
        <f t="shared" si="164"/>
        <v>3.46E-3</v>
      </c>
      <c r="V192">
        <f t="shared" si="165"/>
        <v>4.1500000000000009E-3</v>
      </c>
      <c r="X192">
        <f>0.1*X46+(1-0.1)*T46</f>
        <v>1.093E-2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5.0400000000000002E-3</v>
      </c>
      <c r="G198">
        <f t="shared" si="167"/>
        <v>1.6879999999999999E-2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1.0960000000000001E-2</v>
      </c>
      <c r="P198" s="16"/>
      <c r="Q198" t="s">
        <v>36</v>
      </c>
      <c r="R198">
        <f t="shared" si="170"/>
        <v>5.0599999999999994E-3</v>
      </c>
      <c r="S198">
        <f t="shared" si="171"/>
        <v>1.6919999999999998E-2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1.099E-2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5.0197500000000008E-3</v>
      </c>
      <c r="G205">
        <f t="shared" si="175"/>
        <v>1.6840000000000001E-2</v>
      </c>
      <c r="H205">
        <f t="shared" si="176"/>
        <v>248.762584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1.092975E-2</v>
      </c>
      <c r="M205">
        <f>AE46+AA46+W46</f>
        <v>37.002648999999998</v>
      </c>
      <c r="O205" s="20"/>
      <c r="P205" s="16"/>
      <c r="Q205" t="s">
        <v>36</v>
      </c>
      <c r="R205">
        <f t="shared" si="180"/>
        <v>5.0390000000000009E-3</v>
      </c>
      <c r="S205">
        <f t="shared" si="181"/>
        <v>1.6879999999999999E-2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1.0959E-2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5.0759999999999998E-3</v>
      </c>
      <c r="G211">
        <f t="shared" si="185"/>
        <v>1.6959999999999999E-2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1.1016E-2</v>
      </c>
      <c r="O211" s="20"/>
      <c r="P211" s="16"/>
      <c r="Q211" t="s">
        <v>36</v>
      </c>
      <c r="R211">
        <f t="shared" si="188"/>
        <v>5.1110000000000001E-3</v>
      </c>
      <c r="S211">
        <f t="shared" si="189"/>
        <v>1.704E-2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1.1071000000000001E-2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5.0292625000000002E-3</v>
      </c>
      <c r="G218">
        <f t="shared" si="193"/>
        <v>1.6859999999999997E-2</v>
      </c>
      <c r="H218">
        <f t="shared" si="194"/>
        <v>335.66738000000004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1.0944274999999998E-2</v>
      </c>
      <c r="M218">
        <f>AI46+AE46+AA46+W46</f>
        <v>50.805328000000003</v>
      </c>
      <c r="N218" s="21"/>
      <c r="O218" s="20"/>
      <c r="P218" s="16"/>
      <c r="Q218" t="s">
        <v>36</v>
      </c>
      <c r="R218">
        <f t="shared" si="198"/>
        <v>5.0571000000000001E-3</v>
      </c>
      <c r="S218">
        <f t="shared" si="199"/>
        <v>1.6919999999999998E-2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1.0987199999999999E-2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5.1088000000000001E-3</v>
      </c>
      <c r="G224">
        <f t="shared" si="203"/>
        <v>1.704E-2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1.1069599999999999E-2</v>
      </c>
      <c r="N224" s="21"/>
      <c r="O224" s="20"/>
      <c r="P224" s="16"/>
      <c r="Q224" t="s">
        <v>36</v>
      </c>
      <c r="R224">
        <f t="shared" si="206"/>
        <v>5.1557E-3</v>
      </c>
      <c r="S224">
        <f t="shared" si="207"/>
        <v>1.7160000000000002E-2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1.1148399999999999E-2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2.0999999999999999E-3</v>
      </c>
      <c r="G231">
        <f t="shared" si="211"/>
        <v>0.01</v>
      </c>
      <c r="H231">
        <f t="shared" si="212"/>
        <v>143.52033900000001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4.4050000000000001E-3</v>
      </c>
      <c r="M231">
        <f>I66+E66</f>
        <v>26.140065</v>
      </c>
      <c r="P231" s="16"/>
      <c r="Q231" t="s">
        <v>36</v>
      </c>
      <c r="R231">
        <f t="shared" si="216"/>
        <v>2.0999999999999999E-3</v>
      </c>
      <c r="S231">
        <f t="shared" si="217"/>
        <v>1.0000000000000002E-2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4.4099999999999999E-3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2.1000000000000003E-3</v>
      </c>
      <c r="G237">
        <f t="shared" si="221"/>
        <v>0.01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4.4200000000000003E-3</v>
      </c>
      <c r="P237" s="16"/>
      <c r="Q237" t="s">
        <v>36</v>
      </c>
      <c r="R237">
        <f t="shared" si="224"/>
        <v>2.0999999999999994E-3</v>
      </c>
      <c r="S237">
        <f t="shared" si="225"/>
        <v>9.9999999999999985E-3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4.4299999999999999E-3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2.1002500000000001E-3</v>
      </c>
      <c r="G244">
        <f t="shared" si="229"/>
        <v>1.0001500000000002E-2</v>
      </c>
      <c r="H244">
        <f t="shared" si="230"/>
        <v>213.90999300000001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4.410250000000001E-3</v>
      </c>
      <c r="M244">
        <f>M66+I66+E66</f>
        <v>38.674782999999998</v>
      </c>
      <c r="O244" s="20"/>
      <c r="P244" s="16"/>
      <c r="Q244" t="s">
        <v>36</v>
      </c>
      <c r="R244">
        <f t="shared" si="234"/>
        <v>2.101E-3</v>
      </c>
      <c r="S244">
        <f t="shared" si="235"/>
        <v>1.0006000000000001E-2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4.4210000000000005E-3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2.104E-3</v>
      </c>
      <c r="G250">
        <f t="shared" si="239"/>
        <v>1.0024E-2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4.444E-3</v>
      </c>
      <c r="O250" s="20"/>
      <c r="P250" s="16"/>
      <c r="Q250" t="s">
        <v>36</v>
      </c>
      <c r="R250">
        <f t="shared" si="242"/>
        <v>2.1089999999999998E-3</v>
      </c>
      <c r="S250">
        <f t="shared" si="243"/>
        <v>1.0054E-2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4.4690000000000007E-3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2.1007249999999995E-3</v>
      </c>
      <c r="G257">
        <f t="shared" si="247"/>
        <v>1.00043875E-2</v>
      </c>
      <c r="H257">
        <f t="shared" si="248"/>
        <v>283.51951099999997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4.4157124999999993E-3</v>
      </c>
      <c r="M257">
        <f>Q66+M66+I66+E66</f>
        <v>53.161552</v>
      </c>
      <c r="N257" s="21"/>
      <c r="O257" s="20"/>
      <c r="P257" s="16"/>
      <c r="Q257" t="s">
        <v>36</v>
      </c>
      <c r="R257">
        <f t="shared" si="252"/>
        <v>2.1027999999999997E-3</v>
      </c>
      <c r="S257">
        <f t="shared" si="253"/>
        <v>1.0017099999999999E-2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4.4327000000000004E-3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2.1103999999999997E-3</v>
      </c>
      <c r="G263">
        <f t="shared" si="257"/>
        <v>1.0064799999999999E-2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4.4695999999999998E-3</v>
      </c>
      <c r="N263" s="21"/>
      <c r="O263" s="20"/>
      <c r="P263" s="16"/>
      <c r="Q263" t="s">
        <v>36</v>
      </c>
      <c r="R263">
        <f t="shared" si="260"/>
        <v>2.1216E-3</v>
      </c>
      <c r="S263">
        <f t="shared" si="261"/>
        <v>1.0137700000000001E-2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4.5088999999999997E-3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2.5100000000000001E-2</v>
      </c>
      <c r="D13" s="11">
        <v>2.6100000000000002E-2</v>
      </c>
      <c r="E13" s="12">
        <v>8.2657070000000008</v>
      </c>
      <c r="F13" s="12" t="s">
        <v>22</v>
      </c>
      <c r="G13" s="11">
        <v>2.5700000000000001E-2</v>
      </c>
      <c r="H13" s="11">
        <v>2.6700000000000002E-2</v>
      </c>
      <c r="I13" s="12">
        <v>8.4090380000000007</v>
      </c>
      <c r="J13" s="12" t="s">
        <v>22</v>
      </c>
      <c r="K13" s="12">
        <v>2.63E-2</v>
      </c>
      <c r="L13" s="12">
        <v>2.7400000000000001E-2</v>
      </c>
      <c r="M13" s="12">
        <v>8.7619279999999993</v>
      </c>
      <c r="N13" s="12" t="s">
        <v>22</v>
      </c>
      <c r="O13" s="12">
        <v>2.7E-2</v>
      </c>
      <c r="P13" s="12">
        <v>2.8000000000000001E-2</v>
      </c>
      <c r="Q13" s="12">
        <v>7.9789079999999997</v>
      </c>
      <c r="S13" s="17"/>
      <c r="T13" t="s">
        <v>22</v>
      </c>
      <c r="U13" s="3">
        <v>2.06E-2</v>
      </c>
      <c r="V13" s="3">
        <v>2.29E-2</v>
      </c>
      <c r="W13">
        <v>81.383600000000001</v>
      </c>
      <c r="X13" t="s">
        <v>22</v>
      </c>
      <c r="Y13" s="3">
        <v>2.1000000000000001E-2</v>
      </c>
      <c r="Z13" s="3">
        <v>2.3400000000000001E-2</v>
      </c>
      <c r="AA13">
        <v>80.231841000000003</v>
      </c>
      <c r="AB13" t="s">
        <v>22</v>
      </c>
      <c r="AC13">
        <v>2.1499999999999998E-2</v>
      </c>
      <c r="AD13">
        <v>2.4E-2</v>
      </c>
      <c r="AE13">
        <v>80.119618000000003</v>
      </c>
      <c r="AF13" t="s">
        <v>22</v>
      </c>
      <c r="AG13">
        <v>2.1899999999999999E-2</v>
      </c>
      <c r="AH13">
        <v>2.4500000000000001E-2</v>
      </c>
      <c r="AI13">
        <v>81.553386000000003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2.5100000000000001E-2</v>
      </c>
      <c r="C25" s="8"/>
      <c r="D25" s="8"/>
      <c r="E25">
        <v>12.672901</v>
      </c>
      <c r="F25" s="8">
        <v>2.58E-2</v>
      </c>
      <c r="G25" s="8"/>
      <c r="H25" s="8"/>
      <c r="I25">
        <v>10.89443</v>
      </c>
      <c r="J25" s="10">
        <v>2.63E-2</v>
      </c>
      <c r="K25" s="10"/>
      <c r="L25" s="10"/>
      <c r="M25">
        <v>11.348191</v>
      </c>
      <c r="N25" s="10">
        <v>2.7E-2</v>
      </c>
      <c r="O25" s="10"/>
      <c r="P25" s="10"/>
      <c r="Q25">
        <v>12.688288</v>
      </c>
      <c r="S25" s="19"/>
      <c r="T25" s="8">
        <v>2.2100000000000002E-2</v>
      </c>
      <c r="U25" s="8"/>
      <c r="V25" s="8"/>
      <c r="W25">
        <v>10.229288</v>
      </c>
      <c r="X25" s="8">
        <v>2.2700000000000001E-2</v>
      </c>
      <c r="Y25" s="8"/>
      <c r="Z25" s="8"/>
      <c r="AA25">
        <v>10.173845</v>
      </c>
      <c r="AB25" s="10">
        <v>2.3199999999999998E-2</v>
      </c>
      <c r="AC25" s="10"/>
      <c r="AD25" s="10"/>
      <c r="AE25">
        <v>10.394594</v>
      </c>
      <c r="AF25" s="10">
        <v>2.3800000000000002E-2</v>
      </c>
      <c r="AG25" s="10"/>
      <c r="AH25" s="10"/>
      <c r="AI25">
        <v>12.282151000000001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1.0800000000000001E-2</v>
      </c>
      <c r="D34" s="3">
        <v>2.0199999999999999E-2</v>
      </c>
      <c r="E34">
        <v>75.756665999999996</v>
      </c>
      <c r="F34" t="s">
        <v>22</v>
      </c>
      <c r="G34" s="3">
        <v>1.0999999999999999E-2</v>
      </c>
      <c r="H34" s="3">
        <v>2.07E-2</v>
      </c>
      <c r="I34">
        <v>75.680474000000004</v>
      </c>
      <c r="J34" t="s">
        <v>22</v>
      </c>
      <c r="K34">
        <v>1.1299999999999999E-2</v>
      </c>
      <c r="L34">
        <v>2.12E-2</v>
      </c>
      <c r="M34">
        <v>78.945655000000002</v>
      </c>
      <c r="N34" t="s">
        <v>22</v>
      </c>
      <c r="O34" s="3">
        <v>1.15E-2</v>
      </c>
      <c r="P34" s="3">
        <v>2.1600000000000001E-2</v>
      </c>
      <c r="Q34">
        <v>79.891440000000003</v>
      </c>
      <c r="S34" s="17"/>
      <c r="T34" t="s">
        <v>22</v>
      </c>
      <c r="U34" s="3">
        <v>5.0000000000000001E-3</v>
      </c>
      <c r="V34" s="3">
        <v>1.6400000000000001E-2</v>
      </c>
      <c r="W34">
        <v>68.46884</v>
      </c>
      <c r="X34" t="s">
        <v>22</v>
      </c>
      <c r="Y34" s="3">
        <v>5.1000000000000004E-3</v>
      </c>
      <c r="Z34" s="3">
        <v>1.6799999999999999E-2</v>
      </c>
      <c r="AA34">
        <v>71.053132000000005</v>
      </c>
      <c r="AB34" t="s">
        <v>22</v>
      </c>
      <c r="AC34" s="3">
        <v>5.1999999999999998E-3</v>
      </c>
      <c r="AD34" s="3">
        <v>1.72E-2</v>
      </c>
      <c r="AE34">
        <v>68.473808000000005</v>
      </c>
      <c r="AF34" t="s">
        <v>22</v>
      </c>
      <c r="AG34" s="3">
        <v>5.4000000000000003E-3</v>
      </c>
      <c r="AH34" s="3">
        <v>1.7600000000000001E-2</v>
      </c>
      <c r="AI34">
        <v>71.548484000000002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1.7000000000000001E-2</v>
      </c>
      <c r="C46" s="8"/>
      <c r="D46" s="8"/>
      <c r="E46">
        <v>9.4237500000000001</v>
      </c>
      <c r="F46" s="8">
        <v>1.7299999999999999E-2</v>
      </c>
      <c r="G46" s="8"/>
      <c r="H46" s="8"/>
      <c r="I46">
        <v>11.952451999999999</v>
      </c>
      <c r="J46" s="10">
        <v>1.77E-2</v>
      </c>
      <c r="K46" s="10"/>
      <c r="L46" s="10"/>
      <c r="M46">
        <v>11.393101</v>
      </c>
      <c r="N46" s="8">
        <v>1.8100000000000002E-2</v>
      </c>
      <c r="O46" s="8"/>
      <c r="P46" s="8"/>
      <c r="Q46">
        <v>10.806638</v>
      </c>
      <c r="S46" s="19"/>
      <c r="T46" s="8">
        <v>1.0699999999999999E-2</v>
      </c>
      <c r="U46" s="8"/>
      <c r="V46" s="8"/>
      <c r="W46">
        <v>9.8910400000000003</v>
      </c>
      <c r="X46" s="8">
        <v>1.0999999999999999E-2</v>
      </c>
      <c r="Y46" s="8"/>
      <c r="Z46" s="8"/>
      <c r="AA46">
        <v>12.230677999999999</v>
      </c>
      <c r="AB46" s="8">
        <v>1.1299999999999999E-2</v>
      </c>
      <c r="AC46" s="8"/>
      <c r="AD46" s="8"/>
      <c r="AE46">
        <v>11.772345</v>
      </c>
      <c r="AF46" s="8">
        <v>1.15E-2</v>
      </c>
      <c r="AG46" s="8"/>
      <c r="AH46" s="8"/>
      <c r="AI46">
        <v>11.223131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9.7999999999999997E-3</v>
      </c>
      <c r="E54">
        <v>57.003757</v>
      </c>
      <c r="F54" t="s">
        <v>22</v>
      </c>
      <c r="G54" s="3">
        <v>2.0999999999999999E-3</v>
      </c>
      <c r="H54" s="3">
        <v>1.01E-2</v>
      </c>
      <c r="I54">
        <v>56.970773999999999</v>
      </c>
      <c r="J54" t="s">
        <v>22</v>
      </c>
      <c r="K54" s="3">
        <v>2.2000000000000001E-3</v>
      </c>
      <c r="L54" s="3">
        <v>1.03E-2</v>
      </c>
      <c r="M54">
        <v>56.895944999999998</v>
      </c>
      <c r="N54" t="s">
        <v>22</v>
      </c>
      <c r="O54" s="3">
        <v>2.2000000000000001E-3</v>
      </c>
      <c r="P54" s="3">
        <v>1.06E-2</v>
      </c>
      <c r="Q54">
        <v>56.731878999999999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4.4000000000000003E-3</v>
      </c>
      <c r="C66" s="8"/>
      <c r="D66" s="8"/>
      <c r="E66">
        <v>11.883319999999999</v>
      </c>
      <c r="F66" s="8">
        <v>4.4999999999999997E-3</v>
      </c>
      <c r="G66" s="8"/>
      <c r="H66" s="8"/>
      <c r="I66">
        <v>10.247794000000001</v>
      </c>
      <c r="J66" s="8">
        <v>4.7000000000000002E-3</v>
      </c>
      <c r="K66" s="8"/>
      <c r="L66" s="8"/>
      <c r="M66">
        <v>10.226272</v>
      </c>
      <c r="N66" s="8">
        <v>4.7999999999999996E-3</v>
      </c>
      <c r="O66" s="8"/>
      <c r="P66" s="8"/>
      <c r="Q66">
        <v>9.6634259999999994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2.513E-2</v>
      </c>
      <c r="G75">
        <f t="shared" si="1"/>
        <v>2.613E-2</v>
      </c>
      <c r="H75">
        <f t="shared" si="2"/>
        <v>16.674745000000001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2.5134999999999998E-2</v>
      </c>
      <c r="M75">
        <f>I25+E25</f>
        <v>23.567330999999999</v>
      </c>
      <c r="P75" s="16"/>
      <c r="Q75" t="s">
        <v>36</v>
      </c>
      <c r="R75">
        <f t="shared" si="6"/>
        <v>2.5160000000000002E-2</v>
      </c>
      <c r="S75">
        <f t="shared" si="7"/>
        <v>2.6160000000000003E-2</v>
      </c>
      <c r="U75">
        <f t="shared" si="8"/>
        <v>5.5599999999999998E-3</v>
      </c>
      <c r="V75">
        <f t="shared" si="9"/>
        <v>5.5599999999999998E-3</v>
      </c>
      <c r="X75">
        <f>0.1*F25+(1-0.1)*B25</f>
        <v>2.5170000000000001E-2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2.5219999999999999E-2</v>
      </c>
      <c r="G81">
        <f>0.2*H13+(1-0.2)*D13</f>
        <v>2.6220000000000004E-2</v>
      </c>
      <c r="I81">
        <f t="shared" si="11"/>
        <v>5.62E-3</v>
      </c>
      <c r="J81">
        <f t="shared" si="12"/>
        <v>5.62E-3</v>
      </c>
      <c r="L81">
        <f>0.2*F25+(1-0.2)*B25</f>
        <v>2.5240000000000002E-2</v>
      </c>
      <c r="P81" s="16"/>
      <c r="Q81" t="s">
        <v>36</v>
      </c>
      <c r="R81">
        <f t="shared" si="13"/>
        <v>2.5279999999999997E-2</v>
      </c>
      <c r="S81">
        <f t="shared" si="14"/>
        <v>2.6280000000000001E-2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2.5309999999999999E-2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2.5160000000000002E-2</v>
      </c>
      <c r="G88">
        <f t="shared" si="18"/>
        <v>2.6160250000000003E-2</v>
      </c>
      <c r="H88">
        <f t="shared" si="19"/>
        <v>25.436672999999999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2.5169500000000004E-2</v>
      </c>
      <c r="M88">
        <f>M25+I25+E25</f>
        <v>34.915521999999996</v>
      </c>
      <c r="O88" s="20"/>
      <c r="P88" s="16"/>
      <c r="Q88" t="s">
        <v>36</v>
      </c>
      <c r="R88">
        <f t="shared" si="23"/>
        <v>2.5220000000000003E-2</v>
      </c>
      <c r="S88">
        <f t="shared" si="24"/>
        <v>2.6221000000000005E-2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2.5238000000000003E-2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2.5340000000000001E-2</v>
      </c>
      <c r="G94">
        <f t="shared" si="28"/>
        <v>2.6344000000000003E-2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2.5371999999999999E-2</v>
      </c>
      <c r="O94" s="20"/>
      <c r="P94" s="16"/>
      <c r="Q94" t="s">
        <v>36</v>
      </c>
      <c r="R94">
        <f t="shared" si="31"/>
        <v>2.5460000000000003E-2</v>
      </c>
      <c r="S94">
        <f t="shared" si="32"/>
        <v>2.6469000000000003E-2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2.5502000000000004E-2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2.5190012499999997E-2</v>
      </c>
      <c r="G101">
        <f t="shared" si="36"/>
        <v>2.6190724999999998E-2</v>
      </c>
      <c r="H101">
        <f>Q13+M13+I11+E13</f>
        <v>25.006543000000001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2.5203549999999998E-2</v>
      </c>
      <c r="M101">
        <f>Q25+M25+I25+E25</f>
        <v>47.603809999999996</v>
      </c>
      <c r="N101" s="21"/>
      <c r="O101" s="20"/>
      <c r="P101" s="16"/>
      <c r="Q101" t="s">
        <v>36</v>
      </c>
      <c r="R101">
        <f t="shared" si="40"/>
        <v>2.52801E-2</v>
      </c>
      <c r="S101">
        <f t="shared" si="41"/>
        <v>2.6282800000000002E-2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2.5304400000000001E-2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2.5460799999999999E-2</v>
      </c>
      <c r="G107">
        <f t="shared" si="45"/>
        <v>2.6470400000000002E-2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2.54992E-2</v>
      </c>
      <c r="N107" s="21"/>
      <c r="O107" s="20"/>
      <c r="P107" s="16"/>
      <c r="Q107" t="s">
        <v>36</v>
      </c>
      <c r="R107">
        <f t="shared" si="48"/>
        <v>2.5642700000000004E-2</v>
      </c>
      <c r="S107">
        <f t="shared" si="49"/>
        <v>2.6661600000000001E-2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2.5686800000000003E-2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2.0619999999999999E-2</v>
      </c>
      <c r="G114">
        <f t="shared" si="53"/>
        <v>2.2925000000000001E-2</v>
      </c>
      <c r="H114">
        <f t="shared" si="54"/>
        <v>161.615441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2.213E-2</v>
      </c>
      <c r="M114">
        <f>AA25+W25</f>
        <v>20.403133</v>
      </c>
      <c r="P114" s="16"/>
      <c r="Q114" t="s">
        <v>36</v>
      </c>
      <c r="R114">
        <f t="shared" si="58"/>
        <v>2.0640000000000002E-2</v>
      </c>
      <c r="S114">
        <f t="shared" si="58"/>
        <v>2.2949999999999998E-2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2.2160000000000003E-2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2.0680000000000004E-2</v>
      </c>
      <c r="G120">
        <f t="shared" si="62"/>
        <v>2.3E-2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2.2220000000000004E-2</v>
      </c>
      <c r="P120" s="16"/>
      <c r="Q120" t="s">
        <v>36</v>
      </c>
      <c r="R120">
        <f t="shared" si="65"/>
        <v>2.0719999999999999E-2</v>
      </c>
      <c r="S120">
        <f t="shared" si="65"/>
        <v>2.3050000000000001E-2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2.2280000000000001E-2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2.0640249999999999E-2</v>
      </c>
      <c r="G127">
        <f t="shared" si="69"/>
        <v>2.2950250000000002E-2</v>
      </c>
      <c r="H127">
        <f t="shared" si="70"/>
        <v>241.73505900000001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2.2159750000000006E-2</v>
      </c>
      <c r="M127">
        <f>AE25+AA25+W25</f>
        <v>30.797726999999998</v>
      </c>
      <c r="O127" s="20"/>
      <c r="P127" s="16"/>
      <c r="Q127" t="s">
        <v>36</v>
      </c>
      <c r="R127">
        <f t="shared" si="74"/>
        <v>2.0681000000000005E-2</v>
      </c>
      <c r="S127">
        <f t="shared" si="75"/>
        <v>2.3001000000000004E-2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2.2219000000000006E-2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2.0763999999999998E-2</v>
      </c>
      <c r="G133">
        <f t="shared" si="79"/>
        <v>2.3104E-2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2.2336000000000002E-2</v>
      </c>
      <c r="O133" s="20"/>
      <c r="P133" s="16"/>
      <c r="Q133" t="s">
        <v>36</v>
      </c>
      <c r="R133">
        <f t="shared" si="82"/>
        <v>2.0848999999999999E-2</v>
      </c>
      <c r="S133">
        <f t="shared" si="83"/>
        <v>2.3209E-2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2.2451000000000006E-2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1.8616562499999999E-2</v>
      </c>
      <c r="G140">
        <f>3*0.05*(1-0.05)*(1-0.05)*Z20+3*0.05*0.05*(1-0.05)*AD13+0.05*0.05*0.05*AH13+(1-3*0.05*(1-0.05)*(1-0.05)-3*0.05*0.05*(1-0.05)-0.05*0.05*0.05)*V13</f>
        <v>2.0606662499999998E-2</v>
      </c>
      <c r="H140">
        <f>AI13+AE13+AA20+W13</f>
        <v>244.17967299999998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2.2189275000000001E-2</v>
      </c>
      <c r="M140">
        <f>AI25+AE25+AA25+W25</f>
        <v>43.079877999999994</v>
      </c>
      <c r="N140" s="21"/>
      <c r="O140" s="20"/>
      <c r="P140" s="16"/>
      <c r="Q140" t="s">
        <v>36</v>
      </c>
      <c r="R140">
        <f t="shared" si="89"/>
        <v>2.07228E-2</v>
      </c>
      <c r="S140">
        <f t="shared" si="90"/>
        <v>2.3052799999999998E-2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2.22772E-2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1.5051999999999998E-2</v>
      </c>
      <c r="G146">
        <f>3*0.2*(1-0.2)*(1-0.2)*Z20+3*0.2*0.2*(1-0.2)*AD13+0.2*0.2*0.2*AH13+(1-3*0.2*(1-0.2)*(1-0.2)-3*0.2*0.2*(1-0.2)-0.2*0.2*0.2)*V13</f>
        <v>1.6490399999999995E-2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2.24496E-2</v>
      </c>
      <c r="N146" s="21"/>
      <c r="O146" s="20"/>
      <c r="P146" s="16"/>
      <c r="Q146" t="s">
        <v>36</v>
      </c>
      <c r="R146">
        <f t="shared" si="95"/>
        <v>2.0981600000000003E-2</v>
      </c>
      <c r="S146">
        <f t="shared" si="96"/>
        <v>2.3371600000000003E-2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2.2618400000000004E-2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1.081E-2</v>
      </c>
      <c r="G153">
        <f t="shared" si="100"/>
        <v>2.0225E-2</v>
      </c>
      <c r="H153">
        <f t="shared" si="101"/>
        <v>151.43714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1.7015000000000002E-2</v>
      </c>
      <c r="M153">
        <f>I46+E46</f>
        <v>21.376201999999999</v>
      </c>
      <c r="P153" s="16"/>
      <c r="Q153" t="s">
        <v>36</v>
      </c>
      <c r="R153">
        <f t="shared" si="105"/>
        <v>1.0820000000000001E-2</v>
      </c>
      <c r="S153">
        <f t="shared" si="106"/>
        <v>2.0249999999999997E-2</v>
      </c>
      <c r="U153">
        <f t="shared" si="107"/>
        <v>4.7600000000000003E-3</v>
      </c>
      <c r="V153">
        <f t="shared" si="108"/>
        <v>4.96E-3</v>
      </c>
      <c r="X153">
        <f>0.1*F46+(1-0.1)*B46</f>
        <v>1.703E-2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1.0840000000000001E-2</v>
      </c>
      <c r="G159">
        <f t="shared" si="110"/>
        <v>2.0300000000000002E-2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1.7060000000000002E-2</v>
      </c>
      <c r="P159" s="16"/>
      <c r="Q159" t="s">
        <v>36</v>
      </c>
      <c r="R159">
        <f t="shared" si="113"/>
        <v>1.086E-2</v>
      </c>
      <c r="S159">
        <f t="shared" si="114"/>
        <v>2.0349999999999997E-2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1.7090000000000001E-2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1.0820250000000002E-2</v>
      </c>
      <c r="G166">
        <f t="shared" si="118"/>
        <v>2.0250000000000001E-2</v>
      </c>
      <c r="H166">
        <f t="shared" si="119"/>
        <v>230.38279499999999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1.7030250000000004E-2</v>
      </c>
      <c r="M166">
        <f>M46+I46+E46</f>
        <v>32.769303000000001</v>
      </c>
      <c r="O166" s="20"/>
      <c r="P166" s="16"/>
      <c r="Q166" t="s">
        <v>36</v>
      </c>
      <c r="R166">
        <f t="shared" si="123"/>
        <v>1.0841E-2</v>
      </c>
      <c r="S166">
        <f t="shared" si="124"/>
        <v>2.0300000000000002E-2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1.7061000000000003E-2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1.0884000000000001E-2</v>
      </c>
      <c r="G172">
        <f t="shared" si="128"/>
        <v>2.0399999999999998E-2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1.7124E-2</v>
      </c>
      <c r="O172" s="20"/>
      <c r="P172" s="16"/>
      <c r="Q172" t="s">
        <v>36</v>
      </c>
      <c r="R172">
        <f t="shared" si="131"/>
        <v>1.0929000000000001E-2</v>
      </c>
      <c r="S172">
        <f t="shared" si="132"/>
        <v>2.0500000000000004E-2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1.7189000000000003E-2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1.0830724999999999E-2</v>
      </c>
      <c r="G179">
        <f t="shared" si="136"/>
        <v>2.0274987499999998E-2</v>
      </c>
      <c r="H179">
        <f t="shared" si="137"/>
        <v>310.27423499999998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1.7045737499999998E-2</v>
      </c>
      <c r="M179">
        <f>Q46+M46+I46+E46</f>
        <v>43.575941</v>
      </c>
      <c r="N179" s="21"/>
      <c r="O179" s="20"/>
      <c r="P179" s="16"/>
      <c r="Q179" t="s">
        <v>36</v>
      </c>
      <c r="R179">
        <f t="shared" si="141"/>
        <v>1.0862799999999999E-2</v>
      </c>
      <c r="S179">
        <f t="shared" si="142"/>
        <v>2.0349899999999997E-2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1.7092900000000001E-2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1.09304E-2</v>
      </c>
      <c r="G185">
        <f t="shared" si="146"/>
        <v>2.0499199999999999E-2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1.71912E-2</v>
      </c>
      <c r="N185" s="21"/>
      <c r="O185" s="20"/>
      <c r="P185" s="16"/>
      <c r="Q185" t="s">
        <v>36</v>
      </c>
      <c r="R185">
        <f t="shared" si="149"/>
        <v>1.10016E-2</v>
      </c>
      <c r="S185">
        <f t="shared" si="150"/>
        <v>2.06473E-2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1.7294300000000002E-2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5.0049999999999999E-3</v>
      </c>
      <c r="G192">
        <f t="shared" si="154"/>
        <v>1.6420000000000001E-2</v>
      </c>
      <c r="H192">
        <f t="shared" si="155"/>
        <v>139.52197200000001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1.0714999999999999E-2</v>
      </c>
      <c r="M192">
        <f>AA46+W46</f>
        <v>22.121718000000001</v>
      </c>
      <c r="P192" s="16"/>
      <c r="Q192" t="s">
        <v>36</v>
      </c>
      <c r="R192">
        <f t="shared" si="159"/>
        <v>5.0100000000000006E-3</v>
      </c>
      <c r="S192">
        <f t="shared" si="160"/>
        <v>1.6440000000000003E-2</v>
      </c>
      <c r="U192">
        <f t="shared" si="161"/>
        <v>3.46E-3</v>
      </c>
      <c r="V192">
        <f t="shared" si="162"/>
        <v>4.1500000000000009E-3</v>
      </c>
      <c r="X192">
        <f>0.1*X46+(1-0.1)*T46</f>
        <v>1.073E-2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5.0200000000000002E-3</v>
      </c>
      <c r="G198">
        <f t="shared" si="164"/>
        <v>1.6480000000000002E-2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1.076E-2</v>
      </c>
      <c r="P198" s="16"/>
      <c r="Q198" t="s">
        <v>36</v>
      </c>
      <c r="R198">
        <f t="shared" si="167"/>
        <v>5.0299999999999997E-3</v>
      </c>
      <c r="S198">
        <f t="shared" si="168"/>
        <v>1.652E-2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1.0789999999999999E-2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5.0100000000000006E-3</v>
      </c>
      <c r="G205">
        <f t="shared" si="172"/>
        <v>1.6440000000000003E-2</v>
      </c>
      <c r="H205">
        <f t="shared" si="173"/>
        <v>207.99578000000002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1.073E-2</v>
      </c>
      <c r="M205">
        <f>AE46+AA46+W46</f>
        <v>33.894063000000003</v>
      </c>
      <c r="O205" s="20"/>
      <c r="P205" s="16"/>
      <c r="Q205" t="s">
        <v>36</v>
      </c>
      <c r="R205">
        <f t="shared" si="177"/>
        <v>5.020000000000001E-3</v>
      </c>
      <c r="S205">
        <f t="shared" si="178"/>
        <v>1.6480000000000002E-2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1.0759999999999999E-2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5.0400000000000002E-3</v>
      </c>
      <c r="G211">
        <f t="shared" si="182"/>
        <v>1.6560000000000002E-2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1.082E-2</v>
      </c>
      <c r="O211" s="20"/>
      <c r="P211" s="16"/>
      <c r="Q211" t="s">
        <v>36</v>
      </c>
      <c r="R211">
        <f t="shared" si="185"/>
        <v>5.0600000000000003E-3</v>
      </c>
      <c r="S211">
        <f t="shared" si="186"/>
        <v>1.6640000000000002E-2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1.0880000000000001E-2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5.0150124999999999E-3</v>
      </c>
      <c r="G218">
        <f t="shared" si="190"/>
        <v>1.6459999999999999E-2</v>
      </c>
      <c r="H218">
        <f t="shared" si="191"/>
        <v>279.544264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1.0744987499999999E-2</v>
      </c>
      <c r="M218">
        <f>AI46+AE46+AA46+W46</f>
        <v>45.117193999999998</v>
      </c>
      <c r="N218" s="21"/>
      <c r="O218" s="20"/>
      <c r="P218" s="16"/>
      <c r="Q218" t="s">
        <v>36</v>
      </c>
      <c r="R218">
        <f t="shared" si="195"/>
        <v>5.0301E-3</v>
      </c>
      <c r="S218">
        <f t="shared" si="196"/>
        <v>1.652E-2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1.0789899999999998E-2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5.0607999999999998E-3</v>
      </c>
      <c r="G224">
        <f t="shared" si="200"/>
        <v>1.6640000000000002E-2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1.0879199999999999E-2</v>
      </c>
      <c r="N224" s="21"/>
      <c r="O224" s="20"/>
      <c r="P224" s="16"/>
      <c r="Q224" t="s">
        <v>36</v>
      </c>
      <c r="R224">
        <f t="shared" si="203"/>
        <v>5.0927000000000004E-3</v>
      </c>
      <c r="S224">
        <f t="shared" si="204"/>
        <v>1.6760000000000001E-2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1.0967300000000001E-2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9.8149999999999991E-3</v>
      </c>
      <c r="H231">
        <f t="shared" si="209"/>
        <v>113.974531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4.4050000000000001E-3</v>
      </c>
      <c r="M231">
        <f>I66+E66</f>
        <v>22.131114</v>
      </c>
      <c r="P231" s="16"/>
      <c r="Q231" t="s">
        <v>36</v>
      </c>
      <c r="R231">
        <f>0.1*G54+(1-0.1)*C54</f>
        <v>2.0999999999999999E-3</v>
      </c>
      <c r="S231">
        <f t="shared" si="213"/>
        <v>9.8300000000000002E-3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4.4099999999999999E-3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9.8600000000000007E-3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4.4200000000000003E-3</v>
      </c>
      <c r="P237" s="16"/>
      <c r="Q237" t="s">
        <v>36</v>
      </c>
      <c r="R237">
        <f>0.3*G54+(1-0.3)*C54</f>
        <v>2.0999999999999994E-3</v>
      </c>
      <c r="S237">
        <f t="shared" si="220"/>
        <v>9.8899999999999995E-3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4.4299999999999999E-3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9.8297499999999999E-3</v>
      </c>
      <c r="H244">
        <f t="shared" si="225"/>
        <v>170.870476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4.410250000000001E-3</v>
      </c>
      <c r="M244">
        <f>M66+I66+E66</f>
        <v>32.357385999999998</v>
      </c>
      <c r="O244" s="20"/>
      <c r="P244" s="16"/>
      <c r="Q244" t="s">
        <v>36</v>
      </c>
      <c r="R244">
        <f t="shared" si="229"/>
        <v>2.101E-3</v>
      </c>
      <c r="S244">
        <f t="shared" si="230"/>
        <v>9.8590000000000014E-3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4.4210000000000005E-3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9.9159999999999995E-3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4.444E-3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9.9710000000000007E-3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4.4690000000000007E-3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9.8442749999999996E-3</v>
      </c>
      <c r="H257">
        <f t="shared" si="242"/>
        <v>227.60235500000002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4.4157249999999997E-3</v>
      </c>
      <c r="M257">
        <f>Q66+M66+I66+E66</f>
        <v>42.020811999999999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9.8871999999999988E-3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4.4327999999999998E-3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9.9695999999999986E-3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4.4703999999999994E-3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1.0048400000000001E-2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4.5116000000000002E-3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2.3800000000000002E-2</v>
      </c>
      <c r="D13" s="11">
        <v>2.47E-2</v>
      </c>
      <c r="E13" s="12">
        <v>6.1096279999999998</v>
      </c>
      <c r="F13" t="s">
        <v>22</v>
      </c>
      <c r="G13" s="11">
        <v>2.4500000000000001E-2</v>
      </c>
      <c r="H13" s="11">
        <v>2.53E-2</v>
      </c>
      <c r="I13" s="12">
        <v>6.0369039999999998</v>
      </c>
      <c r="J13" s="12" t="s">
        <v>22</v>
      </c>
      <c r="K13" s="12">
        <v>2.5100000000000001E-2</v>
      </c>
      <c r="L13" s="12">
        <v>2.5999999999999999E-2</v>
      </c>
      <c r="M13" s="12">
        <v>7.6066919999999998</v>
      </c>
      <c r="N13" s="12" t="s">
        <v>22</v>
      </c>
      <c r="O13" s="12">
        <v>2.5700000000000001E-2</v>
      </c>
      <c r="P13" s="12">
        <v>2.6700000000000002E-2</v>
      </c>
      <c r="Q13" s="12">
        <v>6.0351330000000001</v>
      </c>
      <c r="S13" s="17"/>
      <c r="T13" t="s">
        <v>22</v>
      </c>
      <c r="U13" s="3">
        <v>1.9800000000000002E-2</v>
      </c>
      <c r="V13" s="3">
        <v>2.18E-2</v>
      </c>
      <c r="W13">
        <v>56.101776000000001</v>
      </c>
      <c r="X13" t="s">
        <v>22</v>
      </c>
      <c r="Y13" s="3">
        <v>2.0199999999999999E-2</v>
      </c>
      <c r="Z13" s="3">
        <v>2.23E-2</v>
      </c>
      <c r="AA13">
        <v>60.149822</v>
      </c>
      <c r="AB13" t="s">
        <v>22</v>
      </c>
      <c r="AC13">
        <v>2.07E-2</v>
      </c>
      <c r="AD13">
        <v>2.29E-2</v>
      </c>
      <c r="AE13">
        <v>54.928789999999999</v>
      </c>
      <c r="AF13" t="s">
        <v>22</v>
      </c>
      <c r="AG13">
        <v>2.12E-2</v>
      </c>
      <c r="AH13">
        <v>2.3400000000000001E-2</v>
      </c>
      <c r="AI13">
        <v>55.548392999999997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2.3900000000000001E-2</v>
      </c>
      <c r="C25" s="8"/>
      <c r="D25" s="8"/>
      <c r="E25">
        <v>9.5167230000000007</v>
      </c>
      <c r="F25" s="8">
        <v>2.4500000000000001E-2</v>
      </c>
      <c r="G25" s="8"/>
      <c r="H25" s="8"/>
      <c r="I25">
        <v>8.3407110000000007</v>
      </c>
      <c r="J25" s="10">
        <v>2.52E-2</v>
      </c>
      <c r="K25" s="10"/>
      <c r="L25" s="10"/>
      <c r="M25">
        <v>9.3615209999999998</v>
      </c>
      <c r="N25" s="10">
        <v>2.58E-2</v>
      </c>
      <c r="O25" s="10"/>
      <c r="P25" s="10"/>
      <c r="Q25">
        <v>9.5644650000000002</v>
      </c>
      <c r="S25" s="19"/>
      <c r="T25" s="8">
        <v>2.1100000000000001E-2</v>
      </c>
      <c r="U25" s="8"/>
      <c r="V25" s="8"/>
      <c r="W25">
        <v>9.7009600000000002</v>
      </c>
      <c r="X25" s="8">
        <v>2.1700000000000001E-2</v>
      </c>
      <c r="Y25" s="8"/>
      <c r="Z25" s="8"/>
      <c r="AA25">
        <v>9.5324609999999996</v>
      </c>
      <c r="AB25" s="10">
        <v>2.2200000000000001E-2</v>
      </c>
      <c r="AC25" s="10"/>
      <c r="AD25" s="10"/>
      <c r="AE25">
        <v>10.654487</v>
      </c>
      <c r="AF25" s="10">
        <v>2.2700000000000001E-2</v>
      </c>
      <c r="AG25" s="10"/>
      <c r="AH25" s="10"/>
      <c r="AI25">
        <v>8.5261899999999997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1.06E-2</v>
      </c>
      <c r="D34" s="3">
        <v>1.9199999999999998E-2</v>
      </c>
      <c r="E34">
        <v>52.988238000000003</v>
      </c>
      <c r="F34" t="s">
        <v>22</v>
      </c>
      <c r="G34" s="3">
        <v>1.0800000000000001E-2</v>
      </c>
      <c r="H34" s="3">
        <v>1.9699999999999999E-2</v>
      </c>
      <c r="I34">
        <v>51.509782000000001</v>
      </c>
      <c r="J34" t="s">
        <v>22</v>
      </c>
      <c r="K34">
        <v>1.11E-2</v>
      </c>
      <c r="L34">
        <v>1.11E-2</v>
      </c>
      <c r="M34">
        <v>55.290503999999999</v>
      </c>
      <c r="N34" t="s">
        <v>22</v>
      </c>
      <c r="O34">
        <v>1.1299999999999999E-2</v>
      </c>
      <c r="P34">
        <v>2.07E-2</v>
      </c>
      <c r="Q34">
        <v>51.634484999999998</v>
      </c>
      <c r="S34" s="17"/>
      <c r="T34" t="s">
        <v>22</v>
      </c>
      <c r="U34" s="3">
        <v>5.0000000000000001E-3</v>
      </c>
      <c r="V34" s="3">
        <v>1.5599999999999999E-2</v>
      </c>
      <c r="W34">
        <v>47.527427000000003</v>
      </c>
      <c r="X34" t="s">
        <v>22</v>
      </c>
      <c r="Y34" s="3">
        <v>5.1000000000000004E-3</v>
      </c>
      <c r="Z34" s="3">
        <v>1.6E-2</v>
      </c>
      <c r="AA34">
        <v>47.084614000000002</v>
      </c>
      <c r="AB34" t="s">
        <v>22</v>
      </c>
      <c r="AC34" s="3">
        <v>5.1999999999999998E-3</v>
      </c>
      <c r="AD34" s="3">
        <v>1.6400000000000001E-2</v>
      </c>
      <c r="AE34">
        <v>50.892535000000002</v>
      </c>
      <c r="AF34" t="s">
        <v>22</v>
      </c>
      <c r="AG34" s="3">
        <v>5.4000000000000003E-3</v>
      </c>
      <c r="AH34" s="3">
        <v>1.6799999999999999E-2</v>
      </c>
      <c r="AI34">
        <v>47.722346999999999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1.6299999999999999E-2</v>
      </c>
      <c r="C46" s="8"/>
      <c r="D46" s="8"/>
      <c r="E46">
        <v>9.4202650000000006</v>
      </c>
      <c r="F46" s="8">
        <v>1.67E-2</v>
      </c>
      <c r="G46" s="8"/>
      <c r="H46" s="8"/>
      <c r="I46">
        <v>10.450502999999999</v>
      </c>
      <c r="J46" s="10">
        <v>1.7100000000000001E-2</v>
      </c>
      <c r="K46" s="10"/>
      <c r="L46" s="10"/>
      <c r="M46">
        <v>8.7393210000000003</v>
      </c>
      <c r="N46" s="10">
        <v>1.7500000000000002E-2</v>
      </c>
      <c r="O46" s="10"/>
      <c r="P46" s="10"/>
      <c r="Q46">
        <v>9.50258</v>
      </c>
      <c r="S46" s="19"/>
      <c r="T46" s="8">
        <v>1.04E-2</v>
      </c>
      <c r="U46" s="8"/>
      <c r="V46" s="8"/>
      <c r="W46">
        <v>9.2308710000000005</v>
      </c>
      <c r="X46" s="8">
        <v>1.06E-2</v>
      </c>
      <c r="Y46" s="8"/>
      <c r="Z46" s="8"/>
      <c r="AA46">
        <v>8.8373109999999997</v>
      </c>
      <c r="AB46" s="8">
        <v>1.09E-2</v>
      </c>
      <c r="AC46" s="8"/>
      <c r="AD46" s="8"/>
      <c r="AE46">
        <v>9.5207449999999998</v>
      </c>
      <c r="AF46" s="8">
        <v>1.1299999999999999E-2</v>
      </c>
      <c r="AG46" s="8"/>
      <c r="AH46" s="8"/>
      <c r="AI46">
        <v>8.3895529999999994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9.2999999999999992E-3</v>
      </c>
      <c r="E54">
        <v>39.945402000000001</v>
      </c>
      <c r="F54" t="s">
        <v>22</v>
      </c>
      <c r="G54" s="3">
        <v>2.0999999999999999E-3</v>
      </c>
      <c r="H54" s="3">
        <v>9.5999999999999992E-3</v>
      </c>
      <c r="I54">
        <v>38.411701999999998</v>
      </c>
      <c r="J54" t="s">
        <v>22</v>
      </c>
      <c r="K54" s="3">
        <v>2.2000000000000001E-3</v>
      </c>
      <c r="L54" s="3">
        <v>9.9000000000000008E-3</v>
      </c>
      <c r="M54">
        <v>40.117055999999998</v>
      </c>
      <c r="N54" t="s">
        <v>22</v>
      </c>
      <c r="O54" s="3">
        <v>2.2000000000000001E-3</v>
      </c>
      <c r="P54" s="3">
        <v>1.01E-2</v>
      </c>
      <c r="Q54">
        <v>38.669243999999999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4.3E-3</v>
      </c>
      <c r="C66" s="8"/>
      <c r="D66" s="8"/>
      <c r="E66">
        <v>9.1002460000000003</v>
      </c>
      <c r="F66" s="8">
        <v>4.4000000000000003E-3</v>
      </c>
      <c r="G66" s="8"/>
      <c r="H66" s="8"/>
      <c r="I66">
        <v>9.4434830000000005</v>
      </c>
      <c r="J66" s="8">
        <v>4.5999999999999999E-3</v>
      </c>
      <c r="K66" s="8"/>
      <c r="L66" s="8"/>
      <c r="M66">
        <v>10.143971000000001</v>
      </c>
      <c r="N66" s="8">
        <v>4.7000000000000002E-3</v>
      </c>
      <c r="O66" s="8"/>
      <c r="P66" s="8"/>
      <c r="Q66">
        <v>9.3811929999999997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2.3835000000000002E-2</v>
      </c>
      <c r="G75">
        <f t="shared" si="1"/>
        <v>2.4729999999999999E-2</v>
      </c>
      <c r="H75">
        <f t="shared" si="2"/>
        <v>12.146532000000001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2.393E-2</v>
      </c>
      <c r="M75">
        <f>I25+E25</f>
        <v>17.857434000000001</v>
      </c>
      <c r="P75" s="16"/>
      <c r="Q75" t="s">
        <v>36</v>
      </c>
      <c r="R75">
        <f t="shared" si="6"/>
        <v>2.3870000000000002E-2</v>
      </c>
      <c r="S75">
        <f t="shared" si="7"/>
        <v>2.4760000000000001E-2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2.3960000000000002E-2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2.3940000000000003E-2</v>
      </c>
      <c r="G81">
        <f>0.2*H13+(1-0.2)*D13</f>
        <v>2.4820000000000002E-2</v>
      </c>
      <c r="I81">
        <f t="shared" si="11"/>
        <v>5.62E-3</v>
      </c>
      <c r="J81">
        <f t="shared" si="12"/>
        <v>5.62E-3</v>
      </c>
      <c r="L81">
        <f>0.2*F25+(1-0.2)*B25</f>
        <v>2.4020000000000003E-2</v>
      </c>
      <c r="P81" s="16"/>
      <c r="Q81" t="s">
        <v>36</v>
      </c>
      <c r="R81">
        <f t="shared" si="13"/>
        <v>2.401E-2</v>
      </c>
      <c r="S81">
        <f t="shared" si="14"/>
        <v>2.4879999999999999E-2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2.4079999999999997E-2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2.3869750000000002E-2</v>
      </c>
      <c r="G88">
        <f t="shared" si="18"/>
        <v>2.4760250000000001E-2</v>
      </c>
      <c r="H88">
        <f t="shared" si="19"/>
        <v>19.753223999999999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2.3960250000000002E-2</v>
      </c>
      <c r="M88">
        <f>M25+I25+E25</f>
        <v>27.218955000000001</v>
      </c>
      <c r="O88" s="20"/>
      <c r="P88" s="16"/>
      <c r="Q88" t="s">
        <v>36</v>
      </c>
      <c r="R88">
        <f t="shared" si="23"/>
        <v>2.3939000000000005E-2</v>
      </c>
      <c r="S88">
        <f t="shared" si="24"/>
        <v>2.4821000000000003E-2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2.4021000000000001E-2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2.4076E-2</v>
      </c>
      <c r="G94">
        <f t="shared" si="28"/>
        <v>2.4944000000000001E-2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2.4143999999999999E-2</v>
      </c>
      <c r="O94" s="20"/>
      <c r="P94" s="16"/>
      <c r="Q94" t="s">
        <v>36</v>
      </c>
      <c r="R94">
        <f t="shared" si="31"/>
        <v>2.4211000000000003E-2</v>
      </c>
      <c r="S94">
        <f t="shared" si="32"/>
        <v>2.5069000000000001E-2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2.4269000000000002E-2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2.3904262499999999E-2</v>
      </c>
      <c r="G101">
        <f t="shared" si="36"/>
        <v>2.4790737499999996E-2</v>
      </c>
      <c r="H101">
        <f>Q13+M13+I11+E13</f>
        <v>19.751453000000001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2.3990725000000001E-2</v>
      </c>
      <c r="M101">
        <f>Q25+M25+I25+E25</f>
        <v>36.78342</v>
      </c>
      <c r="N101" s="21"/>
      <c r="O101" s="20"/>
      <c r="P101" s="16"/>
      <c r="Q101" t="s">
        <v>36</v>
      </c>
      <c r="R101">
        <f t="shared" si="40"/>
        <v>2.4007100000000003E-2</v>
      </c>
      <c r="S101">
        <f t="shared" si="41"/>
        <v>2.4882899999999999E-2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2.4082800000000001E-2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2.4208800000000003E-2</v>
      </c>
      <c r="G107">
        <f t="shared" si="45"/>
        <v>2.5071200000000002E-2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2.4270399999999998E-2</v>
      </c>
      <c r="N107" s="21"/>
      <c r="O107" s="20"/>
      <c r="P107" s="16"/>
      <c r="Q107" t="s">
        <v>36</v>
      </c>
      <c r="R107">
        <f t="shared" si="48"/>
        <v>2.4405700000000002E-2</v>
      </c>
      <c r="S107">
        <f t="shared" si="49"/>
        <v>2.5264300000000003E-2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2.4461600000000003E-2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1.9820000000000001E-2</v>
      </c>
      <c r="G114">
        <f t="shared" si="53"/>
        <v>2.1825000000000001E-2</v>
      </c>
      <c r="H114">
        <f t="shared" si="54"/>
        <v>116.251598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2.1129999999999999E-2</v>
      </c>
      <c r="M114">
        <f>AA25+W25</f>
        <v>19.233421</v>
      </c>
      <c r="P114" s="16"/>
      <c r="Q114" t="s">
        <v>36</v>
      </c>
      <c r="R114">
        <f t="shared" si="58"/>
        <v>1.9840000000000003E-2</v>
      </c>
      <c r="S114">
        <f t="shared" si="58"/>
        <v>2.1850000000000001E-2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2.1159999999999998E-2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1.9880000000000002E-2</v>
      </c>
      <c r="G120">
        <f t="shared" si="62"/>
        <v>2.1900000000000003E-2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2.1220000000000003E-2</v>
      </c>
      <c r="P120" s="16"/>
      <c r="Q120" t="s">
        <v>36</v>
      </c>
      <c r="R120">
        <f t="shared" si="65"/>
        <v>1.992E-2</v>
      </c>
      <c r="S120">
        <f t="shared" si="65"/>
        <v>2.1949999999999997E-2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2.128E-2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1.9840250000000004E-2</v>
      </c>
      <c r="G127">
        <f t="shared" si="69"/>
        <v>2.1850250000000002E-2</v>
      </c>
      <c r="H127">
        <f t="shared" si="70"/>
        <v>171.18038799999999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2.1159750000000001E-2</v>
      </c>
      <c r="M127">
        <f>AE25+AA25+W25</f>
        <v>29.887908000000003</v>
      </c>
      <c r="O127" s="20"/>
      <c r="P127" s="16"/>
      <c r="Q127" t="s">
        <v>36</v>
      </c>
      <c r="R127">
        <f t="shared" si="74"/>
        <v>1.9881000000000003E-2</v>
      </c>
      <c r="S127">
        <f t="shared" si="75"/>
        <v>2.1901E-2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2.1219000000000002E-2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1.9964000000000003E-2</v>
      </c>
      <c r="G133">
        <f t="shared" si="79"/>
        <v>2.2003999999999999E-2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2.1336000000000001E-2</v>
      </c>
      <c r="O133" s="20"/>
      <c r="P133" s="16"/>
      <c r="Q133" t="s">
        <v>36</v>
      </c>
      <c r="R133">
        <f t="shared" si="82"/>
        <v>2.0049000000000001E-2</v>
      </c>
      <c r="S133">
        <f t="shared" si="83"/>
        <v>2.2109000000000004E-2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2.1451000000000005E-2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1.7924875E-2</v>
      </c>
      <c r="G140">
        <f>3*0.05*(1-0.05)*(1-0.05)*Z20+3*0.05*0.05*(1-0.05)*AD13+0.05*0.05*0.05*AH13+(1-3*0.05*(1-0.05)*(1-0.05)-3*0.05*0.05*(1-0.05)-0.05*0.05*0.05)*V13</f>
        <v>1.9655574999999995E-2</v>
      </c>
      <c r="H140">
        <f>AI13+AE13+AA20+W13</f>
        <v>167.70202799999998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2.11892625E-2</v>
      </c>
      <c r="M140">
        <f>AI25+AE25+AA25+W25</f>
        <v>38.414098000000003</v>
      </c>
      <c r="N140" s="21"/>
      <c r="O140" s="20"/>
      <c r="P140" s="16"/>
      <c r="Q140" t="s">
        <v>36</v>
      </c>
      <c r="R140">
        <f t="shared" si="89"/>
        <v>1.99229E-2</v>
      </c>
      <c r="S140">
        <f t="shared" si="90"/>
        <v>2.1952800000000001E-2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2.12771E-2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1.4559999999999997E-2</v>
      </c>
      <c r="G146">
        <f>3*0.2*(1-0.2)*(1-0.2)*Z20+3*0.2*0.2*(1-0.2)*AD13+0.2*0.2*0.2*AH13+(1-3*0.2*(1-0.2)*(1-0.2)-3*0.2*0.2*(1-0.2)-0.2*0.2*0.2)*V13</f>
        <v>1.5812799999999995E-2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2.1448800000000001E-2</v>
      </c>
      <c r="N146" s="21"/>
      <c r="O146" s="20"/>
      <c r="P146" s="16"/>
      <c r="Q146" t="s">
        <v>36</v>
      </c>
      <c r="R146">
        <f t="shared" si="95"/>
        <v>2.0184300000000002E-2</v>
      </c>
      <c r="S146">
        <f t="shared" si="96"/>
        <v>2.2271600000000003E-2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2.1615700000000002E-2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1.061E-2</v>
      </c>
      <c r="G153">
        <f t="shared" si="100"/>
        <v>1.9224999999999999E-2</v>
      </c>
      <c r="H153">
        <f t="shared" si="101"/>
        <v>104.49802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1.6319999999999998E-2</v>
      </c>
      <c r="M153">
        <f>I46+E46</f>
        <v>19.870767999999998</v>
      </c>
      <c r="P153" s="16"/>
      <c r="Q153" t="s">
        <v>36</v>
      </c>
      <c r="R153">
        <f t="shared" si="105"/>
        <v>1.0619999999999999E-2</v>
      </c>
      <c r="S153">
        <f t="shared" si="106"/>
        <v>1.925E-2</v>
      </c>
      <c r="U153">
        <f t="shared" si="107"/>
        <v>4.7600000000000003E-3</v>
      </c>
      <c r="V153">
        <f t="shared" si="108"/>
        <v>4.96E-3</v>
      </c>
      <c r="X153">
        <f>0.1*F46+(1-0.1)*B46</f>
        <v>1.634E-2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1.064E-2</v>
      </c>
      <c r="G159">
        <f t="shared" si="110"/>
        <v>1.9299999999999998E-2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1.6379999999999999E-2</v>
      </c>
      <c r="P159" s="16"/>
      <c r="Q159" t="s">
        <v>36</v>
      </c>
      <c r="R159">
        <f t="shared" si="113"/>
        <v>1.0659999999999999E-2</v>
      </c>
      <c r="S159">
        <f t="shared" si="114"/>
        <v>1.9349999999999999E-2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1.6419999999999997E-2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1.0620250000000001E-2</v>
      </c>
      <c r="G166">
        <f t="shared" si="118"/>
        <v>1.9227250000000001E-2</v>
      </c>
      <c r="H166">
        <f t="shared" si="119"/>
        <v>159.788524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1.634E-2</v>
      </c>
      <c r="M166">
        <f>M46+I46+E46</f>
        <v>28.610089000000002</v>
      </c>
      <c r="O166" s="20"/>
      <c r="P166" s="16"/>
      <c r="Q166" t="s">
        <v>36</v>
      </c>
      <c r="R166">
        <f t="shared" si="123"/>
        <v>1.0641000000000001E-2</v>
      </c>
      <c r="S166">
        <f t="shared" si="124"/>
        <v>1.9209E-2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1.6379999999999999E-2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1.0683999999999999E-2</v>
      </c>
      <c r="G172">
        <f t="shared" si="128"/>
        <v>1.9035999999999997E-2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1.6459999999999995E-2</v>
      </c>
      <c r="O172" s="20"/>
      <c r="P172" s="16"/>
      <c r="Q172" t="s">
        <v>36</v>
      </c>
      <c r="R172">
        <f t="shared" si="131"/>
        <v>1.0729000000000001E-2</v>
      </c>
      <c r="S172">
        <f t="shared" si="132"/>
        <v>1.8681E-2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1.6539999999999999E-2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1.0630724999999999E-2</v>
      </c>
      <c r="G179">
        <f t="shared" si="136"/>
        <v>1.9210162499999996E-2</v>
      </c>
      <c r="H179">
        <f t="shared" si="137"/>
        <v>211.42300900000001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1.6359999999999996E-2</v>
      </c>
      <c r="M179">
        <f>Q46+M46+I46+E46</f>
        <v>38.112668999999997</v>
      </c>
      <c r="N179" s="21"/>
      <c r="O179" s="20"/>
      <c r="P179" s="16"/>
      <c r="Q179" t="s">
        <v>36</v>
      </c>
      <c r="R179">
        <f t="shared" si="141"/>
        <v>1.06628E-2</v>
      </c>
      <c r="S179">
        <f t="shared" si="142"/>
        <v>1.9104299999999998E-2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1.6419999999999997E-2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1.0730399999999999E-2</v>
      </c>
      <c r="G185">
        <f t="shared" si="146"/>
        <v>1.8626399999999994E-2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1.6539999999999999E-2</v>
      </c>
      <c r="N185" s="21"/>
      <c r="O185" s="20"/>
      <c r="P185" s="16"/>
      <c r="Q185" t="s">
        <v>36</v>
      </c>
      <c r="R185">
        <f t="shared" si="149"/>
        <v>1.0801600000000001E-2</v>
      </c>
      <c r="S185">
        <f t="shared" si="150"/>
        <v>1.7930100000000001E-2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1.6660000000000001E-2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5.0049999999999999E-3</v>
      </c>
      <c r="G192">
        <f t="shared" si="154"/>
        <v>1.5619999999999998E-2</v>
      </c>
      <c r="H192">
        <f t="shared" si="155"/>
        <v>94.612041000000005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1.0409999999999999E-2</v>
      </c>
      <c r="M192">
        <f>AA46+W46</f>
        <v>18.068182</v>
      </c>
      <c r="P192" s="16"/>
      <c r="Q192" t="s">
        <v>36</v>
      </c>
      <c r="R192">
        <f t="shared" si="159"/>
        <v>5.0100000000000006E-3</v>
      </c>
      <c r="S192">
        <f t="shared" si="160"/>
        <v>1.5640000000000001E-2</v>
      </c>
      <c r="U192">
        <f t="shared" si="161"/>
        <v>3.46E-3</v>
      </c>
      <c r="V192">
        <f t="shared" si="162"/>
        <v>4.1500000000000009E-3</v>
      </c>
      <c r="X192">
        <f>0.1*X46+(1-0.1)*T46</f>
        <v>1.042E-2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5.0200000000000002E-3</v>
      </c>
      <c r="G198">
        <f t="shared" si="164"/>
        <v>1.5679999999999999E-2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1.044E-2</v>
      </c>
      <c r="P198" s="16"/>
      <c r="Q198" t="s">
        <v>36</v>
      </c>
      <c r="R198">
        <f t="shared" si="167"/>
        <v>5.0299999999999997E-3</v>
      </c>
      <c r="S198">
        <f t="shared" si="168"/>
        <v>1.5719999999999998E-2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1.0459999999999999E-2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5.0100000000000006E-3</v>
      </c>
      <c r="G205">
        <f t="shared" si="172"/>
        <v>1.5640000000000001E-2</v>
      </c>
      <c r="H205">
        <f t="shared" si="173"/>
        <v>145.50457599999999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1.0420250000000001E-2</v>
      </c>
      <c r="M205">
        <f>AE46+AA46+W46</f>
        <v>27.588926999999998</v>
      </c>
      <c r="O205" s="20"/>
      <c r="P205" s="16"/>
      <c r="Q205" t="s">
        <v>36</v>
      </c>
      <c r="R205">
        <f t="shared" si="177"/>
        <v>5.020000000000001E-3</v>
      </c>
      <c r="S205">
        <f t="shared" si="178"/>
        <v>1.5679999999999999E-2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1.0441000000000001E-2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5.0400000000000002E-3</v>
      </c>
      <c r="G211">
        <f t="shared" si="182"/>
        <v>1.576E-2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1.0484E-2</v>
      </c>
      <c r="O211" s="20"/>
      <c r="P211" s="16"/>
      <c r="Q211" t="s">
        <v>36</v>
      </c>
      <c r="R211">
        <f t="shared" si="185"/>
        <v>5.0600000000000003E-3</v>
      </c>
      <c r="S211">
        <f t="shared" si="186"/>
        <v>1.584E-2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1.0529E-2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5.0150124999999999E-3</v>
      </c>
      <c r="G218">
        <f t="shared" si="190"/>
        <v>1.5659999999999997E-2</v>
      </c>
      <c r="H218">
        <f t="shared" si="191"/>
        <v>193.226923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1.0430749999999997E-2</v>
      </c>
      <c r="M218">
        <f>AI46+AE46+AA46+W46</f>
        <v>35.978479999999998</v>
      </c>
      <c r="N218" s="21"/>
      <c r="O218" s="20"/>
      <c r="P218" s="16"/>
      <c r="Q218" t="s">
        <v>36</v>
      </c>
      <c r="R218">
        <f t="shared" si="195"/>
        <v>5.0301E-3</v>
      </c>
      <c r="S218">
        <f t="shared" si="196"/>
        <v>1.5719999999999998E-2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1.0463E-2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5.0607999999999998E-3</v>
      </c>
      <c r="G224">
        <f t="shared" si="200"/>
        <v>1.584E-2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1.0532E-2</v>
      </c>
      <c r="N224" s="21"/>
      <c r="O224" s="20"/>
      <c r="P224" s="16"/>
      <c r="Q224" t="s">
        <v>36</v>
      </c>
      <c r="R224">
        <f t="shared" si="203"/>
        <v>5.0927000000000004E-3</v>
      </c>
      <c r="S224">
        <f t="shared" si="204"/>
        <v>1.5960000000000002E-2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1.0607E-2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9.3149999999999986E-3</v>
      </c>
      <c r="H231">
        <f t="shared" si="209"/>
        <v>78.357103999999993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4.3049999999999998E-3</v>
      </c>
      <c r="M231">
        <f>I66+E66</f>
        <v>18.543728999999999</v>
      </c>
      <c r="P231" s="16"/>
      <c r="Q231" t="s">
        <v>36</v>
      </c>
      <c r="R231">
        <f>0.1*G54+(1-0.1)*C54</f>
        <v>2.0999999999999999E-3</v>
      </c>
      <c r="S231">
        <f t="shared" si="213"/>
        <v>9.329999999999998E-3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4.3100000000000005E-3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9.3600000000000003E-3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4.3200000000000009E-3</v>
      </c>
      <c r="P237" s="16"/>
      <c r="Q237" t="s">
        <v>36</v>
      </c>
      <c r="R237">
        <f>0.3*G54+(1-0.3)*C54</f>
        <v>2.0999999999999994E-3</v>
      </c>
      <c r="S237">
        <f t="shared" si="220"/>
        <v>9.389999999999999E-3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4.3299999999999996E-3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9.3299999999999998E-3</v>
      </c>
      <c r="H244">
        <f t="shared" si="225"/>
        <v>118.47416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4.3102500000000007E-3</v>
      </c>
      <c r="M244">
        <f>M66+I66+E66</f>
        <v>28.6877</v>
      </c>
      <c r="O244" s="20"/>
      <c r="P244" s="16"/>
      <c r="Q244" t="s">
        <v>36</v>
      </c>
      <c r="R244">
        <f t="shared" si="229"/>
        <v>2.101E-3</v>
      </c>
      <c r="S244">
        <f t="shared" si="230"/>
        <v>9.3600000000000003E-3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4.3210000000000002E-3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9.4199999999999996E-3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4.3440000000000006E-3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9.4799999999999988E-3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4.3690000000000005E-3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2.1007249999999995E-3</v>
      </c>
      <c r="G257">
        <f t="shared" si="241"/>
        <v>9.3449874999999988E-3</v>
      </c>
      <c r="H257">
        <f t="shared" si="242"/>
        <v>157.143404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4.3157249999999994E-3</v>
      </c>
      <c r="M257">
        <f>Q66+M66+I66+E66</f>
        <v>38.068893000000003</v>
      </c>
      <c r="N257" s="21"/>
      <c r="O257" s="20"/>
      <c r="P257" s="16"/>
      <c r="Q257" t="s">
        <v>36</v>
      </c>
      <c r="R257">
        <f t="shared" si="246"/>
        <v>2.1027999999999997E-3</v>
      </c>
      <c r="S257">
        <f t="shared" si="247"/>
        <v>9.3898999999999979E-3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4.3327999999999995E-3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2.1103999999999997E-3</v>
      </c>
      <c r="G263">
        <f t="shared" si="251"/>
        <v>9.4791999999999984E-3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4.3704E-3</v>
      </c>
      <c r="N263" s="21"/>
      <c r="O263" s="20"/>
      <c r="P263" s="16"/>
      <c r="Q263" t="s">
        <v>36</v>
      </c>
      <c r="R263">
        <f t="shared" si="254"/>
        <v>2.1216E-3</v>
      </c>
      <c r="S263">
        <f t="shared" si="255"/>
        <v>9.5673000000000008E-3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4.4115999999999999E-3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2.3199999999999998E-2</v>
      </c>
      <c r="D13" s="11">
        <v>2.4E-2</v>
      </c>
      <c r="E13" s="12">
        <v>6.7252260000000001</v>
      </c>
      <c r="F13" t="s">
        <v>22</v>
      </c>
      <c r="G13" s="11">
        <v>2.3800000000000002E-2</v>
      </c>
      <c r="H13" s="11">
        <v>2.47E-2</v>
      </c>
      <c r="I13" s="12">
        <v>6.5848579999999997</v>
      </c>
      <c r="J13" s="12" t="s">
        <v>22</v>
      </c>
      <c r="K13" s="12">
        <v>2.4400000000000002E-2</v>
      </c>
      <c r="L13" s="12">
        <v>2.53E-2</v>
      </c>
      <c r="M13" s="12">
        <v>7.3354920000000003</v>
      </c>
      <c r="N13" s="12" t="s">
        <v>22</v>
      </c>
      <c r="O13" s="12">
        <v>2.5100000000000001E-2</v>
      </c>
      <c r="P13" s="12">
        <v>2.5999999999999999E-2</v>
      </c>
      <c r="Q13" s="12">
        <v>6.7500770000000001</v>
      </c>
      <c r="S13" s="17"/>
      <c r="T13" t="s">
        <v>22</v>
      </c>
      <c r="U13" s="3">
        <v>1.9300000000000001E-2</v>
      </c>
      <c r="V13" s="3">
        <v>2.12E-2</v>
      </c>
      <c r="W13">
        <v>54.959395000000001</v>
      </c>
      <c r="X13" t="s">
        <v>22</v>
      </c>
      <c r="Y13" s="3">
        <v>1.9800000000000002E-2</v>
      </c>
      <c r="Z13" s="3">
        <v>2.18E-2</v>
      </c>
      <c r="AA13">
        <v>47.278888000000002</v>
      </c>
      <c r="AB13" t="s">
        <v>22</v>
      </c>
      <c r="AC13">
        <v>2.0299999999999999E-2</v>
      </c>
      <c r="AD13">
        <v>2.23E-2</v>
      </c>
      <c r="AE13">
        <v>51.520457999999998</v>
      </c>
      <c r="AF13" t="s">
        <v>22</v>
      </c>
      <c r="AG13">
        <v>2.0799999999999999E-2</v>
      </c>
      <c r="AH13">
        <v>2.29E-2</v>
      </c>
      <c r="AI13">
        <v>47.964351999999998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2.3199999999999998E-2</v>
      </c>
      <c r="C25" s="8"/>
      <c r="D25" s="8"/>
      <c r="E25">
        <v>14.263358999999999</v>
      </c>
      <c r="F25" s="8">
        <v>2.3900000000000001E-2</v>
      </c>
      <c r="G25" s="8"/>
      <c r="H25" s="8"/>
      <c r="I25">
        <v>15.663516</v>
      </c>
      <c r="J25" s="10">
        <v>2.4500000000000001E-2</v>
      </c>
      <c r="K25" s="10"/>
      <c r="L25" s="10"/>
      <c r="M25">
        <v>11.025646999999999</v>
      </c>
      <c r="N25" s="10">
        <v>2.5100000000000001E-2</v>
      </c>
      <c r="O25" s="10"/>
      <c r="P25" s="10"/>
      <c r="Q25">
        <v>11.040812000000001</v>
      </c>
      <c r="S25" s="19"/>
      <c r="T25" s="8">
        <v>2.06E-2</v>
      </c>
      <c r="U25" s="8"/>
      <c r="V25" s="8"/>
      <c r="W25">
        <v>13.299201999999999</v>
      </c>
      <c r="X25" s="8">
        <v>2.1100000000000001E-2</v>
      </c>
      <c r="Y25" s="8"/>
      <c r="Z25" s="8"/>
      <c r="AA25">
        <v>9.3399680000000007</v>
      </c>
      <c r="AB25" s="10">
        <v>2.1700000000000001E-2</v>
      </c>
      <c r="AC25" s="10"/>
      <c r="AD25" s="10"/>
      <c r="AE25">
        <v>8.5844380000000005</v>
      </c>
      <c r="AF25" s="10">
        <v>2.23E-2</v>
      </c>
      <c r="AG25" s="10"/>
      <c r="AH25" s="10"/>
      <c r="AI25">
        <v>8.5058450000000008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1.04E-2</v>
      </c>
      <c r="D34" s="3">
        <v>1.8700000000000001E-2</v>
      </c>
      <c r="E34">
        <v>48.121037000000001</v>
      </c>
      <c r="F34" t="s">
        <v>22</v>
      </c>
      <c r="G34" s="3">
        <v>1.0699999999999999E-2</v>
      </c>
      <c r="H34" s="3">
        <v>1.9199999999999998E-2</v>
      </c>
      <c r="I34">
        <v>44.631168000000002</v>
      </c>
      <c r="J34" t="s">
        <v>22</v>
      </c>
      <c r="K34">
        <v>1.0999999999999999E-2</v>
      </c>
      <c r="L34">
        <v>1.9699999999999999E-2</v>
      </c>
      <c r="M34">
        <v>44.616925999999999</v>
      </c>
      <c r="N34" t="s">
        <v>22</v>
      </c>
      <c r="O34" s="3">
        <v>1.12E-2</v>
      </c>
      <c r="P34" s="3">
        <v>2.0199999999999999E-2</v>
      </c>
      <c r="Q34">
        <v>46.516506</v>
      </c>
      <c r="S34" s="17"/>
      <c r="T34" t="s">
        <v>22</v>
      </c>
      <c r="U34" s="3">
        <v>5.0000000000000001E-3</v>
      </c>
      <c r="V34" s="3">
        <v>1.52E-2</v>
      </c>
      <c r="W34">
        <v>46.411026999999997</v>
      </c>
      <c r="X34" t="s">
        <v>22</v>
      </c>
      <c r="Y34" s="3">
        <v>5.1000000000000004E-3</v>
      </c>
      <c r="Z34" s="3">
        <v>1.5599999999999999E-2</v>
      </c>
      <c r="AA34">
        <v>40.743712000000002</v>
      </c>
      <c r="AB34" t="s">
        <v>22</v>
      </c>
      <c r="AC34" s="3">
        <v>5.1999999999999998E-3</v>
      </c>
      <c r="AD34" s="3">
        <v>1.6E-2</v>
      </c>
      <c r="AE34">
        <v>40.299767000000003</v>
      </c>
      <c r="AF34" t="s">
        <v>22</v>
      </c>
      <c r="AG34" s="3">
        <v>5.4000000000000003E-3</v>
      </c>
      <c r="AH34" s="3">
        <v>1.6400000000000001E-2</v>
      </c>
      <c r="AI34">
        <v>44.990521000000001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1.5900000000000001E-2</v>
      </c>
      <c r="C46" s="8"/>
      <c r="D46" s="8"/>
      <c r="E46">
        <v>10.241949999999999</v>
      </c>
      <c r="F46" s="8">
        <v>1.6400000000000001E-2</v>
      </c>
      <c r="G46" s="8"/>
      <c r="H46" s="8"/>
      <c r="I46">
        <v>10.786059</v>
      </c>
      <c r="J46" s="10">
        <v>1.6799999999999999E-2</v>
      </c>
      <c r="K46" s="10"/>
      <c r="L46" s="10"/>
      <c r="M46">
        <v>11.368422000000001</v>
      </c>
      <c r="N46" s="10">
        <v>1.72E-2</v>
      </c>
      <c r="O46" s="10"/>
      <c r="P46" s="10"/>
      <c r="Q46">
        <v>10.438359999999999</v>
      </c>
      <c r="S46" s="19"/>
      <c r="T46" s="8">
        <v>1.03E-2</v>
      </c>
      <c r="U46" s="8"/>
      <c r="V46" s="8"/>
      <c r="W46">
        <v>8.8417739999999991</v>
      </c>
      <c r="X46" s="8">
        <v>1.0500000000000001E-2</v>
      </c>
      <c r="Y46" s="8"/>
      <c r="Z46" s="8"/>
      <c r="AA46">
        <v>8.7588509999999999</v>
      </c>
      <c r="AB46" s="8">
        <v>1.09E-2</v>
      </c>
      <c r="AC46" s="8"/>
      <c r="AD46" s="8"/>
      <c r="AE46">
        <v>9.3709220000000002</v>
      </c>
      <c r="AF46">
        <v>1.11E-2</v>
      </c>
      <c r="AG46" s="8"/>
      <c r="AH46" s="8"/>
      <c r="AI46">
        <v>9.9491879999999995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9.1000000000000004E-3</v>
      </c>
      <c r="E54">
        <v>34.289434999999997</v>
      </c>
      <c r="F54" t="s">
        <v>22</v>
      </c>
      <c r="G54" s="3">
        <v>2.0999999999999999E-3</v>
      </c>
      <c r="H54" s="3">
        <v>9.4000000000000004E-3</v>
      </c>
      <c r="I54">
        <v>33.713239000000002</v>
      </c>
      <c r="J54" t="s">
        <v>22</v>
      </c>
      <c r="K54" s="3">
        <v>2.2000000000000001E-3</v>
      </c>
      <c r="L54" s="3">
        <v>9.5999999999999992E-3</v>
      </c>
      <c r="M54">
        <v>36.984174000000003</v>
      </c>
      <c r="N54" t="s">
        <v>22</v>
      </c>
      <c r="O54" s="3">
        <v>2.2000000000000001E-3</v>
      </c>
      <c r="P54" s="3">
        <v>9.9000000000000008E-3</v>
      </c>
      <c r="Q54">
        <v>37.126015000000002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4.3E-3</v>
      </c>
      <c r="C66" s="8"/>
      <c r="D66" s="8"/>
      <c r="E66">
        <v>9.3186490000000006</v>
      </c>
      <c r="F66" s="8">
        <v>4.4000000000000003E-3</v>
      </c>
      <c r="G66" s="8"/>
      <c r="H66" s="8"/>
      <c r="I66">
        <v>10.012212999999999</v>
      </c>
      <c r="J66" s="8">
        <v>4.4999999999999997E-3</v>
      </c>
      <c r="K66" s="8"/>
      <c r="L66" s="8"/>
      <c r="M66">
        <v>9.9570570000000007</v>
      </c>
      <c r="N66" s="8">
        <v>4.7000000000000002E-3</v>
      </c>
      <c r="O66" s="8"/>
      <c r="P66" s="8"/>
      <c r="Q66">
        <v>9.8884000000000007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2.3229999999999997E-2</v>
      </c>
      <c r="G75">
        <f t="shared" si="1"/>
        <v>2.4035000000000001E-2</v>
      </c>
      <c r="H75">
        <f t="shared" si="2"/>
        <v>13.310084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2.3234999999999999E-2</v>
      </c>
      <c r="M75">
        <f>I25+E25</f>
        <v>29.926874999999999</v>
      </c>
      <c r="P75" s="16"/>
      <c r="Q75" t="s">
        <v>36</v>
      </c>
      <c r="R75">
        <f t="shared" si="6"/>
        <v>2.3259999999999999E-2</v>
      </c>
      <c r="S75">
        <f t="shared" si="7"/>
        <v>2.4070000000000001E-2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2.3269999999999999E-2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2.332E-2</v>
      </c>
      <c r="G81">
        <f t="shared" si="11"/>
        <v>2.4140000000000002E-2</v>
      </c>
      <c r="I81">
        <f t="shared" si="12"/>
        <v>5.62E-3</v>
      </c>
      <c r="J81">
        <f t="shared" si="13"/>
        <v>5.62E-3</v>
      </c>
      <c r="L81">
        <f>0.2*F25+(1-0.2)*B25</f>
        <v>2.334E-2</v>
      </c>
      <c r="P81" s="16"/>
      <c r="Q81" t="s">
        <v>36</v>
      </c>
      <c r="R81">
        <f t="shared" si="14"/>
        <v>2.3379999999999998E-2</v>
      </c>
      <c r="S81">
        <f t="shared" si="15"/>
        <v>2.4209999999999999E-2</v>
      </c>
      <c r="U81">
        <f t="shared" si="16"/>
        <v>5.6799999999999993E-3</v>
      </c>
      <c r="V81">
        <f t="shared" si="17"/>
        <v>5.6799999999999993E-3</v>
      </c>
      <c r="X81">
        <f>0.3*F25+(1-0.3)*B25</f>
        <v>2.3409999999999997E-2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2.3260000000000003E-2</v>
      </c>
      <c r="G88">
        <f t="shared" si="19"/>
        <v>2.4069750000000001E-2</v>
      </c>
      <c r="H88">
        <f t="shared" si="20"/>
        <v>20.645575999999998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2.3269750000000002E-2</v>
      </c>
      <c r="M88">
        <f>M25+I25+E25</f>
        <v>40.952522000000002</v>
      </c>
      <c r="O88" s="20"/>
      <c r="P88" s="16"/>
      <c r="Q88" t="s">
        <v>36</v>
      </c>
      <c r="R88">
        <f t="shared" si="24"/>
        <v>2.332E-2</v>
      </c>
      <c r="S88">
        <f t="shared" si="25"/>
        <v>2.4139000000000001E-2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2.3339000000000002E-2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2.3439999999999999E-2</v>
      </c>
      <c r="G94">
        <f t="shared" si="29"/>
        <v>2.4275999999999999E-2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2.3475999999999997E-2</v>
      </c>
      <c r="O94" s="20"/>
      <c r="P94" s="16"/>
      <c r="Q94" t="s">
        <v>36</v>
      </c>
      <c r="R94">
        <f t="shared" si="32"/>
        <v>2.3560000000000001E-2</v>
      </c>
      <c r="S94">
        <f t="shared" si="33"/>
        <v>2.4411000000000002E-2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2.3611E-2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2.3290012499999995E-2</v>
      </c>
      <c r="G101">
        <f t="shared" si="37"/>
        <v>2.4104274999999998E-2</v>
      </c>
      <c r="H101">
        <f>Q13+M13+I11+E13</f>
        <v>20.810794999999999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2.3304262499999995E-2</v>
      </c>
      <c r="M101">
        <f>Q25+M25+I25+E25</f>
        <v>51.993334000000004</v>
      </c>
      <c r="N101" s="21"/>
      <c r="O101" s="20"/>
      <c r="P101" s="16"/>
      <c r="Q101" t="s">
        <v>36</v>
      </c>
      <c r="R101">
        <f t="shared" si="41"/>
        <v>2.3380099999999997E-2</v>
      </c>
      <c r="S101">
        <f t="shared" si="42"/>
        <v>2.4207199999999998E-2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2.34071E-2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2.35608E-2</v>
      </c>
      <c r="G107">
        <f t="shared" si="46"/>
        <v>2.4409599999999997E-2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2.3608799999999999E-2</v>
      </c>
      <c r="N107" s="21"/>
      <c r="O107" s="20"/>
      <c r="P107" s="16"/>
      <c r="Q107" t="s">
        <v>36</v>
      </c>
      <c r="R107">
        <f t="shared" si="49"/>
        <v>2.3742699999999999E-2</v>
      </c>
      <c r="S107">
        <f t="shared" si="50"/>
        <v>2.4608400000000002E-2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2.3805699999999999E-2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1.9325000000000002E-2</v>
      </c>
      <c r="G114">
        <f t="shared" si="54"/>
        <v>2.1229999999999999E-2</v>
      </c>
      <c r="H114">
        <f t="shared" si="55"/>
        <v>102.238283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2.0625000000000001E-2</v>
      </c>
      <c r="M114">
        <f>AA25+W25</f>
        <v>22.63917</v>
      </c>
      <c r="P114" s="16"/>
      <c r="Q114" t="s">
        <v>36</v>
      </c>
      <c r="R114">
        <f t="shared" si="59"/>
        <v>1.9349999999999999E-2</v>
      </c>
      <c r="S114">
        <f t="shared" si="60"/>
        <v>2.1260000000000001E-2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2.0650000000000002E-2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1.9400000000000004E-2</v>
      </c>
      <c r="G120">
        <f t="shared" si="64"/>
        <v>2.1319999999999999E-2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2.0700000000000003E-2</v>
      </c>
      <c r="P120" s="16"/>
      <c r="Q120" t="s">
        <v>36</v>
      </c>
      <c r="R120">
        <f t="shared" si="67"/>
        <v>1.9449999999999999E-2</v>
      </c>
      <c r="S120">
        <f t="shared" si="68"/>
        <v>2.138E-2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2.0749999999999998E-2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1.9350000000000003E-2</v>
      </c>
      <c r="G127">
        <f t="shared" si="72"/>
        <v>2.1259750000000001E-2</v>
      </c>
      <c r="H127">
        <f t="shared" si="73"/>
        <v>153.75874099999999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2.0650250000000002E-2</v>
      </c>
      <c r="M127">
        <f>AE25+AA25+W25</f>
        <v>31.223607999999999</v>
      </c>
      <c r="O127" s="20"/>
      <c r="P127" s="16"/>
      <c r="Q127" t="s">
        <v>36</v>
      </c>
      <c r="R127">
        <f t="shared" si="77"/>
        <v>1.9400000000000001E-2</v>
      </c>
      <c r="S127">
        <f t="shared" si="78"/>
        <v>2.1319000000000001E-2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2.0701000000000004E-2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1.95E-2</v>
      </c>
      <c r="G133">
        <f t="shared" si="82"/>
        <v>2.1436E-2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2.0804E-2</v>
      </c>
      <c r="O133" s="20"/>
      <c r="P133" s="16"/>
      <c r="Q133" t="s">
        <v>36</v>
      </c>
      <c r="R133">
        <f t="shared" si="85"/>
        <v>1.9600000000000003E-2</v>
      </c>
      <c r="S133">
        <f t="shared" si="86"/>
        <v>2.1551000000000001E-2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2.0909000000000004E-2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1.7493287499999999E-2</v>
      </c>
      <c r="G140">
        <f>3*0.05*(1-0.05)*(1-0.05)*Z20+3*0.05*0.05*(1-0.05)*AD13+0.05*0.05*0.05*AH13+(1-3*0.05*(1-0.05)*(1-0.05)-3*0.05*0.05*(1-0.05)-0.05*0.05*0.05)*V13</f>
        <v>1.9136812499999996E-2</v>
      </c>
      <c r="H140">
        <f>AI13+AE13+AA20+W13</f>
        <v>155.567274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2.0675737499999999E-2</v>
      </c>
      <c r="M140">
        <f>AI25+AE25+AA25+W25</f>
        <v>39.729452999999999</v>
      </c>
      <c r="N140" s="21"/>
      <c r="O140" s="20"/>
      <c r="P140" s="16"/>
      <c r="Q140" t="s">
        <v>36</v>
      </c>
      <c r="R140">
        <f t="shared" si="92"/>
        <v>1.9450000000000002E-2</v>
      </c>
      <c r="S140">
        <f t="shared" si="93"/>
        <v>2.1377199999999999E-2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2.0752899999999998E-2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1.4262399999999998E-2</v>
      </c>
      <c r="G146">
        <f>3*0.2*(1-0.2)*(1-0.2)*Z20+3*0.2*0.2*(1-0.2)*AD13+0.2*0.2*0.2*AH13+(1-3*0.2*(1-0.2)*(1-0.2)-3*0.2*0.2*(1-0.2)-0.2*0.2*0.2)*V13</f>
        <v>1.5443999999999996E-2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2.0911199999999998E-2</v>
      </c>
      <c r="N146" s="21"/>
      <c r="O146" s="20"/>
      <c r="P146" s="16"/>
      <c r="Q146" t="s">
        <v>36</v>
      </c>
      <c r="R146">
        <f t="shared" si="98"/>
        <v>1.975E-2</v>
      </c>
      <c r="S146">
        <f t="shared" si="99"/>
        <v>2.1718400000000002E-2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2.1074300000000004E-2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1.0415000000000001E-2</v>
      </c>
      <c r="G153">
        <f t="shared" si="103"/>
        <v>1.8724999999999999E-2</v>
      </c>
      <c r="H153">
        <f t="shared" si="104"/>
        <v>92.752205000000004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1.5925000000000002E-2</v>
      </c>
      <c r="M153">
        <f>I46+E46</f>
        <v>21.028008999999997</v>
      </c>
      <c r="P153" s="16"/>
      <c r="Q153" t="s">
        <v>36</v>
      </c>
      <c r="R153">
        <f t="shared" si="108"/>
        <v>1.043E-2</v>
      </c>
      <c r="S153">
        <f t="shared" si="109"/>
        <v>1.8750000000000003E-2</v>
      </c>
      <c r="U153">
        <f t="shared" si="110"/>
        <v>4.7600000000000003E-3</v>
      </c>
      <c r="V153">
        <f t="shared" si="111"/>
        <v>4.96E-3</v>
      </c>
      <c r="X153">
        <f>0.1*F46+(1-0.1)*B46</f>
        <v>1.5950000000000002E-2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1.0459999999999999E-2</v>
      </c>
      <c r="G159">
        <f t="shared" si="113"/>
        <v>1.8800000000000001E-2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1.6000000000000004E-2</v>
      </c>
      <c r="P159" s="16"/>
      <c r="Q159" t="s">
        <v>36</v>
      </c>
      <c r="R159">
        <f t="shared" si="116"/>
        <v>1.0489999999999999E-2</v>
      </c>
      <c r="S159">
        <f t="shared" si="117"/>
        <v>1.8849999999999999E-2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1.6049999999999998E-2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1.043E-2</v>
      </c>
      <c r="G166">
        <f t="shared" si="121"/>
        <v>1.8750000000000003E-2</v>
      </c>
      <c r="H166">
        <f t="shared" si="122"/>
        <v>137.36913100000001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1.5949750000000002E-2</v>
      </c>
      <c r="M166">
        <f>M46+I46+E46</f>
        <v>32.396431</v>
      </c>
      <c r="O166" s="20"/>
      <c r="P166" s="16"/>
      <c r="Q166" t="s">
        <v>36</v>
      </c>
      <c r="R166">
        <f t="shared" si="126"/>
        <v>1.0460000000000001E-2</v>
      </c>
      <c r="S166">
        <f t="shared" si="127"/>
        <v>1.8800000000000004E-2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1.5999000000000003E-2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1.0519999999999998E-2</v>
      </c>
      <c r="G172">
        <f t="shared" si="131"/>
        <v>1.89E-2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1.6095999999999999E-2</v>
      </c>
      <c r="O172" s="20"/>
      <c r="P172" s="16"/>
      <c r="Q172" t="s">
        <v>36</v>
      </c>
      <c r="R172">
        <f t="shared" si="134"/>
        <v>1.0579999999999999E-2</v>
      </c>
      <c r="S172">
        <f t="shared" si="135"/>
        <v>1.9000000000000003E-2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1.6191000000000001E-2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1.0444987499999997E-2</v>
      </c>
      <c r="G179">
        <f t="shared" si="139"/>
        <v>1.8775E-2</v>
      </c>
      <c r="H179">
        <f t="shared" si="140"/>
        <v>183.885637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1.5974262499999999E-2</v>
      </c>
      <c r="M179">
        <f>Q46+M46+I46+E46</f>
        <v>42.834790999999996</v>
      </c>
      <c r="N179" s="21"/>
      <c r="O179" s="20"/>
      <c r="P179" s="16"/>
      <c r="Q179" t="s">
        <v>36</v>
      </c>
      <c r="R179">
        <f t="shared" si="144"/>
        <v>1.0489899999999998E-2</v>
      </c>
      <c r="S179">
        <f t="shared" si="145"/>
        <v>1.8849999999999999E-2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1.6047100000000002E-2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1.05792E-2</v>
      </c>
      <c r="G185">
        <f t="shared" si="149"/>
        <v>1.8999999999999996E-2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1.61888E-2</v>
      </c>
      <c r="N185" s="21"/>
      <c r="O185" s="20"/>
      <c r="P185" s="16"/>
      <c r="Q185" t="s">
        <v>36</v>
      </c>
      <c r="R185">
        <f t="shared" si="152"/>
        <v>1.0667299999999999E-2</v>
      </c>
      <c r="S185">
        <f t="shared" si="153"/>
        <v>1.915E-2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1.6325700000000002E-2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5.0049999999999999E-3</v>
      </c>
      <c r="G192">
        <f t="shared" si="157"/>
        <v>1.5219999999999999E-2</v>
      </c>
      <c r="H192">
        <f t="shared" si="158"/>
        <v>87.154739000000006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1.031E-2</v>
      </c>
      <c r="M192">
        <f>AA46+W46</f>
        <v>17.600625000000001</v>
      </c>
      <c r="P192" s="16"/>
      <c r="Q192" t="s">
        <v>36</v>
      </c>
      <c r="R192">
        <f t="shared" si="162"/>
        <v>5.0100000000000006E-3</v>
      </c>
      <c r="S192">
        <f t="shared" si="163"/>
        <v>1.524E-2</v>
      </c>
      <c r="U192">
        <f t="shared" si="164"/>
        <v>3.46E-3</v>
      </c>
      <c r="V192">
        <f t="shared" si="165"/>
        <v>4.1500000000000009E-3</v>
      </c>
      <c r="X192">
        <f>0.1*X46+(1-0.1)*T46</f>
        <v>1.0320000000000001E-2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5.0200000000000002E-3</v>
      </c>
      <c r="G198">
        <f t="shared" si="167"/>
        <v>1.528E-2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1.0340000000000002E-2</v>
      </c>
      <c r="P198" s="16"/>
      <c r="Q198" t="s">
        <v>36</v>
      </c>
      <c r="R198">
        <f t="shared" si="170"/>
        <v>5.0299999999999997E-3</v>
      </c>
      <c r="S198">
        <f t="shared" si="171"/>
        <v>1.532E-2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1.0359999999999999E-2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5.0100000000000006E-3</v>
      </c>
      <c r="G205">
        <f t="shared" si="175"/>
        <v>1.5240000000000002E-2</v>
      </c>
      <c r="H205">
        <f t="shared" si="176"/>
        <v>127.45450600000001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1.03205E-2</v>
      </c>
      <c r="M205">
        <f>AE46+AA46+W46</f>
        <v>26.971547000000001</v>
      </c>
      <c r="O205" s="20"/>
      <c r="P205" s="16"/>
      <c r="Q205" t="s">
        <v>36</v>
      </c>
      <c r="R205">
        <f t="shared" si="180"/>
        <v>5.020000000000001E-3</v>
      </c>
      <c r="S205">
        <f t="shared" si="181"/>
        <v>1.528E-2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1.0342000000000002E-2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5.0400000000000002E-3</v>
      </c>
      <c r="G211">
        <f t="shared" si="185"/>
        <v>1.5359999999999999E-2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1.0388E-2</v>
      </c>
      <c r="O211" s="20"/>
      <c r="P211" s="16"/>
      <c r="Q211" t="s">
        <v>36</v>
      </c>
      <c r="R211">
        <f t="shared" si="188"/>
        <v>5.0600000000000003E-3</v>
      </c>
      <c r="S211">
        <f t="shared" si="189"/>
        <v>1.5440000000000001E-2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1.0438000000000001E-2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5.0150124999999999E-3</v>
      </c>
      <c r="G218">
        <f t="shared" si="193"/>
        <v>1.5259999999999998E-2</v>
      </c>
      <c r="H218">
        <f t="shared" si="194"/>
        <v>172.44502700000001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1.0331449999999999E-2</v>
      </c>
      <c r="M218">
        <f>AI46+AE46+AA46+W46</f>
        <v>36.920735000000001</v>
      </c>
      <c r="N218" s="21"/>
      <c r="O218" s="20"/>
      <c r="P218" s="16"/>
      <c r="Q218" t="s">
        <v>36</v>
      </c>
      <c r="R218">
        <f t="shared" si="198"/>
        <v>5.0301E-3</v>
      </c>
      <c r="S218">
        <f t="shared" si="199"/>
        <v>1.5319999999999999E-2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1.0365599999999999E-2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5.0607999999999998E-3</v>
      </c>
      <c r="G224">
        <f t="shared" si="203"/>
        <v>1.5439999999999999E-2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1.04408E-2</v>
      </c>
      <c r="N224" s="21"/>
      <c r="O224" s="20"/>
      <c r="P224" s="16"/>
      <c r="Q224" t="s">
        <v>36</v>
      </c>
      <c r="R224">
        <f t="shared" si="206"/>
        <v>5.0927000000000004E-3</v>
      </c>
      <c r="S224">
        <f t="shared" si="207"/>
        <v>1.5560000000000001E-2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1.05232E-2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2.0999999999999999E-3</v>
      </c>
      <c r="G231">
        <f t="shared" si="211"/>
        <v>9.1149999999999998E-3</v>
      </c>
      <c r="H231">
        <f t="shared" si="212"/>
        <v>68.002673999999999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4.3049999999999998E-3</v>
      </c>
      <c r="M231">
        <f>I66+E66</f>
        <v>19.330862</v>
      </c>
      <c r="P231" s="16"/>
      <c r="Q231" t="s">
        <v>36</v>
      </c>
      <c r="R231">
        <f t="shared" si="216"/>
        <v>2.0999999999999999E-3</v>
      </c>
      <c r="S231">
        <f t="shared" si="217"/>
        <v>9.130000000000001E-3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4.3100000000000005E-3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2.1000000000000003E-3</v>
      </c>
      <c r="G237">
        <f t="shared" si="221"/>
        <v>9.1600000000000015E-3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4.3200000000000009E-3</v>
      </c>
      <c r="P237" s="16"/>
      <c r="Q237" t="s">
        <v>36</v>
      </c>
      <c r="R237">
        <f t="shared" si="224"/>
        <v>2.0999999999999994E-3</v>
      </c>
      <c r="S237">
        <f t="shared" si="225"/>
        <v>9.1900000000000003E-3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4.3299999999999996E-3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2.1002500000000001E-3</v>
      </c>
      <c r="G244">
        <f t="shared" si="229"/>
        <v>9.1297500000000007E-3</v>
      </c>
      <c r="H244">
        <f t="shared" si="230"/>
        <v>104.98684800000001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4.3100000000000005E-3</v>
      </c>
      <c r="M244">
        <f>M66+I66+E66</f>
        <v>29.287919000000002</v>
      </c>
      <c r="O244" s="20"/>
      <c r="P244" s="16"/>
      <c r="Q244" t="s">
        <v>36</v>
      </c>
      <c r="R244">
        <f t="shared" si="234"/>
        <v>2.101E-3</v>
      </c>
      <c r="S244">
        <f t="shared" si="235"/>
        <v>9.1590000000000005E-3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4.3200000000000009E-3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2.104E-3</v>
      </c>
      <c r="G250">
        <f t="shared" si="239"/>
        <v>9.2160000000000002E-3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4.3400000000000001E-3</v>
      </c>
      <c r="O250" s="20"/>
      <c r="P250" s="16"/>
      <c r="Q250" t="s">
        <v>36</v>
      </c>
      <c r="R250">
        <f t="shared" si="242"/>
        <v>2.1089999999999998E-3</v>
      </c>
      <c r="S250">
        <f t="shared" si="243"/>
        <v>9.2710000000000015E-3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4.3600000000000002E-3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2.1007249999999995E-3</v>
      </c>
      <c r="G257">
        <f t="shared" si="247"/>
        <v>9.1442750000000003E-3</v>
      </c>
      <c r="H257">
        <f t="shared" si="248"/>
        <v>142.112863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4.3150124999999998E-3</v>
      </c>
      <c r="M257">
        <f>Q66+M66+I66+E66</f>
        <v>39.176319000000007</v>
      </c>
      <c r="N257" s="21"/>
      <c r="O257" s="20"/>
      <c r="P257" s="16"/>
      <c r="Q257" t="s">
        <v>36</v>
      </c>
      <c r="R257">
        <f t="shared" si="252"/>
        <v>2.1027999999999997E-3</v>
      </c>
      <c r="S257">
        <f t="shared" si="253"/>
        <v>9.1871999999999995E-3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4.3300999999999999E-3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2.1103999999999997E-3</v>
      </c>
      <c r="G263">
        <f t="shared" si="257"/>
        <v>9.2695999999999994E-3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4.3607999999999997E-3</v>
      </c>
      <c r="N263" s="21"/>
      <c r="O263" s="20"/>
      <c r="P263" s="16"/>
      <c r="Q263" t="s">
        <v>36</v>
      </c>
      <c r="R263">
        <f t="shared" si="260"/>
        <v>2.1216E-3</v>
      </c>
      <c r="S263">
        <f t="shared" si="261"/>
        <v>9.3483999999999998E-3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4.3927000000000003E-3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2.2599999999999999E-2</v>
      </c>
      <c r="D13" s="11">
        <v>2.3300000000000001E-2</v>
      </c>
      <c r="E13" s="12">
        <v>5.6168079999999998</v>
      </c>
      <c r="F13" s="12" t="s">
        <v>22</v>
      </c>
      <c r="G13" s="11">
        <v>2.3199999999999998E-2</v>
      </c>
      <c r="H13" s="11">
        <v>2.4E-2</v>
      </c>
      <c r="I13" s="12">
        <v>5.5434700000000001</v>
      </c>
      <c r="J13" s="12" t="s">
        <v>22</v>
      </c>
      <c r="K13" s="12">
        <v>2.3800000000000002E-2</v>
      </c>
      <c r="L13" s="12">
        <v>2.46E-2</v>
      </c>
      <c r="M13" s="12">
        <v>4.9083100000000002</v>
      </c>
      <c r="N13" s="12" t="s">
        <v>22</v>
      </c>
      <c r="O13" s="12">
        <v>1.1999999999999999E-3</v>
      </c>
      <c r="P13" s="12">
        <v>1.1999999999999999E-3</v>
      </c>
      <c r="Q13" s="12">
        <v>1.1197109999999999</v>
      </c>
      <c r="S13" s="17"/>
      <c r="T13" t="s">
        <v>22</v>
      </c>
      <c r="U13" s="3">
        <v>1.89E-2</v>
      </c>
      <c r="V13" s="3">
        <v>2.06E-2</v>
      </c>
      <c r="W13">
        <v>39.261108</v>
      </c>
      <c r="X13" t="s">
        <v>22</v>
      </c>
      <c r="Y13" s="3">
        <v>1.9400000000000001E-2</v>
      </c>
      <c r="Z13" s="3">
        <v>2.12E-2</v>
      </c>
      <c r="AA13">
        <v>38.619790000000002</v>
      </c>
      <c r="AB13" t="s">
        <v>22</v>
      </c>
      <c r="AC13">
        <v>1.9900000000000001E-2</v>
      </c>
      <c r="AD13">
        <v>2.18E-2</v>
      </c>
      <c r="AE13">
        <v>39.788141000000003</v>
      </c>
      <c r="AF13" t="s">
        <v>22</v>
      </c>
      <c r="AG13">
        <v>2.0400000000000001E-2</v>
      </c>
      <c r="AH13">
        <v>2.23E-2</v>
      </c>
      <c r="AI13">
        <v>40.862074999999997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2.2599999999999999E-2</v>
      </c>
      <c r="C25" s="8"/>
      <c r="D25" s="8"/>
      <c r="E25">
        <v>8.7261129999999998</v>
      </c>
      <c r="F25" s="8">
        <v>2.3099999999999999E-2</v>
      </c>
      <c r="G25" s="8"/>
      <c r="H25" s="8"/>
      <c r="I25">
        <v>9.9878560000000007</v>
      </c>
      <c r="J25" s="10">
        <v>2.3800000000000002E-2</v>
      </c>
      <c r="K25" s="10"/>
      <c r="L25" s="10"/>
      <c r="M25">
        <v>9.6110799999999994</v>
      </c>
      <c r="N25" s="10">
        <v>2.46E-2</v>
      </c>
      <c r="O25" s="10"/>
      <c r="P25" s="10"/>
      <c r="Q25">
        <v>8.8425989999999999</v>
      </c>
      <c r="S25" s="19"/>
      <c r="T25" s="8">
        <v>0.02</v>
      </c>
      <c r="U25" s="8"/>
      <c r="V25" s="8"/>
      <c r="W25">
        <v>9.0297669999999997</v>
      </c>
      <c r="X25" s="8">
        <v>2.06E-2</v>
      </c>
      <c r="Y25" s="8"/>
      <c r="Z25" s="8"/>
      <c r="AA25">
        <v>8.9201139999999999</v>
      </c>
      <c r="AB25" s="10">
        <v>2.12E-2</v>
      </c>
      <c r="AC25" s="10"/>
      <c r="AD25" s="10"/>
      <c r="AE25">
        <v>9.7773649999999996</v>
      </c>
      <c r="AF25" s="10">
        <v>2.1700000000000001E-2</v>
      </c>
      <c r="AG25" s="10"/>
      <c r="AH25" s="10"/>
      <c r="AI25">
        <v>8.6017790000000005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1.03E-2</v>
      </c>
      <c r="D34" s="3">
        <v>1.8200000000000001E-2</v>
      </c>
      <c r="E34">
        <v>36.200130999999999</v>
      </c>
      <c r="F34" t="s">
        <v>22</v>
      </c>
      <c r="G34" s="3">
        <v>1.06E-2</v>
      </c>
      <c r="H34" s="3">
        <v>1.8700000000000001E-2</v>
      </c>
      <c r="I34">
        <v>36.134611999999997</v>
      </c>
      <c r="J34" t="s">
        <v>22</v>
      </c>
      <c r="K34">
        <v>1.0800000000000001E-2</v>
      </c>
      <c r="L34">
        <v>1.9199999999999998E-2</v>
      </c>
      <c r="M34">
        <v>36.474017000000003</v>
      </c>
      <c r="N34" t="s">
        <v>22</v>
      </c>
      <c r="O34">
        <v>1.11E-2</v>
      </c>
      <c r="P34">
        <v>1.9699999999999999E-2</v>
      </c>
      <c r="Q34">
        <v>39.538533000000001</v>
      </c>
      <c r="S34" s="17"/>
      <c r="T34" t="s">
        <v>22</v>
      </c>
      <c r="U34" s="3">
        <v>5.0000000000000001E-3</v>
      </c>
      <c r="V34" s="3">
        <v>1.4800000000000001E-2</v>
      </c>
      <c r="W34">
        <v>36.159125000000003</v>
      </c>
      <c r="X34" t="s">
        <v>22</v>
      </c>
      <c r="Y34" s="3">
        <v>5.1000000000000004E-3</v>
      </c>
      <c r="Z34" s="3">
        <v>1.52E-2</v>
      </c>
      <c r="AA34">
        <v>36.834595999999998</v>
      </c>
      <c r="AB34" t="s">
        <v>22</v>
      </c>
      <c r="AC34" s="3">
        <v>5.1999999999999998E-3</v>
      </c>
      <c r="AD34" s="3">
        <v>1.5599999999999999E-2</v>
      </c>
      <c r="AE34">
        <v>36.202261</v>
      </c>
      <c r="AF34" t="s">
        <v>22</v>
      </c>
      <c r="AG34" s="3">
        <v>5.4000000000000003E-3</v>
      </c>
      <c r="AH34" s="3">
        <v>1.6E-2</v>
      </c>
      <c r="AI34">
        <v>33.501927999999999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1.5599999999999999E-2</v>
      </c>
      <c r="C46" s="8"/>
      <c r="D46" s="8"/>
      <c r="E46">
        <v>8.9667670000000008</v>
      </c>
      <c r="F46" s="8">
        <v>1.6E-2</v>
      </c>
      <c r="G46" s="8"/>
      <c r="H46" s="8"/>
      <c r="I46">
        <v>9.1666430000000005</v>
      </c>
      <c r="J46" s="10">
        <v>1.6400000000000001E-2</v>
      </c>
      <c r="K46" s="10"/>
      <c r="L46" s="10"/>
      <c r="M46">
        <v>9.818759</v>
      </c>
      <c r="N46" s="10">
        <v>1.6899999999999998E-2</v>
      </c>
      <c r="O46" s="10"/>
      <c r="P46" s="10"/>
      <c r="Q46">
        <v>8.1960650000000008</v>
      </c>
      <c r="S46" s="19"/>
      <c r="T46" s="8">
        <v>0.01</v>
      </c>
      <c r="U46" s="8"/>
      <c r="V46" s="8"/>
      <c r="W46">
        <v>9.0823800000000006</v>
      </c>
      <c r="X46" s="8">
        <v>1.03E-2</v>
      </c>
      <c r="Y46" s="8"/>
      <c r="Z46" s="8"/>
      <c r="AA46">
        <v>9.0211780000000008</v>
      </c>
      <c r="AB46" s="8">
        <v>1.06E-2</v>
      </c>
      <c r="AC46" s="8"/>
      <c r="AD46" s="8"/>
      <c r="AE46">
        <v>9.9270130000000005</v>
      </c>
      <c r="AF46" s="8">
        <v>1.0800000000000001E-2</v>
      </c>
      <c r="AG46" s="8"/>
      <c r="AH46" s="8"/>
      <c r="AI46">
        <v>9.0710370000000005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2.0999999999999999E-3</v>
      </c>
      <c r="D54" s="3">
        <v>8.8999999999999999E-3</v>
      </c>
      <c r="E54">
        <v>27.843637999999999</v>
      </c>
      <c r="F54" t="s">
        <v>22</v>
      </c>
      <c r="G54" s="3">
        <v>2.0999999999999999E-3</v>
      </c>
      <c r="H54" s="3">
        <v>9.1000000000000004E-3</v>
      </c>
      <c r="I54">
        <v>27.662517999999999</v>
      </c>
      <c r="J54" t="s">
        <v>22</v>
      </c>
      <c r="K54" s="3">
        <v>2.2000000000000001E-3</v>
      </c>
      <c r="L54" s="3">
        <v>9.4000000000000004E-3</v>
      </c>
      <c r="M54">
        <v>27.674157999999998</v>
      </c>
      <c r="N54" t="s">
        <v>22</v>
      </c>
      <c r="O54" s="3">
        <v>2.3E-3</v>
      </c>
      <c r="P54" s="3">
        <v>9.7000000000000003E-3</v>
      </c>
      <c r="Q54">
        <v>27.348319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4.1000000000000003E-3</v>
      </c>
      <c r="C66" s="8"/>
      <c r="D66" s="8"/>
      <c r="E66">
        <v>9.1115650000000006</v>
      </c>
      <c r="F66" s="8">
        <v>4.4000000000000003E-3</v>
      </c>
      <c r="G66" s="8"/>
      <c r="H66" s="8"/>
      <c r="I66">
        <v>9.6250020000000003</v>
      </c>
      <c r="J66" s="8">
        <v>4.4999999999999997E-3</v>
      </c>
      <c r="K66" s="8"/>
      <c r="L66" s="8"/>
      <c r="M66">
        <v>9.7345600000000001</v>
      </c>
      <c r="N66" s="8">
        <v>4.5999999999999999E-3</v>
      </c>
      <c r="O66" s="8"/>
      <c r="P66" s="8"/>
      <c r="Q66">
        <v>9.2314559999999997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2.2629999999999997E-2</v>
      </c>
      <c r="G75">
        <f t="shared" si="1"/>
        <v>2.3335000000000002E-2</v>
      </c>
      <c r="H75">
        <f t="shared" si="2"/>
        <v>11.160278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2.2624999999999996E-2</v>
      </c>
      <c r="M75">
        <f>I25+E25</f>
        <v>18.713968999999999</v>
      </c>
      <c r="P75" s="16"/>
      <c r="Q75" t="s">
        <v>36</v>
      </c>
      <c r="R75">
        <f t="shared" si="6"/>
        <v>2.266E-2</v>
      </c>
      <c r="S75">
        <f t="shared" si="7"/>
        <v>2.3370000000000002E-2</v>
      </c>
      <c r="U75">
        <f t="shared" si="8"/>
        <v>5.5599999999999998E-3</v>
      </c>
      <c r="V75">
        <f t="shared" si="9"/>
        <v>5.5599999999999998E-3</v>
      </c>
      <c r="X75">
        <f>0.1*F25+(1-0.1)*B25</f>
        <v>2.265E-2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2.2719999999999997E-2</v>
      </c>
      <c r="G81">
        <f>0.2*H13+(1-0.2)*D13</f>
        <v>2.3440000000000003E-2</v>
      </c>
      <c r="I81">
        <f t="shared" si="11"/>
        <v>5.62E-3</v>
      </c>
      <c r="J81">
        <f t="shared" si="12"/>
        <v>5.62E-3</v>
      </c>
      <c r="L81">
        <f>0.2*F25+(1-0.2)*B25</f>
        <v>2.2699999999999998E-2</v>
      </c>
      <c r="P81" s="16"/>
      <c r="Q81" t="s">
        <v>36</v>
      </c>
      <c r="R81">
        <f t="shared" si="13"/>
        <v>2.2779999999999995E-2</v>
      </c>
      <c r="S81">
        <f t="shared" si="14"/>
        <v>2.3510000000000003E-2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2.2749999999999996E-2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2.266E-2</v>
      </c>
      <c r="G88">
        <f t="shared" si="18"/>
        <v>2.3369750000000002E-2</v>
      </c>
      <c r="H88">
        <f t="shared" si="19"/>
        <v>16.068587999999998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2.26505E-2</v>
      </c>
      <c r="M88">
        <f>M25+I25+E25</f>
        <v>28.325049</v>
      </c>
      <c r="O88" s="20"/>
      <c r="P88" s="16"/>
      <c r="Q88" t="s">
        <v>36</v>
      </c>
      <c r="R88">
        <f t="shared" si="23"/>
        <v>2.2720000000000001E-2</v>
      </c>
      <c r="S88">
        <f t="shared" si="24"/>
        <v>2.3439000000000002E-2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2.2702E-2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2.2839999999999999E-2</v>
      </c>
      <c r="G94">
        <f t="shared" si="28"/>
        <v>2.3576E-2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2.2807999999999998E-2</v>
      </c>
      <c r="O94" s="20"/>
      <c r="P94" s="16"/>
      <c r="Q94" t="s">
        <v>36</v>
      </c>
      <c r="R94">
        <f t="shared" si="31"/>
        <v>2.2960000000000001E-2</v>
      </c>
      <c r="S94">
        <f t="shared" si="32"/>
        <v>2.3711000000000003E-2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2.2918000000000001E-2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2.2687099999999995E-2</v>
      </c>
      <c r="G101">
        <f t="shared" si="36"/>
        <v>2.3401262499999999E-2</v>
      </c>
      <c r="H101">
        <f>Q13+M13+I11+E13</f>
        <v>11.644829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2.2676487499999995E-2</v>
      </c>
      <c r="M101">
        <f>Q25+M25+I25+E25</f>
        <v>37.167648</v>
      </c>
      <c r="N101" s="21"/>
      <c r="O101" s="20"/>
      <c r="P101" s="16"/>
      <c r="Q101" t="s">
        <v>36</v>
      </c>
      <c r="R101">
        <f t="shared" si="40"/>
        <v>2.2756800000000001E-2</v>
      </c>
      <c r="S101">
        <f t="shared" si="41"/>
        <v>2.34831E-2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2.2755899999999999E-2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2.2774399999999997E-2</v>
      </c>
      <c r="G107">
        <f t="shared" si="45"/>
        <v>2.3516799999999997E-2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2.2923199999999998E-2</v>
      </c>
      <c r="N107" s="21"/>
      <c r="O107" s="20"/>
      <c r="P107" s="16"/>
      <c r="Q107" t="s">
        <v>36</v>
      </c>
      <c r="R107">
        <f t="shared" si="48"/>
        <v>2.2513600000000002E-2</v>
      </c>
      <c r="S107">
        <f t="shared" si="49"/>
        <v>2.3257700000000003E-2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2.3101300000000002E-2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1.8924999999999997E-2</v>
      </c>
      <c r="G114">
        <f t="shared" si="53"/>
        <v>2.0629999999999999E-2</v>
      </c>
      <c r="H114">
        <f t="shared" si="54"/>
        <v>77.880898000000002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2.0029999999999999E-2</v>
      </c>
      <c r="M114">
        <f>AA25+W25</f>
        <v>17.949880999999998</v>
      </c>
      <c r="P114" s="16"/>
      <c r="Q114" t="s">
        <v>36</v>
      </c>
      <c r="R114">
        <f t="shared" si="58"/>
        <v>1.8950000000000002E-2</v>
      </c>
      <c r="S114">
        <f t="shared" si="58"/>
        <v>2.0660000000000001E-2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2.0060000000000001E-2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1.9000000000000003E-2</v>
      </c>
      <c r="G120">
        <f t="shared" si="62"/>
        <v>2.0720000000000002E-2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2.0119999999999999E-2</v>
      </c>
      <c r="P120" s="16"/>
      <c r="Q120" t="s">
        <v>36</v>
      </c>
      <c r="R120">
        <f t="shared" si="65"/>
        <v>1.9049999999999997E-2</v>
      </c>
      <c r="S120">
        <f t="shared" si="65"/>
        <v>2.078E-2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2.0179999999999997E-2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1.8950000000000002E-2</v>
      </c>
      <c r="G127">
        <f t="shared" si="69"/>
        <v>2.0660000000000001E-2</v>
      </c>
      <c r="H127">
        <f t="shared" si="70"/>
        <v>117.669039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2.0060000000000005E-2</v>
      </c>
      <c r="M127">
        <f>AE25+AA25+W25</f>
        <v>27.727246000000001</v>
      </c>
      <c r="O127" s="20"/>
      <c r="P127" s="16"/>
      <c r="Q127" t="s">
        <v>36</v>
      </c>
      <c r="R127">
        <f t="shared" si="74"/>
        <v>1.9000000000000003E-2</v>
      </c>
      <c r="S127">
        <f t="shared" si="75"/>
        <v>2.0720000000000002E-2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2.0120000000000002E-2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1.9099999999999999E-2</v>
      </c>
      <c r="G133">
        <f t="shared" si="79"/>
        <v>2.0839999999999997E-2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2.0240000000000001E-2</v>
      </c>
      <c r="O133" s="20"/>
      <c r="P133" s="16"/>
      <c r="Q133" t="s">
        <v>36</v>
      </c>
      <c r="R133">
        <f t="shared" si="82"/>
        <v>1.9200000000000002E-2</v>
      </c>
      <c r="S133">
        <f t="shared" si="83"/>
        <v>2.0960000000000003E-2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2.0360000000000003E-2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1.7147437499999998E-2</v>
      </c>
      <c r="G140">
        <f>3*0.05*(1-0.05)*(1-0.05)*Z20+3*0.05*0.05*(1-0.05)*AD13+0.05*0.05*0.05*AH13+(1-3*0.05*(1-0.05)*(1-0.05)-3*0.05*0.05*(1-0.05)-0.05*0.05*0.05)*V13</f>
        <v>1.861875E-2</v>
      </c>
      <c r="H140">
        <f>AI13+AE13+AA20+W13</f>
        <v>121.03439299999999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2.00899875E-2</v>
      </c>
      <c r="M140">
        <f>AI25+AE25+AA25+W25</f>
        <v>36.329025000000001</v>
      </c>
      <c r="N140" s="21"/>
      <c r="O140" s="20"/>
      <c r="P140" s="16"/>
      <c r="Q140" t="s">
        <v>36</v>
      </c>
      <c r="R140">
        <f t="shared" si="89"/>
        <v>1.9050000000000001E-2</v>
      </c>
      <c r="S140">
        <f t="shared" si="90"/>
        <v>2.0779899999999997E-2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2.0179900000000001E-2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1.4015999999999997E-2</v>
      </c>
      <c r="G146">
        <f>3*0.2*(1-0.2)*(1-0.2)*Z20+3*0.2*0.2*(1-0.2)*AD13+0.2*0.2*0.2*AH13+(1-3*0.2*(1-0.2)*(1-0.2)-3*0.2*0.2*(1-0.2)-0.2*0.2*0.2)*V13</f>
        <v>1.5083999999999998E-2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2.0359200000000001E-2</v>
      </c>
      <c r="N146" s="21"/>
      <c r="O146" s="20"/>
      <c r="P146" s="16"/>
      <c r="Q146" t="s">
        <v>36</v>
      </c>
      <c r="R146">
        <f t="shared" si="95"/>
        <v>1.9350000000000003E-2</v>
      </c>
      <c r="S146">
        <f t="shared" si="96"/>
        <v>2.1137300000000001E-2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2.0537300000000001E-2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1.0315E-2</v>
      </c>
      <c r="G153">
        <f t="shared" si="100"/>
        <v>1.8224999999999998E-2</v>
      </c>
      <c r="H153">
        <f t="shared" si="101"/>
        <v>72.334743000000003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1.5619999999999998E-2</v>
      </c>
      <c r="M153">
        <f>I46+E46</f>
        <v>18.133410000000001</v>
      </c>
      <c r="P153" s="16"/>
      <c r="Q153" t="s">
        <v>36</v>
      </c>
      <c r="R153">
        <f t="shared" si="105"/>
        <v>1.0330000000000001E-2</v>
      </c>
      <c r="S153">
        <f t="shared" si="106"/>
        <v>1.8250000000000002E-2</v>
      </c>
      <c r="U153">
        <f t="shared" si="107"/>
        <v>4.7600000000000003E-3</v>
      </c>
      <c r="V153">
        <f t="shared" si="108"/>
        <v>4.96E-3</v>
      </c>
      <c r="X153">
        <f>0.1*F46+(1-0.1)*B46</f>
        <v>1.5640000000000001E-2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1.0360000000000001E-2</v>
      </c>
      <c r="G159">
        <f t="shared" si="110"/>
        <v>1.8300000000000004E-2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1.5679999999999999E-2</v>
      </c>
      <c r="P159" s="16"/>
      <c r="Q159" t="s">
        <v>36</v>
      </c>
      <c r="R159">
        <f t="shared" si="113"/>
        <v>1.039E-2</v>
      </c>
      <c r="S159">
        <f t="shared" si="114"/>
        <v>1.8349999999999998E-2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1.5719999999999998E-2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1.032975E-2</v>
      </c>
      <c r="G166">
        <f t="shared" si="118"/>
        <v>1.8250000000000002E-2</v>
      </c>
      <c r="H166">
        <f t="shared" si="119"/>
        <v>108.80876000000001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1.5640000000000001E-2</v>
      </c>
      <c r="M166">
        <f>M46+I46+E46</f>
        <v>27.952169000000001</v>
      </c>
      <c r="O166" s="20"/>
      <c r="P166" s="16"/>
      <c r="Q166" t="s">
        <v>36</v>
      </c>
      <c r="R166">
        <f t="shared" si="123"/>
        <v>1.0359000000000002E-2</v>
      </c>
      <c r="S166">
        <f t="shared" si="124"/>
        <v>1.8300000000000004E-2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1.5679999999999999E-2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1.0416E-2</v>
      </c>
      <c r="G172">
        <f t="shared" si="128"/>
        <v>1.84E-2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1.576E-2</v>
      </c>
      <c r="O172" s="20"/>
      <c r="P172" s="16"/>
      <c r="Q172" t="s">
        <v>36</v>
      </c>
      <c r="R172">
        <f t="shared" si="131"/>
        <v>1.0471000000000001E-2</v>
      </c>
      <c r="S172">
        <f t="shared" si="132"/>
        <v>1.8500000000000003E-2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1.584E-2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1.0344275E-2</v>
      </c>
      <c r="G179">
        <f t="shared" si="136"/>
        <v>1.8275E-2</v>
      </c>
      <c r="H179">
        <f t="shared" si="137"/>
        <v>148.34729300000001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1.5660012499999997E-2</v>
      </c>
      <c r="M179">
        <f>Q46+M46+I46+E46</f>
        <v>36.148234000000002</v>
      </c>
      <c r="N179" s="21"/>
      <c r="O179" s="20"/>
      <c r="P179" s="16"/>
      <c r="Q179" t="s">
        <v>36</v>
      </c>
      <c r="R179">
        <f t="shared" si="141"/>
        <v>1.0387199999999999E-2</v>
      </c>
      <c r="S179">
        <f t="shared" si="142"/>
        <v>1.8349999999999998E-2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1.5720100000000001E-2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1.0469599999999999E-2</v>
      </c>
      <c r="G185">
        <f t="shared" si="146"/>
        <v>1.8499999999999999E-2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1.5840799999999999E-2</v>
      </c>
      <c r="N185" s="21"/>
      <c r="O185" s="20"/>
      <c r="P185" s="16"/>
      <c r="Q185" t="s">
        <v>36</v>
      </c>
      <c r="R185">
        <f t="shared" si="149"/>
        <v>1.0548400000000001E-2</v>
      </c>
      <c r="S185">
        <f t="shared" si="150"/>
        <v>1.8650000000000003E-2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1.59627E-2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5.0049999999999999E-3</v>
      </c>
      <c r="G192">
        <f t="shared" si="154"/>
        <v>1.482E-2</v>
      </c>
      <c r="H192">
        <f t="shared" si="155"/>
        <v>72.993720999999994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1.0015E-2</v>
      </c>
      <c r="M192">
        <f>AA46+W46</f>
        <v>18.103558</v>
      </c>
      <c r="P192" s="16"/>
      <c r="Q192" t="s">
        <v>36</v>
      </c>
      <c r="R192">
        <f t="shared" si="159"/>
        <v>5.0100000000000006E-3</v>
      </c>
      <c r="S192">
        <f t="shared" si="160"/>
        <v>1.4840000000000001E-2</v>
      </c>
      <c r="U192">
        <f t="shared" si="161"/>
        <v>3.46E-3</v>
      </c>
      <c r="V192">
        <f t="shared" si="162"/>
        <v>4.1500000000000009E-3</v>
      </c>
      <c r="X192">
        <f>0.1*X46+(1-0.1)*T46</f>
        <v>1.0030000000000001E-2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5.0200000000000002E-3</v>
      </c>
      <c r="G198">
        <f t="shared" si="164"/>
        <v>1.4880000000000001E-2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1.0059999999999999E-2</v>
      </c>
      <c r="P198" s="16"/>
      <c r="Q198" t="s">
        <v>36</v>
      </c>
      <c r="R198">
        <f t="shared" si="167"/>
        <v>5.0299999999999997E-3</v>
      </c>
      <c r="S198">
        <f t="shared" si="168"/>
        <v>1.4919999999999999E-2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1.0089999999999998E-2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5.0100000000000006E-3</v>
      </c>
      <c r="G205">
        <f t="shared" si="172"/>
        <v>1.4840000000000002E-2</v>
      </c>
      <c r="H205">
        <f t="shared" si="173"/>
        <v>109.195982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1.0030000000000002E-2</v>
      </c>
      <c r="M205">
        <f>AE46+AA46+W46</f>
        <v>28.030571000000002</v>
      </c>
      <c r="O205" s="20"/>
      <c r="P205" s="16"/>
      <c r="Q205" t="s">
        <v>36</v>
      </c>
      <c r="R205">
        <f t="shared" si="177"/>
        <v>5.020000000000001E-3</v>
      </c>
      <c r="S205">
        <f t="shared" si="178"/>
        <v>1.4880000000000003E-2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1.0060000000000001E-2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5.0400000000000002E-3</v>
      </c>
      <c r="G211">
        <f t="shared" si="182"/>
        <v>1.4960000000000001E-2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1.0120000000000001E-2</v>
      </c>
      <c r="O211" s="20"/>
      <c r="P211" s="16"/>
      <c r="Q211" t="s">
        <v>36</v>
      </c>
      <c r="R211">
        <f t="shared" si="185"/>
        <v>5.0600000000000003E-3</v>
      </c>
      <c r="S211">
        <f t="shared" si="186"/>
        <v>1.5040000000000001E-2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1.0180000000000002E-2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5.0150124999999999E-3</v>
      </c>
      <c r="G218">
        <f t="shared" si="190"/>
        <v>1.486E-2</v>
      </c>
      <c r="H218">
        <f t="shared" si="191"/>
        <v>142.69790999999998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1.00449875E-2</v>
      </c>
      <c r="M218">
        <f>AI46+AE46+AA46+W46</f>
        <v>37.101607999999999</v>
      </c>
      <c r="N218" s="21"/>
      <c r="O218" s="20"/>
      <c r="P218" s="16"/>
      <c r="Q218" t="s">
        <v>36</v>
      </c>
      <c r="R218">
        <f t="shared" si="195"/>
        <v>5.0301E-3</v>
      </c>
      <c r="S218">
        <f t="shared" si="196"/>
        <v>1.4920000000000001E-2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1.0089899999999999E-2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5.0607999999999998E-3</v>
      </c>
      <c r="G224">
        <f t="shared" si="200"/>
        <v>1.504E-2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1.0179199999999999E-2</v>
      </c>
      <c r="N224" s="21"/>
      <c r="O224" s="20"/>
      <c r="P224" s="16"/>
      <c r="Q224" t="s">
        <v>36</v>
      </c>
      <c r="R224">
        <f t="shared" si="203"/>
        <v>5.0927000000000004E-3</v>
      </c>
      <c r="S224">
        <f t="shared" si="204"/>
        <v>1.5160000000000002E-2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1.0267300000000002E-2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2.0999999999999999E-3</v>
      </c>
      <c r="G231">
        <f t="shared" si="208"/>
        <v>8.9099999999999995E-3</v>
      </c>
      <c r="H231">
        <f t="shared" si="209"/>
        <v>55.506155999999997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4.1149999999999997E-3</v>
      </c>
      <c r="M231">
        <f>I66+E66</f>
        <v>18.736567000000001</v>
      </c>
      <c r="P231" s="16"/>
      <c r="Q231" t="s">
        <v>36</v>
      </c>
      <c r="R231">
        <f>0.1*G54+(1-0.1)*C54</f>
        <v>2.0999999999999999E-3</v>
      </c>
      <c r="S231">
        <f t="shared" si="213"/>
        <v>8.9199999999999991E-3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4.1300000000000009E-3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2.1000000000000003E-3</v>
      </c>
      <c r="G237">
        <f t="shared" si="217"/>
        <v>8.94E-3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4.1600000000000005E-3</v>
      </c>
      <c r="P237" s="16"/>
      <c r="Q237" t="s">
        <v>36</v>
      </c>
      <c r="R237">
        <f>0.3*G54+(1-0.3)*C54</f>
        <v>2.0999999999999994E-3</v>
      </c>
      <c r="S237">
        <f t="shared" si="220"/>
        <v>8.9599999999999992E-3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4.1900000000000001E-3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2.1002500000000001E-3</v>
      </c>
      <c r="G244">
        <f t="shared" si="224"/>
        <v>8.9202500000000011E-3</v>
      </c>
      <c r="H244">
        <f t="shared" si="225"/>
        <v>83.180313999999996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4.1295000000000012E-3</v>
      </c>
      <c r="M244">
        <f>M66+I66+E66</f>
        <v>28.471127000000003</v>
      </c>
      <c r="O244" s="20"/>
      <c r="P244" s="16"/>
      <c r="Q244" t="s">
        <v>36</v>
      </c>
      <c r="R244">
        <f t="shared" si="229"/>
        <v>2.101E-3</v>
      </c>
      <c r="S244">
        <f t="shared" si="230"/>
        <v>8.941000000000001E-3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4.1580000000000011E-3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2.104E-3</v>
      </c>
      <c r="G250">
        <f t="shared" si="233"/>
        <v>8.9839999999999989E-3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4.2120000000000005E-3</v>
      </c>
      <c r="O250" s="20"/>
      <c r="P250" s="16"/>
      <c r="Q250" t="s">
        <v>36</v>
      </c>
      <c r="R250">
        <f t="shared" si="236"/>
        <v>2.1089999999999998E-3</v>
      </c>
      <c r="S250">
        <f t="shared" si="237"/>
        <v>9.0290000000000023E-3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4.2620000000000002E-3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2.1007374999999998E-3</v>
      </c>
      <c r="G257">
        <f t="shared" si="241"/>
        <v>8.9307374999999991E-3</v>
      </c>
      <c r="H257">
        <f t="shared" si="242"/>
        <v>110.52863299999999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4.1435249999999995E-3</v>
      </c>
      <c r="M257">
        <f>Q66+M66+I66+E66</f>
        <v>37.702582999999997</v>
      </c>
      <c r="N257" s="21"/>
      <c r="O257" s="20"/>
      <c r="P257" s="16"/>
      <c r="Q257" t="s">
        <v>36</v>
      </c>
      <c r="R257">
        <f t="shared" si="246"/>
        <v>2.1028999999999996E-3</v>
      </c>
      <c r="S257">
        <f t="shared" si="247"/>
        <v>8.9628999999999993E-3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4.1841999999999999E-3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2.1111999999999997E-3</v>
      </c>
      <c r="G263">
        <f t="shared" si="251"/>
        <v>9.0311999999999996E-3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4.2576000000000003E-3</v>
      </c>
      <c r="N263" s="21"/>
      <c r="O263" s="20"/>
      <c r="P263" s="16"/>
      <c r="Q263" t="s">
        <v>36</v>
      </c>
      <c r="R263">
        <f t="shared" si="254"/>
        <v>2.1243E-3</v>
      </c>
      <c r="S263">
        <f t="shared" si="255"/>
        <v>9.1043000000000009E-3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4.3214000000000004E-3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2.1299999999999999E-2</v>
      </c>
      <c r="D13" s="11">
        <v>2.1899999999999999E-2</v>
      </c>
      <c r="E13" s="12">
        <v>3.5050819999999998</v>
      </c>
      <c r="F13" t="s">
        <v>22</v>
      </c>
      <c r="G13" s="11">
        <v>2.1899999999999999E-2</v>
      </c>
      <c r="H13" s="11">
        <v>2.2599999999999999E-2</v>
      </c>
      <c r="I13" s="12">
        <v>3.788351</v>
      </c>
      <c r="J13" t="s">
        <v>22</v>
      </c>
      <c r="K13" s="12">
        <v>2.2499999999999999E-2</v>
      </c>
      <c r="L13" s="12">
        <v>2.3300000000000001E-2</v>
      </c>
      <c r="M13" s="12">
        <v>3.5404309999999999</v>
      </c>
      <c r="N13" t="s">
        <v>22</v>
      </c>
      <c r="O13">
        <v>2.3199999999999998E-2</v>
      </c>
      <c r="P13">
        <v>2.3199999999999998E-2</v>
      </c>
      <c r="Q13">
        <v>22.529833</v>
      </c>
      <c r="S13" s="17"/>
      <c r="T13" t="s">
        <v>22</v>
      </c>
      <c r="U13" s="3">
        <v>1.8100000000000002E-2</v>
      </c>
      <c r="V13" s="3">
        <v>1.95E-2</v>
      </c>
      <c r="W13">
        <v>26.103999000000002</v>
      </c>
      <c r="X13" t="s">
        <v>22</v>
      </c>
      <c r="Y13" s="3">
        <v>1.8599999999999998E-2</v>
      </c>
      <c r="Z13" s="3">
        <v>2.01E-2</v>
      </c>
      <c r="AA13">
        <v>27.348700999999998</v>
      </c>
      <c r="AB13" t="s">
        <v>22</v>
      </c>
      <c r="AC13">
        <v>1.9099999999999999E-2</v>
      </c>
      <c r="AD13">
        <v>2.06E-2</v>
      </c>
      <c r="AE13">
        <v>26.465879000000001</v>
      </c>
      <c r="AF13" t="s">
        <v>22</v>
      </c>
      <c r="AG13">
        <v>1.95E-2</v>
      </c>
      <c r="AH13">
        <v>2.12E-2</v>
      </c>
      <c r="AI13">
        <v>29.153027999999999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2.1299999999999999E-2</v>
      </c>
      <c r="C25" s="8"/>
      <c r="D25" s="8"/>
      <c r="E25">
        <v>7.8779149999999998</v>
      </c>
      <c r="F25" s="8">
        <v>2.1899999999999999E-2</v>
      </c>
      <c r="G25" s="8"/>
      <c r="H25" s="8"/>
      <c r="I25">
        <v>9.0456409999999998</v>
      </c>
      <c r="J25" s="10">
        <v>2.2599999999999999E-2</v>
      </c>
      <c r="K25" s="10"/>
      <c r="L25" s="10"/>
      <c r="M25">
        <v>8.4920220000000004</v>
      </c>
      <c r="N25" s="10">
        <v>2.3199999999999998E-2</v>
      </c>
      <c r="O25" s="10"/>
      <c r="P25" s="10"/>
      <c r="Q25">
        <v>9.0315940000000001</v>
      </c>
      <c r="S25" s="19"/>
      <c r="T25" s="8">
        <v>1.9099999999999999E-2</v>
      </c>
      <c r="U25" s="8"/>
      <c r="V25" s="8"/>
      <c r="W25">
        <v>9.2938130000000001</v>
      </c>
      <c r="X25" s="8">
        <v>1.9599999999999999E-2</v>
      </c>
      <c r="Y25" s="8"/>
      <c r="Z25" s="8"/>
      <c r="AA25">
        <v>8.5878990000000002</v>
      </c>
      <c r="AB25" s="10">
        <v>2.01E-2</v>
      </c>
      <c r="AC25" s="10"/>
      <c r="AD25" s="10"/>
      <c r="AE25">
        <v>8.9689359999999994</v>
      </c>
      <c r="AF25" s="10">
        <v>2.06E-2</v>
      </c>
      <c r="AG25" s="10"/>
      <c r="AH25" s="10"/>
      <c r="AI25">
        <v>8.5366809999999997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0.01</v>
      </c>
      <c r="D34" s="3">
        <v>1.72E-2</v>
      </c>
      <c r="E34">
        <v>24.497509000000001</v>
      </c>
      <c r="F34" t="s">
        <v>22</v>
      </c>
      <c r="G34" s="3">
        <v>1.03E-2</v>
      </c>
      <c r="H34" s="3">
        <v>1.77E-2</v>
      </c>
      <c r="I34">
        <v>23.954694</v>
      </c>
      <c r="J34" t="s">
        <v>22</v>
      </c>
      <c r="K34">
        <v>1.0500000000000001E-2</v>
      </c>
      <c r="L34">
        <v>1.8200000000000001E-2</v>
      </c>
      <c r="M34">
        <v>23.831226000000001</v>
      </c>
      <c r="N34" t="s">
        <v>22</v>
      </c>
      <c r="O34">
        <v>1.0800000000000001E-2</v>
      </c>
      <c r="P34">
        <v>1.8700000000000001E-2</v>
      </c>
      <c r="Q34">
        <v>23.966505999999999</v>
      </c>
      <c r="S34" s="17"/>
      <c r="T34" t="s">
        <v>22</v>
      </c>
      <c r="U34" s="3">
        <v>4.8999999999999998E-3</v>
      </c>
      <c r="V34" s="3">
        <v>1.4E-2</v>
      </c>
      <c r="W34">
        <v>22.687624</v>
      </c>
      <c r="X34" t="s">
        <v>22</v>
      </c>
      <c r="Y34" s="3">
        <v>5.0000000000000001E-3</v>
      </c>
      <c r="Z34" s="3">
        <v>1.44E-2</v>
      </c>
      <c r="AA34">
        <v>22.575087</v>
      </c>
      <c r="AB34" t="s">
        <v>22</v>
      </c>
      <c r="AC34" s="3">
        <v>5.1999999999999998E-3</v>
      </c>
      <c r="AD34" s="3">
        <v>1.4800000000000001E-2</v>
      </c>
      <c r="AE34">
        <v>22.162901999999999</v>
      </c>
      <c r="AF34" t="s">
        <v>22</v>
      </c>
      <c r="AG34" s="3">
        <v>5.3E-3</v>
      </c>
      <c r="AH34" s="3">
        <v>1.52E-2</v>
      </c>
      <c r="AI34">
        <v>23.546643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1.49E-2</v>
      </c>
      <c r="C46" s="8"/>
      <c r="D46" s="8"/>
      <c r="E46">
        <v>8.3169419999999992</v>
      </c>
      <c r="F46" s="8">
        <v>1.5299999999999999E-2</v>
      </c>
      <c r="G46" s="8"/>
      <c r="H46" s="8"/>
      <c r="I46">
        <v>9.4348550000000007</v>
      </c>
      <c r="J46" s="10">
        <v>1.5800000000000002E-2</v>
      </c>
      <c r="K46" s="10"/>
      <c r="L46" s="10"/>
      <c r="M46">
        <v>8.5910290000000007</v>
      </c>
      <c r="N46" s="10">
        <v>1.6199999999999999E-2</v>
      </c>
      <c r="O46" s="10"/>
      <c r="P46" s="10"/>
      <c r="Q46">
        <v>7.903626</v>
      </c>
      <c r="S46" s="19"/>
      <c r="T46" s="8">
        <v>9.7000000000000003E-3</v>
      </c>
      <c r="U46" s="8"/>
      <c r="V46" s="8"/>
      <c r="W46">
        <v>8.5114359999999998</v>
      </c>
      <c r="X46" s="8">
        <v>0.01</v>
      </c>
      <c r="Y46" s="8"/>
      <c r="Z46" s="8"/>
      <c r="AA46">
        <v>7.8097300000000001</v>
      </c>
      <c r="AB46" s="8">
        <v>1.03E-2</v>
      </c>
      <c r="AC46" s="8"/>
      <c r="AD46" s="8"/>
      <c r="AE46">
        <v>9.122655</v>
      </c>
      <c r="AF46" s="8">
        <v>1.0500000000000001E-2</v>
      </c>
      <c r="AG46" s="8"/>
      <c r="AH46" s="8"/>
      <c r="AI46">
        <v>9.1580440000000003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8.3999999999999995E-3</v>
      </c>
      <c r="E54">
        <v>18.836106000000001</v>
      </c>
      <c r="F54" t="s">
        <v>22</v>
      </c>
      <c r="G54" s="3">
        <v>2.0999999999999999E-3</v>
      </c>
      <c r="H54" s="3">
        <v>8.6999999999999994E-3</v>
      </c>
      <c r="I54">
        <v>19.365109</v>
      </c>
      <c r="J54" t="s">
        <v>22</v>
      </c>
      <c r="K54" s="3">
        <v>2.2000000000000001E-3</v>
      </c>
      <c r="L54" s="3">
        <v>8.8999999999999999E-3</v>
      </c>
      <c r="M54">
        <v>21.256419000000001</v>
      </c>
      <c r="N54" t="s">
        <v>22</v>
      </c>
      <c r="O54" s="8">
        <v>2.3E-3</v>
      </c>
      <c r="P54">
        <v>9.1999999999999998E-3</v>
      </c>
      <c r="Q54">
        <v>19.614885999999998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4.1000000000000003E-3</v>
      </c>
      <c r="C66" s="8"/>
      <c r="D66" s="8"/>
      <c r="E66">
        <v>8.1983409999999992</v>
      </c>
      <c r="F66" s="8">
        <v>4.1999999999999997E-3</v>
      </c>
      <c r="G66" s="8"/>
      <c r="H66" s="8"/>
      <c r="I66">
        <v>8.5888799999999996</v>
      </c>
      <c r="J66" s="8">
        <v>4.4000000000000003E-3</v>
      </c>
      <c r="K66" s="8"/>
      <c r="L66" s="8"/>
      <c r="M66">
        <v>8.5249500000000005</v>
      </c>
      <c r="N66" s="8">
        <v>4.5999999999999999E-3</v>
      </c>
      <c r="O66" s="8"/>
      <c r="P66" s="8"/>
      <c r="Q66">
        <v>9.0398080000000007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2.1329999999999998E-2</v>
      </c>
      <c r="G75">
        <f t="shared" si="1"/>
        <v>2.1934999999999996E-2</v>
      </c>
      <c r="H75">
        <f t="shared" si="2"/>
        <v>7.2934330000000003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2.1329999999999998E-2</v>
      </c>
      <c r="M75">
        <f>I25+E25</f>
        <v>16.923555999999998</v>
      </c>
      <c r="P75" s="16"/>
      <c r="Q75" t="s">
        <v>36</v>
      </c>
      <c r="R75">
        <f t="shared" si="6"/>
        <v>2.1360000000000001E-2</v>
      </c>
      <c r="S75">
        <f t="shared" si="7"/>
        <v>2.1969999999999996E-2</v>
      </c>
      <c r="U75">
        <f t="shared" si="8"/>
        <v>5.5599999999999998E-3</v>
      </c>
      <c r="V75">
        <f t="shared" si="9"/>
        <v>5.5599999999999998E-3</v>
      </c>
      <c r="X75">
        <f>0.1*F25+(1-0.1)*B25</f>
        <v>2.1360000000000001E-2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2.1420000000000002E-2</v>
      </c>
      <c r="G81">
        <f>0.2*H13+(1-0.2)*D13</f>
        <v>2.2040000000000001E-2</v>
      </c>
      <c r="I81">
        <f t="shared" si="11"/>
        <v>5.62E-3</v>
      </c>
      <c r="J81">
        <f t="shared" si="12"/>
        <v>5.62E-3</v>
      </c>
      <c r="L81">
        <f>0.2*F25+(1-0.2)*B25</f>
        <v>2.1420000000000002E-2</v>
      </c>
      <c r="P81" s="16"/>
      <c r="Q81" t="s">
        <v>36</v>
      </c>
      <c r="R81">
        <f t="shared" si="13"/>
        <v>2.1479999999999999E-2</v>
      </c>
      <c r="S81">
        <f t="shared" si="14"/>
        <v>2.2109999999999998E-2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2.1479999999999999E-2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2.1360000000000001E-2</v>
      </c>
      <c r="G88">
        <f t="shared" si="18"/>
        <v>2.197E-2</v>
      </c>
      <c r="H88">
        <f t="shared" si="19"/>
        <v>10.833864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2.1360250000000001E-2</v>
      </c>
      <c r="M88">
        <f>M25+I25+E25</f>
        <v>25.415578000000004</v>
      </c>
      <c r="O88" s="20"/>
      <c r="P88" s="16"/>
      <c r="Q88" t="s">
        <v>36</v>
      </c>
      <c r="R88">
        <f t="shared" si="23"/>
        <v>2.1420000000000002E-2</v>
      </c>
      <c r="S88">
        <f t="shared" si="24"/>
        <v>2.2040000000000001E-2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2.1421000000000003E-2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2.154E-2</v>
      </c>
      <c r="G94">
        <f t="shared" si="28"/>
        <v>2.2179999999999998E-2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2.1544000000000001E-2</v>
      </c>
      <c r="O94" s="20"/>
      <c r="P94" s="16"/>
      <c r="Q94" t="s">
        <v>36</v>
      </c>
      <c r="R94">
        <f t="shared" si="31"/>
        <v>2.1660000000000002E-2</v>
      </c>
      <c r="S94">
        <f t="shared" si="32"/>
        <v>2.232E-2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2.1669000000000001E-2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2.1390012499999996E-2</v>
      </c>
      <c r="G101">
        <f t="shared" si="36"/>
        <v>2.2004899999999997E-2</v>
      </c>
      <c r="H101">
        <f>Q13+M13+I11+E13</f>
        <v>29.575346000000003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2.1390724999999996E-2</v>
      </c>
      <c r="M101">
        <f>Q25+M25+I25+E25</f>
        <v>34.447172000000002</v>
      </c>
      <c r="N101" s="21"/>
      <c r="O101" s="20"/>
      <c r="P101" s="16"/>
      <c r="Q101" t="s">
        <v>36</v>
      </c>
      <c r="R101">
        <f t="shared" si="40"/>
        <v>2.1480099999999999E-2</v>
      </c>
      <c r="S101">
        <f t="shared" si="41"/>
        <v>2.2109199999999999E-2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2.1482799999999996E-2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2.1660799999999997E-2</v>
      </c>
      <c r="G107">
        <f t="shared" si="45"/>
        <v>2.2313599999999996E-2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2.1670399999999999E-2</v>
      </c>
      <c r="N107" s="21"/>
      <c r="O107" s="20"/>
      <c r="P107" s="16"/>
      <c r="Q107" t="s">
        <v>36</v>
      </c>
      <c r="R107">
        <f t="shared" si="48"/>
        <v>2.18427E-2</v>
      </c>
      <c r="S107">
        <f t="shared" si="49"/>
        <v>2.2508400000000001E-2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2.1861599999999998E-2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1.8125000000000002E-2</v>
      </c>
      <c r="G114">
        <f t="shared" si="53"/>
        <v>1.9529999999999999E-2</v>
      </c>
      <c r="H114">
        <f t="shared" si="54"/>
        <v>53.4527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1.9124999999999996E-2</v>
      </c>
      <c r="M114">
        <f>AA25+W25</f>
        <v>17.881712</v>
      </c>
      <c r="P114" s="16"/>
      <c r="Q114" t="s">
        <v>36</v>
      </c>
      <c r="R114">
        <f t="shared" si="58"/>
        <v>1.8150000000000003E-2</v>
      </c>
      <c r="S114">
        <f t="shared" si="58"/>
        <v>1.9560000000000001E-2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1.915E-2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1.8200000000000001E-2</v>
      </c>
      <c r="G120">
        <f t="shared" si="62"/>
        <v>1.9620000000000002E-2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1.9200000000000002E-2</v>
      </c>
      <c r="P120" s="16"/>
      <c r="Q120" t="s">
        <v>36</v>
      </c>
      <c r="R120">
        <f t="shared" si="65"/>
        <v>1.8249999999999999E-2</v>
      </c>
      <c r="S120">
        <f t="shared" si="65"/>
        <v>1.968E-2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1.9249999999999996E-2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1.8150000000000003E-2</v>
      </c>
      <c r="G127">
        <f t="shared" si="69"/>
        <v>1.9559750000000001E-2</v>
      </c>
      <c r="H127">
        <f t="shared" si="70"/>
        <v>79.918578999999994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1.915E-2</v>
      </c>
      <c r="M127">
        <f>AE25+AA25+W25</f>
        <v>26.850648</v>
      </c>
      <c r="O127" s="20"/>
      <c r="P127" s="16"/>
      <c r="Q127" t="s">
        <v>36</v>
      </c>
      <c r="R127">
        <f t="shared" si="74"/>
        <v>1.8200000000000001E-2</v>
      </c>
      <c r="S127">
        <f t="shared" si="75"/>
        <v>1.9619000000000001E-2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1.9200000000000002E-2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1.83E-2</v>
      </c>
      <c r="G133">
        <f t="shared" si="79"/>
        <v>1.9736E-2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1.9299999999999998E-2</v>
      </c>
      <c r="O133" s="20"/>
      <c r="P133" s="16"/>
      <c r="Q133" t="s">
        <v>36</v>
      </c>
      <c r="R133">
        <f t="shared" si="82"/>
        <v>1.84E-2</v>
      </c>
      <c r="S133">
        <f t="shared" si="83"/>
        <v>1.9851000000000001E-2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1.9400000000000001E-2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1.6455724999999997E-2</v>
      </c>
      <c r="G140">
        <f>3*0.05*(1-0.05)*(1-0.05)*Z20+3*0.05*0.05*(1-0.05)*AD13+0.05*0.05*0.05*AH13+(1-3*0.05*(1-0.05)*(1-0.05)-3*0.05*0.05*(1-0.05)-0.05*0.05*0.05)*V13</f>
        <v>1.7666950000000001E-2</v>
      </c>
      <c r="H140">
        <f>AI13+AE13+AA20+W13</f>
        <v>82.84597500000001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1.9174999999999998E-2</v>
      </c>
      <c r="M140">
        <f>AI25+AE25+AA25+W25</f>
        <v>35.387329000000001</v>
      </c>
      <c r="N140" s="21"/>
      <c r="O140" s="20"/>
      <c r="P140" s="16"/>
      <c r="Q140" t="s">
        <v>36</v>
      </c>
      <c r="R140">
        <f t="shared" si="89"/>
        <v>1.8249899999999999E-2</v>
      </c>
      <c r="S140">
        <f t="shared" si="90"/>
        <v>1.9677199999999999E-2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1.9249999999999996E-2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1.3522399999999997E-2</v>
      </c>
      <c r="G146">
        <f>3*0.2*(1-0.2)*(1-0.2)*Z20+3*0.2*0.2*(1-0.2)*AD13+0.2*0.2*0.2*AH13+(1-3*0.2*(1-0.2)*(1-0.2)-3*0.2*0.2*(1-0.2)-0.2*0.2*0.2)*V13</f>
        <v>1.4396799999999998E-2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1.9399999999999997E-2</v>
      </c>
      <c r="N146" s="21"/>
      <c r="O146" s="20"/>
      <c r="P146" s="16"/>
      <c r="Q146" t="s">
        <v>36</v>
      </c>
      <c r="R146">
        <f t="shared" si="95"/>
        <v>1.8547299999999999E-2</v>
      </c>
      <c r="S146">
        <f t="shared" si="96"/>
        <v>2.0018400000000002E-2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1.9549999999999998E-2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1.0015E-2</v>
      </c>
      <c r="G153">
        <f t="shared" si="100"/>
        <v>1.7225000000000001E-2</v>
      </c>
      <c r="H153">
        <f t="shared" si="101"/>
        <v>48.452202999999997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1.4919999999999999E-2</v>
      </c>
      <c r="M153">
        <f>I46+E46</f>
        <v>17.751797</v>
      </c>
      <c r="P153" s="16"/>
      <c r="Q153" t="s">
        <v>36</v>
      </c>
      <c r="R153">
        <f t="shared" si="105"/>
        <v>1.0030000000000001E-2</v>
      </c>
      <c r="S153">
        <f t="shared" si="106"/>
        <v>1.7250000000000001E-2</v>
      </c>
      <c r="U153">
        <f t="shared" si="107"/>
        <v>4.7600000000000003E-3</v>
      </c>
      <c r="V153">
        <f t="shared" si="108"/>
        <v>4.96E-3</v>
      </c>
      <c r="X153">
        <f>0.1*F46+(1-0.1)*B46</f>
        <v>1.494E-2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1.0059999999999999E-2</v>
      </c>
      <c r="G159">
        <f t="shared" si="110"/>
        <v>1.7300000000000003E-2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1.498E-2</v>
      </c>
      <c r="P159" s="16"/>
      <c r="Q159" t="s">
        <v>36</v>
      </c>
      <c r="R159">
        <f t="shared" si="113"/>
        <v>1.0089999999999998E-2</v>
      </c>
      <c r="S159">
        <f t="shared" si="114"/>
        <v>1.7349999999999997E-2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1.5019999999999999E-2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1.0029750000000002E-2</v>
      </c>
      <c r="G166">
        <f t="shared" si="118"/>
        <v>1.7250000000000001E-2</v>
      </c>
      <c r="H166">
        <f t="shared" si="119"/>
        <v>72.283429000000012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1.494025E-2</v>
      </c>
      <c r="M166">
        <f>M46+I46+E46</f>
        <v>26.342826000000002</v>
      </c>
      <c r="O166" s="20"/>
      <c r="P166" s="16"/>
      <c r="Q166" t="s">
        <v>36</v>
      </c>
      <c r="R166">
        <f t="shared" si="123"/>
        <v>1.0059000000000002E-2</v>
      </c>
      <c r="S166">
        <f t="shared" si="124"/>
        <v>1.7300000000000003E-2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1.4981000000000001E-2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1.0116E-2</v>
      </c>
      <c r="G172">
        <f t="shared" si="128"/>
        <v>1.7399999999999999E-2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1.5064000000000001E-2</v>
      </c>
      <c r="O172" s="20"/>
      <c r="P172" s="16"/>
      <c r="Q172" t="s">
        <v>36</v>
      </c>
      <c r="R172">
        <f t="shared" si="131"/>
        <v>1.0170999999999999E-2</v>
      </c>
      <c r="S172">
        <f t="shared" si="132"/>
        <v>1.7500000000000002E-2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1.5149000000000001E-2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1.0044275E-2</v>
      </c>
      <c r="G179">
        <f t="shared" si="136"/>
        <v>1.7274999999999999E-2</v>
      </c>
      <c r="H179">
        <f t="shared" si="137"/>
        <v>96.249934999999994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1.4960724999999998E-2</v>
      </c>
      <c r="M179">
        <f>Q46+M46+I46+E46</f>
        <v>34.246451999999998</v>
      </c>
      <c r="N179" s="21"/>
      <c r="O179" s="20"/>
      <c r="P179" s="16"/>
      <c r="Q179" t="s">
        <v>36</v>
      </c>
      <c r="R179">
        <f t="shared" si="141"/>
        <v>1.0087199999999999E-2</v>
      </c>
      <c r="S179">
        <f t="shared" si="142"/>
        <v>1.7349999999999997E-2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1.5022799999999999E-2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1.0169600000000001E-2</v>
      </c>
      <c r="G185">
        <f t="shared" si="146"/>
        <v>1.7500000000000002E-2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1.5150399999999998E-2</v>
      </c>
      <c r="N185" s="21"/>
      <c r="O185" s="20"/>
      <c r="P185" s="16"/>
      <c r="Q185" t="s">
        <v>36</v>
      </c>
      <c r="R185">
        <f t="shared" si="149"/>
        <v>1.0248400000000001E-2</v>
      </c>
      <c r="S185">
        <f t="shared" si="150"/>
        <v>1.7650000000000002E-2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1.5281599999999999E-2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4.9049999999999996E-3</v>
      </c>
      <c r="G192">
        <f t="shared" si="154"/>
        <v>1.4019999999999999E-2</v>
      </c>
      <c r="H192">
        <f t="shared" si="155"/>
        <v>45.262710999999996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9.7149999999999997E-3</v>
      </c>
      <c r="M192">
        <f>AA46+W46</f>
        <v>16.321165999999998</v>
      </c>
      <c r="P192" s="16"/>
      <c r="Q192" t="s">
        <v>36</v>
      </c>
      <c r="R192">
        <f t="shared" si="159"/>
        <v>4.9099999999999994E-3</v>
      </c>
      <c r="S192">
        <f t="shared" si="160"/>
        <v>1.404E-2</v>
      </c>
      <c r="U192">
        <f t="shared" si="161"/>
        <v>3.46E-3</v>
      </c>
      <c r="V192">
        <f t="shared" si="162"/>
        <v>4.1500000000000009E-3</v>
      </c>
      <c r="X192">
        <f>0.1*X46+(1-0.1)*T46</f>
        <v>9.7299999999999991E-3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4.9199999999999999E-3</v>
      </c>
      <c r="G198">
        <f t="shared" si="164"/>
        <v>1.4080000000000002E-2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9.7600000000000013E-3</v>
      </c>
      <c r="P198" s="16"/>
      <c r="Q198" t="s">
        <v>36</v>
      </c>
      <c r="R198">
        <f t="shared" si="167"/>
        <v>4.9299999999999995E-3</v>
      </c>
      <c r="S198">
        <f t="shared" si="168"/>
        <v>1.4120000000000001E-2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9.7900000000000001E-3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4.9102499999999997E-3</v>
      </c>
      <c r="G205">
        <f t="shared" si="172"/>
        <v>1.4040000000000002E-2</v>
      </c>
      <c r="H205">
        <f t="shared" si="173"/>
        <v>67.425612999999998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9.7300000000000025E-3</v>
      </c>
      <c r="M205">
        <f>AE46+AA46+W46</f>
        <v>25.443821</v>
      </c>
      <c r="O205" s="20"/>
      <c r="P205" s="16"/>
      <c r="Q205" t="s">
        <v>36</v>
      </c>
      <c r="R205">
        <f t="shared" si="177"/>
        <v>4.921E-3</v>
      </c>
      <c r="S205">
        <f t="shared" si="178"/>
        <v>1.4080000000000002E-2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9.7600000000000013E-3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4.9439999999999996E-3</v>
      </c>
      <c r="G211">
        <f t="shared" si="182"/>
        <v>1.4160000000000001E-2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9.8199999999999989E-3</v>
      </c>
      <c r="O211" s="20"/>
      <c r="P211" s="16"/>
      <c r="Q211" t="s">
        <v>36</v>
      </c>
      <c r="R211">
        <f t="shared" si="185"/>
        <v>4.9690000000000003E-3</v>
      </c>
      <c r="S211">
        <f t="shared" si="186"/>
        <v>1.4240000000000001E-2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9.8799999999999999E-3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4.9157249999999993E-3</v>
      </c>
      <c r="G218">
        <f t="shared" si="190"/>
        <v>1.4059999999999998E-2</v>
      </c>
      <c r="H218">
        <f t="shared" si="191"/>
        <v>90.972256000000002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9.7449874999999981E-3</v>
      </c>
      <c r="M218">
        <f>AI46+AE46+AA46+W46</f>
        <v>34.601865000000004</v>
      </c>
      <c r="N218" s="21"/>
      <c r="O218" s="20"/>
      <c r="P218" s="16"/>
      <c r="Q218" t="s">
        <v>36</v>
      </c>
      <c r="R218">
        <f t="shared" si="195"/>
        <v>4.9327999999999993E-3</v>
      </c>
      <c r="S218">
        <f t="shared" si="196"/>
        <v>1.4119999999999999E-2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9.7899000000000007E-3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4.9703999999999998E-3</v>
      </c>
      <c r="G224">
        <f t="shared" si="200"/>
        <v>1.4239999999999999E-2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9.8792000000000012E-3</v>
      </c>
      <c r="N224" s="21"/>
      <c r="O224" s="20"/>
      <c r="P224" s="16"/>
      <c r="Q224" t="s">
        <v>36</v>
      </c>
      <c r="R224">
        <f t="shared" si="203"/>
        <v>5.0116000000000006E-3</v>
      </c>
      <c r="S224">
        <f t="shared" si="204"/>
        <v>1.4360000000000001E-2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9.9673000000000019E-3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8.4149999999999989E-3</v>
      </c>
      <c r="H231">
        <f t="shared" si="209"/>
        <v>38.201215000000005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4.1050000000000001E-3</v>
      </c>
      <c r="M231">
        <f>I66+E66</f>
        <v>16.787220999999999</v>
      </c>
      <c r="P231" s="16"/>
      <c r="Q231" t="s">
        <v>36</v>
      </c>
      <c r="R231">
        <f>0.1*G54+(1-0.1)*C54</f>
        <v>2.0100000000000001E-3</v>
      </c>
      <c r="S231">
        <f t="shared" si="213"/>
        <v>8.43E-3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4.1100000000000008E-3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8.4600000000000005E-3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4.1200000000000004E-3</v>
      </c>
      <c r="P237" s="16"/>
      <c r="Q237" t="s">
        <v>36</v>
      </c>
      <c r="R237">
        <f>0.3*G54+(1-0.3)*C54</f>
        <v>2.0299999999999997E-3</v>
      </c>
      <c r="S237">
        <f t="shared" si="220"/>
        <v>8.4899999999999993E-3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4.13E-3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8.4297499999999997E-3</v>
      </c>
      <c r="H244">
        <f t="shared" si="225"/>
        <v>59.457633999999999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4.1102500000000011E-3</v>
      </c>
      <c r="M244">
        <f>M66+I66+E66</f>
        <v>25.312170999999999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8.4590000000000012E-3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4.1210000000000005E-3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8.5159999999999993E-3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4.1440000000000001E-3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8.5710000000000005E-3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4.1690000000000008E-3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8.4442749999999976E-3</v>
      </c>
      <c r="H257">
        <f t="shared" si="242"/>
        <v>79.072519999999997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4.1157374999999993E-3</v>
      </c>
      <c r="M257">
        <f>Q66+M66+I66+E66</f>
        <v>34.351979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8.4871999999999986E-3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4.1329000000000001E-3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8.5696000000000001E-3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4.1711999999999999E-3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8.6484000000000005E-3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4.2143000000000007E-3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2.06E-2</v>
      </c>
      <c r="D13" s="11">
        <v>2.1299999999999999E-2</v>
      </c>
      <c r="E13" s="12">
        <v>3.863966</v>
      </c>
      <c r="F13" t="s">
        <v>22</v>
      </c>
      <c r="G13" s="11">
        <v>2.1299999999999999E-2</v>
      </c>
      <c r="H13" s="11">
        <v>2.1899999999999999E-2</v>
      </c>
      <c r="I13" s="12">
        <v>3.7990159999999999</v>
      </c>
      <c r="J13" t="s">
        <v>22</v>
      </c>
      <c r="K13" s="12">
        <v>2.1899999999999999E-2</v>
      </c>
      <c r="L13" s="12">
        <v>2.2599999999999999E-2</v>
      </c>
      <c r="M13" s="12">
        <v>3.8480799999999999</v>
      </c>
      <c r="N13" t="s">
        <v>22</v>
      </c>
      <c r="O13" s="12">
        <v>2.2499999999999999E-2</v>
      </c>
      <c r="P13" s="12">
        <v>2.3199999999999998E-2</v>
      </c>
      <c r="Q13" s="12">
        <v>3.728532</v>
      </c>
      <c r="S13" s="17"/>
      <c r="T13" t="s">
        <v>22</v>
      </c>
      <c r="U13" s="3">
        <v>1.7600000000000001E-2</v>
      </c>
      <c r="V13" s="3">
        <v>1.9E-2</v>
      </c>
      <c r="W13">
        <v>25.092893</v>
      </c>
      <c r="X13" t="s">
        <v>22</v>
      </c>
      <c r="Y13" s="3">
        <v>1.8100000000000002E-2</v>
      </c>
      <c r="Z13" s="3">
        <v>1.95E-2</v>
      </c>
      <c r="AA13">
        <v>25.882559000000001</v>
      </c>
      <c r="AB13" t="s">
        <v>22</v>
      </c>
      <c r="AC13">
        <v>1.8599999999999998E-2</v>
      </c>
      <c r="AD13">
        <v>2.01E-2</v>
      </c>
      <c r="AE13">
        <v>25.910377</v>
      </c>
      <c r="AF13" t="s">
        <v>22</v>
      </c>
      <c r="AG13">
        <v>1.9099999999999999E-2</v>
      </c>
      <c r="AH13">
        <v>2.06E-2</v>
      </c>
      <c r="AI13">
        <v>25.298376000000001</v>
      </c>
    </row>
    <row r="14" spans="1:35" x14ac:dyDescent="0.25">
      <c r="C14" s="11">
        <v>2.2100000000000002E-2</v>
      </c>
      <c r="D14" s="11">
        <v>2.2100000000000002E-2</v>
      </c>
      <c r="E14" s="12">
        <v>14.922157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2.07E-2</v>
      </c>
      <c r="C25" s="8"/>
      <c r="D25" s="8"/>
      <c r="E25">
        <v>9.2055190000000007</v>
      </c>
      <c r="F25" s="8">
        <v>2.1299999999999999E-2</v>
      </c>
      <c r="G25" s="8"/>
      <c r="H25" s="8"/>
      <c r="I25">
        <v>9.6414170000000006</v>
      </c>
      <c r="J25" s="10">
        <v>2.1999999999999999E-2</v>
      </c>
      <c r="K25" s="10"/>
      <c r="L25" s="10"/>
      <c r="M25">
        <v>9.4589400000000001</v>
      </c>
      <c r="N25" s="10">
        <v>2.2599999999999999E-2</v>
      </c>
      <c r="O25" s="10"/>
      <c r="P25" s="10"/>
      <c r="Q25">
        <v>9.5732520000000001</v>
      </c>
      <c r="S25" s="19"/>
      <c r="T25" s="8">
        <v>1.8499999999999999E-2</v>
      </c>
      <c r="U25" s="8"/>
      <c r="V25" s="8"/>
      <c r="W25">
        <v>9.7114469999999997</v>
      </c>
      <c r="X25" s="8">
        <v>1.9E-2</v>
      </c>
      <c r="Y25" s="8"/>
      <c r="Z25" s="8"/>
      <c r="AA25">
        <v>9.7189379999999996</v>
      </c>
      <c r="AB25" s="10">
        <v>1.9599999999999999E-2</v>
      </c>
      <c r="AC25" s="10"/>
      <c r="AD25" s="10"/>
      <c r="AE25">
        <v>9.5896070000000009</v>
      </c>
      <c r="AF25" s="10">
        <v>2.01E-2</v>
      </c>
      <c r="AG25" s="10"/>
      <c r="AH25" s="10"/>
      <c r="AI25">
        <v>9.0367949999999997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9.7999999999999997E-3</v>
      </c>
      <c r="D34" s="3">
        <v>1.67E-2</v>
      </c>
      <c r="E34">
        <v>23.708044000000001</v>
      </c>
      <c r="F34" t="s">
        <v>22</v>
      </c>
      <c r="G34" s="3">
        <v>1.01E-2</v>
      </c>
      <c r="H34" s="3">
        <v>1.72E-2</v>
      </c>
      <c r="I34">
        <v>23.262864</v>
      </c>
      <c r="J34" t="s">
        <v>22</v>
      </c>
      <c r="K34">
        <v>1.04E-2</v>
      </c>
      <c r="L34">
        <v>1.77E-2</v>
      </c>
      <c r="M34">
        <v>23.637861999999998</v>
      </c>
      <c r="N34" t="s">
        <v>22</v>
      </c>
      <c r="O34">
        <v>1.0699999999999999E-2</v>
      </c>
      <c r="P34">
        <v>1.8200000000000001E-2</v>
      </c>
      <c r="Q34">
        <v>23.660353000000001</v>
      </c>
      <c r="S34" s="17"/>
      <c r="T34" t="s">
        <v>22</v>
      </c>
      <c r="U34" s="3">
        <v>4.8999999999999998E-3</v>
      </c>
      <c r="V34" s="3">
        <v>1.3599999999999999E-2</v>
      </c>
      <c r="W34">
        <v>22.137295999999999</v>
      </c>
      <c r="X34" t="s">
        <v>22</v>
      </c>
      <c r="Y34" s="3">
        <v>5.0000000000000001E-3</v>
      </c>
      <c r="Z34" s="3">
        <v>1.4E-2</v>
      </c>
      <c r="AA34">
        <v>22.075199000000001</v>
      </c>
      <c r="AB34" t="s">
        <v>22</v>
      </c>
      <c r="AC34" s="3">
        <v>5.1999999999999998E-3</v>
      </c>
      <c r="AD34" s="3">
        <v>1.44E-2</v>
      </c>
      <c r="AE34">
        <v>22.055160999999998</v>
      </c>
      <c r="AF34" t="s">
        <v>22</v>
      </c>
      <c r="AG34" s="3">
        <v>5.3E-3</v>
      </c>
      <c r="AH34" s="3">
        <v>1.4800000000000001E-2</v>
      </c>
      <c r="AI34">
        <v>22.123837000000002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1.4500000000000001E-2</v>
      </c>
      <c r="C46" s="8"/>
      <c r="D46" s="8"/>
      <c r="E46">
        <v>9.6755200000000006</v>
      </c>
      <c r="F46" s="8">
        <v>1.4999999999999999E-2</v>
      </c>
      <c r="G46" s="8"/>
      <c r="H46" s="8"/>
      <c r="I46">
        <v>9.5683019999999992</v>
      </c>
      <c r="J46" s="10">
        <v>1.54E-2</v>
      </c>
      <c r="K46" s="10"/>
      <c r="L46" s="10"/>
      <c r="M46">
        <v>9.7572139999999994</v>
      </c>
      <c r="N46" s="10">
        <v>1.5900000000000001E-2</v>
      </c>
      <c r="O46" s="10"/>
      <c r="P46" s="10"/>
      <c r="Q46">
        <v>9.8115369999999995</v>
      </c>
      <c r="S46" s="19"/>
      <c r="T46" s="8">
        <v>9.4999999999999998E-3</v>
      </c>
      <c r="U46" s="8"/>
      <c r="V46" s="8"/>
      <c r="W46">
        <v>9.618919</v>
      </c>
      <c r="X46" s="8">
        <v>9.7999999999999997E-3</v>
      </c>
      <c r="Y46" s="8"/>
      <c r="Z46" s="8"/>
      <c r="AA46">
        <v>9.4992289999999997</v>
      </c>
      <c r="AB46" s="8">
        <v>0.01</v>
      </c>
      <c r="AC46" s="8"/>
      <c r="AD46" s="8"/>
      <c r="AE46">
        <v>9.5284010000000006</v>
      </c>
      <c r="AF46" s="8">
        <v>1.03E-2</v>
      </c>
      <c r="AG46" s="8"/>
      <c r="AH46" s="8"/>
      <c r="AI46">
        <v>9.5244450000000001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8.0999999999999996E-3</v>
      </c>
      <c r="E54">
        <v>18.649604</v>
      </c>
      <c r="F54" t="s">
        <v>22</v>
      </c>
      <c r="G54" s="3">
        <v>2.0999999999999999E-3</v>
      </c>
      <c r="H54" s="3">
        <v>8.3999999999999995E-3</v>
      </c>
      <c r="I54">
        <v>18.451195999999999</v>
      </c>
      <c r="J54" t="s">
        <v>22</v>
      </c>
      <c r="K54" s="3">
        <v>2.2000000000000001E-3</v>
      </c>
      <c r="L54" s="3">
        <v>8.6999999999999994E-3</v>
      </c>
      <c r="M54">
        <v>18.824721</v>
      </c>
      <c r="N54" t="s">
        <v>22</v>
      </c>
      <c r="O54" s="8">
        <v>2.3E-3</v>
      </c>
      <c r="P54">
        <v>8.9999999999999993E-3</v>
      </c>
      <c r="Q54">
        <v>17.953749999999999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4.0000000000000001E-3</v>
      </c>
      <c r="C66" s="8"/>
      <c r="D66" s="8"/>
      <c r="E66">
        <v>9.7182440000000003</v>
      </c>
      <c r="F66" s="8">
        <v>4.1999999999999997E-3</v>
      </c>
      <c r="G66" s="8"/>
      <c r="H66" s="8"/>
      <c r="I66">
        <v>9.5195430000000005</v>
      </c>
      <c r="J66" s="8">
        <v>4.3E-3</v>
      </c>
      <c r="K66" s="8"/>
      <c r="L66" s="8"/>
      <c r="M66">
        <v>9.4639720000000001</v>
      </c>
      <c r="N66" s="8">
        <v>4.4999999999999997E-3</v>
      </c>
      <c r="O66" s="8"/>
      <c r="P66" s="8"/>
      <c r="Q66">
        <v>9.2367810000000006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2.0635000000000001E-2</v>
      </c>
      <c r="G75">
        <f t="shared" si="1"/>
        <v>2.1329999999999998E-2</v>
      </c>
      <c r="H75">
        <f t="shared" si="2"/>
        <v>7.6629819999999995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2.0729999999999998E-2</v>
      </c>
      <c r="M75">
        <f>I25+E25</f>
        <v>18.846935999999999</v>
      </c>
      <c r="P75" s="16"/>
      <c r="Q75" t="s">
        <v>36</v>
      </c>
      <c r="R75">
        <f t="shared" si="6"/>
        <v>2.0670000000000001E-2</v>
      </c>
      <c r="S75">
        <f t="shared" si="7"/>
        <v>2.1360000000000001E-2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2.0760000000000001E-2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2.0740000000000001E-2</v>
      </c>
      <c r="G81">
        <f t="shared" si="11"/>
        <v>2.1420000000000002E-2</v>
      </c>
      <c r="I81">
        <f t="shared" si="12"/>
        <v>5.62E-3</v>
      </c>
      <c r="J81">
        <f t="shared" si="13"/>
        <v>5.62E-3</v>
      </c>
      <c r="L81">
        <f>0.2*F25+(1-0.2)*B25</f>
        <v>2.0820000000000002E-2</v>
      </c>
      <c r="P81" s="16"/>
      <c r="Q81" t="s">
        <v>36</v>
      </c>
      <c r="R81">
        <f t="shared" si="14"/>
        <v>2.0809999999999999E-2</v>
      </c>
      <c r="S81">
        <f t="shared" si="15"/>
        <v>2.1479999999999999E-2</v>
      </c>
      <c r="U81">
        <f t="shared" si="16"/>
        <v>5.6799999999999993E-3</v>
      </c>
      <c r="V81">
        <f t="shared" si="17"/>
        <v>5.6799999999999993E-3</v>
      </c>
      <c r="X81">
        <f>0.3*F25+(1-0.3)*B25</f>
        <v>2.0879999999999999E-2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2.0669750000000001E-2</v>
      </c>
      <c r="G88">
        <f t="shared" si="19"/>
        <v>2.1360250000000001E-2</v>
      </c>
      <c r="H88">
        <f t="shared" si="20"/>
        <v>11.511061999999999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2.0760250000000001E-2</v>
      </c>
      <c r="M88">
        <f>M25+I25+E25</f>
        <v>28.305876000000005</v>
      </c>
      <c r="O88" s="20"/>
      <c r="P88" s="16"/>
      <c r="Q88" t="s">
        <v>36</v>
      </c>
      <c r="R88">
        <f t="shared" si="24"/>
        <v>2.0739000000000004E-2</v>
      </c>
      <c r="S88">
        <f t="shared" si="25"/>
        <v>2.1421000000000003E-2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2.0820999999999999E-2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2.0875999999999999E-2</v>
      </c>
      <c r="G94">
        <f t="shared" si="29"/>
        <v>2.1544000000000001E-2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2.0943999999999997E-2</v>
      </c>
      <c r="O94" s="20"/>
      <c r="P94" s="16"/>
      <c r="Q94" t="s">
        <v>36</v>
      </c>
      <c r="R94">
        <f t="shared" si="32"/>
        <v>2.1011000000000002E-2</v>
      </c>
      <c r="S94">
        <f t="shared" si="33"/>
        <v>2.1669000000000001E-2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2.1069000000000001E-2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2.0704262499999997E-2</v>
      </c>
      <c r="G101">
        <f t="shared" si="37"/>
        <v>2.1390724999999996E-2</v>
      </c>
      <c r="H101">
        <f>Q13+M13+I11+E13</f>
        <v>11.440578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2.0790724999999996E-2</v>
      </c>
      <c r="M101">
        <f>Q25+M25+I25+E25</f>
        <v>37.879128000000001</v>
      </c>
      <c r="N101" s="21"/>
      <c r="O101" s="20"/>
      <c r="P101" s="16"/>
      <c r="Q101" t="s">
        <v>36</v>
      </c>
      <c r="R101">
        <f t="shared" si="41"/>
        <v>2.0807099999999999E-2</v>
      </c>
      <c r="S101">
        <f t="shared" si="42"/>
        <v>2.1482799999999996E-2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2.08828E-2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2.1008800000000001E-2</v>
      </c>
      <c r="G107">
        <f t="shared" si="46"/>
        <v>2.1670399999999999E-2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2.10704E-2</v>
      </c>
      <c r="N107" s="21"/>
      <c r="O107" s="20"/>
      <c r="P107" s="16"/>
      <c r="Q107" t="s">
        <v>36</v>
      </c>
      <c r="R107">
        <f t="shared" si="49"/>
        <v>2.1205700000000001E-2</v>
      </c>
      <c r="S107">
        <f t="shared" si="50"/>
        <v>2.1861599999999998E-2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2.1261599999999999E-2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1.7624999999999998E-2</v>
      </c>
      <c r="G114">
        <f t="shared" si="54"/>
        <v>1.9025E-2</v>
      </c>
      <c r="H114">
        <f t="shared" si="55"/>
        <v>50.975452000000004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1.8524999999999996E-2</v>
      </c>
      <c r="M114">
        <f>AA25+W25</f>
        <v>19.430385000000001</v>
      </c>
      <c r="P114" s="16"/>
      <c r="Q114" t="s">
        <v>36</v>
      </c>
      <c r="R114">
        <f t="shared" si="59"/>
        <v>1.7649999999999999E-2</v>
      </c>
      <c r="S114">
        <f t="shared" si="60"/>
        <v>1.9050000000000001E-2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1.8549999999999997E-2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1.7700000000000004E-2</v>
      </c>
      <c r="G120">
        <f t="shared" si="64"/>
        <v>1.9099999999999999E-2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1.8600000000000002E-2</v>
      </c>
      <c r="P120" s="16"/>
      <c r="Q120" t="s">
        <v>36</v>
      </c>
      <c r="R120">
        <f t="shared" si="67"/>
        <v>1.7749999999999998E-2</v>
      </c>
      <c r="S120">
        <f t="shared" si="68"/>
        <v>1.915E-2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1.8649999999999996E-2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1.7650000000000002E-2</v>
      </c>
      <c r="G127">
        <f t="shared" si="72"/>
        <v>1.9050249999999998E-2</v>
      </c>
      <c r="H127">
        <f t="shared" si="73"/>
        <v>76.885829000000001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1.8550250000000001E-2</v>
      </c>
      <c r="M127">
        <f>AE25+AA25+W25</f>
        <v>29.019992000000002</v>
      </c>
      <c r="O127" s="20"/>
      <c r="P127" s="16"/>
      <c r="Q127" t="s">
        <v>36</v>
      </c>
      <c r="R127">
        <f t="shared" si="77"/>
        <v>1.77E-2</v>
      </c>
      <c r="S127">
        <f t="shared" si="78"/>
        <v>1.9101E-2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1.8600999999999999E-2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1.7800000000000003E-2</v>
      </c>
      <c r="G133">
        <f t="shared" si="82"/>
        <v>1.9203999999999999E-2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1.8703999999999998E-2</v>
      </c>
      <c r="O133" s="20"/>
      <c r="P133" s="16"/>
      <c r="Q133" t="s">
        <v>36</v>
      </c>
      <c r="R133">
        <f t="shared" si="85"/>
        <v>1.7899999999999999E-2</v>
      </c>
      <c r="S133">
        <f t="shared" si="86"/>
        <v>1.9309E-2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1.8808999999999999E-2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1.6023424999999997E-2</v>
      </c>
      <c r="G140">
        <f>3*0.05*(1-0.05)*(1-0.05)*Z20+3*0.05*0.05*(1-0.05)*AD13+0.05*0.05*0.05*AH13+(1-3*0.05*(1-0.05)*(1-0.05)-3*0.05*0.05*(1-0.05)-0.05*0.05*0.05)*V13</f>
        <v>1.7234625E-2</v>
      </c>
      <c r="H140">
        <f>AI13+AE13+AA20+W13</f>
        <v>77.424715000000006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1.8575724999999998E-2</v>
      </c>
      <c r="M140">
        <f>AI25+AE25+AA25+W25</f>
        <v>38.056787</v>
      </c>
      <c r="N140" s="21"/>
      <c r="O140" s="20"/>
      <c r="P140" s="16"/>
      <c r="Q140" t="s">
        <v>36</v>
      </c>
      <c r="R140">
        <f t="shared" si="92"/>
        <v>1.7750000000000002E-2</v>
      </c>
      <c r="S140">
        <f t="shared" si="93"/>
        <v>1.9152799999999998E-2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1.8652799999999997E-2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1.3215199999999998E-2</v>
      </c>
      <c r="G146">
        <f>3*0.2*(1-0.2)*(1-0.2)*Z20+3*0.2*0.2*(1-0.2)*AD13+0.2*0.2*0.2*AH13+(1-3*0.2*(1-0.2)*(1-0.2)-3*0.2*0.2*(1-0.2)-0.2*0.2*0.2)*V13</f>
        <v>1.4087999999999996E-2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1.8810399999999998E-2</v>
      </c>
      <c r="N146" s="21"/>
      <c r="O146" s="20"/>
      <c r="P146" s="16"/>
      <c r="Q146" t="s">
        <v>36</v>
      </c>
      <c r="R146">
        <f t="shared" si="98"/>
        <v>1.8050000000000004E-2</v>
      </c>
      <c r="S146">
        <f t="shared" si="99"/>
        <v>1.9471599999999999E-2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1.8971600000000002E-2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9.8149999999999991E-3</v>
      </c>
      <c r="G153">
        <f t="shared" si="103"/>
        <v>1.6724999999999997E-2</v>
      </c>
      <c r="H153">
        <f t="shared" si="104"/>
        <v>46.970908000000001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1.4525000000000001E-2</v>
      </c>
      <c r="M153">
        <f>I46+E46</f>
        <v>19.243822000000002</v>
      </c>
      <c r="P153" s="16"/>
      <c r="Q153" t="s">
        <v>36</v>
      </c>
      <c r="R153">
        <f t="shared" si="108"/>
        <v>9.8300000000000002E-3</v>
      </c>
      <c r="S153">
        <f t="shared" si="109"/>
        <v>1.6750000000000001E-2</v>
      </c>
      <c r="U153">
        <f t="shared" si="110"/>
        <v>4.7600000000000003E-3</v>
      </c>
      <c r="V153">
        <f t="shared" si="111"/>
        <v>4.96E-3</v>
      </c>
      <c r="X153">
        <f>0.1*F46+(1-0.1)*B46</f>
        <v>1.455E-2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9.8600000000000007E-3</v>
      </c>
      <c r="G159">
        <f t="shared" si="113"/>
        <v>1.6800000000000002E-2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1.4600000000000002E-2</v>
      </c>
      <c r="P159" s="16"/>
      <c r="Q159" t="s">
        <v>36</v>
      </c>
      <c r="R159">
        <f t="shared" si="116"/>
        <v>9.8899999999999995E-3</v>
      </c>
      <c r="S159">
        <f t="shared" si="117"/>
        <v>1.6849999999999997E-2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1.465E-2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9.8300000000000002E-3</v>
      </c>
      <c r="G166">
        <f t="shared" si="121"/>
        <v>1.6750000000000001E-2</v>
      </c>
      <c r="H166">
        <f t="shared" si="122"/>
        <v>70.608769999999993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1.4549750000000002E-2</v>
      </c>
      <c r="M166">
        <f>M46+I46+E46</f>
        <v>29.001035999999999</v>
      </c>
      <c r="O166" s="20"/>
      <c r="P166" s="16"/>
      <c r="Q166" t="s">
        <v>36</v>
      </c>
      <c r="R166">
        <f t="shared" si="126"/>
        <v>9.8600000000000007E-3</v>
      </c>
      <c r="S166">
        <f t="shared" si="127"/>
        <v>1.6800000000000002E-2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1.4599000000000003E-2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9.92E-3</v>
      </c>
      <c r="G172">
        <f t="shared" si="131"/>
        <v>1.6899999999999998E-2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1.4695999999999999E-2</v>
      </c>
      <c r="O172" s="20"/>
      <c r="P172" s="16"/>
      <c r="Q172" t="s">
        <v>36</v>
      </c>
      <c r="R172">
        <f t="shared" si="134"/>
        <v>9.9799999999999993E-3</v>
      </c>
      <c r="S172">
        <f t="shared" si="135"/>
        <v>1.7000000000000001E-2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1.4791000000000002E-2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9.8449999999999996E-3</v>
      </c>
      <c r="G179">
        <f t="shared" si="139"/>
        <v>1.6774999999999998E-2</v>
      </c>
      <c r="H179">
        <f t="shared" si="140"/>
        <v>94.269123000000008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1.4574274999999998E-2</v>
      </c>
      <c r="M179">
        <f>Q46+M46+I46+E46</f>
        <v>38.812573</v>
      </c>
      <c r="N179" s="21"/>
      <c r="O179" s="20"/>
      <c r="P179" s="16"/>
      <c r="Q179" t="s">
        <v>36</v>
      </c>
      <c r="R179">
        <f t="shared" si="144"/>
        <v>9.8899999999999995E-3</v>
      </c>
      <c r="S179">
        <f t="shared" si="145"/>
        <v>1.6849999999999997E-2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1.4647199999999999E-2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9.9799999999999993E-3</v>
      </c>
      <c r="G185">
        <f t="shared" si="149"/>
        <v>1.6999999999999998E-2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1.47896E-2</v>
      </c>
      <c r="N185" s="21"/>
      <c r="O185" s="20"/>
      <c r="P185" s="16"/>
      <c r="Q185" t="s">
        <v>36</v>
      </c>
      <c r="R185">
        <f t="shared" si="152"/>
        <v>1.0070000000000001E-2</v>
      </c>
      <c r="S185">
        <f t="shared" si="153"/>
        <v>1.7149999999999999E-2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1.4928400000000001E-2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4.9049999999999996E-3</v>
      </c>
      <c r="G192">
        <f t="shared" si="157"/>
        <v>1.362E-2</v>
      </c>
      <c r="H192">
        <f t="shared" si="158"/>
        <v>44.212495000000004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9.5149999999999992E-3</v>
      </c>
      <c r="M192">
        <f>AA46+W46</f>
        <v>19.118147999999998</v>
      </c>
      <c r="P192" s="16"/>
      <c r="Q192" t="s">
        <v>36</v>
      </c>
      <c r="R192">
        <f t="shared" si="162"/>
        <v>4.9099999999999994E-3</v>
      </c>
      <c r="S192">
        <f t="shared" si="163"/>
        <v>1.3639999999999999E-2</v>
      </c>
      <c r="U192">
        <f t="shared" si="164"/>
        <v>3.46E-3</v>
      </c>
      <c r="V192">
        <f t="shared" si="165"/>
        <v>4.1500000000000009E-3</v>
      </c>
      <c r="X192">
        <f>0.1*X46+(1-0.1)*T46</f>
        <v>9.5300000000000003E-3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4.9199999999999999E-3</v>
      </c>
      <c r="G198">
        <f t="shared" si="167"/>
        <v>1.3680000000000001E-2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9.5599999999999991E-3</v>
      </c>
      <c r="P198" s="16"/>
      <c r="Q198" t="s">
        <v>36</v>
      </c>
      <c r="R198">
        <f t="shared" si="170"/>
        <v>4.9299999999999995E-3</v>
      </c>
      <c r="S198">
        <f t="shared" si="171"/>
        <v>1.372E-2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9.5899999999999996E-3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4.9102499999999997E-3</v>
      </c>
      <c r="G205">
        <f t="shared" si="175"/>
        <v>1.3639999999999999E-2</v>
      </c>
      <c r="H205">
        <f t="shared" si="176"/>
        <v>66.267655999999988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9.52975E-3</v>
      </c>
      <c r="M205">
        <f>AE46+AA46+W46</f>
        <v>28.646549</v>
      </c>
      <c r="O205" s="20"/>
      <c r="P205" s="16"/>
      <c r="Q205" t="s">
        <v>36</v>
      </c>
      <c r="R205">
        <f t="shared" si="180"/>
        <v>4.921E-3</v>
      </c>
      <c r="S205">
        <f t="shared" si="181"/>
        <v>1.3680000000000001E-2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9.5590000000000015E-3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4.9439999999999996E-3</v>
      </c>
      <c r="G211">
        <f t="shared" si="185"/>
        <v>1.376E-2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9.6159999999999995E-3</v>
      </c>
      <c r="O211" s="20"/>
      <c r="P211" s="16"/>
      <c r="Q211" t="s">
        <v>36</v>
      </c>
      <c r="R211">
        <f t="shared" si="188"/>
        <v>4.9690000000000003E-3</v>
      </c>
      <c r="S211">
        <f t="shared" si="189"/>
        <v>1.3840000000000002E-2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9.6710000000000008E-3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4.9157249999999993E-3</v>
      </c>
      <c r="G218">
        <f t="shared" si="193"/>
        <v>1.3659999999999999E-2</v>
      </c>
      <c r="H218">
        <f t="shared" si="194"/>
        <v>88.391492999999997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9.5442749999999996E-3</v>
      </c>
      <c r="M218">
        <f>AI46+AE46+AA46+W46</f>
        <v>38.170994</v>
      </c>
      <c r="N218" s="21"/>
      <c r="O218" s="20"/>
      <c r="P218" s="16"/>
      <c r="Q218" t="s">
        <v>36</v>
      </c>
      <c r="R218">
        <f t="shared" si="198"/>
        <v>4.9327999999999993E-3</v>
      </c>
      <c r="S218">
        <f t="shared" si="199"/>
        <v>1.3719999999999998E-2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9.5871999999999988E-3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4.9703999999999998E-3</v>
      </c>
      <c r="G224">
        <f t="shared" si="203"/>
        <v>1.3839999999999998E-2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9.6695999999999987E-3</v>
      </c>
      <c r="N224" s="21"/>
      <c r="O224" s="20"/>
      <c r="P224" s="16"/>
      <c r="Q224" t="s">
        <v>36</v>
      </c>
      <c r="R224">
        <f t="shared" si="206"/>
        <v>5.0116000000000006E-3</v>
      </c>
      <c r="S224">
        <f t="shared" si="207"/>
        <v>1.396E-2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9.7484000000000008E-3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2.0049999999999998E-3</v>
      </c>
      <c r="G231">
        <f t="shared" si="211"/>
        <v>8.114999999999999E-3</v>
      </c>
      <c r="H231">
        <f t="shared" si="212"/>
        <v>37.1008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4.0099999999999997E-3</v>
      </c>
      <c r="M231">
        <f>I66+E66</f>
        <v>19.237787000000001</v>
      </c>
      <c r="P231" s="16"/>
      <c r="Q231" t="s">
        <v>36</v>
      </c>
      <c r="R231">
        <f t="shared" si="216"/>
        <v>2.0100000000000001E-3</v>
      </c>
      <c r="S231">
        <f t="shared" si="217"/>
        <v>8.1300000000000001E-3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4.0200000000000001E-3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2.0200000000000001E-3</v>
      </c>
      <c r="G237">
        <f t="shared" si="221"/>
        <v>8.1600000000000006E-3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4.0400000000000002E-3</v>
      </c>
      <c r="P237" s="16"/>
      <c r="Q237" t="s">
        <v>36</v>
      </c>
      <c r="R237">
        <f t="shared" si="224"/>
        <v>2.0299999999999997E-3</v>
      </c>
      <c r="S237">
        <f t="shared" si="225"/>
        <v>8.1899999999999994E-3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4.0599999999999994E-3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2.0100000000000001E-3</v>
      </c>
      <c r="G244">
        <f t="shared" si="229"/>
        <v>8.1300000000000001E-3</v>
      </c>
      <c r="H244">
        <f t="shared" si="230"/>
        <v>55.925521000000003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4.0197500000000008E-3</v>
      </c>
      <c r="M244">
        <f>M66+I66+E66</f>
        <v>28.701759000000003</v>
      </c>
      <c r="O244" s="20"/>
      <c r="P244" s="16"/>
      <c r="Q244" t="s">
        <v>36</v>
      </c>
      <c r="R244">
        <f t="shared" si="234"/>
        <v>2.0200000000000001E-3</v>
      </c>
      <c r="S244">
        <f t="shared" si="235"/>
        <v>8.1600000000000006E-3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4.0390000000000001E-3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2.0400000000000001E-3</v>
      </c>
      <c r="G250">
        <f t="shared" si="239"/>
        <v>8.2199999999999981E-3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4.0759999999999998E-3</v>
      </c>
      <c r="O250" s="20"/>
      <c r="P250" s="16"/>
      <c r="Q250" t="s">
        <v>36</v>
      </c>
      <c r="R250">
        <f t="shared" si="242"/>
        <v>2.0600000000000002E-3</v>
      </c>
      <c r="S250">
        <f t="shared" si="243"/>
        <v>8.2799999999999992E-3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4.1110000000000001E-3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2.0149999999999999E-3</v>
      </c>
      <c r="G257">
        <f t="shared" si="247"/>
        <v>8.1449999999999977E-3</v>
      </c>
      <c r="H257">
        <f t="shared" si="248"/>
        <v>73.879270999999989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4.0292749999999997E-3</v>
      </c>
      <c r="M257">
        <f>Q66+M66+I66+E66</f>
        <v>37.938539999999996</v>
      </c>
      <c r="N257" s="21"/>
      <c r="O257" s="20"/>
      <c r="P257" s="16"/>
      <c r="Q257" t="s">
        <v>36</v>
      </c>
      <c r="R257">
        <f t="shared" si="252"/>
        <v>2.0300000000000001E-3</v>
      </c>
      <c r="S257">
        <f t="shared" si="253"/>
        <v>8.1899999999999994E-3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4.0572000000000004E-3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2.0599999999999998E-3</v>
      </c>
      <c r="G263">
        <f t="shared" si="257"/>
        <v>8.2799999999999992E-3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4.1095999999999997E-3</v>
      </c>
      <c r="N263" s="21"/>
      <c r="O263" s="20"/>
      <c r="P263" s="16"/>
      <c r="Q263" t="s">
        <v>36</v>
      </c>
      <c r="R263">
        <f t="shared" si="260"/>
        <v>2.0899999999999998E-3</v>
      </c>
      <c r="S263">
        <f t="shared" si="261"/>
        <v>8.369999999999999E-3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4.1583999999999996E-3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0.02</v>
      </c>
      <c r="D13" s="11">
        <v>2.06E-2</v>
      </c>
      <c r="E13" s="12">
        <v>2.762635</v>
      </c>
      <c r="F13" t="s">
        <v>22</v>
      </c>
      <c r="G13" s="11">
        <v>2.06E-2</v>
      </c>
      <c r="H13" s="11">
        <v>2.12E-2</v>
      </c>
      <c r="I13" s="12">
        <v>2.7366090000000001</v>
      </c>
      <c r="J13" t="s">
        <v>22</v>
      </c>
      <c r="K13" s="12">
        <v>2.12E-2</v>
      </c>
      <c r="L13" s="12">
        <v>2.1899999999999999E-2</v>
      </c>
      <c r="M13" s="12">
        <v>3.013906</v>
      </c>
      <c r="N13" t="s">
        <v>22</v>
      </c>
      <c r="O13">
        <v>2.1899999999999999E-2</v>
      </c>
      <c r="P13">
        <v>2.1899999999999999E-2</v>
      </c>
      <c r="Q13">
        <v>12.448670999999999</v>
      </c>
      <c r="S13" s="17"/>
      <c r="T13" t="s">
        <v>22</v>
      </c>
      <c r="U13" s="3">
        <v>1.72E-2</v>
      </c>
      <c r="V13" s="3">
        <v>1.84E-2</v>
      </c>
      <c r="W13">
        <v>17.238527000000001</v>
      </c>
      <c r="X13" t="s">
        <v>22</v>
      </c>
      <c r="Y13" s="3">
        <v>1.77E-2</v>
      </c>
      <c r="Z13" s="3">
        <v>1.9E-2</v>
      </c>
      <c r="AA13">
        <v>20.191383999999999</v>
      </c>
      <c r="AB13" t="s">
        <v>22</v>
      </c>
      <c r="AC13">
        <v>1.8200000000000001E-2</v>
      </c>
      <c r="AD13">
        <v>1.95E-2</v>
      </c>
      <c r="AE13">
        <v>17.768148</v>
      </c>
      <c r="AF13" t="s">
        <v>22</v>
      </c>
      <c r="AG13">
        <v>1.8700000000000001E-2</v>
      </c>
      <c r="AH13">
        <v>2.01E-2</v>
      </c>
      <c r="AI13">
        <v>18.817081999999999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0.02</v>
      </c>
      <c r="C25" s="8"/>
      <c r="D25" s="8"/>
      <c r="E25">
        <v>7.3046720000000001</v>
      </c>
      <c r="F25" s="8">
        <v>2.07E-2</v>
      </c>
      <c r="G25" s="8"/>
      <c r="H25" s="8"/>
      <c r="I25">
        <v>8.0392209999999995</v>
      </c>
      <c r="J25" s="10">
        <v>2.1399999999999999E-2</v>
      </c>
      <c r="K25" s="10"/>
      <c r="L25" s="10"/>
      <c r="M25">
        <v>7.5204420000000001</v>
      </c>
      <c r="N25" s="10">
        <v>2.1899999999999999E-2</v>
      </c>
      <c r="O25" s="10"/>
      <c r="P25" s="10"/>
      <c r="Q25">
        <v>8.200386</v>
      </c>
      <c r="S25" s="19"/>
      <c r="T25" s="8">
        <v>1.7999999999999999E-2</v>
      </c>
      <c r="U25" s="8"/>
      <c r="V25" s="8"/>
      <c r="W25">
        <v>8.4966419999999996</v>
      </c>
      <c r="X25" s="8">
        <v>1.8499999999999999E-2</v>
      </c>
      <c r="Y25" s="8"/>
      <c r="Z25" s="8"/>
      <c r="AA25">
        <v>7.8616409999999997</v>
      </c>
      <c r="AB25" s="10">
        <v>1.9099999999999999E-2</v>
      </c>
      <c r="AC25" s="10"/>
      <c r="AD25" s="10"/>
      <c r="AE25">
        <v>8.6532909999999994</v>
      </c>
      <c r="AF25" s="10">
        <v>1.9599999999999999E-2</v>
      </c>
      <c r="AG25" s="10"/>
      <c r="AH25" s="10"/>
      <c r="AI25">
        <v>8.2285090000000007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9.7000000000000003E-3</v>
      </c>
      <c r="D34" s="3">
        <v>1.6199999999999999E-2</v>
      </c>
      <c r="E34">
        <v>16.562908</v>
      </c>
      <c r="F34" t="s">
        <v>22</v>
      </c>
      <c r="G34" s="3">
        <v>9.9000000000000008E-3</v>
      </c>
      <c r="H34" s="3">
        <v>1.67E-2</v>
      </c>
      <c r="I34">
        <v>15.572448</v>
      </c>
      <c r="J34" t="s">
        <v>22</v>
      </c>
      <c r="K34">
        <v>1.0200000000000001E-2</v>
      </c>
      <c r="L34">
        <v>1.72E-2</v>
      </c>
      <c r="M34">
        <v>16.138356999999999</v>
      </c>
      <c r="N34" t="s">
        <v>22</v>
      </c>
      <c r="O34">
        <v>1.0500000000000001E-2</v>
      </c>
      <c r="P34">
        <v>1.77E-2</v>
      </c>
      <c r="Q34">
        <v>18.590736</v>
      </c>
      <c r="S34" s="17"/>
      <c r="T34" t="s">
        <v>22</v>
      </c>
      <c r="U34" s="3">
        <v>4.7999999999999996E-3</v>
      </c>
      <c r="V34" s="3">
        <v>1.32E-2</v>
      </c>
      <c r="W34">
        <v>15.344713</v>
      </c>
      <c r="X34" t="s">
        <v>22</v>
      </c>
      <c r="Y34" s="3">
        <v>5.0000000000000001E-3</v>
      </c>
      <c r="Z34" s="3">
        <v>1.3599999999999999E-2</v>
      </c>
      <c r="AA34">
        <v>17.434080999999999</v>
      </c>
      <c r="AB34" t="s">
        <v>22</v>
      </c>
      <c r="AC34" s="3">
        <v>5.1000000000000004E-3</v>
      </c>
      <c r="AD34" s="3">
        <v>1.4E-2</v>
      </c>
      <c r="AE34">
        <v>15.537296</v>
      </c>
      <c r="AF34" t="s">
        <v>22</v>
      </c>
      <c r="AG34" s="3">
        <v>5.3E-3</v>
      </c>
      <c r="AH34" s="3">
        <v>1.44E-2</v>
      </c>
      <c r="AI34">
        <v>14.629028999999999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1.4200000000000001E-2</v>
      </c>
      <c r="C46" s="8"/>
      <c r="D46" s="8"/>
      <c r="E46">
        <v>7.9250920000000002</v>
      </c>
      <c r="F46" s="8">
        <v>1.46E-2</v>
      </c>
      <c r="G46" s="8"/>
      <c r="H46" s="8"/>
      <c r="I46">
        <v>7.9979060000000004</v>
      </c>
      <c r="J46" s="10">
        <v>1.5100000000000001E-2</v>
      </c>
      <c r="K46" s="10"/>
      <c r="L46" s="10"/>
      <c r="M46">
        <v>8.0781150000000004</v>
      </c>
      <c r="N46" s="10">
        <v>1.55E-2</v>
      </c>
      <c r="O46" s="10"/>
      <c r="P46" s="10"/>
      <c r="Q46">
        <v>7.8015439999999998</v>
      </c>
      <c r="S46" s="19"/>
      <c r="T46" s="8">
        <v>9.2999999999999992E-3</v>
      </c>
      <c r="U46" s="8"/>
      <c r="V46" s="8"/>
      <c r="W46">
        <v>7.2674729999999998</v>
      </c>
      <c r="X46" s="8">
        <v>9.5999999999999992E-3</v>
      </c>
      <c r="Y46" s="8"/>
      <c r="Z46" s="8"/>
      <c r="AA46">
        <v>8.7141540000000006</v>
      </c>
      <c r="AB46" s="8">
        <v>9.9000000000000008E-3</v>
      </c>
      <c r="AC46" s="8"/>
      <c r="AD46" s="8"/>
      <c r="AE46">
        <v>8.4601240000000004</v>
      </c>
      <c r="AF46" s="8">
        <v>1.0200000000000001E-2</v>
      </c>
      <c r="AG46" s="8"/>
      <c r="AH46" s="8"/>
      <c r="AI46">
        <v>7.9296759999999997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7.9000000000000008E-3</v>
      </c>
      <c r="E54">
        <v>13.024428</v>
      </c>
      <c r="F54" t="s">
        <v>22</v>
      </c>
      <c r="G54" s="3">
        <v>2.0999999999999999E-3</v>
      </c>
      <c r="H54" s="3">
        <v>8.2000000000000007E-3</v>
      </c>
      <c r="I54">
        <v>12.33159</v>
      </c>
      <c r="J54" t="s">
        <v>22</v>
      </c>
      <c r="K54" s="3">
        <v>2.2000000000000001E-3</v>
      </c>
      <c r="L54" s="3">
        <v>8.5000000000000006E-3</v>
      </c>
      <c r="M54">
        <v>12.571607999999999</v>
      </c>
      <c r="N54" t="s">
        <v>22</v>
      </c>
      <c r="O54" s="3">
        <v>2.3E-3</v>
      </c>
      <c r="P54" s="3">
        <v>8.6999999999999994E-3</v>
      </c>
      <c r="Q54">
        <v>13.764597999999999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4.0000000000000001E-3</v>
      </c>
      <c r="C66" s="8"/>
      <c r="D66" s="8"/>
      <c r="E66">
        <v>8.092511</v>
      </c>
      <c r="F66" s="8">
        <v>4.1999999999999997E-3</v>
      </c>
      <c r="G66" s="8"/>
      <c r="H66" s="8"/>
      <c r="I66">
        <v>8.1127629999999993</v>
      </c>
      <c r="J66" s="8">
        <v>4.3E-3</v>
      </c>
      <c r="K66" s="8"/>
      <c r="L66" s="8"/>
      <c r="M66">
        <v>7.6170869999999997</v>
      </c>
      <c r="N66" s="8">
        <v>4.4999999999999997E-3</v>
      </c>
      <c r="O66" s="8"/>
      <c r="P66" s="8"/>
      <c r="Q66">
        <v>7.9455679999999997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2.0029999999999999E-2</v>
      </c>
      <c r="G75">
        <f t="shared" si="1"/>
        <v>2.0629999999999999E-2</v>
      </c>
      <c r="H75">
        <f t="shared" si="2"/>
        <v>5.499244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2.0035000000000001E-2</v>
      </c>
      <c r="M75">
        <f>I25+E25</f>
        <v>15.343893</v>
      </c>
      <c r="P75" s="16"/>
      <c r="Q75" t="s">
        <v>36</v>
      </c>
      <c r="R75">
        <f t="shared" si="6"/>
        <v>2.0060000000000001E-2</v>
      </c>
      <c r="S75">
        <f t="shared" si="7"/>
        <v>2.0660000000000001E-2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2.0070000000000001E-2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2.0119999999999999E-2</v>
      </c>
      <c r="G81">
        <f>0.2*H13+(1-0.2)*D13</f>
        <v>2.0720000000000002E-2</v>
      </c>
      <c r="I81">
        <f t="shared" si="11"/>
        <v>5.62E-3</v>
      </c>
      <c r="J81">
        <f t="shared" si="12"/>
        <v>5.62E-3</v>
      </c>
      <c r="L81">
        <f>0.2*F25+(1-0.2)*B25</f>
        <v>2.0140000000000002E-2</v>
      </c>
      <c r="P81" s="16"/>
      <c r="Q81" t="s">
        <v>36</v>
      </c>
      <c r="R81">
        <f t="shared" si="13"/>
        <v>2.0179999999999997E-2</v>
      </c>
      <c r="S81">
        <f t="shared" si="14"/>
        <v>2.078E-2</v>
      </c>
      <c r="U81">
        <f t="shared" si="15"/>
        <v>5.6799999999999993E-3</v>
      </c>
      <c r="V81">
        <f t="shared" si="16"/>
        <v>5.6799999999999993E-3</v>
      </c>
      <c r="X81">
        <f>0.3*F25+(1-0.3)*B25</f>
        <v>2.0209999999999999E-2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2.0060000000000005E-2</v>
      </c>
      <c r="G88">
        <f t="shared" si="18"/>
        <v>2.0660250000000002E-2</v>
      </c>
      <c r="H88">
        <f t="shared" si="19"/>
        <v>8.5131499999999996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2.0070000000000005E-2</v>
      </c>
      <c r="M88">
        <f>M25+I25+E25</f>
        <v>22.864335000000001</v>
      </c>
      <c r="O88" s="20"/>
      <c r="P88" s="16"/>
      <c r="Q88" t="s">
        <v>36</v>
      </c>
      <c r="R88">
        <f t="shared" si="23"/>
        <v>2.0120000000000002E-2</v>
      </c>
      <c r="S88">
        <f t="shared" si="24"/>
        <v>2.0721000000000003E-2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2.0140000000000005E-2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2.0240000000000001E-2</v>
      </c>
      <c r="G94">
        <f t="shared" si="28"/>
        <v>2.0843999999999998E-2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2.0279999999999999E-2</v>
      </c>
      <c r="O94" s="20"/>
      <c r="P94" s="16"/>
      <c r="Q94" t="s">
        <v>36</v>
      </c>
      <c r="R94">
        <f t="shared" si="31"/>
        <v>2.0360000000000003E-2</v>
      </c>
      <c r="S94">
        <f t="shared" si="32"/>
        <v>2.0969000000000002E-2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2.0420000000000001E-2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2.0090012500000001E-2</v>
      </c>
      <c r="G101">
        <f t="shared" si="36"/>
        <v>2.0690649999999998E-2</v>
      </c>
      <c r="H101">
        <f>Q13+M13+I11+E13</f>
        <v>18.225211999999999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2.0104975000000001E-2</v>
      </c>
      <c r="M101">
        <f>Q25+M25+I25+E25</f>
        <v>31.064721000000002</v>
      </c>
      <c r="N101" s="21"/>
      <c r="O101" s="20"/>
      <c r="P101" s="16"/>
      <c r="Q101" t="s">
        <v>36</v>
      </c>
      <c r="R101">
        <f t="shared" si="40"/>
        <v>2.0180099999999999E-2</v>
      </c>
      <c r="S101">
        <f t="shared" si="41"/>
        <v>2.0782200000000001E-2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2.02098E-2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2.0360799999999998E-2</v>
      </c>
      <c r="G107">
        <f t="shared" si="45"/>
        <v>2.0965600000000001E-2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2.04184E-2</v>
      </c>
      <c r="N107" s="21"/>
      <c r="O107" s="20"/>
      <c r="P107" s="16"/>
      <c r="Q107" t="s">
        <v>36</v>
      </c>
      <c r="R107">
        <f t="shared" si="48"/>
        <v>2.0542700000000001E-2</v>
      </c>
      <c r="S107">
        <f t="shared" si="49"/>
        <v>2.1145400000000002E-2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2.06246E-2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1.7225000000000001E-2</v>
      </c>
      <c r="G114">
        <f t="shared" si="53"/>
        <v>1.8429999999999998E-2</v>
      </c>
      <c r="H114">
        <f t="shared" si="54"/>
        <v>37.429911000000004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1.8024999999999996E-2</v>
      </c>
      <c r="M114">
        <f>AA25+W25</f>
        <v>16.358283</v>
      </c>
      <c r="P114" s="16"/>
      <c r="Q114" t="s">
        <v>36</v>
      </c>
      <c r="R114">
        <f t="shared" si="58"/>
        <v>1.7250000000000001E-2</v>
      </c>
      <c r="S114">
        <f t="shared" si="58"/>
        <v>1.8460000000000001E-2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1.805E-2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1.7300000000000003E-2</v>
      </c>
      <c r="G120">
        <f t="shared" si="62"/>
        <v>1.8520000000000002E-2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1.8099999999999998E-2</v>
      </c>
      <c r="P120" s="16"/>
      <c r="Q120" t="s">
        <v>36</v>
      </c>
      <c r="R120">
        <f t="shared" si="65"/>
        <v>1.7349999999999997E-2</v>
      </c>
      <c r="S120">
        <f t="shared" si="65"/>
        <v>1.8579999999999999E-2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1.8149999999999999E-2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1.7250000000000001E-2</v>
      </c>
      <c r="G127">
        <f t="shared" si="69"/>
        <v>1.8459750000000004E-2</v>
      </c>
      <c r="H127">
        <f t="shared" si="70"/>
        <v>55.198059000000001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1.805025E-2</v>
      </c>
      <c r="M127">
        <f>AE25+AA25+W25</f>
        <v>25.011573999999996</v>
      </c>
      <c r="O127" s="20"/>
      <c r="P127" s="16"/>
      <c r="Q127" t="s">
        <v>36</v>
      </c>
      <c r="R127">
        <f t="shared" si="74"/>
        <v>1.7300000000000003E-2</v>
      </c>
      <c r="S127">
        <f t="shared" si="75"/>
        <v>1.8519000000000001E-2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1.8100999999999999E-2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1.7399999999999999E-2</v>
      </c>
      <c r="G133">
        <f t="shared" si="79"/>
        <v>1.8636E-2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1.8203999999999998E-2</v>
      </c>
      <c r="O133" s="20"/>
      <c r="P133" s="16"/>
      <c r="Q133" t="s">
        <v>36</v>
      </c>
      <c r="R133">
        <f t="shared" si="82"/>
        <v>1.7500000000000002E-2</v>
      </c>
      <c r="S133">
        <f t="shared" si="83"/>
        <v>1.8751E-2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1.8308999999999999E-2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1.5677574999999999E-2</v>
      </c>
      <c r="G140">
        <f>3*0.05*(1-0.05)*(1-0.05)*Z20+3*0.05*0.05*(1-0.05)*AD13+0.05*0.05*0.05*AH13+(1-3*0.05*(1-0.05)*(1-0.05)-3*0.05*0.05*(1-0.05)-0.05*0.05*0.05)*V13</f>
        <v>1.6715862499999998E-2</v>
      </c>
      <c r="H140">
        <f>AI13+AE13+AA20+W13</f>
        <v>54.946826000000001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1.8075724999999997E-2</v>
      </c>
      <c r="M140">
        <f>AI25+AE25+AA25+W25</f>
        <v>33.240082999999998</v>
      </c>
      <c r="N140" s="21"/>
      <c r="O140" s="20"/>
      <c r="P140" s="16"/>
      <c r="Q140" t="s">
        <v>36</v>
      </c>
      <c r="R140">
        <f t="shared" si="89"/>
        <v>1.7349999999999997E-2</v>
      </c>
      <c r="S140">
        <f t="shared" si="90"/>
        <v>1.8577199999999999E-2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1.8152799999999997E-2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1.2968799999999999E-2</v>
      </c>
      <c r="G146">
        <f>3*0.2*(1-0.2)*(1-0.2)*Z20+3*0.2*0.2*(1-0.2)*AD13+0.2*0.2*0.2*AH13+(1-3*0.2*(1-0.2)*(1-0.2)-3*0.2*0.2*(1-0.2)-0.2*0.2*0.2)*V13</f>
        <v>1.3719199999999997E-2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1.8310399999999998E-2</v>
      </c>
      <c r="N146" s="21"/>
      <c r="O146" s="20"/>
      <c r="P146" s="16"/>
      <c r="Q146" t="s">
        <v>36</v>
      </c>
      <c r="R146">
        <f t="shared" si="95"/>
        <v>1.7650000000000002E-2</v>
      </c>
      <c r="S146">
        <f t="shared" si="96"/>
        <v>1.8918400000000002E-2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1.8471600000000001E-2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9.7099999999999999E-3</v>
      </c>
      <c r="G153">
        <f t="shared" si="100"/>
        <v>1.6225E-2</v>
      </c>
      <c r="H153">
        <f t="shared" si="101"/>
        <v>32.135356000000002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1.422E-2</v>
      </c>
      <c r="M153">
        <f>I46+E46</f>
        <v>15.922998</v>
      </c>
      <c r="P153" s="16"/>
      <c r="Q153" t="s">
        <v>36</v>
      </c>
      <c r="R153">
        <f t="shared" si="105"/>
        <v>9.7199999999999995E-3</v>
      </c>
      <c r="S153">
        <f t="shared" si="106"/>
        <v>1.6250000000000001E-2</v>
      </c>
      <c r="U153">
        <f t="shared" si="107"/>
        <v>4.7600000000000003E-3</v>
      </c>
      <c r="V153">
        <f t="shared" si="108"/>
        <v>4.96E-3</v>
      </c>
      <c r="X153">
        <f>0.1*F46+(1-0.1)*B46</f>
        <v>1.4240000000000001E-2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9.7400000000000004E-3</v>
      </c>
      <c r="G159">
        <f t="shared" si="110"/>
        <v>1.6299999999999999E-2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1.4280000000000003E-2</v>
      </c>
      <c r="P159" s="16"/>
      <c r="Q159" t="s">
        <v>36</v>
      </c>
      <c r="R159">
        <f t="shared" si="113"/>
        <v>9.7599999999999996E-3</v>
      </c>
      <c r="S159">
        <f t="shared" si="114"/>
        <v>1.635E-2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1.4319999999999999E-2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9.7202500000000015E-3</v>
      </c>
      <c r="G166">
        <f t="shared" si="118"/>
        <v>1.6250000000000001E-2</v>
      </c>
      <c r="H166">
        <f t="shared" si="119"/>
        <v>48.273713000000001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1.4240250000000003E-2</v>
      </c>
      <c r="M166">
        <f>M46+I46+E46</f>
        <v>24.001113</v>
      </c>
      <c r="O166" s="20"/>
      <c r="P166" s="16"/>
      <c r="Q166" t="s">
        <v>36</v>
      </c>
      <c r="R166">
        <f t="shared" si="123"/>
        <v>9.7410000000000014E-3</v>
      </c>
      <c r="S166">
        <f t="shared" si="124"/>
        <v>1.6300000000000002E-2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1.4281000000000002E-2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9.7839999999999993E-3</v>
      </c>
      <c r="G172">
        <f t="shared" si="128"/>
        <v>1.6399999999999998E-2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1.4364E-2</v>
      </c>
      <c r="O172" s="20"/>
      <c r="P172" s="16"/>
      <c r="Q172" t="s">
        <v>36</v>
      </c>
      <c r="R172">
        <f t="shared" si="131"/>
        <v>9.8290000000000009E-3</v>
      </c>
      <c r="S172">
        <f t="shared" si="132"/>
        <v>1.6500000000000001E-2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1.4449E-2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9.7307374999999995E-3</v>
      </c>
      <c r="G179">
        <f t="shared" si="136"/>
        <v>1.6274999999999998E-2</v>
      </c>
      <c r="H179">
        <f t="shared" si="137"/>
        <v>66.864449000000008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1.4260724999999998E-2</v>
      </c>
      <c r="M179">
        <f>Q46+M46+I46+E46</f>
        <v>31.802657</v>
      </c>
      <c r="N179" s="21"/>
      <c r="O179" s="20"/>
      <c r="P179" s="16"/>
      <c r="Q179" t="s">
        <v>36</v>
      </c>
      <c r="R179">
        <f t="shared" si="141"/>
        <v>9.7629000000000014E-3</v>
      </c>
      <c r="S179">
        <f t="shared" si="142"/>
        <v>1.6349999999999996E-2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1.43228E-2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9.8312E-3</v>
      </c>
      <c r="G185">
        <f t="shared" si="146"/>
        <v>1.6500000000000001E-2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1.4450399999999999E-2</v>
      </c>
      <c r="N185" s="21"/>
      <c r="O185" s="20"/>
      <c r="P185" s="16"/>
      <c r="Q185" t="s">
        <v>36</v>
      </c>
      <c r="R185">
        <f t="shared" si="149"/>
        <v>9.9043000000000013E-3</v>
      </c>
      <c r="S185">
        <f t="shared" si="150"/>
        <v>1.6650000000000002E-2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1.4581600000000002E-2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4.81E-3</v>
      </c>
      <c r="G192">
        <f t="shared" si="154"/>
        <v>1.3219999999999999E-2</v>
      </c>
      <c r="H192">
        <f t="shared" si="155"/>
        <v>32.778793999999998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9.3149999999999986E-3</v>
      </c>
      <c r="M192">
        <f>AA46+W46</f>
        <v>15.981627</v>
      </c>
      <c r="P192" s="16"/>
      <c r="Q192" t="s">
        <v>36</v>
      </c>
      <c r="R192">
        <f t="shared" si="159"/>
        <v>4.8199999999999996E-3</v>
      </c>
      <c r="S192">
        <f t="shared" si="160"/>
        <v>1.324E-2</v>
      </c>
      <c r="U192">
        <f t="shared" si="161"/>
        <v>3.46E-3</v>
      </c>
      <c r="V192">
        <f t="shared" si="162"/>
        <v>4.1500000000000009E-3</v>
      </c>
      <c r="X192">
        <f>0.1*X46+(1-0.1)*T46</f>
        <v>9.329999999999998E-3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4.8399999999999997E-3</v>
      </c>
      <c r="G198">
        <f t="shared" si="164"/>
        <v>1.328E-2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9.3600000000000003E-3</v>
      </c>
      <c r="P198" s="16"/>
      <c r="Q198" t="s">
        <v>36</v>
      </c>
      <c r="R198">
        <f t="shared" si="167"/>
        <v>4.8599999999999997E-3</v>
      </c>
      <c r="S198">
        <f t="shared" si="168"/>
        <v>1.3319999999999999E-2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9.389999999999999E-3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4.8197500000000002E-3</v>
      </c>
      <c r="G205">
        <f t="shared" si="172"/>
        <v>1.3240000000000002E-2</v>
      </c>
      <c r="H205">
        <f t="shared" si="173"/>
        <v>48.316089999999996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9.3299999999999998E-3</v>
      </c>
      <c r="M205">
        <f>AE46+AA46+W46</f>
        <v>24.441751</v>
      </c>
      <c r="O205" s="20"/>
      <c r="P205" s="16"/>
      <c r="Q205" t="s">
        <v>36</v>
      </c>
      <c r="R205">
        <f t="shared" si="177"/>
        <v>4.8390000000000004E-3</v>
      </c>
      <c r="S205">
        <f t="shared" si="178"/>
        <v>1.328E-2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9.3600000000000003E-3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4.8759999999999993E-3</v>
      </c>
      <c r="G211">
        <f t="shared" si="182"/>
        <v>1.336E-2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9.4199999999999996E-3</v>
      </c>
      <c r="O211" s="20"/>
      <c r="P211" s="16"/>
      <c r="Q211" t="s">
        <v>36</v>
      </c>
      <c r="R211">
        <f t="shared" si="185"/>
        <v>4.9110000000000004E-3</v>
      </c>
      <c r="S211">
        <f t="shared" si="186"/>
        <v>1.3440000000000001E-2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9.4799999999999988E-3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4.8292749999999992E-3</v>
      </c>
      <c r="G218">
        <f t="shared" si="190"/>
        <v>1.3259999999999997E-2</v>
      </c>
      <c r="H218">
        <f t="shared" si="191"/>
        <v>62.945118999999998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9.3449999999999991E-3</v>
      </c>
      <c r="M218">
        <f>AI46+AE46+AA46+W46</f>
        <v>32.371427000000004</v>
      </c>
      <c r="N218" s="21"/>
      <c r="O218" s="20"/>
      <c r="P218" s="16"/>
      <c r="Q218" t="s">
        <v>36</v>
      </c>
      <c r="R218">
        <f t="shared" si="195"/>
        <v>4.8571999999999999E-3</v>
      </c>
      <c r="S218">
        <f t="shared" si="196"/>
        <v>1.332E-2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9.389999999999999E-3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4.9096000000000001E-3</v>
      </c>
      <c r="G224">
        <f t="shared" si="200"/>
        <v>1.3439999999999999E-2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9.4799999999999988E-3</v>
      </c>
      <c r="N224" s="21"/>
      <c r="O224" s="20"/>
      <c r="P224" s="16"/>
      <c r="Q224" t="s">
        <v>36</v>
      </c>
      <c r="R224">
        <f t="shared" si="203"/>
        <v>4.9584000000000008E-3</v>
      </c>
      <c r="S224">
        <f t="shared" si="204"/>
        <v>1.3559999999999999E-2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9.5700000000000004E-3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7.9150000000000002E-3</v>
      </c>
      <c r="H231">
        <f t="shared" si="209"/>
        <v>25.356017999999999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4.0099999999999997E-3</v>
      </c>
      <c r="M231">
        <f>I66+E66</f>
        <v>16.205273999999999</v>
      </c>
      <c r="P231" s="16"/>
      <c r="Q231" t="s">
        <v>36</v>
      </c>
      <c r="R231">
        <f>0.1*G54+(1-0.1)*C54</f>
        <v>2.0100000000000001E-3</v>
      </c>
      <c r="S231">
        <f t="shared" si="213"/>
        <v>7.9300000000000013E-3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4.0200000000000001E-3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7.9600000000000018E-3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4.0400000000000002E-3</v>
      </c>
      <c r="P237" s="16"/>
      <c r="Q237" t="s">
        <v>36</v>
      </c>
      <c r="R237">
        <f>0.3*G54+(1-0.3)*C54</f>
        <v>2.0299999999999997E-3</v>
      </c>
      <c r="S237">
        <f t="shared" si="220"/>
        <v>7.9900000000000006E-3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4.0599999999999994E-3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7.9300000000000013E-3</v>
      </c>
      <c r="H244">
        <f t="shared" si="225"/>
        <v>37.927626000000004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4.0197500000000008E-3</v>
      </c>
      <c r="M244">
        <f>M66+I66+E66</f>
        <v>23.822361000000001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7.9600000000000018E-3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4.0390000000000001E-3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8.0200000000000011E-3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4.0759999999999998E-3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8.0800000000000004E-3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4.1110000000000001E-3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7.9449875000000003E-3</v>
      </c>
      <c r="H257">
        <f t="shared" si="242"/>
        <v>51.692223999999996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4.0292749999999997E-3</v>
      </c>
      <c r="M257">
        <f>Q66+M66+I66+E66</f>
        <v>31.767929000000002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7.9899000000000012E-3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4.0572000000000004E-3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8.0791999999999999E-3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4.1095999999999997E-3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8.1673000000000006E-3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4.1583999999999996E-3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1.8700000000000001E-2</v>
      </c>
      <c r="D13" s="11">
        <v>1.9199999999999998E-2</v>
      </c>
      <c r="E13" s="12">
        <v>2.3242910000000001</v>
      </c>
      <c r="F13" t="s">
        <v>22</v>
      </c>
      <c r="G13" s="11">
        <v>1.9300000000000001E-2</v>
      </c>
      <c r="H13" s="11">
        <v>1.9900000000000001E-2</v>
      </c>
      <c r="I13" s="12">
        <v>1.172488</v>
      </c>
      <c r="J13" t="s">
        <v>22</v>
      </c>
      <c r="K13" s="12">
        <v>0.02</v>
      </c>
      <c r="L13" s="12">
        <v>2.0500000000000001E-2</v>
      </c>
      <c r="M13" s="12">
        <v>2.6014279999999999</v>
      </c>
      <c r="N13" t="s">
        <v>22</v>
      </c>
      <c r="O13" s="12">
        <v>2.06E-2</v>
      </c>
      <c r="P13" s="12">
        <v>2.12E-2</v>
      </c>
      <c r="Q13" s="12">
        <v>2.0283730000000002</v>
      </c>
      <c r="S13" s="17"/>
      <c r="T13" t="s">
        <v>22</v>
      </c>
      <c r="U13" s="3">
        <v>1.6199999999999999E-2</v>
      </c>
      <c r="V13" s="3">
        <v>1.7299999999999999E-2</v>
      </c>
      <c r="W13">
        <v>11.282849000000001</v>
      </c>
      <c r="X13" t="s">
        <v>22</v>
      </c>
      <c r="Y13" s="3">
        <v>1.6799999999999999E-2</v>
      </c>
      <c r="Z13" s="3">
        <v>1.78E-2</v>
      </c>
      <c r="AA13">
        <v>12.322804</v>
      </c>
      <c r="AB13" t="s">
        <v>22</v>
      </c>
      <c r="AC13">
        <v>1.7299999999999999E-2</v>
      </c>
      <c r="AD13">
        <v>1.84E-2</v>
      </c>
      <c r="AE13">
        <v>11.10872</v>
      </c>
      <c r="AF13" t="s">
        <v>22</v>
      </c>
      <c r="AG13">
        <v>1.78E-2</v>
      </c>
      <c r="AH13">
        <v>1.9E-2</v>
      </c>
      <c r="AI13">
        <v>10.944179999999999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1.8700000000000001E-2</v>
      </c>
      <c r="C25" s="8"/>
      <c r="D25" s="8"/>
      <c r="E25">
        <v>8.2025649999999999</v>
      </c>
      <c r="F25" s="8">
        <v>1.9300000000000001E-2</v>
      </c>
      <c r="G25" s="8"/>
      <c r="H25" s="8"/>
      <c r="I25">
        <v>6.8292419999999998</v>
      </c>
      <c r="J25" s="10">
        <v>1.9900000000000001E-2</v>
      </c>
      <c r="K25" s="10"/>
      <c r="L25" s="10"/>
      <c r="M25">
        <v>7.8239640000000001</v>
      </c>
      <c r="N25" s="10">
        <v>2.07E-2</v>
      </c>
      <c r="O25" s="10"/>
      <c r="P25" s="10"/>
      <c r="Q25">
        <v>7.4487129999999997</v>
      </c>
      <c r="S25" s="19"/>
      <c r="T25" s="8">
        <v>1.6899999999999998E-2</v>
      </c>
      <c r="U25" s="8"/>
      <c r="V25" s="8"/>
      <c r="W25">
        <v>7.2603590000000002</v>
      </c>
      <c r="X25" s="8">
        <v>1.7399999999999999E-2</v>
      </c>
      <c r="Y25" s="8"/>
      <c r="Z25" s="8"/>
      <c r="AA25">
        <v>7.8890500000000001</v>
      </c>
      <c r="AB25" s="10">
        <v>1.7999999999999999E-2</v>
      </c>
      <c r="AC25" s="10"/>
      <c r="AD25" s="10"/>
      <c r="AE25">
        <v>7.3403710000000002</v>
      </c>
      <c r="AF25" s="10">
        <v>1.8599999999999998E-2</v>
      </c>
      <c r="AG25" s="10"/>
      <c r="AH25" s="10"/>
      <c r="AI25">
        <v>7.0033370000000001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9.2999999999999992E-3</v>
      </c>
      <c r="D34" s="3">
        <v>1.52E-2</v>
      </c>
      <c r="E34">
        <v>11.729315</v>
      </c>
      <c r="F34" t="s">
        <v>22</v>
      </c>
      <c r="G34" s="3">
        <v>9.5999999999999992E-3</v>
      </c>
      <c r="H34" s="3">
        <v>1.5699999999999999E-2</v>
      </c>
      <c r="I34">
        <v>10.508915999999999</v>
      </c>
      <c r="J34" t="s">
        <v>22</v>
      </c>
      <c r="K34">
        <v>9.9000000000000008E-3</v>
      </c>
      <c r="L34">
        <v>1.6199999999999999E-2</v>
      </c>
      <c r="M34">
        <v>12.07118</v>
      </c>
      <c r="N34" t="s">
        <v>22</v>
      </c>
      <c r="O34">
        <v>1.0200000000000001E-2</v>
      </c>
      <c r="P34">
        <v>1.67E-2</v>
      </c>
      <c r="Q34">
        <v>10.287976</v>
      </c>
      <c r="S34" s="17"/>
      <c r="T34" t="s">
        <v>22</v>
      </c>
      <c r="U34" s="3">
        <v>4.7999999999999996E-3</v>
      </c>
      <c r="V34" s="3">
        <v>1.24E-2</v>
      </c>
      <c r="W34">
        <v>9.9503609999999991</v>
      </c>
      <c r="X34" t="s">
        <v>22</v>
      </c>
      <c r="Y34" s="3">
        <v>4.8999999999999998E-3</v>
      </c>
      <c r="Z34" s="3">
        <v>1.2800000000000001E-2</v>
      </c>
      <c r="AA34">
        <v>11.127541000000001</v>
      </c>
      <c r="AB34" t="s">
        <v>22</v>
      </c>
      <c r="AC34" s="3">
        <v>5.1000000000000004E-3</v>
      </c>
      <c r="AD34" s="3">
        <v>1.32E-2</v>
      </c>
      <c r="AE34">
        <v>9.6684040000000007</v>
      </c>
      <c r="AF34" t="s">
        <v>22</v>
      </c>
      <c r="AG34" s="3">
        <v>5.1999999999999998E-3</v>
      </c>
      <c r="AH34" s="3">
        <v>1.3599999999999999E-2</v>
      </c>
      <c r="AI34">
        <v>11.591201999999999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1.35E-2</v>
      </c>
      <c r="C46" s="8"/>
      <c r="D46" s="8"/>
      <c r="E46">
        <v>6.7957179999999999</v>
      </c>
      <c r="F46" s="8">
        <v>1.4E-2</v>
      </c>
      <c r="G46" s="8"/>
      <c r="H46" s="8"/>
      <c r="I46">
        <v>7.7342250000000003</v>
      </c>
      <c r="J46" s="10">
        <v>1.43E-2</v>
      </c>
      <c r="K46" s="10"/>
      <c r="L46" s="10"/>
      <c r="M46">
        <v>7.3984139999999998</v>
      </c>
      <c r="N46" s="10">
        <v>1.4800000000000001E-2</v>
      </c>
      <c r="O46" s="10"/>
      <c r="P46" s="10"/>
      <c r="Q46">
        <v>7.69421</v>
      </c>
      <c r="S46" s="19"/>
      <c r="T46" s="8">
        <v>8.9999999999999993E-3</v>
      </c>
      <c r="U46" s="8"/>
      <c r="V46" s="8"/>
      <c r="W46">
        <v>7.7066119999999998</v>
      </c>
      <c r="X46" s="8">
        <v>9.2999999999999992E-3</v>
      </c>
      <c r="Y46" s="8"/>
      <c r="Z46" s="8"/>
      <c r="AA46">
        <v>7.5050970000000001</v>
      </c>
      <c r="AB46" s="8">
        <v>9.4999999999999998E-3</v>
      </c>
      <c r="AC46" s="8"/>
      <c r="AD46" s="8"/>
      <c r="AE46">
        <v>7.6031959999999996</v>
      </c>
      <c r="AF46" s="8">
        <v>9.7999999999999997E-3</v>
      </c>
      <c r="AG46" s="8"/>
      <c r="AH46" s="8"/>
      <c r="AI46">
        <v>7.3628809999999998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7.4000000000000003E-3</v>
      </c>
      <c r="E54">
        <v>8.9148669999999992</v>
      </c>
      <c r="F54" t="s">
        <v>22</v>
      </c>
      <c r="G54" s="3">
        <v>2.0999999999999999E-3</v>
      </c>
      <c r="H54" s="3">
        <v>7.7000000000000002E-3</v>
      </c>
      <c r="I54">
        <v>7.9364420000000004</v>
      </c>
      <c r="J54" t="s">
        <v>22</v>
      </c>
      <c r="K54" s="3">
        <v>2.2000000000000001E-3</v>
      </c>
      <c r="L54" s="3">
        <v>8.0000000000000002E-3</v>
      </c>
      <c r="M54">
        <v>8.4340589999999995</v>
      </c>
      <c r="N54" t="s">
        <v>22</v>
      </c>
      <c r="O54" s="3">
        <v>2.3E-3</v>
      </c>
      <c r="P54" s="3">
        <v>8.3000000000000001E-3</v>
      </c>
      <c r="Q54">
        <v>8.0496040000000004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3.8999999999999998E-3</v>
      </c>
      <c r="C66" s="8"/>
      <c r="D66" s="8"/>
      <c r="E66">
        <v>7.4144920000000001</v>
      </c>
      <c r="F66" s="8">
        <v>4.1000000000000003E-3</v>
      </c>
      <c r="G66" s="8"/>
      <c r="H66" s="8"/>
      <c r="I66">
        <v>7.8150769999999996</v>
      </c>
      <c r="J66" s="8">
        <v>4.1999999999999997E-3</v>
      </c>
      <c r="K66" s="8"/>
      <c r="L66" s="8"/>
      <c r="M66">
        <v>7.6571360000000004</v>
      </c>
      <c r="N66" s="8">
        <v>4.4000000000000003E-3</v>
      </c>
      <c r="O66" s="8"/>
      <c r="P66" s="8"/>
      <c r="Q66">
        <v>7.3614600000000001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1.873E-2</v>
      </c>
      <c r="G75">
        <f t="shared" si="1"/>
        <v>1.9234999999999999E-2</v>
      </c>
      <c r="H75">
        <f t="shared" si="2"/>
        <v>3.4967790000000001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1.873E-2</v>
      </c>
      <c r="M75">
        <f>I25+E25</f>
        <v>15.031807000000001</v>
      </c>
      <c r="P75" s="16"/>
      <c r="Q75" t="s">
        <v>36</v>
      </c>
      <c r="R75">
        <f t="shared" si="6"/>
        <v>1.8760000000000002E-2</v>
      </c>
      <c r="S75">
        <f t="shared" si="7"/>
        <v>1.9269999999999999E-2</v>
      </c>
      <c r="U75">
        <f t="shared" si="8"/>
        <v>5.5599999999999998E-3</v>
      </c>
      <c r="V75">
        <f t="shared" si="9"/>
        <v>5.5599999999999998E-3</v>
      </c>
      <c r="X75">
        <f>0.1*F25+(1-0.1)*B25</f>
        <v>1.8760000000000002E-2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1.8820000000000003E-2</v>
      </c>
      <c r="G81">
        <f>0.2*H13+(1-0.2)*D13</f>
        <v>1.934E-2</v>
      </c>
      <c r="I81">
        <f t="shared" si="11"/>
        <v>5.62E-3</v>
      </c>
      <c r="J81">
        <f t="shared" si="12"/>
        <v>5.62E-3</v>
      </c>
      <c r="L81">
        <f>0.2*F25+(1-0.2)*B25</f>
        <v>1.8820000000000003E-2</v>
      </c>
      <c r="P81" s="16"/>
      <c r="Q81" t="s">
        <v>36</v>
      </c>
      <c r="R81">
        <f t="shared" si="13"/>
        <v>1.8880000000000001E-2</v>
      </c>
      <c r="S81">
        <f t="shared" si="14"/>
        <v>1.941E-2</v>
      </c>
      <c r="U81">
        <f t="shared" si="15"/>
        <v>5.6799999999999993E-3</v>
      </c>
      <c r="V81">
        <f t="shared" si="16"/>
        <v>5.6799999999999993E-3</v>
      </c>
      <c r="X81">
        <f>0.3*F25+(1-0.3)*B25</f>
        <v>1.8880000000000001E-2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1.8760250000000003E-2</v>
      </c>
      <c r="G88">
        <f t="shared" si="18"/>
        <v>1.9269749999999999E-2</v>
      </c>
      <c r="H88">
        <f t="shared" si="19"/>
        <v>6.0982070000000004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1.8760000000000002E-2</v>
      </c>
      <c r="M88">
        <f>M25+I25+E25</f>
        <v>22.855771000000001</v>
      </c>
      <c r="O88" s="20"/>
      <c r="P88" s="16"/>
      <c r="Q88" t="s">
        <v>36</v>
      </c>
      <c r="R88">
        <f t="shared" si="23"/>
        <v>1.8821000000000004E-2</v>
      </c>
      <c r="S88">
        <f t="shared" si="24"/>
        <v>1.9339000000000002E-2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1.8820000000000003E-2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1.8944000000000003E-2</v>
      </c>
      <c r="G94">
        <f t="shared" si="28"/>
        <v>1.9476E-2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1.8940000000000002E-2</v>
      </c>
      <c r="O94" s="20"/>
      <c r="P94" s="16"/>
      <c r="Q94" t="s">
        <v>36</v>
      </c>
      <c r="R94">
        <f t="shared" si="31"/>
        <v>1.9069000000000003E-2</v>
      </c>
      <c r="S94">
        <f t="shared" si="32"/>
        <v>1.9611000000000003E-2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1.9060000000000001E-2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1.8790725000000001E-2</v>
      </c>
      <c r="G101">
        <f t="shared" si="36"/>
        <v>1.9304274999999996E-2</v>
      </c>
      <c r="H101">
        <f>Q13+M13+I11+E13</f>
        <v>6.9540920000000011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1.8790024999999998E-2</v>
      </c>
      <c r="M101">
        <f>Q25+M25+I25+E25</f>
        <v>30.304483999999999</v>
      </c>
      <c r="N101" s="21"/>
      <c r="O101" s="20"/>
      <c r="P101" s="16"/>
      <c r="Q101" t="s">
        <v>36</v>
      </c>
      <c r="R101">
        <f t="shared" si="40"/>
        <v>1.8882800000000002E-2</v>
      </c>
      <c r="S101">
        <f t="shared" si="41"/>
        <v>1.9407199999999999E-2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1.88802E-2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1.9070400000000001E-2</v>
      </c>
      <c r="G107">
        <f t="shared" si="45"/>
        <v>1.9609599999999998E-2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1.9061599999999998E-2</v>
      </c>
      <c r="N107" s="21"/>
      <c r="O107" s="20"/>
      <c r="P107" s="16"/>
      <c r="Q107" t="s">
        <v>36</v>
      </c>
      <c r="R107">
        <f t="shared" si="48"/>
        <v>1.9261600000000004E-2</v>
      </c>
      <c r="S107">
        <f t="shared" si="49"/>
        <v>1.98084E-2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1.9245400000000003E-2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1.6229999999999998E-2</v>
      </c>
      <c r="G114">
        <f t="shared" si="53"/>
        <v>1.7324999999999997E-2</v>
      </c>
      <c r="H114">
        <f t="shared" si="54"/>
        <v>23.605653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1.6924999999999996E-2</v>
      </c>
      <c r="M114">
        <f>AA25+W25</f>
        <v>15.149409</v>
      </c>
      <c r="P114" s="16"/>
      <c r="Q114" t="s">
        <v>36</v>
      </c>
      <c r="R114">
        <f t="shared" si="58"/>
        <v>1.626E-2</v>
      </c>
      <c r="S114">
        <f t="shared" si="58"/>
        <v>1.7350000000000001E-2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1.695E-2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1.6320000000000001E-2</v>
      </c>
      <c r="G120">
        <f t="shared" si="62"/>
        <v>1.7399999999999999E-2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1.6999999999999998E-2</v>
      </c>
      <c r="P120" s="16"/>
      <c r="Q120" t="s">
        <v>36</v>
      </c>
      <c r="R120">
        <f t="shared" si="65"/>
        <v>1.6379999999999999E-2</v>
      </c>
      <c r="S120">
        <f t="shared" si="65"/>
        <v>1.745E-2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1.7049999999999999E-2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1.625975E-2</v>
      </c>
      <c r="G127">
        <f t="shared" si="69"/>
        <v>1.7350250000000001E-2</v>
      </c>
      <c r="H127">
        <f t="shared" si="70"/>
        <v>34.714373000000002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1.695025E-2</v>
      </c>
      <c r="M127">
        <f>AE25+AA25+W25</f>
        <v>22.48978</v>
      </c>
      <c r="O127" s="20"/>
      <c r="P127" s="16"/>
      <c r="Q127" t="s">
        <v>36</v>
      </c>
      <c r="R127">
        <f t="shared" si="74"/>
        <v>1.6319E-2</v>
      </c>
      <c r="S127">
        <f t="shared" si="75"/>
        <v>1.7401E-2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1.7000999999999999E-2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1.6435999999999999E-2</v>
      </c>
      <c r="G133">
        <f t="shared" si="79"/>
        <v>1.7503999999999999E-2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1.7103999999999998E-2</v>
      </c>
      <c r="O133" s="20"/>
      <c r="P133" s="16"/>
      <c r="Q133" t="s">
        <v>36</v>
      </c>
      <c r="R133">
        <f t="shared" si="82"/>
        <v>1.6551E-2</v>
      </c>
      <c r="S133">
        <f t="shared" si="83"/>
        <v>1.7609E-2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1.7208999999999999E-2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1.4813674999999997E-2</v>
      </c>
      <c r="G140">
        <f>3*0.05*(1-0.05)*(1-0.05)*Z20+3*0.05*0.05*(1-0.05)*AD13+0.05*0.05*0.05*AH13+(1-3*0.05*(1-0.05)*(1-0.05)-3*0.05*0.05*(1-0.05)-0.05*0.05*0.05)*V13</f>
        <v>1.5764774999999998E-2</v>
      </c>
      <c r="H140">
        <f>AI13+AE13+AA20+W13</f>
        <v>34.458818000000001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1.6975737499999997E-2</v>
      </c>
      <c r="M140">
        <f>AI25+AE25+AA25+W25</f>
        <v>29.493117000000002</v>
      </c>
      <c r="N140" s="21"/>
      <c r="O140" s="20"/>
      <c r="P140" s="16"/>
      <c r="Q140" t="s">
        <v>36</v>
      </c>
      <c r="R140">
        <f t="shared" si="89"/>
        <v>1.6377099999999999E-2</v>
      </c>
      <c r="S140">
        <f t="shared" si="90"/>
        <v>1.7452899999999997E-2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1.7052899999999999E-2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1.2363199999999998E-2</v>
      </c>
      <c r="G146">
        <f>3*0.2*(1-0.2)*(1-0.2)*Z20+3*0.2*0.2*(1-0.2)*AD13+0.2*0.2*0.2*AH13+(1-3*0.2*(1-0.2)*(1-0.2)-3*0.2*0.2*(1-0.2)-0.2*0.2*0.2)*V13</f>
        <v>1.3041599999999997E-2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1.7211199999999996E-2</v>
      </c>
      <c r="N146" s="21"/>
      <c r="O146" s="20"/>
      <c r="P146" s="16"/>
      <c r="Q146" t="s">
        <v>36</v>
      </c>
      <c r="R146">
        <f t="shared" si="95"/>
        <v>1.67157E-2</v>
      </c>
      <c r="S146">
        <f t="shared" si="96"/>
        <v>1.77743E-2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1.7374299999999999E-2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9.3149999999999986E-3</v>
      </c>
      <c r="G153">
        <f t="shared" si="100"/>
        <v>1.5224999999999999E-2</v>
      </c>
      <c r="H153">
        <f t="shared" si="101"/>
        <v>22.238230999999999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1.3524999999999999E-2</v>
      </c>
      <c r="M153">
        <f>I46+E46</f>
        <v>14.529942999999999</v>
      </c>
      <c r="P153" s="16"/>
      <c r="Q153" t="s">
        <v>36</v>
      </c>
      <c r="R153">
        <f t="shared" si="105"/>
        <v>9.329999999999998E-3</v>
      </c>
      <c r="S153">
        <f t="shared" si="106"/>
        <v>1.525E-2</v>
      </c>
      <c r="U153">
        <f t="shared" si="107"/>
        <v>4.7600000000000003E-3</v>
      </c>
      <c r="V153">
        <f t="shared" si="108"/>
        <v>4.96E-3</v>
      </c>
      <c r="X153">
        <f>0.1*F46+(1-0.1)*B46</f>
        <v>1.355E-2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9.3600000000000003E-3</v>
      </c>
      <c r="G159">
        <f t="shared" si="110"/>
        <v>1.5300000000000001E-2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1.3600000000000001E-2</v>
      </c>
      <c r="P159" s="16"/>
      <c r="Q159" t="s">
        <v>36</v>
      </c>
      <c r="R159">
        <f t="shared" si="113"/>
        <v>9.389999999999999E-3</v>
      </c>
      <c r="S159">
        <f t="shared" si="114"/>
        <v>1.5349999999999999E-2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1.3649999999999999E-2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9.3299999999999998E-3</v>
      </c>
      <c r="G166">
        <f t="shared" si="118"/>
        <v>1.5250000000000001E-2</v>
      </c>
      <c r="H166">
        <f t="shared" si="119"/>
        <v>34.309410999999997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1.3549500000000001E-2</v>
      </c>
      <c r="M166">
        <f>M46+I46+E46</f>
        <v>21.928357000000002</v>
      </c>
      <c r="O166" s="20"/>
      <c r="P166" s="16"/>
      <c r="Q166" t="s">
        <v>36</v>
      </c>
      <c r="R166">
        <f t="shared" si="123"/>
        <v>9.3600000000000003E-3</v>
      </c>
      <c r="S166">
        <f t="shared" si="124"/>
        <v>1.5300000000000001E-2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1.3598000000000001E-2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9.4199999999999996E-3</v>
      </c>
      <c r="G172">
        <f t="shared" si="128"/>
        <v>1.54E-2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1.3691999999999999E-2</v>
      </c>
      <c r="O172" s="20"/>
      <c r="P172" s="16"/>
      <c r="Q172" t="s">
        <v>36</v>
      </c>
      <c r="R172">
        <f t="shared" si="131"/>
        <v>9.4799999999999988E-3</v>
      </c>
      <c r="S172">
        <f t="shared" si="132"/>
        <v>1.55E-2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1.3782000000000001E-2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9.3449999999999991E-3</v>
      </c>
      <c r="G179">
        <f t="shared" si="136"/>
        <v>1.5274999999999997E-2</v>
      </c>
      <c r="H179">
        <f t="shared" si="137"/>
        <v>44.597386999999998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1.3573549999999998E-2</v>
      </c>
      <c r="M179">
        <f>Q46+M46+I46+E46</f>
        <v>29.622567000000004</v>
      </c>
      <c r="N179" s="21"/>
      <c r="O179" s="20"/>
      <c r="P179" s="16"/>
      <c r="Q179" t="s">
        <v>36</v>
      </c>
      <c r="R179">
        <f t="shared" si="141"/>
        <v>9.389999999999999E-3</v>
      </c>
      <c r="S179">
        <f t="shared" si="142"/>
        <v>1.5349999999999999E-2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1.3644399999999999E-2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9.4799999999999988E-3</v>
      </c>
      <c r="G185">
        <f t="shared" si="146"/>
        <v>1.55E-2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1.3779199999999998E-2</v>
      </c>
      <c r="N185" s="21"/>
      <c r="O185" s="20"/>
      <c r="P185" s="16"/>
      <c r="Q185" t="s">
        <v>36</v>
      </c>
      <c r="R185">
        <f t="shared" si="149"/>
        <v>9.5700000000000004E-3</v>
      </c>
      <c r="S185">
        <f t="shared" si="150"/>
        <v>1.5650000000000001E-2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1.39068E-2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4.8050000000000002E-3</v>
      </c>
      <c r="G192">
        <f t="shared" si="154"/>
        <v>1.2419999999999999E-2</v>
      </c>
      <c r="H192">
        <f t="shared" si="155"/>
        <v>21.077902000000002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9.0149999999999987E-3</v>
      </c>
      <c r="M192">
        <f>AA46+W46</f>
        <v>15.211708999999999</v>
      </c>
      <c r="P192" s="16"/>
      <c r="Q192" t="s">
        <v>36</v>
      </c>
      <c r="R192">
        <f t="shared" si="159"/>
        <v>4.81E-3</v>
      </c>
      <c r="S192">
        <f t="shared" si="160"/>
        <v>1.244E-2</v>
      </c>
      <c r="U192">
        <f t="shared" si="161"/>
        <v>3.46E-3</v>
      </c>
      <c r="V192">
        <f t="shared" si="162"/>
        <v>4.1500000000000009E-3</v>
      </c>
      <c r="X192">
        <f>0.1*X46+(1-0.1)*T46</f>
        <v>9.0299999999999998E-3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4.8199999999999996E-3</v>
      </c>
      <c r="G198">
        <f t="shared" si="164"/>
        <v>1.248E-2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9.0600000000000003E-3</v>
      </c>
      <c r="P198" s="16"/>
      <c r="Q198" t="s">
        <v>36</v>
      </c>
      <c r="R198">
        <f t="shared" si="167"/>
        <v>4.8299999999999992E-3</v>
      </c>
      <c r="S198">
        <f t="shared" si="168"/>
        <v>1.2519999999999998E-2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9.0899999999999991E-3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4.8102500000000003E-3</v>
      </c>
      <c r="G205">
        <f t="shared" si="172"/>
        <v>1.2440000000000001E-2</v>
      </c>
      <c r="H205">
        <f t="shared" si="173"/>
        <v>30.746306000000004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9.0297499999999996E-3</v>
      </c>
      <c r="M205">
        <f>AE46+AA46+W46</f>
        <v>22.814905</v>
      </c>
      <c r="O205" s="20"/>
      <c r="P205" s="16"/>
      <c r="Q205" t="s">
        <v>36</v>
      </c>
      <c r="R205">
        <f t="shared" si="177"/>
        <v>4.8209999999999998E-3</v>
      </c>
      <c r="S205">
        <f t="shared" si="178"/>
        <v>1.2480000000000002E-2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9.0589999999999993E-3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4.8439999999999993E-3</v>
      </c>
      <c r="G211">
        <f t="shared" si="182"/>
        <v>1.2559999999999998E-2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9.1159999999999991E-3</v>
      </c>
      <c r="O211" s="20"/>
      <c r="P211" s="16"/>
      <c r="Q211" t="s">
        <v>36</v>
      </c>
      <c r="R211">
        <f t="shared" si="185"/>
        <v>4.8690000000000001E-3</v>
      </c>
      <c r="S211">
        <f t="shared" si="186"/>
        <v>1.264E-2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9.1710000000000003E-3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4.815724999999999E-3</v>
      </c>
      <c r="G218">
        <f t="shared" si="190"/>
        <v>1.2459999999999999E-2</v>
      </c>
      <c r="H218">
        <f t="shared" si="191"/>
        <v>42.337508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9.0442749999999975E-3</v>
      </c>
      <c r="M218">
        <f>AI46+AE46+AA46+W46</f>
        <v>30.177785999999998</v>
      </c>
      <c r="N218" s="21"/>
      <c r="O218" s="20"/>
      <c r="P218" s="16"/>
      <c r="Q218" t="s">
        <v>36</v>
      </c>
      <c r="R218">
        <f t="shared" si="195"/>
        <v>4.8327999999999999E-3</v>
      </c>
      <c r="S218">
        <f t="shared" si="196"/>
        <v>1.252E-2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9.0871999999999984E-3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4.8703999999999987E-3</v>
      </c>
      <c r="G224">
        <f t="shared" si="200"/>
        <v>1.2639999999999998E-2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9.1696E-3</v>
      </c>
      <c r="N224" s="21"/>
      <c r="O224" s="20"/>
      <c r="P224" s="16"/>
      <c r="Q224" t="s">
        <v>36</v>
      </c>
      <c r="R224">
        <f t="shared" si="203"/>
        <v>4.9116000000000003E-3</v>
      </c>
      <c r="S224">
        <f t="shared" si="204"/>
        <v>1.2760000000000001E-2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9.2484000000000004E-3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7.4149999999999997E-3</v>
      </c>
      <c r="H231">
        <f t="shared" si="209"/>
        <v>16.851309000000001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3.9099999999999994E-3</v>
      </c>
      <c r="M231">
        <f>I66+E66</f>
        <v>15.229569</v>
      </c>
      <c r="P231" s="16"/>
      <c r="Q231" t="s">
        <v>36</v>
      </c>
      <c r="R231">
        <f>0.1*G54+(1-0.1)*C54</f>
        <v>2.0100000000000001E-3</v>
      </c>
      <c r="S231">
        <f t="shared" si="213"/>
        <v>7.43E-3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3.9199999999999999E-3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7.4600000000000014E-3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3.9399999999999999E-3</v>
      </c>
      <c r="P237" s="16"/>
      <c r="Q237" t="s">
        <v>36</v>
      </c>
      <c r="R237">
        <f>0.3*G54+(1-0.3)*C54</f>
        <v>2.0299999999999997E-3</v>
      </c>
      <c r="S237">
        <f t="shared" si="220"/>
        <v>7.4900000000000001E-3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3.96E-3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7.4300000000000017E-3</v>
      </c>
      <c r="H244">
        <f t="shared" si="225"/>
        <v>25.285367999999998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3.9197500000000005E-3</v>
      </c>
      <c r="M244">
        <f>M66+I66+E66</f>
        <v>22.886704999999999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7.4600000000000014E-3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3.9389999999999998E-3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7.5200000000000006E-3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3.9760000000000004E-3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7.5800000000000008E-3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4.0110000000000007E-3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7.4450000000000002E-3</v>
      </c>
      <c r="H257">
        <f t="shared" si="242"/>
        <v>33.334972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3.9292749999999994E-3</v>
      </c>
      <c r="M257">
        <f>Q66+M66+I66+E66</f>
        <v>30.248165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7.4900000000000001E-3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3.9572000000000001E-3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7.5799999999999999E-3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4.0096000000000003E-3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7.6700000000000006E-3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4.0584000000000002E-3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1.8100000000000002E-2</v>
      </c>
      <c r="D13" s="11">
        <v>1.8499999999999999E-2</v>
      </c>
      <c r="E13" s="12">
        <v>2.3357649999999999</v>
      </c>
      <c r="F13" t="s">
        <v>22</v>
      </c>
      <c r="G13" s="11">
        <v>1.8700000000000001E-2</v>
      </c>
      <c r="H13" s="11">
        <v>1.9199999999999998E-2</v>
      </c>
      <c r="I13" s="12">
        <v>2.353065</v>
      </c>
      <c r="J13" t="s">
        <v>22</v>
      </c>
      <c r="K13" s="14">
        <v>1.9300000000000001E-2</v>
      </c>
      <c r="L13" s="14">
        <v>1.9300000000000001E-2</v>
      </c>
      <c r="M13" s="14">
        <v>7.4373129999999996</v>
      </c>
      <c r="N13" t="s">
        <v>22</v>
      </c>
      <c r="O13" s="14">
        <v>1.9900000000000001E-2</v>
      </c>
      <c r="P13" s="14">
        <v>0.02</v>
      </c>
      <c r="Q13" s="14">
        <v>7.7307880000000004</v>
      </c>
      <c r="S13" s="17"/>
      <c r="T13" t="s">
        <v>22</v>
      </c>
      <c r="U13" s="3">
        <v>1.5800000000000002E-2</v>
      </c>
      <c r="V13" s="3">
        <v>1.67E-2</v>
      </c>
      <c r="W13">
        <v>10.466962000000001</v>
      </c>
      <c r="X13" t="s">
        <v>22</v>
      </c>
      <c r="Y13" s="3">
        <v>1.6299999999999999E-2</v>
      </c>
      <c r="Z13" s="3">
        <v>1.7299999999999999E-2</v>
      </c>
      <c r="AA13">
        <v>10.597877</v>
      </c>
      <c r="AB13" t="s">
        <v>22</v>
      </c>
      <c r="AC13">
        <v>1.6799999999999999E-2</v>
      </c>
      <c r="AD13">
        <v>1.78E-2</v>
      </c>
      <c r="AE13">
        <v>10.700386</v>
      </c>
      <c r="AF13" t="s">
        <v>22</v>
      </c>
      <c r="AG13">
        <v>1.7299999999999999E-2</v>
      </c>
      <c r="AH13">
        <v>1.84E-2</v>
      </c>
      <c r="AI13">
        <v>10.611162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1.8100000000000002E-2</v>
      </c>
      <c r="C25" s="8"/>
      <c r="D25" s="8"/>
      <c r="E25">
        <v>8.2502040000000001</v>
      </c>
      <c r="F25" s="8">
        <v>1.8700000000000001E-2</v>
      </c>
      <c r="G25" s="8"/>
      <c r="H25" s="8"/>
      <c r="I25">
        <v>8.3296449999999993</v>
      </c>
      <c r="J25" s="10">
        <v>1.9400000000000001E-2</v>
      </c>
      <c r="K25" s="10"/>
      <c r="L25" s="10"/>
      <c r="M25">
        <v>8.3478580000000004</v>
      </c>
      <c r="N25" s="10">
        <v>1.9900000000000001E-2</v>
      </c>
      <c r="O25" s="10"/>
      <c r="P25" s="10"/>
      <c r="Q25">
        <v>8.6285919999999994</v>
      </c>
      <c r="S25" s="19"/>
      <c r="T25" s="8">
        <v>1.6400000000000001E-2</v>
      </c>
      <c r="U25" s="8"/>
      <c r="V25" s="8"/>
      <c r="W25">
        <v>8.3989639999999994</v>
      </c>
      <c r="X25" s="8">
        <v>1.7000000000000001E-2</v>
      </c>
      <c r="Y25" s="8"/>
      <c r="Z25" s="8"/>
      <c r="AA25">
        <v>8.3736979999999992</v>
      </c>
      <c r="AB25" s="10">
        <v>1.7500000000000002E-2</v>
      </c>
      <c r="AC25" s="10"/>
      <c r="AD25" s="10"/>
      <c r="AE25">
        <v>8.3450989999999994</v>
      </c>
      <c r="AF25" s="10">
        <v>1.7999999999999999E-2</v>
      </c>
      <c r="AG25" s="10"/>
      <c r="AH25" s="10"/>
      <c r="AI25">
        <v>8.3788099999999996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9.1000000000000004E-3</v>
      </c>
      <c r="D34" s="3">
        <v>1.47E-2</v>
      </c>
      <c r="E34">
        <v>10.073608999999999</v>
      </c>
      <c r="F34" t="s">
        <v>22</v>
      </c>
      <c r="G34" s="3">
        <v>9.4000000000000004E-3</v>
      </c>
      <c r="H34" s="3">
        <v>1.52E-2</v>
      </c>
      <c r="I34">
        <v>10.119973</v>
      </c>
      <c r="J34" t="s">
        <v>22</v>
      </c>
      <c r="K34">
        <v>9.7000000000000003E-3</v>
      </c>
      <c r="L34">
        <v>1.5699999999999999E-2</v>
      </c>
      <c r="M34">
        <v>10.039154</v>
      </c>
      <c r="N34" t="s">
        <v>22</v>
      </c>
      <c r="O34">
        <v>0.01</v>
      </c>
      <c r="P34">
        <v>1.6199999999999999E-2</v>
      </c>
      <c r="Q34">
        <v>10.049312</v>
      </c>
      <c r="S34" s="17"/>
      <c r="T34" t="s">
        <v>22</v>
      </c>
      <c r="U34" s="3">
        <v>4.7000000000000002E-3</v>
      </c>
      <c r="V34" s="3">
        <v>1.1900000000000001E-2</v>
      </c>
      <c r="W34">
        <v>9.1082380000000001</v>
      </c>
      <c r="X34" t="s">
        <v>22</v>
      </c>
      <c r="Y34" s="3">
        <v>4.8999999999999998E-3</v>
      </c>
      <c r="Z34" s="3">
        <v>1.24E-2</v>
      </c>
      <c r="AA34">
        <v>9.0336440000000007</v>
      </c>
      <c r="AB34" t="s">
        <v>22</v>
      </c>
      <c r="AC34" s="3">
        <v>5.1000000000000004E-3</v>
      </c>
      <c r="AD34" s="3">
        <v>1.2800000000000001E-2</v>
      </c>
      <c r="AE34">
        <v>9.0715249999999994</v>
      </c>
      <c r="AF34" t="s">
        <v>22</v>
      </c>
      <c r="AG34" s="3">
        <v>5.1999999999999998E-3</v>
      </c>
      <c r="AH34" s="3">
        <v>1.32E-2</v>
      </c>
      <c r="AI34">
        <v>9.1544600000000003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1.3100000000000001E-2</v>
      </c>
      <c r="C46" s="8"/>
      <c r="D46" s="8"/>
      <c r="E46">
        <v>8.2789409999999997</v>
      </c>
      <c r="F46" s="8">
        <v>1.35E-2</v>
      </c>
      <c r="G46" s="8"/>
      <c r="H46" s="8"/>
      <c r="I46">
        <v>8.1303789999999996</v>
      </c>
      <c r="J46" s="10">
        <v>1.4E-2</v>
      </c>
      <c r="K46" s="10"/>
      <c r="L46" s="10"/>
      <c r="M46">
        <v>8.2611969999999992</v>
      </c>
      <c r="N46" s="10">
        <v>1.44E-2</v>
      </c>
      <c r="O46" s="10"/>
      <c r="P46" s="10"/>
      <c r="Q46">
        <v>8.1847720000000006</v>
      </c>
      <c r="S46" s="19"/>
      <c r="T46" s="8">
        <v>8.6999999999999994E-3</v>
      </c>
      <c r="U46" s="8"/>
      <c r="V46" s="8"/>
      <c r="W46">
        <v>8.2731449999999995</v>
      </c>
      <c r="X46" s="8">
        <v>8.9999999999999993E-3</v>
      </c>
      <c r="Y46" s="8"/>
      <c r="Z46" s="8"/>
      <c r="AA46">
        <v>8.2859649999999991</v>
      </c>
      <c r="AB46" s="8">
        <v>9.2999999999999992E-3</v>
      </c>
      <c r="AC46" s="8"/>
      <c r="AD46" s="8"/>
      <c r="AE46">
        <v>8.3472910000000002</v>
      </c>
      <c r="AF46" s="8">
        <v>9.5999999999999992E-3</v>
      </c>
      <c r="AG46" s="8"/>
      <c r="AH46" s="8"/>
      <c r="AI46">
        <v>8.2133769999999995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7.1999999999999998E-3</v>
      </c>
      <c r="E54">
        <v>8.1940410000000004</v>
      </c>
      <c r="F54" t="s">
        <v>22</v>
      </c>
      <c r="G54" s="3">
        <v>2.0999999999999999E-3</v>
      </c>
      <c r="H54" s="3">
        <v>7.4999999999999997E-3</v>
      </c>
      <c r="I54">
        <v>8.1765519999999992</v>
      </c>
      <c r="J54" t="s">
        <v>22</v>
      </c>
      <c r="K54" s="3">
        <v>2.2000000000000001E-3</v>
      </c>
      <c r="L54" s="3">
        <v>7.7999999999999996E-3</v>
      </c>
      <c r="M54">
        <v>7.953824</v>
      </c>
      <c r="N54" t="s">
        <v>22</v>
      </c>
      <c r="O54" s="3">
        <v>2.3E-3</v>
      </c>
      <c r="P54" s="3">
        <v>8.0000000000000002E-3</v>
      </c>
      <c r="Q54">
        <v>7.8485950000000004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3.8E-3</v>
      </c>
      <c r="C66" s="8"/>
      <c r="D66" s="8"/>
      <c r="E66">
        <v>8.2169179999999997</v>
      </c>
      <c r="F66" s="8">
        <v>4.0000000000000001E-3</v>
      </c>
      <c r="G66" s="8"/>
      <c r="H66" s="8"/>
      <c r="I66">
        <v>8.2340099999999996</v>
      </c>
      <c r="J66" s="8">
        <v>4.1999999999999997E-3</v>
      </c>
      <c r="K66" s="8"/>
      <c r="L66" s="8"/>
      <c r="M66">
        <v>8.2303920000000002</v>
      </c>
      <c r="N66" s="8">
        <v>4.4000000000000003E-3</v>
      </c>
      <c r="O66" s="8"/>
      <c r="P66" s="8"/>
      <c r="Q66">
        <v>8.3481850000000009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1.813E-2</v>
      </c>
      <c r="G75">
        <f t="shared" si="1"/>
        <v>1.8534999999999996E-2</v>
      </c>
      <c r="H75">
        <f t="shared" si="2"/>
        <v>4.6888299999999994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1.813E-2</v>
      </c>
      <c r="M75">
        <f>I25+E25</f>
        <v>16.579848999999999</v>
      </c>
      <c r="P75" s="16"/>
      <c r="Q75" t="s">
        <v>36</v>
      </c>
      <c r="R75">
        <f t="shared" si="6"/>
        <v>1.8160000000000003E-2</v>
      </c>
      <c r="S75">
        <f t="shared" si="7"/>
        <v>1.8569999999999996E-2</v>
      </c>
      <c r="U75">
        <f t="shared" si="8"/>
        <v>5.5599999999999998E-3</v>
      </c>
      <c r="V75">
        <f t="shared" si="9"/>
        <v>5.5599999999999998E-3</v>
      </c>
      <c r="X75">
        <f>0.1*F25+(1-0.1)*B25</f>
        <v>1.8160000000000003E-2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1.822E-2</v>
      </c>
      <c r="G81">
        <f t="shared" si="11"/>
        <v>1.864E-2</v>
      </c>
      <c r="I81">
        <f t="shared" si="12"/>
        <v>5.62E-3</v>
      </c>
      <c r="J81">
        <f t="shared" si="13"/>
        <v>5.62E-3</v>
      </c>
      <c r="L81">
        <f>0.2*F25+(1-0.2)*B25</f>
        <v>1.822E-2</v>
      </c>
      <c r="P81" s="16"/>
      <c r="Q81" t="s">
        <v>36</v>
      </c>
      <c r="R81">
        <f t="shared" si="14"/>
        <v>1.8280000000000001E-2</v>
      </c>
      <c r="S81">
        <f t="shared" si="15"/>
        <v>1.8709999999999997E-2</v>
      </c>
      <c r="U81">
        <f t="shared" si="16"/>
        <v>5.6799999999999993E-3</v>
      </c>
      <c r="V81">
        <f t="shared" si="17"/>
        <v>5.6799999999999993E-3</v>
      </c>
      <c r="X81">
        <f>0.3*F25+(1-0.3)*B25</f>
        <v>1.8280000000000001E-2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1.8160000000000003E-2</v>
      </c>
      <c r="G88">
        <f t="shared" si="19"/>
        <v>1.8568499999999998E-2</v>
      </c>
      <c r="H88">
        <f t="shared" si="20"/>
        <v>12.126143000000001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1.8160250000000003E-2</v>
      </c>
      <c r="M88">
        <f>M25+I25+E25</f>
        <v>24.927707000000002</v>
      </c>
      <c r="O88" s="20"/>
      <c r="P88" s="16"/>
      <c r="Q88" t="s">
        <v>36</v>
      </c>
      <c r="R88">
        <f t="shared" si="24"/>
        <v>1.8220000000000004E-2</v>
      </c>
      <c r="S88">
        <f t="shared" si="25"/>
        <v>1.8634000000000001E-2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1.8221000000000001E-2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1.8340000000000002E-2</v>
      </c>
      <c r="G94">
        <f t="shared" si="29"/>
        <v>1.8755999999999998E-2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1.8343999999999999E-2</v>
      </c>
      <c r="O94" s="20"/>
      <c r="P94" s="16"/>
      <c r="Q94" t="s">
        <v>36</v>
      </c>
      <c r="R94">
        <f t="shared" si="32"/>
        <v>1.8460000000000004E-2</v>
      </c>
      <c r="S94">
        <f t="shared" si="33"/>
        <v>1.8866000000000001E-2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1.8468999999999999E-2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1.8189999999999998E-2</v>
      </c>
      <c r="G101">
        <f t="shared" si="37"/>
        <v>1.860065E-2</v>
      </c>
      <c r="H101">
        <f>Q13+M13+I11+E13</f>
        <v>17.503865999999999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1.8190712499999998E-2</v>
      </c>
      <c r="M101">
        <f>Q25+M25+I25+E25</f>
        <v>33.556298999999996</v>
      </c>
      <c r="N101" s="21"/>
      <c r="O101" s="20"/>
      <c r="P101" s="16"/>
      <c r="Q101" t="s">
        <v>36</v>
      </c>
      <c r="R101">
        <f t="shared" si="41"/>
        <v>1.8280000000000001E-2</v>
      </c>
      <c r="S101">
        <f t="shared" si="42"/>
        <v>1.8693199999999997E-2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1.8282699999999999E-2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1.8459999999999997E-2</v>
      </c>
      <c r="G107">
        <f t="shared" si="46"/>
        <v>1.8857599999999999E-2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1.8469599999999999E-2</v>
      </c>
      <c r="N107" s="21"/>
      <c r="O107" s="20"/>
      <c r="P107" s="16"/>
      <c r="Q107" t="s">
        <v>36</v>
      </c>
      <c r="R107">
        <f t="shared" si="49"/>
        <v>1.8640000000000004E-2</v>
      </c>
      <c r="S107">
        <f t="shared" si="50"/>
        <v>1.9000400000000001E-2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1.8658900000000003E-2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1.5825000000000002E-2</v>
      </c>
      <c r="G114">
        <f t="shared" si="54"/>
        <v>1.6729999999999998E-2</v>
      </c>
      <c r="H114">
        <f t="shared" si="55"/>
        <v>21.064838999999999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1.643E-2</v>
      </c>
      <c r="M114">
        <f>AA25+W25</f>
        <v>16.772661999999997</v>
      </c>
      <c r="P114" s="16"/>
      <c r="Q114" t="s">
        <v>36</v>
      </c>
      <c r="R114">
        <f t="shared" si="59"/>
        <v>1.5850000000000003E-2</v>
      </c>
      <c r="S114">
        <f t="shared" si="60"/>
        <v>1.6760000000000001E-2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1.6460000000000002E-2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1.5900000000000001E-2</v>
      </c>
      <c r="G120">
        <f t="shared" si="64"/>
        <v>1.6820000000000002E-2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1.652E-2</v>
      </c>
      <c r="P120" s="16"/>
      <c r="Q120" t="s">
        <v>36</v>
      </c>
      <c r="R120">
        <f t="shared" si="67"/>
        <v>1.5949999999999999E-2</v>
      </c>
      <c r="S120">
        <f t="shared" si="68"/>
        <v>1.6879999999999999E-2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1.6580000000000001E-2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1.5850000000000003E-2</v>
      </c>
      <c r="G127">
        <f t="shared" si="72"/>
        <v>1.675975E-2</v>
      </c>
      <c r="H127">
        <f t="shared" si="73"/>
        <v>31.765225000000001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1.6459750000000002E-2</v>
      </c>
      <c r="M127">
        <f>AE25+AA25+W25</f>
        <v>25.117760999999998</v>
      </c>
      <c r="O127" s="20"/>
      <c r="P127" s="16"/>
      <c r="Q127" t="s">
        <v>36</v>
      </c>
      <c r="R127">
        <f t="shared" si="77"/>
        <v>1.5900000000000001E-2</v>
      </c>
      <c r="S127">
        <f t="shared" si="78"/>
        <v>1.6819000000000001E-2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1.6519000000000002E-2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1.6E-2</v>
      </c>
      <c r="G133">
        <f t="shared" si="82"/>
        <v>1.6936E-2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1.6636000000000001E-2</v>
      </c>
      <c r="O133" s="20"/>
      <c r="P133" s="16"/>
      <c r="Q133" t="s">
        <v>36</v>
      </c>
      <c r="R133">
        <f t="shared" si="85"/>
        <v>1.6100000000000003E-2</v>
      </c>
      <c r="S133">
        <f t="shared" si="86"/>
        <v>1.7051E-2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1.6751000000000002E-2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1.44671E-2</v>
      </c>
      <c r="G140">
        <f>3*0.05*(1-0.05)*(1-0.05)*Z20+3*0.05*0.05*(1-0.05)*AD13+0.05*0.05*0.05*AH13+(1-3*0.05*(1-0.05)*(1-0.05)-3*0.05*0.05*(1-0.05)-0.05*0.05*0.05)*V13</f>
        <v>1.5245999999999999E-2</v>
      </c>
      <c r="H140">
        <f>AI13+AE13+AA20+W13</f>
        <v>32.901579000000005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1.6489262500000001E-2</v>
      </c>
      <c r="M140">
        <f>AI25+AE25+AA25+W25</f>
        <v>33.496570999999996</v>
      </c>
      <c r="N140" s="21"/>
      <c r="O140" s="20"/>
      <c r="P140" s="16"/>
      <c r="Q140" t="s">
        <v>36</v>
      </c>
      <c r="R140">
        <f t="shared" si="92"/>
        <v>1.5949999999999999E-2</v>
      </c>
      <c r="S140">
        <f t="shared" si="93"/>
        <v>1.6877199999999998E-2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1.6577100000000001E-2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1.21064E-2</v>
      </c>
      <c r="G146">
        <f>3*0.2*(1-0.2)*(1-0.2)*Z20+3*0.2*0.2*(1-0.2)*AD13+0.2*0.2*0.2*AH13+(1-3*0.2*(1-0.2)*(1-0.2)-3*0.2*0.2*(1-0.2)-0.2*0.2*0.2)*V13</f>
        <v>1.2671999999999998E-2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1.6748800000000001E-2</v>
      </c>
      <c r="N146" s="21"/>
      <c r="O146" s="20"/>
      <c r="P146" s="16"/>
      <c r="Q146" t="s">
        <v>36</v>
      </c>
      <c r="R146">
        <f t="shared" si="98"/>
        <v>1.6250000000000001E-2</v>
      </c>
      <c r="S146">
        <f t="shared" si="99"/>
        <v>1.7218400000000002E-2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1.6915700000000002E-2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9.1149999999999998E-3</v>
      </c>
      <c r="G153">
        <f t="shared" si="103"/>
        <v>1.4724999999999999E-2</v>
      </c>
      <c r="H153">
        <f t="shared" si="104"/>
        <v>20.193581999999999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1.312E-2</v>
      </c>
      <c r="M153">
        <f>I46+E46</f>
        <v>16.409320000000001</v>
      </c>
      <c r="P153" s="16"/>
      <c r="Q153" t="s">
        <v>36</v>
      </c>
      <c r="R153">
        <f t="shared" si="108"/>
        <v>9.130000000000001E-3</v>
      </c>
      <c r="S153">
        <f t="shared" si="109"/>
        <v>1.4750000000000001E-2</v>
      </c>
      <c r="U153">
        <f t="shared" si="110"/>
        <v>4.7600000000000003E-3</v>
      </c>
      <c r="V153">
        <f t="shared" si="111"/>
        <v>4.96E-3</v>
      </c>
      <c r="X153">
        <f>0.1*F46+(1-0.1)*B46</f>
        <v>1.3140000000000001E-2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9.1600000000000015E-3</v>
      </c>
      <c r="G159">
        <f t="shared" si="113"/>
        <v>1.4800000000000001E-2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1.3180000000000001E-2</v>
      </c>
      <c r="P159" s="16"/>
      <c r="Q159" t="s">
        <v>36</v>
      </c>
      <c r="R159">
        <f t="shared" si="116"/>
        <v>9.1900000000000003E-3</v>
      </c>
      <c r="S159">
        <f t="shared" si="117"/>
        <v>1.4849999999999999E-2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1.3219999999999999E-2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9.130000000000001E-3</v>
      </c>
      <c r="G166">
        <f t="shared" si="121"/>
        <v>1.4750000000000001E-2</v>
      </c>
      <c r="H166">
        <f t="shared" si="122"/>
        <v>30.232735999999996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1.3140250000000003E-2</v>
      </c>
      <c r="M166">
        <f>M46+I46+E46</f>
        <v>24.670517</v>
      </c>
      <c r="O166" s="20"/>
      <c r="P166" s="16"/>
      <c r="Q166" t="s">
        <v>36</v>
      </c>
      <c r="R166">
        <f t="shared" si="126"/>
        <v>9.1600000000000015E-3</v>
      </c>
      <c r="S166">
        <f t="shared" si="127"/>
        <v>1.4800000000000001E-2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1.3181000000000002E-2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9.219999999999999E-3</v>
      </c>
      <c r="G172">
        <f t="shared" si="131"/>
        <v>1.49E-2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1.3264E-2</v>
      </c>
      <c r="O172" s="20"/>
      <c r="P172" s="16"/>
      <c r="Q172" t="s">
        <v>36</v>
      </c>
      <c r="R172">
        <f t="shared" si="134"/>
        <v>9.2800000000000001E-3</v>
      </c>
      <c r="S172">
        <f t="shared" si="135"/>
        <v>1.5000000000000001E-2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1.3349000000000001E-2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9.1450000000000004E-3</v>
      </c>
      <c r="G179">
        <f t="shared" si="139"/>
        <v>1.4774999999999998E-2</v>
      </c>
      <c r="H179">
        <f t="shared" si="140"/>
        <v>40.282047999999996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1.3160724999999998E-2</v>
      </c>
      <c r="M179">
        <f>Q46+M46+I46+E46</f>
        <v>32.855288999999999</v>
      </c>
      <c r="N179" s="21"/>
      <c r="O179" s="20"/>
      <c r="P179" s="16"/>
      <c r="Q179" t="s">
        <v>36</v>
      </c>
      <c r="R179">
        <f t="shared" si="144"/>
        <v>9.1900000000000003E-3</v>
      </c>
      <c r="S179">
        <f t="shared" si="145"/>
        <v>1.4849999999999999E-2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1.32228E-2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9.2800000000000001E-3</v>
      </c>
      <c r="G185">
        <f t="shared" si="149"/>
        <v>1.4999999999999999E-2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1.33504E-2</v>
      </c>
      <c r="N185" s="21"/>
      <c r="O185" s="20"/>
      <c r="P185" s="16"/>
      <c r="Q185" t="s">
        <v>36</v>
      </c>
      <c r="R185">
        <f t="shared" si="152"/>
        <v>9.3699999999999999E-3</v>
      </c>
      <c r="S185">
        <f t="shared" si="153"/>
        <v>1.515E-2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1.34816E-2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4.7100000000000006E-3</v>
      </c>
      <c r="G192">
        <f t="shared" si="157"/>
        <v>1.1925000000000002E-2</v>
      </c>
      <c r="H192">
        <f t="shared" si="158"/>
        <v>18.141882000000003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8.7150000000000005E-3</v>
      </c>
      <c r="M192">
        <f>AA46+W46</f>
        <v>16.559109999999997</v>
      </c>
      <c r="P192" s="16"/>
      <c r="Q192" t="s">
        <v>36</v>
      </c>
      <c r="R192">
        <f t="shared" si="162"/>
        <v>4.7200000000000002E-3</v>
      </c>
      <c r="S192">
        <f t="shared" si="163"/>
        <v>1.1950000000000001E-2</v>
      </c>
      <c r="U192">
        <f t="shared" si="164"/>
        <v>3.46E-3</v>
      </c>
      <c r="V192">
        <f t="shared" si="165"/>
        <v>4.1500000000000009E-3</v>
      </c>
      <c r="X192">
        <f>0.1*X46+(1-0.1)*T46</f>
        <v>8.7299999999999999E-3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4.7400000000000003E-3</v>
      </c>
      <c r="G198">
        <f t="shared" si="167"/>
        <v>1.2E-2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8.7600000000000004E-3</v>
      </c>
      <c r="P198" s="16"/>
      <c r="Q198" t="s">
        <v>36</v>
      </c>
      <c r="R198">
        <f t="shared" si="170"/>
        <v>4.7600000000000003E-3</v>
      </c>
      <c r="S198">
        <f t="shared" si="171"/>
        <v>1.205E-2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8.7899999999999992E-3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4.7200000000000011E-3</v>
      </c>
      <c r="G205">
        <f t="shared" si="175"/>
        <v>1.194975E-2</v>
      </c>
      <c r="H205">
        <f t="shared" si="176"/>
        <v>27.213407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8.7299999999999999E-3</v>
      </c>
      <c r="M205">
        <f>AE46+AA46+W46</f>
        <v>24.906400999999999</v>
      </c>
      <c r="O205" s="20"/>
      <c r="P205" s="16"/>
      <c r="Q205" t="s">
        <v>36</v>
      </c>
      <c r="R205">
        <f t="shared" si="180"/>
        <v>4.7400000000000003E-3</v>
      </c>
      <c r="S205">
        <f t="shared" si="181"/>
        <v>1.1999000000000003E-2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8.7600000000000004E-3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4.7799999999999995E-3</v>
      </c>
      <c r="G211">
        <f t="shared" si="185"/>
        <v>1.2096000000000001E-2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8.8199999999999997E-3</v>
      </c>
      <c r="O211" s="20"/>
      <c r="P211" s="16"/>
      <c r="Q211" t="s">
        <v>36</v>
      </c>
      <c r="R211">
        <f t="shared" si="188"/>
        <v>4.8200000000000005E-3</v>
      </c>
      <c r="S211">
        <f t="shared" si="189"/>
        <v>1.2191000000000002E-2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8.879999999999999E-3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4.7299874999999995E-3</v>
      </c>
      <c r="G218">
        <f t="shared" si="193"/>
        <v>1.1974262499999999E-2</v>
      </c>
      <c r="H218">
        <f t="shared" si="194"/>
        <v>36.367867000000004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8.7449999999999976E-3</v>
      </c>
      <c r="M218">
        <f>AI46+AE46+AA46+W46</f>
        <v>33.119777999999997</v>
      </c>
      <c r="N218" s="21"/>
      <c r="O218" s="20"/>
      <c r="P218" s="16"/>
      <c r="Q218" t="s">
        <v>36</v>
      </c>
      <c r="R218">
        <f t="shared" si="198"/>
        <v>4.7598999999999992E-3</v>
      </c>
      <c r="S218">
        <f t="shared" si="199"/>
        <v>1.2047100000000002E-2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8.7899999999999992E-3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4.8191999999999992E-3</v>
      </c>
      <c r="G224">
        <f t="shared" si="203"/>
        <v>1.21888E-2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8.879999999999999E-3</v>
      </c>
      <c r="N224" s="21"/>
      <c r="O224" s="20"/>
      <c r="P224" s="16"/>
      <c r="Q224" t="s">
        <v>36</v>
      </c>
      <c r="R224">
        <f t="shared" si="206"/>
        <v>4.8773000000000011E-3</v>
      </c>
      <c r="S224">
        <f t="shared" si="207"/>
        <v>1.23257E-2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8.9699999999999988E-3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2.0049999999999998E-3</v>
      </c>
      <c r="G231">
        <f t="shared" si="211"/>
        <v>7.2150000000000001E-3</v>
      </c>
      <c r="H231">
        <f t="shared" si="212"/>
        <v>16.370593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3.81E-3</v>
      </c>
      <c r="M231">
        <f>I66+E66</f>
        <v>16.450927999999998</v>
      </c>
      <c r="P231" s="16"/>
      <c r="Q231" t="s">
        <v>36</v>
      </c>
      <c r="R231">
        <f t="shared" si="216"/>
        <v>2.0100000000000001E-3</v>
      </c>
      <c r="S231">
        <f t="shared" si="217"/>
        <v>7.2299999999999994E-3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3.82E-3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2.0200000000000001E-3</v>
      </c>
      <c r="G237">
        <f t="shared" si="221"/>
        <v>7.2600000000000008E-3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3.8400000000000001E-3</v>
      </c>
      <c r="P237" s="16"/>
      <c r="Q237" t="s">
        <v>36</v>
      </c>
      <c r="R237">
        <f t="shared" si="224"/>
        <v>2.0299999999999997E-3</v>
      </c>
      <c r="S237">
        <f t="shared" si="225"/>
        <v>7.2899999999999996E-3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3.8599999999999997E-3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2.0100000000000001E-3</v>
      </c>
      <c r="G244">
        <f t="shared" si="229"/>
        <v>7.2300000000000003E-3</v>
      </c>
      <c r="H244">
        <f t="shared" si="230"/>
        <v>24.324416999999997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3.8200000000000005E-3</v>
      </c>
      <c r="M244">
        <f>M66+I66+E66</f>
        <v>24.681319999999999</v>
      </c>
      <c r="O244" s="20"/>
      <c r="P244" s="16"/>
      <c r="Q244" t="s">
        <v>36</v>
      </c>
      <c r="R244">
        <f t="shared" si="234"/>
        <v>2.0200000000000001E-3</v>
      </c>
      <c r="S244">
        <f t="shared" si="235"/>
        <v>7.2600000000000008E-3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3.8400000000000001E-3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2.0400000000000001E-3</v>
      </c>
      <c r="G250">
        <f t="shared" si="239"/>
        <v>7.3200000000000001E-3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3.8799999999999998E-3</v>
      </c>
      <c r="O250" s="20"/>
      <c r="P250" s="16"/>
      <c r="Q250" t="s">
        <v>36</v>
      </c>
      <c r="R250">
        <f t="shared" si="242"/>
        <v>2.0600000000000002E-3</v>
      </c>
      <c r="S250">
        <f t="shared" si="243"/>
        <v>7.3800000000000003E-3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3.9199999999999999E-3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2.0149999999999999E-3</v>
      </c>
      <c r="G257">
        <f t="shared" si="247"/>
        <v>7.2449874999999993E-3</v>
      </c>
      <c r="H257">
        <f t="shared" si="248"/>
        <v>32.173012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3.8299999999999992E-3</v>
      </c>
      <c r="M257">
        <f>Q66+M66+I66+E66</f>
        <v>33.029505</v>
      </c>
      <c r="N257" s="21"/>
      <c r="O257" s="20"/>
      <c r="P257" s="16"/>
      <c r="Q257" t="s">
        <v>36</v>
      </c>
      <c r="R257">
        <f t="shared" si="252"/>
        <v>2.0300000000000001E-3</v>
      </c>
      <c r="S257">
        <f t="shared" si="253"/>
        <v>7.2899000000000002E-3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3.8599999999999997E-3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2.0599999999999998E-3</v>
      </c>
      <c r="G263">
        <f t="shared" si="257"/>
        <v>7.379199999999999E-3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3.9199999999999999E-3</v>
      </c>
      <c r="N263" s="21"/>
      <c r="O263" s="20"/>
      <c r="P263" s="16"/>
      <c r="Q263" t="s">
        <v>36</v>
      </c>
      <c r="R263">
        <f t="shared" si="260"/>
        <v>2.0899999999999998E-3</v>
      </c>
      <c r="S263">
        <f t="shared" si="261"/>
        <v>7.4673000000000005E-3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3.98E-3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1.7399999999999999E-2</v>
      </c>
      <c r="D13" s="11">
        <v>1.78E-2</v>
      </c>
      <c r="E13" s="12">
        <v>1.68279</v>
      </c>
      <c r="F13" t="s">
        <v>22</v>
      </c>
      <c r="G13" s="11">
        <v>1.7999999999999999E-2</v>
      </c>
      <c r="H13" s="11">
        <v>1.8499999999999999E-2</v>
      </c>
      <c r="I13" s="12">
        <v>1.767692</v>
      </c>
      <c r="J13" t="s">
        <v>22</v>
      </c>
      <c r="K13">
        <v>1.8700000000000001E-2</v>
      </c>
      <c r="L13">
        <v>1.8700000000000001E-2</v>
      </c>
      <c r="M13">
        <v>4.8266910000000003</v>
      </c>
      <c r="N13" t="s">
        <v>22</v>
      </c>
      <c r="O13">
        <v>1.9300000000000001E-2</v>
      </c>
      <c r="P13">
        <v>1.9300000000000001E-2</v>
      </c>
      <c r="Q13">
        <v>5.1593920000000004</v>
      </c>
      <c r="S13" s="17"/>
      <c r="T13" t="s">
        <v>22</v>
      </c>
      <c r="U13" s="3">
        <v>1.5299999999999999E-2</v>
      </c>
      <c r="V13" s="3">
        <v>1.61E-2</v>
      </c>
      <c r="W13">
        <v>6.6956530000000001</v>
      </c>
      <c r="X13" t="s">
        <v>22</v>
      </c>
      <c r="Y13" s="3">
        <v>1.5800000000000002E-2</v>
      </c>
      <c r="Z13" s="3">
        <v>1.67E-2</v>
      </c>
      <c r="AA13">
        <v>8.101953</v>
      </c>
      <c r="AB13" t="s">
        <v>22</v>
      </c>
      <c r="AC13">
        <v>1.6299999999999999E-2</v>
      </c>
      <c r="AD13">
        <v>1.7299999999999999E-2</v>
      </c>
      <c r="AE13">
        <v>6.7701500000000001</v>
      </c>
      <c r="AF13" t="s">
        <v>22</v>
      </c>
      <c r="AG13">
        <v>1.6899999999999998E-2</v>
      </c>
      <c r="AH13">
        <v>1.78E-2</v>
      </c>
      <c r="AI13">
        <v>8.3323370000000008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1.7399999999999999E-2</v>
      </c>
      <c r="C25" s="8"/>
      <c r="D25" s="8"/>
      <c r="E25">
        <v>6.1053769999999998</v>
      </c>
      <c r="F25" s="8">
        <v>1.7999999999999999E-2</v>
      </c>
      <c r="G25" s="8"/>
      <c r="H25" s="8"/>
      <c r="I25">
        <v>6.2542150000000003</v>
      </c>
      <c r="J25" s="10">
        <v>1.8599999999999998E-2</v>
      </c>
      <c r="K25" s="10"/>
      <c r="L25" s="10"/>
      <c r="M25">
        <v>7.0425599999999999</v>
      </c>
      <c r="N25" s="10">
        <v>1.9300000000000001E-2</v>
      </c>
      <c r="O25" s="10"/>
      <c r="P25" s="10"/>
      <c r="Q25">
        <v>6.4198659999999999</v>
      </c>
      <c r="S25" s="19"/>
      <c r="T25" s="8">
        <v>1.5800000000000002E-2</v>
      </c>
      <c r="U25" s="8"/>
      <c r="V25" s="8"/>
      <c r="W25">
        <v>6.7517620000000003</v>
      </c>
      <c r="X25" s="8">
        <v>1.6299999999999999E-2</v>
      </c>
      <c r="Y25" s="8"/>
      <c r="Z25" s="8"/>
      <c r="AA25">
        <v>6.810003</v>
      </c>
      <c r="AB25" s="10">
        <v>1.6899999999999998E-2</v>
      </c>
      <c r="AC25" s="10"/>
      <c r="AD25" s="10"/>
      <c r="AE25">
        <v>7.1136039999999996</v>
      </c>
      <c r="AF25" s="10">
        <v>1.7399999999999999E-2</v>
      </c>
      <c r="AG25" s="10"/>
      <c r="AH25" s="10"/>
      <c r="AI25">
        <v>6.8108899999999997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8.8999999999999999E-3</v>
      </c>
      <c r="D34" s="3">
        <v>1.4200000000000001E-2</v>
      </c>
      <c r="E34">
        <v>6.450736</v>
      </c>
      <c r="F34" t="s">
        <v>22</v>
      </c>
      <c r="G34" s="3">
        <v>9.1999999999999998E-3</v>
      </c>
      <c r="H34" s="3">
        <v>1.47E-2</v>
      </c>
      <c r="I34">
        <v>6.6057509999999997</v>
      </c>
      <c r="J34" t="s">
        <v>22</v>
      </c>
      <c r="K34">
        <v>9.4999999999999998E-3</v>
      </c>
      <c r="L34">
        <v>1.52E-2</v>
      </c>
      <c r="M34">
        <v>6.6689449999999999</v>
      </c>
      <c r="N34" t="s">
        <v>22</v>
      </c>
      <c r="O34">
        <v>9.7999999999999997E-3</v>
      </c>
      <c r="P34">
        <v>1.5699999999999999E-2</v>
      </c>
      <c r="Q34">
        <v>6.4675919999999998</v>
      </c>
      <c r="S34" s="17"/>
      <c r="T34" t="s">
        <v>22</v>
      </c>
      <c r="U34" s="3">
        <v>4.7000000000000002E-3</v>
      </c>
      <c r="V34" s="3">
        <v>1.15E-2</v>
      </c>
      <c r="W34">
        <v>6.0550110000000004</v>
      </c>
      <c r="X34" t="s">
        <v>22</v>
      </c>
      <c r="Y34" s="3">
        <v>4.8999999999999998E-3</v>
      </c>
      <c r="Z34" s="3">
        <v>1.2E-2</v>
      </c>
      <c r="AA34">
        <v>6.1396139999999999</v>
      </c>
      <c r="AB34" t="s">
        <v>22</v>
      </c>
      <c r="AC34" s="3">
        <v>5.1000000000000004E-3</v>
      </c>
      <c r="AD34" s="3">
        <v>1.24E-2</v>
      </c>
      <c r="AE34">
        <v>6.1670829999999999</v>
      </c>
      <c r="AF34" t="s">
        <v>22</v>
      </c>
      <c r="AG34" s="3">
        <v>5.1999999999999998E-3</v>
      </c>
      <c r="AH34" s="3">
        <v>1.2800000000000001E-2</v>
      </c>
      <c r="AI34">
        <v>7.2285680000000001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1.2699999999999999E-2</v>
      </c>
      <c r="C46" s="8"/>
      <c r="D46" s="8"/>
      <c r="E46">
        <v>6.8847019999999999</v>
      </c>
      <c r="F46" s="8">
        <v>1.32E-2</v>
      </c>
      <c r="G46" s="8"/>
      <c r="H46" s="8"/>
      <c r="I46">
        <v>7.4616850000000001</v>
      </c>
      <c r="J46" s="10">
        <v>1.35E-2</v>
      </c>
      <c r="K46" s="10"/>
      <c r="L46" s="10"/>
      <c r="M46">
        <v>6.5124009999999997</v>
      </c>
      <c r="N46" s="10">
        <v>1.41E-2</v>
      </c>
      <c r="O46" s="10"/>
      <c r="P46" s="10"/>
      <c r="Q46">
        <v>7.2411250000000003</v>
      </c>
      <c r="S46" s="19"/>
      <c r="T46" s="8">
        <v>8.6E-3</v>
      </c>
      <c r="U46" s="8"/>
      <c r="V46" s="8"/>
      <c r="W46">
        <v>6.9324779999999997</v>
      </c>
      <c r="X46" s="8">
        <v>8.8999999999999999E-3</v>
      </c>
      <c r="Y46" s="8"/>
      <c r="Z46" s="8"/>
      <c r="AA46">
        <v>6.8058149999999999</v>
      </c>
      <c r="AB46" s="8">
        <v>9.1999999999999998E-3</v>
      </c>
      <c r="AC46" s="8"/>
      <c r="AD46" s="8"/>
      <c r="AE46">
        <v>6.7673540000000001</v>
      </c>
      <c r="AF46" s="8">
        <v>9.4999999999999998E-3</v>
      </c>
      <c r="AG46" s="8"/>
      <c r="AH46" s="8"/>
      <c r="AI46">
        <v>7.2074860000000003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7.0000000000000001E-3</v>
      </c>
      <c r="E54">
        <v>6.2319599999999999</v>
      </c>
      <c r="F54" t="s">
        <v>22</v>
      </c>
      <c r="G54" s="3">
        <v>2.0999999999999999E-3</v>
      </c>
      <c r="H54" s="3">
        <v>7.3000000000000001E-3</v>
      </c>
      <c r="I54">
        <v>5.4681480000000002</v>
      </c>
      <c r="J54" t="s">
        <v>22</v>
      </c>
      <c r="K54" s="3">
        <v>2.2000000000000001E-3</v>
      </c>
      <c r="L54" s="3">
        <v>7.4999999999999997E-3</v>
      </c>
      <c r="M54">
        <v>6.2209779999999997</v>
      </c>
      <c r="N54" t="s">
        <v>22</v>
      </c>
      <c r="O54" s="3">
        <v>2.3E-3</v>
      </c>
      <c r="P54" s="3">
        <v>7.7999999999999996E-3</v>
      </c>
      <c r="Q54">
        <v>5.3856999999999999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3.8E-3</v>
      </c>
      <c r="C66" s="8"/>
      <c r="D66" s="8"/>
      <c r="E66">
        <v>6.9618659999999997</v>
      </c>
      <c r="F66" s="8">
        <v>3.8999999999999998E-3</v>
      </c>
      <c r="G66" s="8"/>
      <c r="H66" s="8"/>
      <c r="I66">
        <v>7.1170689999999999</v>
      </c>
      <c r="J66" s="8">
        <v>4.1999999999999997E-3</v>
      </c>
      <c r="K66" s="8"/>
      <c r="L66" s="8"/>
      <c r="M66">
        <v>7.1009700000000002</v>
      </c>
      <c r="N66" s="8">
        <v>4.3E-3</v>
      </c>
      <c r="O66" s="8"/>
      <c r="P66" s="8"/>
      <c r="Q66">
        <v>6.2367929999999996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1.7430000000000001E-2</v>
      </c>
      <c r="G75">
        <f t="shared" si="1"/>
        <v>1.7834999999999997E-2</v>
      </c>
      <c r="H75">
        <f t="shared" si="2"/>
        <v>3.450482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1.7430000000000001E-2</v>
      </c>
      <c r="M75">
        <f>I25+E25</f>
        <v>12.359591999999999</v>
      </c>
      <c r="P75" s="16"/>
      <c r="Q75" t="s">
        <v>36</v>
      </c>
      <c r="R75">
        <f t="shared" si="6"/>
        <v>1.746E-2</v>
      </c>
      <c r="S75">
        <f t="shared" si="7"/>
        <v>1.787E-2</v>
      </c>
      <c r="U75">
        <f t="shared" si="8"/>
        <v>5.5599999999999998E-3</v>
      </c>
      <c r="V75">
        <f t="shared" si="9"/>
        <v>5.5599999999999998E-3</v>
      </c>
      <c r="X75">
        <f>0.1*F25+(1-0.1)*B25</f>
        <v>1.746E-2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1.7520000000000001E-2</v>
      </c>
      <c r="G81">
        <f>0.2*H13+(1-0.2)*D13</f>
        <v>1.7940000000000001E-2</v>
      </c>
      <c r="I81">
        <f t="shared" si="11"/>
        <v>5.62E-3</v>
      </c>
      <c r="J81">
        <f t="shared" si="12"/>
        <v>5.62E-3</v>
      </c>
      <c r="L81">
        <f>0.2*F25+(1-0.2)*B25</f>
        <v>1.7520000000000001E-2</v>
      </c>
      <c r="P81" s="16"/>
      <c r="Q81" t="s">
        <v>36</v>
      </c>
      <c r="R81">
        <f t="shared" si="13"/>
        <v>1.7579999999999998E-2</v>
      </c>
      <c r="S81">
        <f t="shared" si="14"/>
        <v>1.8009999999999998E-2</v>
      </c>
      <c r="U81">
        <f t="shared" si="15"/>
        <v>5.6799999999999993E-3</v>
      </c>
      <c r="V81">
        <f t="shared" si="16"/>
        <v>5.6799999999999993E-3</v>
      </c>
      <c r="X81">
        <f>0.3*F25+(1-0.3)*B25</f>
        <v>1.7579999999999998E-2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1.746025E-2</v>
      </c>
      <c r="G88">
        <f t="shared" si="18"/>
        <v>1.7868750000000003E-2</v>
      </c>
      <c r="H88">
        <f t="shared" si="19"/>
        <v>8.2771730000000012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1.746E-2</v>
      </c>
      <c r="M88">
        <f>M25+I25+E25</f>
        <v>19.402152000000001</v>
      </c>
      <c r="O88" s="20"/>
      <c r="P88" s="16"/>
      <c r="Q88" t="s">
        <v>36</v>
      </c>
      <c r="R88">
        <f t="shared" si="23"/>
        <v>1.7521000000000002E-2</v>
      </c>
      <c r="S88">
        <f t="shared" si="24"/>
        <v>1.7935E-2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1.7520000000000001E-2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1.7644E-2</v>
      </c>
      <c r="G94">
        <f t="shared" si="28"/>
        <v>1.806E-2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1.7639999999999999E-2</v>
      </c>
      <c r="O94" s="20"/>
      <c r="P94" s="16"/>
      <c r="Q94" t="s">
        <v>36</v>
      </c>
      <c r="R94">
        <f t="shared" si="31"/>
        <v>1.7769E-2</v>
      </c>
      <c r="S94">
        <f t="shared" si="32"/>
        <v>1.8175000000000004E-2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1.7759999999999998E-2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1.7490724999999995E-2</v>
      </c>
      <c r="G101">
        <f t="shared" si="36"/>
        <v>1.7901362499999997E-2</v>
      </c>
      <c r="H101">
        <f>Q13+M13+I11+E13</f>
        <v>11.668873000000001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1.7490012499999995E-2</v>
      </c>
      <c r="M101">
        <f>Q25+M25+I25+E25</f>
        <v>25.822018000000003</v>
      </c>
      <c r="N101" s="21"/>
      <c r="O101" s="20"/>
      <c r="P101" s="16"/>
      <c r="Q101" t="s">
        <v>36</v>
      </c>
      <c r="R101">
        <f t="shared" si="40"/>
        <v>1.7582799999999999E-2</v>
      </c>
      <c r="S101">
        <f t="shared" si="41"/>
        <v>1.7995899999999999E-2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1.7580099999999998E-2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1.7770399999999999E-2</v>
      </c>
      <c r="G107">
        <f t="shared" si="45"/>
        <v>1.8167200000000001E-2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1.77608E-2</v>
      </c>
      <c r="N107" s="21"/>
      <c r="O107" s="20"/>
      <c r="P107" s="16"/>
      <c r="Q107" t="s">
        <v>36</v>
      </c>
      <c r="R107">
        <f t="shared" si="48"/>
        <v>1.7961600000000001E-2</v>
      </c>
      <c r="S107">
        <f t="shared" si="49"/>
        <v>1.83193E-2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1.7942699999999999E-2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1.5325E-2</v>
      </c>
      <c r="G114">
        <f t="shared" si="53"/>
        <v>1.6129999999999999E-2</v>
      </c>
      <c r="H114">
        <f t="shared" si="54"/>
        <v>14.797606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1.5825000000000002E-2</v>
      </c>
      <c r="M114">
        <f>AA25+W25</f>
        <v>13.561765000000001</v>
      </c>
      <c r="P114" s="16"/>
      <c r="Q114" t="s">
        <v>36</v>
      </c>
      <c r="R114">
        <f t="shared" si="58"/>
        <v>1.5349999999999999E-2</v>
      </c>
      <c r="S114">
        <f t="shared" si="58"/>
        <v>1.6160000000000001E-2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1.5850000000000003E-2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1.54E-2</v>
      </c>
      <c r="G120">
        <f t="shared" si="62"/>
        <v>1.6220000000000002E-2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1.5900000000000001E-2</v>
      </c>
      <c r="P120" s="16"/>
      <c r="Q120" t="s">
        <v>36</v>
      </c>
      <c r="R120">
        <f t="shared" si="65"/>
        <v>1.5449999999999998E-2</v>
      </c>
      <c r="S120">
        <f t="shared" si="65"/>
        <v>1.6279999999999999E-2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1.5949999999999999E-2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1.5350000000000001E-2</v>
      </c>
      <c r="G127">
        <f t="shared" si="69"/>
        <v>1.6160000000000001E-2</v>
      </c>
      <c r="H127">
        <f t="shared" si="70"/>
        <v>21.567755999999999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1.5850250000000003E-2</v>
      </c>
      <c r="M127">
        <f>AE25+AA25+W25</f>
        <v>20.675369</v>
      </c>
      <c r="O127" s="20"/>
      <c r="P127" s="16"/>
      <c r="Q127" t="s">
        <v>36</v>
      </c>
      <c r="R127">
        <f t="shared" si="74"/>
        <v>1.54E-2</v>
      </c>
      <c r="S127">
        <f t="shared" si="75"/>
        <v>1.6220000000000002E-2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1.5901000000000002E-2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1.55E-2</v>
      </c>
      <c r="G133">
        <f t="shared" si="79"/>
        <v>1.634E-2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1.6004000000000001E-2</v>
      </c>
      <c r="O133" s="20"/>
      <c r="P133" s="16"/>
      <c r="Q133" t="s">
        <v>36</v>
      </c>
      <c r="R133">
        <f t="shared" si="82"/>
        <v>1.5600000000000003E-2</v>
      </c>
      <c r="S133">
        <f t="shared" si="83"/>
        <v>1.6460000000000002E-2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1.6109000000000002E-2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1.4034799999999998E-2</v>
      </c>
      <c r="G140">
        <f>3*0.05*(1-0.05)*(1-0.05)*Z20+3*0.05*0.05*(1-0.05)*AD13+0.05*0.05*0.05*AH13+(1-3*0.05*(1-0.05)*(1-0.05)-3*0.05*0.05*(1-0.05)-0.05*0.05*0.05)*V13</f>
        <v>1.4727937499999998E-2</v>
      </c>
      <c r="H140">
        <f>AI13+AE13+AA20+W13</f>
        <v>22.921209000000001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1.5875725E-2</v>
      </c>
      <c r="M140">
        <f>AI25+AE25+AA25+W25</f>
        <v>27.486258999999997</v>
      </c>
      <c r="N140" s="21"/>
      <c r="O140" s="20"/>
      <c r="P140" s="16"/>
      <c r="Q140" t="s">
        <v>36</v>
      </c>
      <c r="R140">
        <f t="shared" si="89"/>
        <v>1.5450099999999998E-2</v>
      </c>
      <c r="S140">
        <f t="shared" si="90"/>
        <v>1.62799E-2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1.59528E-2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1.1799199999999998E-2</v>
      </c>
      <c r="G146">
        <f>3*0.2*(1-0.2)*(1-0.2)*Z20+3*0.2*0.2*(1-0.2)*AD13+0.2*0.2*0.2*AH13+(1-3*0.2*(1-0.2)*(1-0.2)-3*0.2*0.2*(1-0.2)-0.2*0.2*0.2)*V13</f>
        <v>1.2311999999999997E-2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1.61104E-2</v>
      </c>
      <c r="N146" s="21"/>
      <c r="O146" s="20"/>
      <c r="P146" s="16"/>
      <c r="Q146" t="s">
        <v>36</v>
      </c>
      <c r="R146">
        <f t="shared" si="95"/>
        <v>1.5752700000000001E-2</v>
      </c>
      <c r="S146">
        <f t="shared" si="96"/>
        <v>1.6637300000000001E-2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1.6271600000000001E-2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8.9149999999999993E-3</v>
      </c>
      <c r="G153">
        <f t="shared" si="100"/>
        <v>1.4225E-2</v>
      </c>
      <c r="H153">
        <f t="shared" si="101"/>
        <v>13.056487000000001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1.2725E-2</v>
      </c>
      <c r="M153">
        <f>I46+E46</f>
        <v>14.346387</v>
      </c>
      <c r="P153" s="16"/>
      <c r="Q153" t="s">
        <v>36</v>
      </c>
      <c r="R153">
        <f t="shared" si="105"/>
        <v>8.9300000000000004E-3</v>
      </c>
      <c r="S153">
        <f t="shared" si="106"/>
        <v>1.4250000000000002E-2</v>
      </c>
      <c r="U153">
        <f t="shared" si="107"/>
        <v>4.7600000000000003E-3</v>
      </c>
      <c r="V153">
        <f t="shared" si="108"/>
        <v>4.96E-3</v>
      </c>
      <c r="X153">
        <f>0.1*F46+(1-0.1)*B46</f>
        <v>1.2749999999999999E-2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8.9600000000000009E-3</v>
      </c>
      <c r="G159">
        <f t="shared" si="110"/>
        <v>1.4300000000000002E-2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1.2800000000000001E-2</v>
      </c>
      <c r="P159" s="16"/>
      <c r="Q159" t="s">
        <v>36</v>
      </c>
      <c r="R159">
        <f t="shared" si="113"/>
        <v>8.9899999999999997E-3</v>
      </c>
      <c r="S159">
        <f t="shared" si="114"/>
        <v>1.4349999999999998E-2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1.2849999999999999E-2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8.9300000000000004E-3</v>
      </c>
      <c r="G166">
        <f t="shared" si="118"/>
        <v>1.4250000000000002E-2</v>
      </c>
      <c r="H166">
        <f t="shared" si="119"/>
        <v>19.725431999999998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1.27495E-2</v>
      </c>
      <c r="M166">
        <f>M46+I46+E46</f>
        <v>20.858788000000001</v>
      </c>
      <c r="O166" s="20"/>
      <c r="P166" s="16"/>
      <c r="Q166" t="s">
        <v>36</v>
      </c>
      <c r="R166">
        <f t="shared" si="123"/>
        <v>8.9600000000000009E-3</v>
      </c>
      <c r="S166">
        <f t="shared" si="124"/>
        <v>1.4300000000000002E-2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1.2798E-2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9.0200000000000002E-3</v>
      </c>
      <c r="G172">
        <f t="shared" si="128"/>
        <v>1.44E-2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1.2891999999999999E-2</v>
      </c>
      <c r="O172" s="20"/>
      <c r="P172" s="16"/>
      <c r="Q172" t="s">
        <v>36</v>
      </c>
      <c r="R172">
        <f t="shared" si="131"/>
        <v>9.0800000000000013E-3</v>
      </c>
      <c r="S172">
        <f t="shared" si="132"/>
        <v>1.4500000000000002E-2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1.2982E-2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8.9449999999999981E-3</v>
      </c>
      <c r="G179">
        <f t="shared" si="136"/>
        <v>1.4274999999999999E-2</v>
      </c>
      <c r="H179">
        <f t="shared" si="137"/>
        <v>26.193024000000001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1.2773562499999998E-2</v>
      </c>
      <c r="M179">
        <f>Q46+M46+I46+E46</f>
        <v>28.099913000000001</v>
      </c>
      <c r="N179" s="21"/>
      <c r="O179" s="20"/>
      <c r="P179" s="16"/>
      <c r="Q179" t="s">
        <v>36</v>
      </c>
      <c r="R179">
        <f t="shared" si="141"/>
        <v>8.9899999999999997E-3</v>
      </c>
      <c r="S179">
        <f t="shared" si="142"/>
        <v>1.4350000000000002E-2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1.28445E-2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9.0799999999999995E-3</v>
      </c>
      <c r="G185">
        <f t="shared" si="146"/>
        <v>1.4499999999999999E-2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1.2979999999999998E-2</v>
      </c>
      <c r="N185" s="21"/>
      <c r="O185" s="20"/>
      <c r="P185" s="16"/>
      <c r="Q185" t="s">
        <v>36</v>
      </c>
      <c r="R185">
        <f t="shared" si="149"/>
        <v>9.1700000000000011E-3</v>
      </c>
      <c r="S185">
        <f t="shared" si="150"/>
        <v>1.465E-2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1.31095E-2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4.7100000000000006E-3</v>
      </c>
      <c r="G192">
        <f t="shared" si="154"/>
        <v>1.1524999999999999E-2</v>
      </c>
      <c r="H192">
        <f t="shared" si="155"/>
        <v>12.194625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8.6149999999999994E-3</v>
      </c>
      <c r="M192">
        <f>AA46+W46</f>
        <v>13.738292999999999</v>
      </c>
      <c r="P192" s="16"/>
      <c r="Q192" t="s">
        <v>36</v>
      </c>
      <c r="R192">
        <f t="shared" si="159"/>
        <v>4.7200000000000002E-3</v>
      </c>
      <c r="S192">
        <f t="shared" si="160"/>
        <v>1.155E-2</v>
      </c>
      <c r="U192">
        <f t="shared" si="161"/>
        <v>3.46E-3</v>
      </c>
      <c r="V192">
        <f t="shared" si="162"/>
        <v>4.1500000000000009E-3</v>
      </c>
      <c r="X192">
        <f>0.1*X46+(1-0.1)*T46</f>
        <v>8.6300000000000005E-3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4.7400000000000003E-3</v>
      </c>
      <c r="G198">
        <f t="shared" si="164"/>
        <v>1.1599999999999999E-2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8.660000000000001E-3</v>
      </c>
      <c r="P198" s="16"/>
      <c r="Q198" t="s">
        <v>36</v>
      </c>
      <c r="R198">
        <f t="shared" si="167"/>
        <v>4.7600000000000003E-3</v>
      </c>
      <c r="S198">
        <f t="shared" si="168"/>
        <v>1.1650000000000001E-2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8.6899999999999998E-3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4.7200000000000011E-3</v>
      </c>
      <c r="G205">
        <f t="shared" si="172"/>
        <v>1.1549750000000001E-2</v>
      </c>
      <c r="H205">
        <f t="shared" si="173"/>
        <v>18.361708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8.6300000000000005E-3</v>
      </c>
      <c r="M205">
        <f>AE46+AA46+W46</f>
        <v>20.505647</v>
      </c>
      <c r="O205" s="20"/>
      <c r="P205" s="16"/>
      <c r="Q205" t="s">
        <v>36</v>
      </c>
      <c r="R205">
        <f t="shared" si="177"/>
        <v>4.7400000000000003E-3</v>
      </c>
      <c r="S205">
        <f t="shared" si="178"/>
        <v>1.1599000000000002E-2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8.660000000000001E-3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4.7799999999999995E-3</v>
      </c>
      <c r="G211">
        <f t="shared" si="182"/>
        <v>1.1696E-2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8.7200000000000003E-3</v>
      </c>
      <c r="O211" s="20"/>
      <c r="P211" s="16"/>
      <c r="Q211" t="s">
        <v>36</v>
      </c>
      <c r="R211">
        <f t="shared" si="185"/>
        <v>4.8200000000000005E-3</v>
      </c>
      <c r="S211">
        <f t="shared" si="186"/>
        <v>1.1791000000000001E-2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8.7799999999999996E-3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4.7299874999999995E-3</v>
      </c>
      <c r="G218">
        <f t="shared" si="190"/>
        <v>1.1574262499999998E-2</v>
      </c>
      <c r="H218">
        <f t="shared" si="191"/>
        <v>25.590276000000003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8.6449999999999999E-3</v>
      </c>
      <c r="M218">
        <f>AI46+AE46+AA46+W46</f>
        <v>27.713132999999999</v>
      </c>
      <c r="N218" s="21"/>
      <c r="O218" s="20"/>
      <c r="P218" s="16"/>
      <c r="Q218" t="s">
        <v>36</v>
      </c>
      <c r="R218">
        <f t="shared" si="195"/>
        <v>4.7598999999999992E-3</v>
      </c>
      <c r="S218">
        <f t="shared" si="196"/>
        <v>1.1647100000000001E-2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8.6899999999999998E-3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4.8191999999999992E-3</v>
      </c>
      <c r="G224">
        <f t="shared" si="200"/>
        <v>1.1788799999999999E-2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8.7799999999999996E-3</v>
      </c>
      <c r="N224" s="21"/>
      <c r="O224" s="20"/>
      <c r="P224" s="16"/>
      <c r="Q224" t="s">
        <v>36</v>
      </c>
      <c r="R224">
        <f t="shared" si="203"/>
        <v>4.8773000000000011E-3</v>
      </c>
      <c r="S224">
        <f t="shared" si="204"/>
        <v>1.1925700000000001E-2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8.8699999999999994E-3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7.0149999999999995E-3</v>
      </c>
      <c r="H231">
        <f t="shared" si="209"/>
        <v>11.700108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3.8049999999999998E-3</v>
      </c>
      <c r="M231">
        <f>I66+E66</f>
        <v>14.078935</v>
      </c>
      <c r="P231" s="16"/>
      <c r="Q231" t="s">
        <v>36</v>
      </c>
      <c r="R231">
        <f>0.1*G54+(1-0.1)*C54</f>
        <v>2.0100000000000001E-3</v>
      </c>
      <c r="S231">
        <f t="shared" si="213"/>
        <v>7.0299999999999998E-3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3.81E-3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7.0600000000000012E-3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3.82E-3</v>
      </c>
      <c r="P237" s="16"/>
      <c r="Q237" t="s">
        <v>36</v>
      </c>
      <c r="R237">
        <f>0.3*G54+(1-0.3)*C54</f>
        <v>2.0299999999999997E-3</v>
      </c>
      <c r="S237">
        <f t="shared" si="220"/>
        <v>7.0899999999999999E-3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3.8300000000000001E-3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7.0297500000000013E-3</v>
      </c>
      <c r="H244">
        <f t="shared" si="225"/>
        <v>17.921085999999999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3.8105000000000001E-3</v>
      </c>
      <c r="M244">
        <f>M66+I66+E66</f>
        <v>21.179905000000002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7.059000000000001E-3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3.8219999999999999E-3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7.1159999999999999E-3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3.8479999999999999E-3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7.1710000000000003E-3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3.8780000000000004E-3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7.0442749999999991E-3</v>
      </c>
      <c r="H257">
        <f t="shared" si="242"/>
        <v>23.306785999999999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3.8164499999999994E-3</v>
      </c>
      <c r="M257">
        <f>Q66+M66+I66+E66</f>
        <v>27.416698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7.0872000000000001E-3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3.8355999999999998E-3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7.1695999999999999E-3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3.8807999999999994E-3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7.2484000000000003E-3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3.9332000000000004E-3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1.61E-2</v>
      </c>
      <c r="D13" s="11">
        <v>1.6500000000000001E-2</v>
      </c>
      <c r="E13" s="12">
        <v>1.748181</v>
      </c>
      <c r="F13" t="s">
        <v>22</v>
      </c>
      <c r="G13" s="11">
        <v>1.67E-2</v>
      </c>
      <c r="H13" s="11">
        <v>1.7100000000000001E-2</v>
      </c>
      <c r="I13" s="12">
        <v>1.4695130000000001</v>
      </c>
      <c r="J13" t="s">
        <v>22</v>
      </c>
      <c r="K13">
        <v>1.7399999999999999E-2</v>
      </c>
      <c r="L13">
        <v>1.7399999999999999E-2</v>
      </c>
      <c r="M13">
        <v>3.210188</v>
      </c>
      <c r="N13" t="s">
        <v>22</v>
      </c>
      <c r="O13">
        <v>1.7999999999999999E-2</v>
      </c>
      <c r="P13">
        <v>1.7999999999999999E-2</v>
      </c>
      <c r="Q13">
        <v>3.305777</v>
      </c>
      <c r="S13" s="17"/>
      <c r="T13" t="s">
        <v>22</v>
      </c>
      <c r="U13" s="3">
        <v>1.43E-2</v>
      </c>
      <c r="V13" s="3">
        <v>1.4999999999999999E-2</v>
      </c>
      <c r="W13">
        <v>4.9046000000000003</v>
      </c>
      <c r="X13" t="s">
        <v>22</v>
      </c>
      <c r="Y13" s="3">
        <v>1.4800000000000001E-2</v>
      </c>
      <c r="Z13" s="3">
        <v>1.5599999999999999E-2</v>
      </c>
      <c r="AA13">
        <v>4.9802030000000004</v>
      </c>
      <c r="AB13" t="s">
        <v>22</v>
      </c>
      <c r="AC13">
        <v>1.54E-2</v>
      </c>
      <c r="AD13">
        <v>1.61E-2</v>
      </c>
      <c r="AE13">
        <v>5.055377</v>
      </c>
      <c r="AF13" t="s">
        <v>22</v>
      </c>
      <c r="AG13">
        <v>1.5900000000000001E-2</v>
      </c>
      <c r="AH13">
        <v>1.67E-2</v>
      </c>
      <c r="AI13">
        <v>4.8372710000000003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1.61E-2</v>
      </c>
      <c r="C25" s="8"/>
      <c r="D25" s="8"/>
      <c r="E25">
        <v>5.72403</v>
      </c>
      <c r="F25" s="8">
        <v>1.6799999999999999E-2</v>
      </c>
      <c r="G25" s="8"/>
      <c r="H25" s="8"/>
      <c r="I25">
        <v>6.2160390000000003</v>
      </c>
      <c r="J25" s="10">
        <v>1.7299999999999999E-2</v>
      </c>
      <c r="K25" s="10"/>
      <c r="L25" s="10"/>
      <c r="M25">
        <v>6.1960290000000002</v>
      </c>
      <c r="N25" s="10">
        <v>1.8100000000000002E-2</v>
      </c>
      <c r="O25" s="10"/>
      <c r="P25" s="10"/>
      <c r="Q25">
        <v>5.7866679999999997</v>
      </c>
      <c r="S25" s="19"/>
      <c r="T25" s="8">
        <v>1.47E-2</v>
      </c>
      <c r="U25" s="8"/>
      <c r="V25" s="8"/>
      <c r="W25">
        <v>6.2531800000000004</v>
      </c>
      <c r="X25" s="8">
        <v>1.5299999999999999E-2</v>
      </c>
      <c r="Y25" s="8"/>
      <c r="Z25" s="8"/>
      <c r="AA25">
        <v>6.6194309999999996</v>
      </c>
      <c r="AB25" s="10">
        <v>1.5800000000000002E-2</v>
      </c>
      <c r="AC25" s="10"/>
      <c r="AD25" s="10"/>
      <c r="AE25">
        <v>6.5322009999999997</v>
      </c>
      <c r="AF25" s="10">
        <v>1.6400000000000001E-2</v>
      </c>
      <c r="AG25" s="10"/>
      <c r="AH25" s="10"/>
      <c r="AI25">
        <v>6.6137499999999996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8.8999999999999999E-3</v>
      </c>
      <c r="D34" s="3">
        <v>1.32E-2</v>
      </c>
      <c r="E34">
        <v>4.1504820000000002</v>
      </c>
      <c r="F34" t="s">
        <v>22</v>
      </c>
      <c r="G34" s="3">
        <v>9.1999999999999998E-3</v>
      </c>
      <c r="H34" s="3">
        <v>1.37E-2</v>
      </c>
      <c r="I34">
        <v>4.2962999999999996</v>
      </c>
      <c r="J34" t="s">
        <v>22</v>
      </c>
      <c r="K34">
        <v>9.4999999999999998E-3</v>
      </c>
      <c r="L34">
        <v>1.4200000000000001E-2</v>
      </c>
      <c r="M34">
        <v>5.1502800000000004</v>
      </c>
      <c r="N34" t="s">
        <v>22</v>
      </c>
      <c r="O34">
        <v>9.7999999999999997E-3</v>
      </c>
      <c r="P34">
        <v>1.47E-2</v>
      </c>
      <c r="Q34">
        <v>4.2420109999999998</v>
      </c>
      <c r="S34" s="17"/>
      <c r="T34" t="s">
        <v>22</v>
      </c>
      <c r="U34" s="3">
        <v>4.7000000000000002E-3</v>
      </c>
      <c r="V34" s="3">
        <v>1.0699999999999999E-2</v>
      </c>
      <c r="W34">
        <v>3.9434309999999999</v>
      </c>
      <c r="X34" t="s">
        <v>22</v>
      </c>
      <c r="Y34" s="3">
        <v>4.7999999999999996E-3</v>
      </c>
      <c r="Z34" s="3">
        <v>1.12E-2</v>
      </c>
      <c r="AA34">
        <v>4.8113809999999999</v>
      </c>
      <c r="AB34" t="s">
        <v>22</v>
      </c>
      <c r="AC34" s="3">
        <v>5.0000000000000001E-3</v>
      </c>
      <c r="AD34" s="3">
        <v>1.1599999999999999E-2</v>
      </c>
      <c r="AE34">
        <v>4.1061389999999998</v>
      </c>
      <c r="AF34" t="s">
        <v>22</v>
      </c>
      <c r="AG34" s="3">
        <v>5.1999999999999998E-3</v>
      </c>
      <c r="AH34" s="3">
        <v>1.2E-2</v>
      </c>
      <c r="AI34">
        <v>3.9142999999999999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1.3299999999999999E-2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1.2E-2</v>
      </c>
      <c r="C46" s="8"/>
      <c r="D46" s="8"/>
      <c r="E46">
        <v>6.0071120000000002</v>
      </c>
      <c r="F46" s="8">
        <v>1.2500000000000001E-2</v>
      </c>
      <c r="G46" s="8"/>
      <c r="H46" s="8"/>
      <c r="I46">
        <v>6.4705890000000004</v>
      </c>
      <c r="J46" s="10">
        <v>1.29E-2</v>
      </c>
      <c r="K46" s="10"/>
      <c r="L46" s="10"/>
      <c r="M46">
        <v>5.4162169999999996</v>
      </c>
      <c r="N46" s="10">
        <v>1.3299999999999999E-2</v>
      </c>
      <c r="O46" s="10"/>
      <c r="P46" s="10"/>
      <c r="Q46">
        <v>5.6250349999999996</v>
      </c>
      <c r="S46" s="19"/>
      <c r="T46" s="8">
        <v>8.0999999999999996E-3</v>
      </c>
      <c r="U46" s="8"/>
      <c r="V46" s="8"/>
      <c r="W46">
        <v>6.4799579999999999</v>
      </c>
      <c r="X46" s="8">
        <v>8.3999999999999995E-3</v>
      </c>
      <c r="Y46" s="8"/>
      <c r="Z46" s="8"/>
      <c r="AA46">
        <v>6.589537</v>
      </c>
      <c r="AB46" s="8">
        <v>8.6999999999999994E-3</v>
      </c>
      <c r="AC46" s="8"/>
      <c r="AD46" s="8"/>
      <c r="AE46">
        <v>5.5470490000000003</v>
      </c>
      <c r="AF46" s="8">
        <v>9.1000000000000004E-3</v>
      </c>
      <c r="AG46" s="8"/>
      <c r="AH46" s="8"/>
      <c r="AI46">
        <v>6.0968349999999996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6.4999999999999997E-3</v>
      </c>
      <c r="E54">
        <v>3.702029</v>
      </c>
      <c r="F54" t="s">
        <v>22</v>
      </c>
      <c r="G54" s="3">
        <v>2.0999999999999999E-3</v>
      </c>
      <c r="H54" s="3">
        <v>6.7999999999999996E-3</v>
      </c>
      <c r="I54">
        <v>3.442949</v>
      </c>
      <c r="J54" t="s">
        <v>22</v>
      </c>
      <c r="K54" s="3">
        <v>2.2000000000000001E-3</v>
      </c>
      <c r="L54" s="3">
        <v>7.1000000000000004E-3</v>
      </c>
      <c r="M54">
        <v>4.2220139999999997</v>
      </c>
      <c r="N54" t="s">
        <v>22</v>
      </c>
      <c r="O54" s="3">
        <v>2.3E-3</v>
      </c>
      <c r="P54" s="3">
        <v>7.4000000000000003E-3</v>
      </c>
      <c r="Q54">
        <v>4.1567629999999998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3.7000000000000002E-3</v>
      </c>
      <c r="C66" s="8"/>
      <c r="D66" s="8"/>
      <c r="E66">
        <v>6.0295649999999998</v>
      </c>
      <c r="F66" s="8">
        <v>3.8E-3</v>
      </c>
      <c r="G66" s="8"/>
      <c r="H66" s="8"/>
      <c r="I66">
        <v>5.9907519999999996</v>
      </c>
      <c r="J66" s="8">
        <v>4.1000000000000003E-3</v>
      </c>
      <c r="K66" s="8"/>
      <c r="L66" s="8"/>
      <c r="M66">
        <v>6.2300620000000002</v>
      </c>
      <c r="N66" s="8">
        <v>4.1999999999999997E-3</v>
      </c>
      <c r="O66" s="8"/>
      <c r="P66" s="8"/>
      <c r="Q66">
        <v>6.4546520000000003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1.6129999999999999E-2</v>
      </c>
      <c r="G75">
        <f t="shared" si="1"/>
        <v>1.6530000000000003E-2</v>
      </c>
      <c r="H75">
        <f t="shared" si="2"/>
        <v>3.2176939999999998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1.6135E-2</v>
      </c>
      <c r="M75">
        <f>I25+E25</f>
        <v>11.940069000000001</v>
      </c>
      <c r="P75" s="16"/>
      <c r="Q75" t="s">
        <v>36</v>
      </c>
      <c r="R75">
        <f t="shared" si="6"/>
        <v>1.6160000000000001E-2</v>
      </c>
      <c r="S75">
        <f t="shared" si="7"/>
        <v>1.6560000000000002E-2</v>
      </c>
      <c r="U75">
        <f t="shared" si="8"/>
        <v>5.5599999999999998E-3</v>
      </c>
      <c r="V75">
        <f t="shared" si="9"/>
        <v>5.5599999999999998E-3</v>
      </c>
      <c r="X75">
        <f>0.1*F25+(1-0.1)*B25</f>
        <v>1.617E-2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1.6220000000000002E-2</v>
      </c>
      <c r="G81">
        <f>0.2*H13+(1-0.2)*D13</f>
        <v>1.6620000000000003E-2</v>
      </c>
      <c r="I81">
        <f t="shared" si="11"/>
        <v>5.62E-3</v>
      </c>
      <c r="J81">
        <f t="shared" si="12"/>
        <v>5.62E-3</v>
      </c>
      <c r="L81">
        <f>0.2*F25+(1-0.2)*B25</f>
        <v>1.6240000000000001E-2</v>
      </c>
      <c r="P81" s="16"/>
      <c r="Q81" t="s">
        <v>36</v>
      </c>
      <c r="R81">
        <f t="shared" si="13"/>
        <v>1.6279999999999999E-2</v>
      </c>
      <c r="S81">
        <f t="shared" si="14"/>
        <v>1.668E-2</v>
      </c>
      <c r="U81">
        <f t="shared" si="15"/>
        <v>5.6799999999999993E-3</v>
      </c>
      <c r="V81">
        <f t="shared" si="16"/>
        <v>5.6799999999999993E-3</v>
      </c>
      <c r="X81">
        <f>0.3*F25+(1-0.3)*B25</f>
        <v>1.6309999999999998E-2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1.6160250000000001E-2</v>
      </c>
      <c r="G88">
        <f t="shared" si="18"/>
        <v>1.6559250000000001E-2</v>
      </c>
      <c r="H88">
        <f t="shared" si="19"/>
        <v>6.4278819999999994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1.6169500000000003E-2</v>
      </c>
      <c r="M88">
        <f>M25+I25+E25</f>
        <v>18.136098</v>
      </c>
      <c r="O88" s="20"/>
      <c r="P88" s="16"/>
      <c r="Q88" t="s">
        <v>36</v>
      </c>
      <c r="R88">
        <f t="shared" si="23"/>
        <v>1.6220999999999999E-2</v>
      </c>
      <c r="S88">
        <f t="shared" si="24"/>
        <v>1.6617000000000003E-2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1.6238000000000002E-2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1.6344000000000001E-2</v>
      </c>
      <c r="G94">
        <f t="shared" si="28"/>
        <v>1.6728E-2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1.6371999999999998E-2</v>
      </c>
      <c r="O94" s="20"/>
      <c r="P94" s="16"/>
      <c r="Q94" t="s">
        <v>36</v>
      </c>
      <c r="R94">
        <f t="shared" si="31"/>
        <v>1.6469000000000001E-2</v>
      </c>
      <c r="S94">
        <f t="shared" si="32"/>
        <v>1.6833000000000001E-2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1.6502000000000003E-2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1.6190724999999996E-2</v>
      </c>
      <c r="G101">
        <f t="shared" si="36"/>
        <v>1.6587825E-2</v>
      </c>
      <c r="H101">
        <f>Q13+M13+I11+E13</f>
        <v>8.2641460000000002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1.6203562499999997E-2</v>
      </c>
      <c r="M101">
        <f>Q25+M25+I25+E25</f>
        <v>23.922765999999999</v>
      </c>
      <c r="N101" s="21"/>
      <c r="O101" s="20"/>
      <c r="P101" s="16"/>
      <c r="Q101" t="s">
        <v>36</v>
      </c>
      <c r="R101">
        <f t="shared" si="40"/>
        <v>1.62828E-2</v>
      </c>
      <c r="S101">
        <f t="shared" si="41"/>
        <v>1.6671600000000002E-2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1.63045E-2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1.6470399999999996E-2</v>
      </c>
      <c r="G107">
        <f t="shared" si="45"/>
        <v>1.6828799999999998E-2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1.6499999999999997E-2</v>
      </c>
      <c r="N107" s="21"/>
      <c r="O107" s="20"/>
      <c r="P107" s="16"/>
      <c r="Q107" t="s">
        <v>36</v>
      </c>
      <c r="R107">
        <f t="shared" si="48"/>
        <v>1.6661600000000002E-2</v>
      </c>
      <c r="S107">
        <f t="shared" si="49"/>
        <v>1.6975200000000003E-2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1.6689499999999999E-2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1.4324999999999999E-2</v>
      </c>
      <c r="G114">
        <f t="shared" si="53"/>
        <v>1.5029999999999998E-2</v>
      </c>
      <c r="H114">
        <f t="shared" si="54"/>
        <v>9.8848030000000016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1.4729999999999998E-2</v>
      </c>
      <c r="M114">
        <f>AA25+W25</f>
        <v>12.872610999999999</v>
      </c>
      <c r="P114" s="16"/>
      <c r="Q114" t="s">
        <v>36</v>
      </c>
      <c r="R114">
        <f t="shared" si="58"/>
        <v>1.4350000000000002E-2</v>
      </c>
      <c r="S114">
        <f t="shared" si="58"/>
        <v>1.506E-2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1.4760000000000001E-2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1.4400000000000001E-2</v>
      </c>
      <c r="G120">
        <f t="shared" si="62"/>
        <v>1.512E-2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1.482E-2</v>
      </c>
      <c r="P120" s="16"/>
      <c r="Q120" t="s">
        <v>36</v>
      </c>
      <c r="R120">
        <f t="shared" si="65"/>
        <v>1.4450000000000001E-2</v>
      </c>
      <c r="S120">
        <f t="shared" si="65"/>
        <v>1.5179999999999999E-2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1.4879999999999997E-2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1.435025E-2</v>
      </c>
      <c r="G127">
        <f t="shared" si="69"/>
        <v>1.505975E-2</v>
      </c>
      <c r="H127">
        <f t="shared" si="70"/>
        <v>14.94018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1.475975E-2</v>
      </c>
      <c r="M127">
        <f>AE25+AA25+W25</f>
        <v>19.404812</v>
      </c>
      <c r="O127" s="20"/>
      <c r="P127" s="16"/>
      <c r="Q127" t="s">
        <v>36</v>
      </c>
      <c r="R127">
        <f t="shared" si="74"/>
        <v>1.4401000000000002E-2</v>
      </c>
      <c r="S127">
        <f t="shared" si="75"/>
        <v>1.5119E-2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1.4819000000000002E-2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1.4504E-2</v>
      </c>
      <c r="G133">
        <f t="shared" si="79"/>
        <v>1.5236E-2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1.4936E-2</v>
      </c>
      <c r="O133" s="20"/>
      <c r="P133" s="16"/>
      <c r="Q133" t="s">
        <v>36</v>
      </c>
      <c r="R133">
        <f t="shared" si="82"/>
        <v>1.4609000000000002E-2</v>
      </c>
      <c r="S133">
        <f t="shared" si="83"/>
        <v>1.5351E-2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1.5051E-2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1.3170887499999997E-2</v>
      </c>
      <c r="G140">
        <f>3*0.05*(1-0.05)*(1-0.05)*Z20+3*0.05*0.05*(1-0.05)*AD13+0.05*0.05*0.05*AH13+(1-3*0.05*(1-0.05)*(1-0.05)-3*0.05*0.05*(1-0.05)-0.05*0.05*0.05)*V13</f>
        <v>1.3776137499999997E-2</v>
      </c>
      <c r="H140">
        <f>AI13+AE13+AA20+W13</f>
        <v>15.920317000000002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1.4789274999999998E-2</v>
      </c>
      <c r="M140">
        <f>AI25+AE25+AA25+W25</f>
        <v>26.018561999999999</v>
      </c>
      <c r="N140" s="21"/>
      <c r="O140" s="20"/>
      <c r="P140" s="16"/>
      <c r="Q140" t="s">
        <v>36</v>
      </c>
      <c r="R140">
        <f t="shared" si="89"/>
        <v>1.44528E-2</v>
      </c>
      <c r="S140">
        <f t="shared" si="90"/>
        <v>1.5177199999999998E-2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1.48772E-2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1.1192799999999999E-2</v>
      </c>
      <c r="G146">
        <f>3*0.2*(1-0.2)*(1-0.2)*Z20+3*0.2*0.2*(1-0.2)*AD13+0.2*0.2*0.2*AH13+(1-3*0.2*(1-0.2)*(1-0.2)-3*0.2*0.2*(1-0.2)-0.2*0.2*0.2)*V13</f>
        <v>1.1624799999999998E-2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1.5049599999999998E-2</v>
      </c>
      <c r="N146" s="21"/>
      <c r="O146" s="20"/>
      <c r="P146" s="16"/>
      <c r="Q146" t="s">
        <v>36</v>
      </c>
      <c r="R146">
        <f t="shared" si="95"/>
        <v>1.4771600000000003E-2</v>
      </c>
      <c r="S146">
        <f t="shared" si="96"/>
        <v>1.5518400000000002E-2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1.52184E-2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8.9149999999999993E-3</v>
      </c>
      <c r="G153">
        <f t="shared" si="100"/>
        <v>1.3224999999999999E-2</v>
      </c>
      <c r="H153">
        <f t="shared" si="101"/>
        <v>8.4467819999999989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1.2025000000000001E-2</v>
      </c>
      <c r="M153">
        <f>I46+E46</f>
        <v>12.477701</v>
      </c>
      <c r="P153" s="16"/>
      <c r="Q153" t="s">
        <v>36</v>
      </c>
      <c r="R153">
        <f t="shared" si="105"/>
        <v>8.9300000000000004E-3</v>
      </c>
      <c r="S153">
        <f t="shared" si="106"/>
        <v>1.325E-2</v>
      </c>
      <c r="U153">
        <f t="shared" si="107"/>
        <v>4.7600000000000003E-3</v>
      </c>
      <c r="V153">
        <f t="shared" si="108"/>
        <v>4.96E-3</v>
      </c>
      <c r="X153">
        <f>0.1*F46+(1-0.1)*B46</f>
        <v>1.2050000000000002E-2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8.9600000000000009E-3</v>
      </c>
      <c r="G159">
        <f t="shared" si="110"/>
        <v>1.3299999999999999E-2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1.2100000000000001E-2</v>
      </c>
      <c r="P159" s="16"/>
      <c r="Q159" t="s">
        <v>36</v>
      </c>
      <c r="R159">
        <f t="shared" si="113"/>
        <v>8.9899999999999997E-3</v>
      </c>
      <c r="S159">
        <f t="shared" si="114"/>
        <v>1.3350000000000001E-2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1.2149999999999999E-2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8.9300000000000004E-3</v>
      </c>
      <c r="G166">
        <f t="shared" si="118"/>
        <v>1.3250000000000001E-2</v>
      </c>
      <c r="H166">
        <f t="shared" si="119"/>
        <v>13.597062000000001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1.2049750000000001E-2</v>
      </c>
      <c r="M166">
        <f>M46+I46+E46</f>
        <v>17.893917999999999</v>
      </c>
      <c r="O166" s="20"/>
      <c r="P166" s="16"/>
      <c r="Q166" t="s">
        <v>36</v>
      </c>
      <c r="R166">
        <f t="shared" si="123"/>
        <v>8.9600000000000009E-3</v>
      </c>
      <c r="S166">
        <f t="shared" si="124"/>
        <v>1.3300000000000001E-2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1.2099000000000002E-2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9.0200000000000002E-3</v>
      </c>
      <c r="G172">
        <f t="shared" si="128"/>
        <v>1.3399999999999999E-2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1.2196E-2</v>
      </c>
      <c r="O172" s="20"/>
      <c r="P172" s="16"/>
      <c r="Q172" t="s">
        <v>36</v>
      </c>
      <c r="R172">
        <f t="shared" si="131"/>
        <v>9.0800000000000013E-3</v>
      </c>
      <c r="S172">
        <f t="shared" si="132"/>
        <v>1.3500000000000002E-2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1.2291000000000002E-2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8.9449999999999981E-3</v>
      </c>
      <c r="G179">
        <f t="shared" si="136"/>
        <v>1.3274999999999999E-2</v>
      </c>
      <c r="H179">
        <f t="shared" si="137"/>
        <v>17.839072999999999</v>
      </c>
      <c r="I179">
        <f t="shared" si="138"/>
        <v>4.7901374999999996E-3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1.2074262499999999E-2</v>
      </c>
      <c r="M179">
        <f>Q46+M46+I46+E46</f>
        <v>23.518953</v>
      </c>
      <c r="N179" s="21"/>
      <c r="O179" s="20"/>
      <c r="P179" s="16"/>
      <c r="Q179" t="s">
        <v>36</v>
      </c>
      <c r="R179">
        <f t="shared" si="141"/>
        <v>8.9899999999999997E-3</v>
      </c>
      <c r="S179">
        <f t="shared" si="142"/>
        <v>1.3350000000000001E-2</v>
      </c>
      <c r="U179">
        <f t="shared" si="143"/>
        <v>4.8840999999999997E-3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1.2147100000000001E-2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9.0799999999999995E-3</v>
      </c>
      <c r="G185">
        <f t="shared" si="146"/>
        <v>1.35E-2</v>
      </c>
      <c r="I185">
        <f t="shared" si="147"/>
        <v>5.1047999999999996E-3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1.2288800000000001E-2</v>
      </c>
      <c r="N185" s="21"/>
      <c r="O185" s="20"/>
      <c r="P185" s="16"/>
      <c r="Q185" t="s">
        <v>36</v>
      </c>
      <c r="R185">
        <f t="shared" si="149"/>
        <v>9.1700000000000011E-3</v>
      </c>
      <c r="S185">
        <f t="shared" si="150"/>
        <v>1.3650000000000002E-2</v>
      </c>
      <c r="U185">
        <f t="shared" si="151"/>
        <v>5.4047000000000001E-3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1.2425700000000001E-2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4.705E-3</v>
      </c>
      <c r="G192">
        <f t="shared" si="154"/>
        <v>1.0724999999999998E-2</v>
      </c>
      <c r="H192">
        <f t="shared" si="155"/>
        <v>8.7548119999999994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8.114999999999999E-3</v>
      </c>
      <c r="M192">
        <f>AA46+W46</f>
        <v>13.069495</v>
      </c>
      <c r="P192" s="16"/>
      <c r="Q192" t="s">
        <v>36</v>
      </c>
      <c r="R192">
        <f t="shared" si="159"/>
        <v>4.7100000000000006E-3</v>
      </c>
      <c r="S192">
        <f t="shared" si="160"/>
        <v>1.0749999999999999E-2</v>
      </c>
      <c r="U192">
        <f t="shared" si="161"/>
        <v>3.46E-3</v>
      </c>
      <c r="V192">
        <f t="shared" si="162"/>
        <v>4.1500000000000009E-3</v>
      </c>
      <c r="X192">
        <f>0.1*X46+(1-0.1)*T46</f>
        <v>8.1300000000000001E-3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4.7200000000000002E-3</v>
      </c>
      <c r="G198">
        <f t="shared" si="164"/>
        <v>1.0800000000000001E-2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8.1600000000000006E-3</v>
      </c>
      <c r="P198" s="16"/>
      <c r="Q198" t="s">
        <v>36</v>
      </c>
      <c r="R198">
        <f t="shared" si="167"/>
        <v>4.7299999999999998E-3</v>
      </c>
      <c r="S198">
        <f t="shared" si="168"/>
        <v>1.0849999999999999E-2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8.1899999999999994E-3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4.7102500000000009E-3</v>
      </c>
      <c r="G205">
        <f t="shared" si="172"/>
        <v>1.0749750000000001E-2</v>
      </c>
      <c r="H205">
        <f t="shared" si="173"/>
        <v>12.860951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8.1300000000000001E-3</v>
      </c>
      <c r="M205">
        <f>AE46+AA46+W46</f>
        <v>18.616544000000001</v>
      </c>
      <c r="O205" s="20"/>
      <c r="P205" s="16"/>
      <c r="Q205" t="s">
        <v>36</v>
      </c>
      <c r="R205">
        <f t="shared" si="177"/>
        <v>4.7210000000000004E-3</v>
      </c>
      <c r="S205">
        <f t="shared" si="178"/>
        <v>1.0799E-2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8.1600000000000006E-3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4.744E-3</v>
      </c>
      <c r="G211">
        <f t="shared" si="182"/>
        <v>1.0895999999999999E-2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8.2199999999999981E-3</v>
      </c>
      <c r="O211" s="20"/>
      <c r="P211" s="16"/>
      <c r="Q211" t="s">
        <v>36</v>
      </c>
      <c r="R211">
        <f t="shared" si="185"/>
        <v>4.7689999999999998E-3</v>
      </c>
      <c r="S211">
        <f t="shared" si="186"/>
        <v>1.0991000000000001E-2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8.2799999999999992E-3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4.7157374999999991E-3</v>
      </c>
      <c r="G218">
        <f t="shared" si="190"/>
        <v>1.0774262499999999E-2</v>
      </c>
      <c r="H218">
        <f t="shared" si="191"/>
        <v>16.775251000000001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8.1450124999999981E-3</v>
      </c>
      <c r="M218">
        <f>AI46+AE46+AA46+W46</f>
        <v>24.713379</v>
      </c>
      <c r="N218" s="21"/>
      <c r="O218" s="20"/>
      <c r="P218" s="16"/>
      <c r="Q218" t="s">
        <v>36</v>
      </c>
      <c r="R218">
        <f t="shared" si="195"/>
        <v>4.7329E-3</v>
      </c>
      <c r="S218">
        <f t="shared" si="196"/>
        <v>1.0847099999999998E-2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8.1900999999999988E-3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4.7711999999999997E-3</v>
      </c>
      <c r="G224">
        <f t="shared" si="200"/>
        <v>1.09888E-2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8.2807999999999979E-3</v>
      </c>
      <c r="N224" s="21"/>
      <c r="O224" s="20"/>
      <c r="P224" s="16"/>
      <c r="Q224" t="s">
        <v>36</v>
      </c>
      <c r="R224">
        <f t="shared" si="203"/>
        <v>4.8143000000000005E-3</v>
      </c>
      <c r="S224">
        <f t="shared" si="204"/>
        <v>1.1125700000000001E-2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8.3726999999999985E-3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6.5149999999999991E-3</v>
      </c>
      <c r="H231">
        <f t="shared" si="209"/>
        <v>7.1449780000000001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3.705E-3</v>
      </c>
      <c r="M231">
        <f>I66+E66</f>
        <v>12.020316999999999</v>
      </c>
      <c r="P231" s="16"/>
      <c r="Q231" t="s">
        <v>36</v>
      </c>
      <c r="R231">
        <f>0.1*G54+(1-0.1)*C54</f>
        <v>2.0100000000000001E-3</v>
      </c>
      <c r="S231">
        <f t="shared" si="213"/>
        <v>6.5300000000000002E-3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3.7100000000000002E-3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6.5599999999999999E-3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3.7200000000000002E-3</v>
      </c>
      <c r="P237" s="16"/>
      <c r="Q237" t="s">
        <v>36</v>
      </c>
      <c r="R237">
        <f>0.3*G54+(1-0.3)*C54</f>
        <v>2.0299999999999997E-3</v>
      </c>
      <c r="S237">
        <f t="shared" si="220"/>
        <v>6.5899999999999986E-3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3.7299999999999998E-3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6.5300000000000002E-3</v>
      </c>
      <c r="H244">
        <f t="shared" si="225"/>
        <v>11.366992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3.7105000000000007E-3</v>
      </c>
      <c r="M244">
        <f>M66+I66+E66</f>
        <v>18.250379000000002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6.5599999999999999E-3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3.7220000000000005E-3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6.6199999999999991E-3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3.7480000000000005E-3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6.6800000000000002E-3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3.7780000000000005E-3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6.5449999999999987E-3</v>
      </c>
      <c r="H257">
        <f t="shared" si="242"/>
        <v>15.523755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3.71645E-3</v>
      </c>
      <c r="M257">
        <f>Q66+M66+I66+E66</f>
        <v>24.705030999999998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6.5899999999999995E-3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3.7356000000000004E-3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6.6800000000000002E-3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3.7808E-3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6.77E-3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3.8332000000000006E-3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1.54E-2</v>
      </c>
      <c r="D13" s="11">
        <v>1.5800000000000002E-2</v>
      </c>
      <c r="E13" s="12">
        <v>1.6232260000000001</v>
      </c>
      <c r="F13" t="s">
        <v>22</v>
      </c>
      <c r="G13" s="13">
        <v>1.61E-2</v>
      </c>
      <c r="H13" s="13">
        <v>1.61E-2</v>
      </c>
      <c r="I13" s="14">
        <v>2.9945490000000001</v>
      </c>
      <c r="J13" t="s">
        <v>22</v>
      </c>
      <c r="K13">
        <v>1.67E-2</v>
      </c>
      <c r="L13">
        <v>1.67E-2</v>
      </c>
      <c r="M13">
        <v>3.1455160000000002</v>
      </c>
      <c r="N13" t="s">
        <v>22</v>
      </c>
      <c r="O13">
        <v>1.7399999999999999E-2</v>
      </c>
      <c r="P13">
        <v>1.7399999999999999E-2</v>
      </c>
      <c r="Q13">
        <v>3.3507699999999998</v>
      </c>
      <c r="S13" s="17"/>
      <c r="T13" t="s">
        <v>22</v>
      </c>
      <c r="U13" s="3">
        <v>1.38E-2</v>
      </c>
      <c r="V13" s="3">
        <v>1.44E-2</v>
      </c>
      <c r="W13">
        <v>4.4413729999999996</v>
      </c>
      <c r="X13" t="s">
        <v>22</v>
      </c>
      <c r="Y13" s="3">
        <v>1.43E-2</v>
      </c>
      <c r="Z13" s="3">
        <v>1.4999999999999999E-2</v>
      </c>
      <c r="AA13">
        <v>4.3368310000000001</v>
      </c>
      <c r="AB13" t="s">
        <v>22</v>
      </c>
      <c r="AC13">
        <v>1.49E-2</v>
      </c>
      <c r="AD13">
        <v>1.5599999999999999E-2</v>
      </c>
      <c r="AE13">
        <v>4.3924200000000004</v>
      </c>
      <c r="AF13" t="s">
        <v>22</v>
      </c>
      <c r="AG13">
        <v>1.54E-2</v>
      </c>
      <c r="AH13">
        <v>1.61E-2</v>
      </c>
      <c r="AI13">
        <v>4.3540770000000002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1.54E-2</v>
      </c>
      <c r="C25" s="8"/>
      <c r="D25" s="8"/>
      <c r="E25">
        <v>6.88849</v>
      </c>
      <c r="F25" s="8">
        <v>1.61E-2</v>
      </c>
      <c r="G25" s="8"/>
      <c r="H25" s="8"/>
      <c r="I25">
        <v>6.8768940000000001</v>
      </c>
      <c r="J25" s="10">
        <v>1.6799999999999999E-2</v>
      </c>
      <c r="K25" s="10"/>
      <c r="L25" s="10"/>
      <c r="M25">
        <v>6.7683169999999997</v>
      </c>
      <c r="N25" s="10">
        <v>1.7399999999999999E-2</v>
      </c>
      <c r="O25" s="10"/>
      <c r="P25" s="10"/>
      <c r="Q25">
        <v>6.9085279999999996</v>
      </c>
      <c r="S25" s="19"/>
      <c r="T25" s="8">
        <v>1.41E-2</v>
      </c>
      <c r="U25" s="8"/>
      <c r="V25" s="8"/>
      <c r="W25">
        <v>6.8984930000000002</v>
      </c>
      <c r="X25" s="8">
        <v>1.4800000000000001E-2</v>
      </c>
      <c r="Y25" s="8"/>
      <c r="Z25" s="8"/>
      <c r="AA25">
        <v>6.7949330000000003</v>
      </c>
      <c r="AB25" s="10">
        <v>1.5299999999999999E-2</v>
      </c>
      <c r="AC25" s="10"/>
      <c r="AD25" s="10"/>
      <c r="AE25">
        <v>6.9559899999999999</v>
      </c>
      <c r="AF25" s="10">
        <v>1.5900000000000001E-2</v>
      </c>
      <c r="AG25" s="10"/>
      <c r="AH25" s="10"/>
      <c r="AI25">
        <v>6.9458200000000003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8.8000000000000005E-3</v>
      </c>
      <c r="D34" s="3">
        <v>1.2699999999999999E-2</v>
      </c>
      <c r="E34">
        <v>4.1548429999999996</v>
      </c>
      <c r="F34" t="s">
        <v>22</v>
      </c>
      <c r="G34" s="3">
        <v>9.1000000000000004E-3</v>
      </c>
      <c r="H34" s="3">
        <v>1.32E-2</v>
      </c>
      <c r="I34">
        <v>4.1331090000000001</v>
      </c>
      <c r="J34" t="s">
        <v>22</v>
      </c>
      <c r="K34">
        <v>9.4000000000000004E-3</v>
      </c>
      <c r="L34">
        <v>1.37E-2</v>
      </c>
      <c r="M34">
        <v>4.0634980000000001</v>
      </c>
      <c r="N34" t="s">
        <v>22</v>
      </c>
      <c r="O34">
        <v>9.7999999999999997E-3</v>
      </c>
      <c r="P34">
        <v>1.4200000000000001E-2</v>
      </c>
      <c r="Q34">
        <v>4.1131789999999997</v>
      </c>
      <c r="S34" s="17"/>
      <c r="T34" t="s">
        <v>22</v>
      </c>
      <c r="U34" s="3">
        <v>4.5999999999999999E-3</v>
      </c>
      <c r="V34" s="3">
        <v>1.03E-2</v>
      </c>
      <c r="W34">
        <v>4.0506279999999997</v>
      </c>
      <c r="X34" t="s">
        <v>22</v>
      </c>
      <c r="Y34" s="3">
        <v>4.7999999999999996E-3</v>
      </c>
      <c r="Z34" s="3">
        <v>1.0699999999999999E-2</v>
      </c>
      <c r="AA34">
        <v>3.9061379999999999</v>
      </c>
      <c r="AB34" t="s">
        <v>22</v>
      </c>
      <c r="AC34" s="3">
        <v>5.0000000000000001E-3</v>
      </c>
      <c r="AD34" s="3">
        <v>1.12E-2</v>
      </c>
      <c r="AE34">
        <v>3.8943720000000002</v>
      </c>
      <c r="AF34" t="s">
        <v>22</v>
      </c>
      <c r="AG34" s="3">
        <v>5.1999999999999998E-3</v>
      </c>
      <c r="AH34" s="3">
        <v>1.1599999999999999E-2</v>
      </c>
      <c r="AI34">
        <v>1.1599999999999999E-2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1.3299999999999999E-2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1.1599999999999999E-2</v>
      </c>
      <c r="C46" s="8"/>
      <c r="D46" s="8"/>
      <c r="E46">
        <v>6.8179499999999997</v>
      </c>
      <c r="F46" s="8">
        <v>1.2E-2</v>
      </c>
      <c r="G46" s="8"/>
      <c r="H46" s="8"/>
      <c r="I46">
        <v>6.9168089999999998</v>
      </c>
      <c r="J46" s="10">
        <v>1.2500000000000001E-2</v>
      </c>
      <c r="K46" s="10"/>
      <c r="L46" s="10"/>
      <c r="M46">
        <v>6.8992800000000001</v>
      </c>
      <c r="N46" s="10">
        <v>1.29E-2</v>
      </c>
      <c r="O46" s="10"/>
      <c r="P46" s="10"/>
      <c r="Q46">
        <v>6.8528339999999996</v>
      </c>
      <c r="S46" s="19"/>
      <c r="T46" s="8">
        <v>8.0000000000000002E-3</v>
      </c>
      <c r="U46" s="8"/>
      <c r="V46" s="8"/>
      <c r="W46">
        <v>6.9812409999999998</v>
      </c>
      <c r="X46" s="8">
        <v>8.3000000000000001E-3</v>
      </c>
      <c r="Y46" s="8"/>
      <c r="Z46" s="8"/>
      <c r="AA46">
        <v>6.959638</v>
      </c>
      <c r="AB46" s="8">
        <v>8.6E-3</v>
      </c>
      <c r="AC46" s="8"/>
      <c r="AD46" s="8"/>
      <c r="AE46">
        <v>6.8143330000000004</v>
      </c>
      <c r="AF46" s="8">
        <v>8.8999999999999999E-3</v>
      </c>
      <c r="AG46" s="8"/>
      <c r="AH46" s="8"/>
      <c r="AI46">
        <v>6.8322019999999997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6.3E-3</v>
      </c>
      <c r="E54">
        <v>3.501547</v>
      </c>
      <c r="F54" t="s">
        <v>22</v>
      </c>
      <c r="G54" s="3">
        <v>2.0999999999999999E-3</v>
      </c>
      <c r="H54" s="3">
        <v>6.6E-3</v>
      </c>
      <c r="I54">
        <v>3.5696020000000002</v>
      </c>
      <c r="J54" t="s">
        <v>22</v>
      </c>
      <c r="K54" s="3">
        <v>2.2000000000000001E-3</v>
      </c>
      <c r="L54" s="3">
        <v>6.7999999999999996E-3</v>
      </c>
      <c r="M54">
        <v>3.503241</v>
      </c>
      <c r="N54" t="s">
        <v>22</v>
      </c>
      <c r="O54" s="3">
        <v>2.3E-3</v>
      </c>
      <c r="P54" s="3">
        <v>7.1000000000000004E-3</v>
      </c>
      <c r="Q54">
        <v>3.6257299999999999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3.5999999999999999E-3</v>
      </c>
      <c r="C66" s="8"/>
      <c r="D66" s="8"/>
      <c r="E66">
        <v>6.8176690000000004</v>
      </c>
      <c r="F66" s="8">
        <v>3.8E-3</v>
      </c>
      <c r="G66" s="8"/>
      <c r="H66" s="8"/>
      <c r="I66">
        <v>6.969239</v>
      </c>
      <c r="J66" s="8">
        <v>4.0000000000000001E-3</v>
      </c>
      <c r="K66" s="8"/>
      <c r="L66" s="8"/>
      <c r="M66">
        <v>6.8304989999999997</v>
      </c>
      <c r="N66" s="8">
        <v>4.1999999999999997E-3</v>
      </c>
      <c r="O66" s="8"/>
      <c r="P66" s="8"/>
      <c r="Q66">
        <v>6.8191220000000001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1.5435000000000001E-2</v>
      </c>
      <c r="G75">
        <f t="shared" si="1"/>
        <v>1.5814999999999999E-2</v>
      </c>
      <c r="H75">
        <f t="shared" si="2"/>
        <v>4.617775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1.5435000000000001E-2</v>
      </c>
      <c r="M75">
        <f>I25+E25</f>
        <v>13.765384000000001</v>
      </c>
      <c r="P75" s="16"/>
      <c r="Q75" t="s">
        <v>36</v>
      </c>
      <c r="R75">
        <f t="shared" si="6"/>
        <v>1.5470000000000001E-2</v>
      </c>
      <c r="S75">
        <f t="shared" si="7"/>
        <v>1.583E-2</v>
      </c>
      <c r="U75">
        <f t="shared" si="8"/>
        <v>5.5599999999999998E-3</v>
      </c>
      <c r="V75">
        <f t="shared" si="9"/>
        <v>5.5599999999999998E-3</v>
      </c>
      <c r="X75">
        <f>0.1*F25+(1-0.1)*B25</f>
        <v>1.5470000000000001E-2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1.5540000000000002E-2</v>
      </c>
      <c r="G81">
        <f t="shared" si="11"/>
        <v>1.5860000000000003E-2</v>
      </c>
      <c r="I81">
        <f t="shared" si="12"/>
        <v>5.62E-3</v>
      </c>
      <c r="J81">
        <f t="shared" si="13"/>
        <v>5.62E-3</v>
      </c>
      <c r="L81">
        <f>0.2*F25+(1-0.2)*B25</f>
        <v>1.5540000000000002E-2</v>
      </c>
      <c r="P81" s="16"/>
      <c r="Q81" t="s">
        <v>36</v>
      </c>
      <c r="R81">
        <f t="shared" si="14"/>
        <v>1.5609999999999999E-2</v>
      </c>
      <c r="S81">
        <f t="shared" si="15"/>
        <v>1.5890000000000001E-2</v>
      </c>
      <c r="U81">
        <f t="shared" si="16"/>
        <v>5.6799999999999993E-3</v>
      </c>
      <c r="V81">
        <f t="shared" si="17"/>
        <v>5.6799999999999993E-3</v>
      </c>
      <c r="X81">
        <f>0.3*F25+(1-0.3)*B25</f>
        <v>1.5609999999999999E-2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1.5469750000000001E-2</v>
      </c>
      <c r="G88">
        <f t="shared" si="19"/>
        <v>1.5830750000000005E-2</v>
      </c>
      <c r="H88">
        <f t="shared" si="20"/>
        <v>7.7632909999999997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1.5470000000000001E-2</v>
      </c>
      <c r="M88">
        <f>M25+I25+E25</f>
        <v>20.533701000000001</v>
      </c>
      <c r="O88" s="20"/>
      <c r="P88" s="16"/>
      <c r="Q88" t="s">
        <v>36</v>
      </c>
      <c r="R88">
        <f t="shared" si="24"/>
        <v>1.5539000000000001E-2</v>
      </c>
      <c r="S88">
        <f t="shared" si="25"/>
        <v>1.5863000000000002E-2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1.5540000000000002E-2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1.5675999999999999E-2</v>
      </c>
      <c r="G94">
        <f t="shared" si="29"/>
        <v>1.5932000000000002E-2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1.5679999999999999E-2</v>
      </c>
      <c r="O94" s="20"/>
      <c r="P94" s="16"/>
      <c r="Q94" t="s">
        <v>36</v>
      </c>
      <c r="R94">
        <f t="shared" si="32"/>
        <v>1.5811000000000002E-2</v>
      </c>
      <c r="S94">
        <f t="shared" si="33"/>
        <v>1.6007E-2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1.5820000000000001E-2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1.5504274999999998E-2</v>
      </c>
      <c r="G101">
        <f t="shared" si="37"/>
        <v>1.5847225E-2</v>
      </c>
      <c r="H101">
        <f>Q13+M13+I11+E13</f>
        <v>8.1195120000000003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1.5504987499999998E-2</v>
      </c>
      <c r="M101">
        <f>Q25+M25+I25+E25</f>
        <v>27.442229000000001</v>
      </c>
      <c r="N101" s="21"/>
      <c r="O101" s="20"/>
      <c r="P101" s="16"/>
      <c r="Q101" t="s">
        <v>36</v>
      </c>
      <c r="R101">
        <f t="shared" si="41"/>
        <v>1.5607199999999998E-2</v>
      </c>
      <c r="S101">
        <f t="shared" si="42"/>
        <v>1.5898800000000001E-2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1.5609899999999999E-2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1.58096E-2</v>
      </c>
      <c r="G107">
        <f t="shared" si="46"/>
        <v>1.6014399999999998E-2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1.5819199999999999E-2</v>
      </c>
      <c r="N107" s="21"/>
      <c r="O107" s="20"/>
      <c r="P107" s="16"/>
      <c r="Q107" t="s">
        <v>36</v>
      </c>
      <c r="R107">
        <f t="shared" si="49"/>
        <v>1.6008399999999999E-2</v>
      </c>
      <c r="S107">
        <f t="shared" si="50"/>
        <v>1.61456E-2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1.6027300000000001E-2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1.3824999999999999E-2</v>
      </c>
      <c r="G114">
        <f t="shared" si="54"/>
        <v>1.443E-2</v>
      </c>
      <c r="H114">
        <f t="shared" si="55"/>
        <v>8.7782039999999988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1.4134999999999998E-2</v>
      </c>
      <c r="M114">
        <f>AA25+W25</f>
        <v>13.693426000000001</v>
      </c>
      <c r="P114" s="16"/>
      <c r="Q114" t="s">
        <v>36</v>
      </c>
      <c r="R114">
        <f t="shared" si="59"/>
        <v>1.3850000000000001E-2</v>
      </c>
      <c r="S114">
        <f t="shared" si="60"/>
        <v>1.4459999999999999E-2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1.417E-2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1.3900000000000001E-2</v>
      </c>
      <c r="G120">
        <f t="shared" si="64"/>
        <v>1.4520000000000002E-2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1.4240000000000001E-2</v>
      </c>
      <c r="P120" s="16"/>
      <c r="Q120" t="s">
        <v>36</v>
      </c>
      <c r="R120">
        <f t="shared" si="67"/>
        <v>1.3949999999999997E-2</v>
      </c>
      <c r="S120">
        <f t="shared" si="68"/>
        <v>1.4579999999999999E-2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1.431E-2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1.385025E-2</v>
      </c>
      <c r="G127">
        <f t="shared" si="72"/>
        <v>1.4460000000000001E-2</v>
      </c>
      <c r="H127">
        <f t="shared" si="73"/>
        <v>13.170624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1.4169500000000002E-2</v>
      </c>
      <c r="M127">
        <f>AE25+AA25+W25</f>
        <v>20.649416000000002</v>
      </c>
      <c r="O127" s="20"/>
      <c r="P127" s="16"/>
      <c r="Q127" t="s">
        <v>36</v>
      </c>
      <c r="R127">
        <f t="shared" si="77"/>
        <v>1.3901E-2</v>
      </c>
      <c r="S127">
        <f t="shared" si="78"/>
        <v>1.4520000000000002E-2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1.4238000000000001E-2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1.4003999999999999E-2</v>
      </c>
      <c r="G133">
        <f t="shared" si="82"/>
        <v>1.464E-2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1.4372000000000001E-2</v>
      </c>
      <c r="O133" s="20"/>
      <c r="P133" s="16"/>
      <c r="Q133" t="s">
        <v>36</v>
      </c>
      <c r="R133">
        <f t="shared" si="85"/>
        <v>1.4109000000000002E-2</v>
      </c>
      <c r="S133">
        <f t="shared" si="86"/>
        <v>1.4760000000000001E-2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1.4502000000000001E-2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1.2738574999999997E-2</v>
      </c>
      <c r="G140">
        <f>3*0.05*(1-0.05)*(1-0.05)*Z20+3*0.05*0.05*(1-0.05)*AD13+0.05*0.05*0.05*AH13+(1-3*0.05*(1-0.05)*(1-0.05)-3*0.05*0.05*(1-0.05)-0.05*0.05*0.05)*V13</f>
        <v>1.3258074999999998E-2</v>
      </c>
      <c r="H140">
        <f>AI13+AE13+AA20+W13</f>
        <v>14.310939000000001</v>
      </c>
      <c r="I140">
        <f t="shared" si="89"/>
        <v>5.389999999999999E-3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1.4203537499999998E-2</v>
      </c>
      <c r="M140">
        <f>AI25+AE25+AA25+W25</f>
        <v>27.595236</v>
      </c>
      <c r="N140" s="21"/>
      <c r="O140" s="20"/>
      <c r="P140" s="16"/>
      <c r="Q140" t="s">
        <v>36</v>
      </c>
      <c r="R140">
        <f t="shared" si="92"/>
        <v>1.39528E-2</v>
      </c>
      <c r="S140">
        <f t="shared" si="93"/>
        <v>1.45799E-2</v>
      </c>
      <c r="U140">
        <f t="shared" si="94"/>
        <v>5.4799999999999996E-3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1.4304300000000001E-2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1.0884799999999998E-2</v>
      </c>
      <c r="G146">
        <f>3*0.2*(1-0.2)*(1-0.2)*Z20+3*0.2*0.2*(1-0.2)*AD13+0.2*0.2*0.2*AH13+(1-3*0.2*(1-0.2)*(1-0.2)-3*0.2*0.2*(1-0.2)-0.2*0.2*0.2)*V13</f>
        <v>1.1264799999999998E-2</v>
      </c>
      <c r="I146">
        <f t="shared" si="96"/>
        <v>5.6600000000000001E-3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1.4498399999999998E-2</v>
      </c>
      <c r="N146" s="21"/>
      <c r="O146" s="20"/>
      <c r="P146" s="16"/>
      <c r="Q146" t="s">
        <v>36</v>
      </c>
      <c r="R146">
        <f t="shared" si="98"/>
        <v>1.4271599999999999E-2</v>
      </c>
      <c r="S146">
        <f t="shared" si="99"/>
        <v>1.4937300000000001E-2</v>
      </c>
      <c r="U146">
        <f t="shared" si="100"/>
        <v>5.8400000000000006E-3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1.4684100000000002E-2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8.8149999999999999E-3</v>
      </c>
      <c r="G153">
        <f t="shared" si="103"/>
        <v>1.2725E-2</v>
      </c>
      <c r="H153">
        <f t="shared" si="104"/>
        <v>8.2879520000000007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1.1619999999999998E-2</v>
      </c>
      <c r="M153">
        <f>I46+E46</f>
        <v>13.734759</v>
      </c>
      <c r="P153" s="16"/>
      <c r="Q153" t="s">
        <v>36</v>
      </c>
      <c r="R153">
        <f t="shared" si="108"/>
        <v>8.8299999999999993E-3</v>
      </c>
      <c r="S153">
        <f t="shared" si="109"/>
        <v>1.2749999999999999E-2</v>
      </c>
      <c r="U153">
        <f t="shared" si="110"/>
        <v>4.7600000000000003E-3</v>
      </c>
      <c r="V153">
        <f t="shared" si="111"/>
        <v>4.96E-3</v>
      </c>
      <c r="X153">
        <f>0.1*F46+(1-0.1)*B46</f>
        <v>1.1639999999999999E-2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8.8600000000000016E-3</v>
      </c>
      <c r="G159">
        <f t="shared" si="113"/>
        <v>1.2800000000000001E-2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1.1679999999999999E-2</v>
      </c>
      <c r="P159" s="16"/>
      <c r="Q159" t="s">
        <v>36</v>
      </c>
      <c r="R159">
        <f t="shared" si="116"/>
        <v>8.8900000000000003E-3</v>
      </c>
      <c r="S159">
        <f t="shared" si="117"/>
        <v>1.2849999999999999E-2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1.1719999999999998E-2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8.830000000000001E-3</v>
      </c>
      <c r="G166">
        <f t="shared" si="121"/>
        <v>1.2749999999999999E-2</v>
      </c>
      <c r="H166">
        <f t="shared" si="122"/>
        <v>12.35145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1.1640250000000001E-2</v>
      </c>
      <c r="M166">
        <f>M46+I46+E46</f>
        <v>20.634039000000001</v>
      </c>
      <c r="O166" s="20"/>
      <c r="P166" s="16"/>
      <c r="Q166" t="s">
        <v>36</v>
      </c>
      <c r="R166">
        <f t="shared" si="126"/>
        <v>8.8600000000000016E-3</v>
      </c>
      <c r="S166">
        <f t="shared" si="127"/>
        <v>1.2800000000000001E-2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1.1681E-2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8.9200000000000008E-3</v>
      </c>
      <c r="G172">
        <f t="shared" si="131"/>
        <v>1.2899999999999998E-2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1.1764E-2</v>
      </c>
      <c r="O172" s="20"/>
      <c r="P172" s="16"/>
      <c r="Q172" t="s">
        <v>36</v>
      </c>
      <c r="R172">
        <f t="shared" si="134"/>
        <v>8.9800000000000019E-3</v>
      </c>
      <c r="S172">
        <f t="shared" si="135"/>
        <v>1.3000000000000001E-2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1.1849000000000002E-2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8.8450124999999991E-3</v>
      </c>
      <c r="G179">
        <f t="shared" si="139"/>
        <v>1.2774999999999998E-2</v>
      </c>
      <c r="H179">
        <f t="shared" si="140"/>
        <v>16.464628999999999</v>
      </c>
      <c r="I179">
        <f t="shared" si="141"/>
        <v>4.7901374999999996E-3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1.1660724999999997E-2</v>
      </c>
      <c r="M179">
        <f>Q46+M46+I46+E46</f>
        <v>27.486872999999999</v>
      </c>
      <c r="N179" s="21"/>
      <c r="O179" s="20"/>
      <c r="P179" s="16"/>
      <c r="Q179" t="s">
        <v>36</v>
      </c>
      <c r="R179">
        <f t="shared" si="144"/>
        <v>8.8900999999999997E-3</v>
      </c>
      <c r="S179">
        <f t="shared" si="145"/>
        <v>1.285E-2</v>
      </c>
      <c r="U179">
        <f t="shared" si="146"/>
        <v>4.8840999999999997E-3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1.1722799999999998E-2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8.9808000000000006E-3</v>
      </c>
      <c r="G185">
        <f t="shared" si="149"/>
        <v>1.2999999999999999E-2</v>
      </c>
      <c r="I185">
        <f t="shared" si="150"/>
        <v>5.1047999999999996E-3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1.1850400000000001E-2</v>
      </c>
      <c r="N185" s="21"/>
      <c r="O185" s="20"/>
      <c r="P185" s="16"/>
      <c r="Q185" t="s">
        <v>36</v>
      </c>
      <c r="R185">
        <f t="shared" si="152"/>
        <v>9.0727000000000012E-3</v>
      </c>
      <c r="S185">
        <f t="shared" si="153"/>
        <v>1.3150000000000002E-2</v>
      </c>
      <c r="U185">
        <f t="shared" si="154"/>
        <v>5.4047000000000001E-3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1.1981600000000002E-2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4.6099999999999995E-3</v>
      </c>
      <c r="G192">
        <f t="shared" si="157"/>
        <v>1.0320000000000001E-2</v>
      </c>
      <c r="H192">
        <f t="shared" si="158"/>
        <v>7.956766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8.0149999999999996E-3</v>
      </c>
      <c r="M192">
        <f>AA46+W46</f>
        <v>13.940878999999999</v>
      </c>
      <c r="P192" s="16"/>
      <c r="Q192" t="s">
        <v>36</v>
      </c>
      <c r="R192">
        <f t="shared" si="162"/>
        <v>4.6200000000000008E-3</v>
      </c>
      <c r="S192">
        <f t="shared" si="163"/>
        <v>1.034E-2</v>
      </c>
      <c r="U192">
        <f t="shared" si="164"/>
        <v>3.46E-3</v>
      </c>
      <c r="V192">
        <f t="shared" si="165"/>
        <v>4.1500000000000009E-3</v>
      </c>
      <c r="X192">
        <f>0.1*X46+(1-0.1)*T46</f>
        <v>8.0300000000000007E-3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4.64E-3</v>
      </c>
      <c r="G198">
        <f t="shared" si="167"/>
        <v>1.038E-2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8.0600000000000012E-3</v>
      </c>
      <c r="P198" s="16"/>
      <c r="Q198" t="s">
        <v>36</v>
      </c>
      <c r="R198">
        <f t="shared" si="170"/>
        <v>4.6599999999999992E-3</v>
      </c>
      <c r="S198">
        <f t="shared" si="171"/>
        <v>1.0419999999999999E-2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8.09E-3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4.6200000000000008E-3</v>
      </c>
      <c r="G205">
        <f t="shared" si="175"/>
        <v>1.034025E-2</v>
      </c>
      <c r="H205">
        <f t="shared" si="176"/>
        <v>11.851137999999999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8.0300000000000007E-3</v>
      </c>
      <c r="M205">
        <f>AE46+AA46+W46</f>
        <v>20.755212</v>
      </c>
      <c r="O205" s="20"/>
      <c r="P205" s="16"/>
      <c r="Q205" t="s">
        <v>36</v>
      </c>
      <c r="R205">
        <f t="shared" si="180"/>
        <v>4.64E-3</v>
      </c>
      <c r="S205">
        <f t="shared" si="181"/>
        <v>1.0381000000000001E-2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8.0600000000000012E-3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4.6800000000000001E-3</v>
      </c>
      <c r="G211">
        <f t="shared" si="185"/>
        <v>1.0463999999999999E-2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8.1200000000000005E-3</v>
      </c>
      <c r="O211" s="20"/>
      <c r="P211" s="16"/>
      <c r="Q211" t="s">
        <v>36</v>
      </c>
      <c r="R211">
        <f t="shared" si="188"/>
        <v>4.7200000000000002E-3</v>
      </c>
      <c r="S211">
        <f t="shared" si="189"/>
        <v>1.0549000000000001E-2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8.1799999999999998E-3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4.6299999999999987E-3</v>
      </c>
      <c r="G218">
        <f t="shared" si="193"/>
        <v>1.0360724999999999E-2</v>
      </c>
      <c r="H218">
        <f t="shared" si="194"/>
        <v>11.862738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8.0450000000000001E-3</v>
      </c>
      <c r="M218">
        <f>AI46+AE46+AA46+W46</f>
        <v>27.587413999999999</v>
      </c>
      <c r="N218" s="21"/>
      <c r="O218" s="20"/>
      <c r="P218" s="16"/>
      <c r="Q218" t="s">
        <v>36</v>
      </c>
      <c r="R218">
        <f t="shared" si="198"/>
        <v>4.6599999999999992E-3</v>
      </c>
      <c r="S218">
        <f t="shared" si="199"/>
        <v>1.0422799999999999E-2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8.09E-3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4.7200000000000002E-3</v>
      </c>
      <c r="G224">
        <f t="shared" si="203"/>
        <v>1.0550399999999998E-2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8.1799999999999998E-3</v>
      </c>
      <c r="N224" s="21"/>
      <c r="O224" s="20"/>
      <c r="P224" s="16"/>
      <c r="Q224" t="s">
        <v>36</v>
      </c>
      <c r="R224">
        <f t="shared" si="206"/>
        <v>4.7800000000000004E-3</v>
      </c>
      <c r="S224">
        <f t="shared" si="207"/>
        <v>1.0681599999999999E-2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8.2699999999999996E-3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2.0049999999999998E-3</v>
      </c>
      <c r="G231">
        <f t="shared" si="211"/>
        <v>6.3149999999999994E-3</v>
      </c>
      <c r="H231">
        <f t="shared" si="212"/>
        <v>7.0711490000000001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3.6099999999999999E-3</v>
      </c>
      <c r="M231">
        <f>I66+E66</f>
        <v>13.786908</v>
      </c>
      <c r="P231" s="16"/>
      <c r="Q231" t="s">
        <v>36</v>
      </c>
      <c r="R231">
        <f t="shared" si="216"/>
        <v>2.0100000000000001E-3</v>
      </c>
      <c r="S231">
        <f t="shared" si="217"/>
        <v>6.3300000000000006E-3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3.62E-3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2.0200000000000001E-3</v>
      </c>
      <c r="G237">
        <f t="shared" si="221"/>
        <v>6.3600000000000002E-3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3.64E-3</v>
      </c>
      <c r="P237" s="16"/>
      <c r="Q237" t="s">
        <v>36</v>
      </c>
      <c r="R237">
        <f t="shared" si="224"/>
        <v>2.0299999999999997E-3</v>
      </c>
      <c r="S237">
        <f t="shared" si="225"/>
        <v>6.3899999999999998E-3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3.6599999999999996E-3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2.0100000000000001E-3</v>
      </c>
      <c r="G244">
        <f t="shared" si="229"/>
        <v>6.3297500000000003E-3</v>
      </c>
      <c r="H244">
        <f t="shared" si="230"/>
        <v>10.574390000000001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3.62E-3</v>
      </c>
      <c r="M244">
        <f>M66+I66+E66</f>
        <v>20.617407</v>
      </c>
      <c r="O244" s="20"/>
      <c r="P244" s="16"/>
      <c r="Q244" t="s">
        <v>36</v>
      </c>
      <c r="R244">
        <f t="shared" si="234"/>
        <v>2.0200000000000001E-3</v>
      </c>
      <c r="S244">
        <f t="shared" si="235"/>
        <v>6.3590000000000009E-3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3.64E-3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2.0400000000000001E-3</v>
      </c>
      <c r="G250">
        <f t="shared" si="239"/>
        <v>6.4159999999999998E-3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3.6800000000000001E-3</v>
      </c>
      <c r="O250" s="20"/>
      <c r="P250" s="16"/>
      <c r="Q250" t="s">
        <v>36</v>
      </c>
      <c r="R250">
        <f t="shared" si="242"/>
        <v>2.0600000000000002E-3</v>
      </c>
      <c r="S250">
        <f t="shared" si="243"/>
        <v>6.4710000000000011E-3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3.7200000000000002E-3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2.0149999999999999E-3</v>
      </c>
      <c r="G257">
        <f t="shared" si="247"/>
        <v>6.344274999999999E-3</v>
      </c>
      <c r="H257">
        <f t="shared" si="248"/>
        <v>14.20012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3.6299999999999995E-3</v>
      </c>
      <c r="M257">
        <f>Q66+M66+I66+E66</f>
        <v>27.436529</v>
      </c>
      <c r="N257" s="21"/>
      <c r="O257" s="20"/>
      <c r="P257" s="16"/>
      <c r="Q257" t="s">
        <v>36</v>
      </c>
      <c r="R257">
        <f t="shared" si="252"/>
        <v>2.0300000000000001E-3</v>
      </c>
      <c r="S257">
        <f t="shared" si="253"/>
        <v>6.3871999999999991E-3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3.6600000000000001E-3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2.0599999999999998E-3</v>
      </c>
      <c r="G263">
        <f t="shared" si="257"/>
        <v>6.4695999999999998E-3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3.7199999999999998E-3</v>
      </c>
      <c r="N263" s="21"/>
      <c r="O263" s="20"/>
      <c r="P263" s="16"/>
      <c r="Q263" t="s">
        <v>36</v>
      </c>
      <c r="R263">
        <f t="shared" si="260"/>
        <v>2.0899999999999998E-3</v>
      </c>
      <c r="S263">
        <f t="shared" si="261"/>
        <v>6.5484000000000011E-3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3.7800000000000004E-3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1.4800000000000001E-2</v>
      </c>
      <c r="D13" s="11">
        <v>1.5100000000000001E-2</v>
      </c>
      <c r="E13" s="12">
        <v>1.2218329999999999</v>
      </c>
      <c r="F13" t="s">
        <v>22</v>
      </c>
      <c r="G13" s="3">
        <v>1.54E-2</v>
      </c>
      <c r="H13" s="3">
        <v>1.54E-2</v>
      </c>
      <c r="I13">
        <v>2.0170530000000002</v>
      </c>
      <c r="J13" t="s">
        <v>22</v>
      </c>
      <c r="K13">
        <v>1.61E-2</v>
      </c>
      <c r="L13">
        <v>1.61E-2</v>
      </c>
      <c r="M13">
        <v>2.224186</v>
      </c>
      <c r="N13" t="s">
        <v>22</v>
      </c>
      <c r="O13">
        <v>1.67E-2</v>
      </c>
      <c r="P13">
        <v>1.67E-2</v>
      </c>
      <c r="Q13">
        <v>2.3116479999999999</v>
      </c>
      <c r="S13" s="17"/>
      <c r="T13" t="s">
        <v>22</v>
      </c>
      <c r="U13" s="3">
        <v>1.3299999999999999E-2</v>
      </c>
      <c r="V13" s="3">
        <v>1.38E-2</v>
      </c>
      <c r="W13">
        <v>2.943921</v>
      </c>
      <c r="X13" t="s">
        <v>22</v>
      </c>
      <c r="Y13" s="3">
        <v>1.38E-2</v>
      </c>
      <c r="Z13" s="3">
        <v>1.44E-2</v>
      </c>
      <c r="AA13">
        <v>2.9770560000000001</v>
      </c>
      <c r="AB13" t="s">
        <v>22</v>
      </c>
      <c r="AC13">
        <v>1.44E-2</v>
      </c>
      <c r="AD13">
        <v>1.4999999999999999E-2</v>
      </c>
      <c r="AE13">
        <v>2.8855369999999998</v>
      </c>
      <c r="AF13" t="s">
        <v>22</v>
      </c>
      <c r="AG13">
        <v>1.49E-2</v>
      </c>
      <c r="AH13">
        <v>1.55E-2</v>
      </c>
      <c r="AI13">
        <v>2.9253580000000001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1.67E-2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1.49E-2</v>
      </c>
      <c r="C25" s="8"/>
      <c r="D25" s="8"/>
      <c r="E25">
        <v>5.2824590000000002</v>
      </c>
      <c r="F25" s="8">
        <v>1.54E-2</v>
      </c>
      <c r="G25" s="8"/>
      <c r="H25" s="8"/>
      <c r="I25">
        <v>5.570697</v>
      </c>
      <c r="J25" s="10">
        <v>1.61E-2</v>
      </c>
      <c r="K25" s="10"/>
      <c r="L25" s="10"/>
      <c r="M25">
        <v>4.9475819999999997</v>
      </c>
      <c r="N25" s="10">
        <v>1.67E-2</v>
      </c>
      <c r="O25" s="10"/>
      <c r="P25" s="10"/>
      <c r="Q25">
        <v>5.6282829999999997</v>
      </c>
      <c r="S25" s="19"/>
      <c r="T25" s="8">
        <v>1.37E-2</v>
      </c>
      <c r="U25" s="8"/>
      <c r="V25" s="8"/>
      <c r="W25">
        <v>5.616695</v>
      </c>
      <c r="X25" s="8">
        <v>1.4200000000000001E-2</v>
      </c>
      <c r="Y25" s="8"/>
      <c r="Z25" s="8"/>
      <c r="AA25">
        <v>6.003933</v>
      </c>
      <c r="AB25" s="10">
        <v>1.4800000000000001E-2</v>
      </c>
      <c r="AC25" s="10"/>
      <c r="AD25" s="10"/>
      <c r="AE25">
        <v>5.9621849999999998</v>
      </c>
      <c r="AF25" s="10">
        <v>1.5299999999999999E-2</v>
      </c>
      <c r="AG25" s="10"/>
      <c r="AH25" s="10"/>
      <c r="AI25">
        <v>5.6854769999999997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8.6999999999999994E-3</v>
      </c>
      <c r="D34" s="3">
        <v>1.2200000000000001E-2</v>
      </c>
      <c r="E34">
        <v>3.3638219999999999</v>
      </c>
      <c r="F34" t="s">
        <v>22</v>
      </c>
      <c r="G34" s="3">
        <v>9.1000000000000004E-3</v>
      </c>
      <c r="H34" s="3">
        <v>1.2699999999999999E-2</v>
      </c>
      <c r="I34">
        <v>3.0246970000000002</v>
      </c>
      <c r="J34" t="s">
        <v>22</v>
      </c>
      <c r="K34">
        <v>9.4000000000000004E-3</v>
      </c>
      <c r="L34">
        <v>1.32E-2</v>
      </c>
      <c r="M34">
        <v>2.8464689999999999</v>
      </c>
      <c r="N34" t="s">
        <v>22</v>
      </c>
      <c r="O34">
        <v>9.7000000000000003E-3</v>
      </c>
      <c r="P34">
        <v>1.37E-2</v>
      </c>
      <c r="Q34">
        <v>2.730416</v>
      </c>
      <c r="S34" s="17"/>
      <c r="T34" t="s">
        <v>22</v>
      </c>
      <c r="U34" s="3">
        <v>4.4999999999999997E-3</v>
      </c>
      <c r="V34" s="3">
        <v>9.9000000000000008E-3</v>
      </c>
      <c r="W34">
        <v>3.1230950000000002</v>
      </c>
      <c r="X34" t="s">
        <v>22</v>
      </c>
      <c r="Y34" s="3">
        <v>4.7000000000000002E-3</v>
      </c>
      <c r="Z34" s="3">
        <v>1.04E-2</v>
      </c>
      <c r="AA34">
        <v>2.6584089999999998</v>
      </c>
      <c r="AB34" t="s">
        <v>22</v>
      </c>
      <c r="AC34" s="3">
        <v>4.8999999999999998E-3</v>
      </c>
      <c r="AD34" s="3">
        <v>1.0800000000000001E-2</v>
      </c>
      <c r="AE34">
        <v>3.0973329999999999</v>
      </c>
      <c r="AF34" t="s">
        <v>22</v>
      </c>
      <c r="AG34" s="3">
        <v>5.1000000000000004E-3</v>
      </c>
      <c r="AH34" s="3">
        <v>1.12E-2</v>
      </c>
      <c r="AI34">
        <v>3.1368399999999999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1.12E-2</v>
      </c>
      <c r="C46" s="8"/>
      <c r="D46" s="8"/>
      <c r="E46">
        <v>5.8102720000000003</v>
      </c>
      <c r="F46" s="8">
        <v>1.17E-2</v>
      </c>
      <c r="G46" s="8"/>
      <c r="H46" s="8"/>
      <c r="I46">
        <v>5.8501609999999999</v>
      </c>
      <c r="J46" s="10">
        <v>1.21E-2</v>
      </c>
      <c r="K46" s="10"/>
      <c r="L46" s="10"/>
      <c r="M46">
        <v>5.7059170000000003</v>
      </c>
      <c r="N46" s="10">
        <v>1.2500000000000001E-2</v>
      </c>
      <c r="O46" s="10"/>
      <c r="P46" s="10"/>
      <c r="Q46">
        <v>5.381291</v>
      </c>
      <c r="S46" s="19"/>
      <c r="T46" s="8">
        <v>7.7000000000000002E-3</v>
      </c>
      <c r="U46" s="8"/>
      <c r="V46" s="8"/>
      <c r="W46">
        <v>6.0163469999999997</v>
      </c>
      <c r="X46" s="8">
        <v>8.0000000000000002E-3</v>
      </c>
      <c r="Y46" s="8"/>
      <c r="Z46" s="8"/>
      <c r="AA46">
        <v>5.8879900000000003</v>
      </c>
      <c r="AB46" s="8">
        <v>8.3999999999999995E-3</v>
      </c>
      <c r="AC46" s="8"/>
      <c r="AD46" s="8"/>
      <c r="AE46">
        <v>5.1793500000000003</v>
      </c>
      <c r="AF46" s="8">
        <v>8.6999999999999994E-3</v>
      </c>
      <c r="AG46" s="8"/>
      <c r="AH46" s="8"/>
      <c r="AI46">
        <v>5.9901980000000004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6.0000000000000001E-3</v>
      </c>
      <c r="E54">
        <v>2.8932389999999999</v>
      </c>
      <c r="F54" t="s">
        <v>22</v>
      </c>
      <c r="G54" s="3">
        <v>2.0999999999999999E-3</v>
      </c>
      <c r="H54" s="3">
        <v>6.3E-3</v>
      </c>
      <c r="I54">
        <v>2.4124599999999998</v>
      </c>
      <c r="J54" t="s">
        <v>22</v>
      </c>
      <c r="K54" s="3">
        <v>2.2000000000000001E-3</v>
      </c>
      <c r="L54" s="3">
        <v>6.6E-3</v>
      </c>
      <c r="M54">
        <v>2.5694490000000001</v>
      </c>
      <c r="N54" t="s">
        <v>22</v>
      </c>
      <c r="O54" s="3">
        <v>2.3E-3</v>
      </c>
      <c r="P54" s="3">
        <v>6.8999999999999999E-3</v>
      </c>
      <c r="Q54">
        <v>2.6335449999999998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3.5000000000000001E-3</v>
      </c>
      <c r="C66" s="8"/>
      <c r="D66" s="8"/>
      <c r="E66">
        <v>5.9438180000000003</v>
      </c>
      <c r="F66" s="8">
        <v>3.7000000000000002E-3</v>
      </c>
      <c r="G66" s="8"/>
      <c r="H66" s="8"/>
      <c r="I66">
        <v>6.0792929999999998</v>
      </c>
      <c r="J66" s="8">
        <v>3.8999999999999998E-3</v>
      </c>
      <c r="K66" s="8"/>
      <c r="L66" s="8"/>
      <c r="M66">
        <v>6.0111860000000004</v>
      </c>
      <c r="N66" s="8">
        <v>4.1000000000000003E-3</v>
      </c>
      <c r="O66" s="8"/>
      <c r="P66" s="8"/>
      <c r="Q66">
        <v>5.9394039999999997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1.4829999999999999E-2</v>
      </c>
      <c r="G75">
        <f t="shared" si="1"/>
        <v>1.5115E-2</v>
      </c>
      <c r="H75">
        <f t="shared" si="2"/>
        <v>3.2388859999999999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1.4924999999999999E-2</v>
      </c>
      <c r="M75">
        <f>I25+E25</f>
        <v>10.853156</v>
      </c>
      <c r="P75" s="16"/>
      <c r="Q75" t="s">
        <v>36</v>
      </c>
      <c r="R75">
        <f t="shared" si="6"/>
        <v>1.486E-2</v>
      </c>
      <c r="S75">
        <f t="shared" si="7"/>
        <v>1.5130000000000001E-2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1.495E-2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1.4920000000000003E-2</v>
      </c>
      <c r="G81">
        <f>0.2*H13+(1-0.2)*D13</f>
        <v>1.516E-2</v>
      </c>
      <c r="I81">
        <f t="shared" si="11"/>
        <v>5.62E-3</v>
      </c>
      <c r="J81">
        <f t="shared" si="12"/>
        <v>5.62E-3</v>
      </c>
      <c r="L81">
        <f>0.2*F25+(1-0.2)*B25</f>
        <v>1.4999999999999999E-2</v>
      </c>
      <c r="P81" s="16"/>
      <c r="Q81" t="s">
        <v>36</v>
      </c>
      <c r="R81">
        <f t="shared" si="13"/>
        <v>1.498E-2</v>
      </c>
      <c r="S81">
        <f t="shared" si="14"/>
        <v>1.5189999999999999E-2</v>
      </c>
      <c r="U81">
        <f t="shared" si="15"/>
        <v>5.6799999999999993E-3</v>
      </c>
      <c r="V81">
        <f t="shared" si="16"/>
        <v>5.6799999999999993E-3</v>
      </c>
      <c r="X81">
        <f>0.3*F25+(1-0.3)*B25</f>
        <v>1.5050000000000001E-2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1.4860250000000002E-2</v>
      </c>
      <c r="G88">
        <f t="shared" si="18"/>
        <v>1.5131E-2</v>
      </c>
      <c r="H88">
        <f t="shared" si="19"/>
        <v>5.4630720000000004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1.49505E-2</v>
      </c>
      <c r="M88">
        <f>M25+I25+E25</f>
        <v>15.800737999999999</v>
      </c>
      <c r="O88" s="20"/>
      <c r="P88" s="16"/>
      <c r="Q88" t="s">
        <v>36</v>
      </c>
      <c r="R88">
        <f t="shared" si="23"/>
        <v>1.4921000000000004E-2</v>
      </c>
      <c r="S88">
        <f t="shared" si="24"/>
        <v>1.5164E-2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1.5002000000000001E-2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1.5044000000000002E-2</v>
      </c>
      <c r="G94">
        <f t="shared" si="28"/>
        <v>1.5236E-2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1.5108E-2</v>
      </c>
      <c r="O94" s="20"/>
      <c r="P94" s="16"/>
      <c r="Q94" t="s">
        <v>36</v>
      </c>
      <c r="R94">
        <f t="shared" si="31"/>
        <v>1.5169000000000002E-2</v>
      </c>
      <c r="S94">
        <f t="shared" si="32"/>
        <v>1.5316000000000003E-2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1.5218000000000002E-2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1.4890725E-2</v>
      </c>
      <c r="G101">
        <f t="shared" si="36"/>
        <v>1.51479375E-2</v>
      </c>
      <c r="H101">
        <f>Q13+M13+I11+E13</f>
        <v>5.7576669999999996</v>
      </c>
      <c r="I101">
        <f t="shared" si="37"/>
        <v>5.5918874999999991E-3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1.4976462499999999E-2</v>
      </c>
      <c r="M101">
        <f>Q25+M25+I25+E25</f>
        <v>21.429020999999999</v>
      </c>
      <c r="N101" s="21"/>
      <c r="O101" s="20"/>
      <c r="P101" s="16"/>
      <c r="Q101" t="s">
        <v>36</v>
      </c>
      <c r="R101">
        <f t="shared" si="40"/>
        <v>1.4982800000000001E-2</v>
      </c>
      <c r="S101">
        <f t="shared" si="41"/>
        <v>1.52015E-2</v>
      </c>
      <c r="U101">
        <f t="shared" si="42"/>
        <v>5.6921000000000003E-3</v>
      </c>
      <c r="V101">
        <f t="shared" si="43"/>
        <v>5.6828E-3</v>
      </c>
      <c r="X101">
        <f>3*0.1*(1-0.1)*(1-0.1)*F25+3*0.1*0.1*(1-0.1)*J25+0.1*0.1*0.1*N25+(1-3*0.1*(1-0.1)*(1-0.1)-3*0.1*0.1*(1-0.1)-0.1*0.1*0.1)*B25</f>
        <v>1.5055699999999998E-2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1.5170400000000001E-2</v>
      </c>
      <c r="G107">
        <f t="shared" si="45"/>
        <v>1.5324000000000001E-2</v>
      </c>
      <c r="I107">
        <f t="shared" si="46"/>
        <v>5.9448000000000001E-3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1.52216E-2</v>
      </c>
      <c r="N107" s="21"/>
      <c r="O107" s="20"/>
      <c r="P107" s="16"/>
      <c r="Q107" t="s">
        <v>36</v>
      </c>
      <c r="R107">
        <f t="shared" si="48"/>
        <v>1.5361600000000001E-2</v>
      </c>
      <c r="S107">
        <f t="shared" si="49"/>
        <v>1.5464500000000001E-2</v>
      </c>
      <c r="U107">
        <f t="shared" si="50"/>
        <v>6.3127000000000001E-3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1.5395900000000001E-2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1.3324999999999998E-2</v>
      </c>
      <c r="G114">
        <f t="shared" si="53"/>
        <v>1.3829999999999999E-2</v>
      </c>
      <c r="H114">
        <f t="shared" si="54"/>
        <v>5.9209770000000006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1.3725000000000001E-2</v>
      </c>
      <c r="M114">
        <f>AA25+W25</f>
        <v>11.620628</v>
      </c>
      <c r="P114" s="16"/>
      <c r="Q114" t="s">
        <v>36</v>
      </c>
      <c r="R114">
        <f t="shared" si="58"/>
        <v>1.3350000000000001E-2</v>
      </c>
      <c r="S114">
        <f t="shared" si="58"/>
        <v>1.3860000000000001E-2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1.3750000000000002E-2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1.34E-2</v>
      </c>
      <c r="G120">
        <f t="shared" si="62"/>
        <v>1.3920000000000002E-2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1.3800000000000002E-2</v>
      </c>
      <c r="P120" s="16"/>
      <c r="Q120" t="s">
        <v>36</v>
      </c>
      <c r="R120">
        <f t="shared" si="65"/>
        <v>1.3449999999999998E-2</v>
      </c>
      <c r="S120">
        <f t="shared" si="65"/>
        <v>1.3979999999999999E-2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1.3849999999999999E-2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1.3350250000000001E-2</v>
      </c>
      <c r="G127">
        <f t="shared" si="69"/>
        <v>1.3860000000000001E-2</v>
      </c>
      <c r="H127">
        <f t="shared" si="70"/>
        <v>8.806514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1.3750250000000002E-2</v>
      </c>
      <c r="M127">
        <f>AE25+AA25+W25</f>
        <v>17.582813000000002</v>
      </c>
      <c r="O127" s="20"/>
      <c r="P127" s="16"/>
      <c r="Q127" t="s">
        <v>36</v>
      </c>
      <c r="R127">
        <f t="shared" si="74"/>
        <v>1.3401E-2</v>
      </c>
      <c r="S127">
        <f t="shared" si="75"/>
        <v>1.392E-2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1.3801000000000001E-2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1.3503999999999999E-2</v>
      </c>
      <c r="G133">
        <f t="shared" si="79"/>
        <v>1.4039999999999999E-2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1.3904000000000001E-2</v>
      </c>
      <c r="O133" s="20"/>
      <c r="P133" s="16"/>
      <c r="Q133" t="s">
        <v>36</v>
      </c>
      <c r="R133">
        <f t="shared" si="82"/>
        <v>1.3609E-2</v>
      </c>
      <c r="S133">
        <f t="shared" si="83"/>
        <v>1.4160000000000001E-2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1.4009000000000002E-2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1.2306262499999998E-2</v>
      </c>
      <c r="G140">
        <f>3*0.05*(1-0.05)*(1-0.05)*Z20+3*0.05*0.05*(1-0.05)*AD13+0.05*0.05*0.05*AH13+(1-3*0.05*(1-0.05)*(1-0.05)-3*0.05*0.05*(1-0.05)-0.05*0.05*0.05)*V13</f>
        <v>1.2739299999999997E-2</v>
      </c>
      <c r="H140">
        <f>AI13+AE13+AA20+W13</f>
        <v>9.8778850000000009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1.3775724999999999E-2</v>
      </c>
      <c r="M140">
        <f>AI25+AE25+AA25+W25</f>
        <v>23.26829</v>
      </c>
      <c r="N140" s="21"/>
      <c r="O140" s="20"/>
      <c r="P140" s="16"/>
      <c r="Q140" t="s">
        <v>36</v>
      </c>
      <c r="R140">
        <f t="shared" si="89"/>
        <v>1.3452799999999999E-2</v>
      </c>
      <c r="S140">
        <f t="shared" si="90"/>
        <v>1.39799E-2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1.38528E-2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1.0576799999999997E-2</v>
      </c>
      <c r="G146">
        <f>3*0.2*(1-0.2)*(1-0.2)*Z20+3*0.2*0.2*(1-0.2)*AD13+0.2*0.2*0.2*AH13+(1-3*0.2*(1-0.2)*(1-0.2)-3*0.2*0.2*(1-0.2)-0.2*0.2*0.2)*V13</f>
        <v>1.0895199999999997E-2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1.4010399999999999E-2</v>
      </c>
      <c r="N146" s="21"/>
      <c r="O146" s="20"/>
      <c r="P146" s="16"/>
      <c r="Q146" t="s">
        <v>36</v>
      </c>
      <c r="R146">
        <f t="shared" si="95"/>
        <v>1.3771599999999998E-2</v>
      </c>
      <c r="S146">
        <f t="shared" si="96"/>
        <v>1.4337300000000001E-2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1.4171600000000001E-2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8.7200000000000003E-3</v>
      </c>
      <c r="G153">
        <f t="shared" si="100"/>
        <v>1.2225E-2</v>
      </c>
      <c r="H153">
        <f t="shared" si="101"/>
        <v>6.3885190000000005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1.1225000000000001E-2</v>
      </c>
      <c r="M153">
        <f>I46+E46</f>
        <v>11.660433000000001</v>
      </c>
      <c r="P153" s="16"/>
      <c r="Q153" t="s">
        <v>36</v>
      </c>
      <c r="R153">
        <f t="shared" si="105"/>
        <v>8.7399999999999995E-3</v>
      </c>
      <c r="S153">
        <f t="shared" si="106"/>
        <v>1.225E-2</v>
      </c>
      <c r="U153">
        <f t="shared" si="107"/>
        <v>4.7600000000000003E-3</v>
      </c>
      <c r="V153">
        <f t="shared" si="108"/>
        <v>4.96E-3</v>
      </c>
      <c r="X153">
        <f>0.1*F46+(1-0.1)*B46</f>
        <v>1.125E-2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8.7799999999999996E-3</v>
      </c>
      <c r="G159">
        <f t="shared" si="110"/>
        <v>1.2300000000000002E-2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1.1300000000000001E-2</v>
      </c>
      <c r="P159" s="16"/>
      <c r="Q159" t="s">
        <v>36</v>
      </c>
      <c r="R159">
        <f t="shared" si="113"/>
        <v>8.8199999999999997E-3</v>
      </c>
      <c r="S159">
        <f t="shared" si="114"/>
        <v>1.235E-2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1.1349999999999999E-2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8.7397499999999993E-3</v>
      </c>
      <c r="G166">
        <f t="shared" si="118"/>
        <v>1.225E-2</v>
      </c>
      <c r="H166">
        <f t="shared" si="119"/>
        <v>9.2349880000000013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1.1249750000000001E-2</v>
      </c>
      <c r="M166">
        <f>M46+I46+E46</f>
        <v>17.366350000000001</v>
      </c>
      <c r="O166" s="20"/>
      <c r="P166" s="16"/>
      <c r="Q166" t="s">
        <v>36</v>
      </c>
      <c r="R166">
        <f t="shared" si="123"/>
        <v>8.7790000000000003E-3</v>
      </c>
      <c r="S166">
        <f t="shared" si="124"/>
        <v>1.2300000000000002E-2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1.1299E-2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8.8559999999999993E-3</v>
      </c>
      <c r="G172">
        <f t="shared" si="128"/>
        <v>1.24E-2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1.1396E-2</v>
      </c>
      <c r="O172" s="20"/>
      <c r="P172" s="16"/>
      <c r="Q172" t="s">
        <v>36</v>
      </c>
      <c r="R172">
        <f t="shared" si="131"/>
        <v>8.9310000000000014E-3</v>
      </c>
      <c r="S172">
        <f t="shared" si="132"/>
        <v>1.2500000000000001E-2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1.1491000000000001E-2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8.7592624999999983E-3</v>
      </c>
      <c r="G179">
        <f t="shared" si="136"/>
        <v>1.2274999999999999E-2</v>
      </c>
      <c r="H179">
        <f t="shared" si="137"/>
        <v>11.965403999999999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1.12742625E-2</v>
      </c>
      <c r="M179">
        <f>Q46+M46+I46+E46</f>
        <v>22.747641000000002</v>
      </c>
      <c r="N179" s="21"/>
      <c r="O179" s="20"/>
      <c r="P179" s="16"/>
      <c r="Q179" t="s">
        <v>36</v>
      </c>
      <c r="R179">
        <f t="shared" si="141"/>
        <v>8.8170999999999996E-3</v>
      </c>
      <c r="S179">
        <f t="shared" si="142"/>
        <v>1.235E-2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1.1347099999999999E-2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8.9288000000000006E-3</v>
      </c>
      <c r="G185">
        <f t="shared" si="146"/>
        <v>1.2499999999999999E-2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1.14888E-2</v>
      </c>
      <c r="N185" s="21"/>
      <c r="O185" s="20"/>
      <c r="P185" s="16"/>
      <c r="Q185" t="s">
        <v>36</v>
      </c>
      <c r="R185">
        <f t="shared" si="149"/>
        <v>9.0357000000000007E-3</v>
      </c>
      <c r="S185">
        <f t="shared" si="150"/>
        <v>1.2650000000000002E-2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1.1625700000000001E-2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4.5099999999999993E-3</v>
      </c>
      <c r="G192">
        <f t="shared" si="154"/>
        <v>9.9249999999999998E-3</v>
      </c>
      <c r="H192">
        <f t="shared" si="155"/>
        <v>5.781504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7.7150000000000005E-3</v>
      </c>
      <c r="M192">
        <f>AA46+W46</f>
        <v>11.904337</v>
      </c>
      <c r="P192" s="16"/>
      <c r="Q192" t="s">
        <v>36</v>
      </c>
      <c r="R192">
        <f t="shared" si="159"/>
        <v>4.5199999999999997E-3</v>
      </c>
      <c r="S192">
        <f t="shared" si="160"/>
        <v>9.9500000000000005E-3</v>
      </c>
      <c r="U192">
        <f t="shared" si="161"/>
        <v>3.46E-3</v>
      </c>
      <c r="V192">
        <f t="shared" si="162"/>
        <v>4.1500000000000009E-3</v>
      </c>
      <c r="X192">
        <f>0.1*X46+(1-0.1)*T46</f>
        <v>7.7300000000000008E-3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4.5399999999999998E-3</v>
      </c>
      <c r="G198">
        <f t="shared" si="164"/>
        <v>1.0000000000000002E-2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7.7600000000000004E-3</v>
      </c>
      <c r="P198" s="16"/>
      <c r="Q198" t="s">
        <v>36</v>
      </c>
      <c r="R198">
        <f t="shared" si="167"/>
        <v>4.5599999999999998E-3</v>
      </c>
      <c r="S198">
        <f t="shared" si="168"/>
        <v>1.005E-2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7.79E-3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4.5199999999999997E-3</v>
      </c>
      <c r="G205">
        <f t="shared" si="172"/>
        <v>9.949750000000002E-3</v>
      </c>
      <c r="H205">
        <f t="shared" si="173"/>
        <v>8.8788370000000008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7.730250000000001E-3</v>
      </c>
      <c r="M205">
        <f>AE46+AA46+W46</f>
        <v>17.083687000000001</v>
      </c>
      <c r="O205" s="20"/>
      <c r="P205" s="16"/>
      <c r="Q205" t="s">
        <v>36</v>
      </c>
      <c r="R205">
        <f t="shared" si="177"/>
        <v>4.5399999999999998E-3</v>
      </c>
      <c r="S205">
        <f t="shared" si="178"/>
        <v>9.9990000000000009E-3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7.7610000000000005E-3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4.5799999999999999E-3</v>
      </c>
      <c r="G211">
        <f t="shared" si="182"/>
        <v>1.0096000000000001E-2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7.8239999999999994E-3</v>
      </c>
      <c r="O211" s="20"/>
      <c r="P211" s="16"/>
      <c r="Q211" t="s">
        <v>36</v>
      </c>
      <c r="R211">
        <f t="shared" si="185"/>
        <v>4.6200000000000008E-3</v>
      </c>
      <c r="S211">
        <f t="shared" si="186"/>
        <v>1.0191E-2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7.8890000000000002E-3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4.5299999999999993E-3</v>
      </c>
      <c r="G218">
        <f t="shared" si="190"/>
        <v>9.9742624999999991E-3</v>
      </c>
      <c r="H218">
        <f t="shared" si="191"/>
        <v>12.015677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7.7457249999999993E-3</v>
      </c>
      <c r="M218">
        <f>AI46+AE46+AA46+W46</f>
        <v>23.073885000000001</v>
      </c>
      <c r="N218" s="21"/>
      <c r="O218" s="20"/>
      <c r="P218" s="16"/>
      <c r="Q218" t="s">
        <v>36</v>
      </c>
      <c r="R218">
        <f t="shared" si="195"/>
        <v>4.5599999999999998E-3</v>
      </c>
      <c r="S218">
        <f t="shared" si="196"/>
        <v>1.00471E-2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7.792799999999999E-3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4.6199999999999991E-3</v>
      </c>
      <c r="G224">
        <f t="shared" si="200"/>
        <v>1.01888E-2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7.8903999999999988E-3</v>
      </c>
      <c r="N224" s="21"/>
      <c r="O224" s="20"/>
      <c r="P224" s="16"/>
      <c r="Q224" t="s">
        <v>36</v>
      </c>
      <c r="R224">
        <f t="shared" si="203"/>
        <v>4.6800000000000001E-3</v>
      </c>
      <c r="S224">
        <f t="shared" si="204"/>
        <v>1.03257E-2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7.9915999999999997E-3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6.0150000000000004E-3</v>
      </c>
      <c r="H231">
        <f t="shared" si="209"/>
        <v>5.3056989999999997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3.5099999999999997E-3</v>
      </c>
      <c r="M231">
        <f>I66+E66</f>
        <v>12.023111</v>
      </c>
      <c r="P231" s="16"/>
      <c r="Q231" t="s">
        <v>36</v>
      </c>
      <c r="R231">
        <f>0.1*G54+(1-0.1)*C54</f>
        <v>2.0100000000000001E-3</v>
      </c>
      <c r="S231">
        <f t="shared" si="213"/>
        <v>6.0300000000000006E-3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3.5200000000000001E-3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6.0600000000000003E-3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3.5400000000000006E-3</v>
      </c>
      <c r="P237" s="16"/>
      <c r="Q237" t="s">
        <v>36</v>
      </c>
      <c r="R237">
        <f>0.3*G54+(1-0.3)*C54</f>
        <v>2.0299999999999997E-3</v>
      </c>
      <c r="S237">
        <f t="shared" si="220"/>
        <v>6.0899999999999999E-3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3.5599999999999998E-3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6.0300000000000006E-3</v>
      </c>
      <c r="H244">
        <f t="shared" si="225"/>
        <v>7.8751479999999994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3.5200000000000006E-3</v>
      </c>
      <c r="M244">
        <f>M66+I66+E66</f>
        <v>18.034297000000002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6.0600000000000011E-3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3.5400000000000006E-3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6.1200000000000004E-3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3.5800000000000003E-3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6.1800000000000006E-3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3.6200000000000004E-3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6.0449999999999992E-3</v>
      </c>
      <c r="H257">
        <f t="shared" si="242"/>
        <v>10.508692999999999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3.5299999999999997E-3</v>
      </c>
      <c r="M257">
        <f>Q66+M66+I66+E66</f>
        <v>23.973700999999998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6.0899999999999999E-3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3.5599999999999998E-3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6.1799999999999997E-3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3.62E-3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6.2700000000000013E-3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3.6800000000000001E-3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1.2800000000000001E-2</v>
      </c>
      <c r="D13" s="11">
        <v>1.2999999999999999E-2</v>
      </c>
      <c r="E13" s="12">
        <v>0.25593500000000002</v>
      </c>
      <c r="F13" t="s">
        <v>22</v>
      </c>
      <c r="G13" s="3">
        <v>1.35E-2</v>
      </c>
      <c r="H13" s="3">
        <v>1.35E-2</v>
      </c>
      <c r="I13">
        <v>1.774748</v>
      </c>
      <c r="J13" t="s">
        <v>22</v>
      </c>
      <c r="K13">
        <v>1.41E-2</v>
      </c>
      <c r="L13">
        <v>1.41E-2</v>
      </c>
      <c r="M13">
        <v>1.8577269999999999</v>
      </c>
      <c r="N13" t="s">
        <v>22</v>
      </c>
      <c r="O13">
        <v>1.47E-2</v>
      </c>
      <c r="P13">
        <v>1.47E-2</v>
      </c>
      <c r="Q13">
        <v>1.8400890000000001</v>
      </c>
      <c r="S13" s="17"/>
      <c r="T13" t="s">
        <v>22</v>
      </c>
      <c r="U13" s="3">
        <v>1.17E-2</v>
      </c>
      <c r="V13" s="3">
        <v>1.2E-2</v>
      </c>
      <c r="W13">
        <v>2.0680649999999998</v>
      </c>
      <c r="X13" t="s">
        <v>22</v>
      </c>
      <c r="Y13" s="3">
        <v>1.23E-2</v>
      </c>
      <c r="Z13" s="3">
        <v>1.26E-2</v>
      </c>
      <c r="AA13">
        <v>2.0868139999999999</v>
      </c>
      <c r="AB13" t="s">
        <v>22</v>
      </c>
      <c r="AC13">
        <v>1.2800000000000001E-2</v>
      </c>
      <c r="AD13">
        <v>1.32E-2</v>
      </c>
      <c r="AE13">
        <v>2.1219980000000001</v>
      </c>
      <c r="AF13" t="s">
        <v>22</v>
      </c>
      <c r="AG13">
        <v>1.34E-2</v>
      </c>
      <c r="AH13">
        <v>1.38E-2</v>
      </c>
      <c r="AI13">
        <v>2.0822769999999999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1.4200000000000001E-2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1.2800000000000001E-2</v>
      </c>
      <c r="C25" s="8"/>
      <c r="D25" s="8"/>
      <c r="E25">
        <v>5.7551180000000004</v>
      </c>
      <c r="F25" s="8">
        <v>1.35E-2</v>
      </c>
      <c r="G25" s="8"/>
      <c r="H25" s="8"/>
      <c r="I25">
        <v>5.7594989999999999</v>
      </c>
      <c r="J25" s="10">
        <v>1.41E-2</v>
      </c>
      <c r="K25" s="10"/>
      <c r="L25" s="10"/>
      <c r="M25">
        <v>5.5841810000000001</v>
      </c>
      <c r="N25" s="10">
        <v>1.47E-2</v>
      </c>
      <c r="O25" s="10"/>
      <c r="P25" s="10"/>
      <c r="Q25">
        <v>5.6685600000000003</v>
      </c>
      <c r="S25" s="19"/>
      <c r="T25" s="8">
        <v>1.18E-2</v>
      </c>
      <c r="U25" s="8"/>
      <c r="V25" s="8"/>
      <c r="W25">
        <v>5.7570050000000004</v>
      </c>
      <c r="X25" s="8">
        <v>1.2500000000000001E-2</v>
      </c>
      <c r="Y25" s="8"/>
      <c r="Z25" s="8"/>
      <c r="AA25">
        <v>5.59903</v>
      </c>
      <c r="AB25" s="10">
        <v>1.2999999999999999E-2</v>
      </c>
      <c r="AC25" s="10"/>
      <c r="AD25" s="10"/>
      <c r="AE25">
        <v>5.6328170000000002</v>
      </c>
      <c r="AF25" s="10">
        <v>1.3599999999999999E-2</v>
      </c>
      <c r="AG25" s="10"/>
      <c r="AH25" s="10"/>
      <c r="AI25">
        <v>5.5900759999999998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8.3000000000000001E-3</v>
      </c>
      <c r="D34" s="3">
        <v>1.0699999999999999E-2</v>
      </c>
      <c r="E34">
        <v>1.0699999999999999E-2</v>
      </c>
      <c r="F34" t="s">
        <v>22</v>
      </c>
      <c r="G34" s="3">
        <v>8.6999999999999994E-3</v>
      </c>
      <c r="H34" s="3">
        <v>1.12E-2</v>
      </c>
      <c r="I34">
        <v>2.346571</v>
      </c>
      <c r="J34" t="s">
        <v>22</v>
      </c>
      <c r="K34">
        <v>9.1000000000000004E-3</v>
      </c>
      <c r="L34">
        <v>1.17E-2</v>
      </c>
      <c r="M34">
        <v>2.0194670000000001</v>
      </c>
      <c r="N34" t="s">
        <v>22</v>
      </c>
      <c r="O34">
        <v>9.4000000000000004E-3</v>
      </c>
      <c r="P34">
        <v>1.2200000000000001E-2</v>
      </c>
      <c r="Q34">
        <v>2.0014180000000001</v>
      </c>
      <c r="S34" s="17"/>
      <c r="T34" t="s">
        <v>22</v>
      </c>
      <c r="U34" s="3">
        <v>4.4000000000000003E-3</v>
      </c>
      <c r="V34" s="3">
        <v>8.6999999999999994E-3</v>
      </c>
      <c r="W34">
        <v>2.0632100000000002</v>
      </c>
      <c r="X34" t="s">
        <v>22</v>
      </c>
      <c r="Y34" s="3">
        <v>4.5999999999999999E-3</v>
      </c>
      <c r="Z34" s="3">
        <v>9.1000000000000004E-3</v>
      </c>
      <c r="AA34">
        <v>2.0563600000000002</v>
      </c>
      <c r="AB34" t="s">
        <v>22</v>
      </c>
      <c r="AC34" s="3">
        <v>4.7999999999999996E-3</v>
      </c>
      <c r="AD34" s="3">
        <v>9.5999999999999992E-3</v>
      </c>
      <c r="AE34">
        <v>1.9927440000000001</v>
      </c>
      <c r="AF34" t="s">
        <v>22</v>
      </c>
      <c r="AG34" s="3">
        <v>5.0000000000000001E-3</v>
      </c>
      <c r="AH34" s="3">
        <v>0.01</v>
      </c>
      <c r="AI34">
        <v>2.0408400000000002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9.9000000000000008E-3</v>
      </c>
      <c r="C46" s="8"/>
      <c r="D46" s="8"/>
      <c r="E46">
        <v>5.6353770000000001</v>
      </c>
      <c r="F46" s="8">
        <v>1.04E-2</v>
      </c>
      <c r="G46" s="8"/>
      <c r="H46" s="8"/>
      <c r="I46">
        <v>5.7441000000000004</v>
      </c>
      <c r="J46" s="10">
        <v>1.09E-2</v>
      </c>
      <c r="K46" s="10"/>
      <c r="L46" s="10"/>
      <c r="M46">
        <v>5.5732249999999999</v>
      </c>
      <c r="N46" s="10">
        <v>1.14E-2</v>
      </c>
      <c r="O46" s="10"/>
      <c r="P46" s="10"/>
      <c r="Q46">
        <v>5.6253710000000003</v>
      </c>
      <c r="S46" s="19"/>
      <c r="T46" s="8">
        <v>7.0000000000000001E-3</v>
      </c>
      <c r="U46" s="8"/>
      <c r="V46" s="8"/>
      <c r="W46">
        <v>5.6371919999999998</v>
      </c>
      <c r="X46" s="8">
        <v>7.3000000000000001E-3</v>
      </c>
      <c r="Y46" s="8"/>
      <c r="Z46" s="8"/>
      <c r="AA46">
        <v>5.5444820000000004</v>
      </c>
      <c r="AB46" s="8">
        <v>7.7000000000000002E-3</v>
      </c>
      <c r="AC46" s="8"/>
      <c r="AD46" s="8"/>
      <c r="AE46">
        <v>5.7896080000000003</v>
      </c>
      <c r="AF46" s="8">
        <v>8.0999999999999996E-3</v>
      </c>
      <c r="AG46" s="8"/>
      <c r="AH46" s="8"/>
      <c r="AI46">
        <v>5.6730349999999996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5.3E-3</v>
      </c>
      <c r="E54">
        <v>1.8889279999999999</v>
      </c>
      <c r="F54" t="s">
        <v>22</v>
      </c>
      <c r="G54" s="3">
        <v>2.0999999999999999E-3</v>
      </c>
      <c r="H54" s="3">
        <v>5.5999999999999999E-3</v>
      </c>
      <c r="I54">
        <v>1.844209</v>
      </c>
      <c r="J54" t="s">
        <v>22</v>
      </c>
      <c r="K54" s="3">
        <v>2.2000000000000001E-3</v>
      </c>
      <c r="L54" s="3">
        <v>5.8999999999999999E-3</v>
      </c>
      <c r="M54">
        <v>1.910153</v>
      </c>
      <c r="N54" t="s">
        <v>22</v>
      </c>
      <c r="O54" s="3">
        <v>2.3E-3</v>
      </c>
      <c r="P54" s="3">
        <v>6.1999999999999998E-3</v>
      </c>
      <c r="Q54">
        <v>1.869464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3.3999999999999998E-3</v>
      </c>
      <c r="C66" s="8"/>
      <c r="D66" s="8"/>
      <c r="E66">
        <v>5.642652</v>
      </c>
      <c r="F66" s="8">
        <v>3.5999999999999999E-3</v>
      </c>
      <c r="G66" s="8"/>
      <c r="H66" s="8"/>
      <c r="I66">
        <v>5.6833549999999997</v>
      </c>
      <c r="J66" s="8">
        <v>3.8E-3</v>
      </c>
      <c r="K66" s="8"/>
      <c r="L66" s="8"/>
      <c r="M66">
        <v>5.6816380000000004</v>
      </c>
      <c r="N66" s="8">
        <v>4.0000000000000001E-3</v>
      </c>
      <c r="O66" s="8"/>
      <c r="P66" s="8"/>
      <c r="Q66">
        <v>5.6291529999999996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1.2835000000000001E-2</v>
      </c>
      <c r="G75">
        <f t="shared" si="1"/>
        <v>1.3024999999999998E-2</v>
      </c>
      <c r="H75">
        <f t="shared" si="2"/>
        <v>2.0306829999999998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1.2835000000000001E-2</v>
      </c>
      <c r="M75">
        <f>I25+E25</f>
        <v>11.514617000000001</v>
      </c>
      <c r="P75" s="16"/>
      <c r="Q75" t="s">
        <v>36</v>
      </c>
      <c r="R75">
        <f t="shared" si="6"/>
        <v>1.2870000000000001E-2</v>
      </c>
      <c r="S75">
        <f t="shared" si="7"/>
        <v>1.3050000000000001E-2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1.2870000000000001E-2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6" t="s">
        <v>38</v>
      </c>
      <c r="Q79" t="s">
        <v>33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6"/>
      <c r="Q80" t="s">
        <v>35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7"/>
      <c r="D81" s="16"/>
      <c r="E81" t="s">
        <v>36</v>
      </c>
      <c r="F81">
        <f t="shared" si="10"/>
        <v>1.294E-2</v>
      </c>
      <c r="G81">
        <f t="shared" si="11"/>
        <v>1.3100000000000001E-2</v>
      </c>
      <c r="I81">
        <f t="shared" si="12"/>
        <v>5.62E-3</v>
      </c>
      <c r="J81">
        <f t="shared" si="13"/>
        <v>5.62E-3</v>
      </c>
      <c r="L81">
        <f>0.2*F25+(1-0.2)*B25</f>
        <v>1.294E-2</v>
      </c>
      <c r="P81" s="16"/>
      <c r="Q81" t="s">
        <v>36</v>
      </c>
      <c r="R81">
        <f t="shared" si="14"/>
        <v>1.3009999999999999E-2</v>
      </c>
      <c r="S81">
        <f t="shared" si="15"/>
        <v>1.3149999999999998E-2</v>
      </c>
      <c r="U81">
        <f t="shared" si="16"/>
        <v>5.6799999999999993E-3</v>
      </c>
      <c r="V81">
        <f t="shared" si="17"/>
        <v>5.6799999999999993E-3</v>
      </c>
      <c r="X81">
        <f>0.3*F25+(1-0.3)*B25</f>
        <v>1.3009999999999999E-2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40</v>
      </c>
      <c r="P86" s="16" t="s">
        <v>34</v>
      </c>
      <c r="Q86" t="s">
        <v>33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16"/>
      <c r="Q87" t="s">
        <v>35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7"/>
      <c r="C88" s="20"/>
      <c r="D88" s="16"/>
      <c r="E88" t="s">
        <v>36</v>
      </c>
      <c r="F88">
        <f t="shared" si="18"/>
        <v>1.2869750000000001E-2</v>
      </c>
      <c r="G88">
        <f t="shared" si="19"/>
        <v>1.3050249999999999E-2</v>
      </c>
      <c r="H88">
        <f t="shared" si="20"/>
        <v>3.8884099999999999</v>
      </c>
      <c r="I88">
        <f t="shared" si="21"/>
        <v>5.5602500000000001E-3</v>
      </c>
      <c r="J88">
        <f t="shared" si="22"/>
        <v>5.5602500000000001E-3</v>
      </c>
      <c r="K88">
        <f t="shared" si="23"/>
        <v>3.4125129999999997</v>
      </c>
      <c r="L88">
        <f>(0.05*(1-0.05)+0.05*(1-0.05))*F25+0.05*0.05*J25+(1-0.05*(1-0.05)-0.05*(1-0.05)-0.05*0.05)*B25</f>
        <v>1.2869750000000001E-2</v>
      </c>
      <c r="M88">
        <f>M25+I25+E25</f>
        <v>17.098797999999999</v>
      </c>
      <c r="O88" s="20"/>
      <c r="P88" s="16"/>
      <c r="Q88" t="s">
        <v>36</v>
      </c>
      <c r="R88">
        <f t="shared" si="24"/>
        <v>1.2939000000000001E-2</v>
      </c>
      <c r="S88">
        <f t="shared" si="25"/>
        <v>1.3101E-2</v>
      </c>
      <c r="U88">
        <f t="shared" si="26"/>
        <v>5.6210000000000001E-3</v>
      </c>
      <c r="V88">
        <f t="shared" si="27"/>
        <v>5.6210000000000001E-3</v>
      </c>
      <c r="X88">
        <f>(0.1*0.9+0.1*0.9)*F25+0.1*0.1*J25+(1-0.1*0.9-0.1*0.9-0.1*0.1)*B25</f>
        <v>1.2939000000000001E-2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16"/>
      <c r="Q93" t="s">
        <v>35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7"/>
      <c r="C94" s="20"/>
      <c r="D94" s="16"/>
      <c r="E94" t="s">
        <v>36</v>
      </c>
      <c r="F94">
        <f t="shared" si="28"/>
        <v>1.3076000000000001E-2</v>
      </c>
      <c r="G94">
        <f t="shared" si="29"/>
        <v>1.3203999999999999E-2</v>
      </c>
      <c r="I94">
        <f t="shared" si="30"/>
        <v>5.744E-3</v>
      </c>
      <c r="J94">
        <f t="shared" si="31"/>
        <v>5.744E-3</v>
      </c>
      <c r="L94">
        <f>(0.2*0.8+0.2*0.8)*F25+0.2*0.2*J25+(1-0.2*0.8-0.2*0.8-0.2*0.2)*B25</f>
        <v>1.3076000000000001E-2</v>
      </c>
      <c r="O94" s="20"/>
      <c r="P94" s="16"/>
      <c r="Q94" t="s">
        <v>36</v>
      </c>
      <c r="R94">
        <f t="shared" si="32"/>
        <v>1.3211000000000001E-2</v>
      </c>
      <c r="S94">
        <f t="shared" si="33"/>
        <v>1.3309000000000001E-2</v>
      </c>
      <c r="U94">
        <f t="shared" si="34"/>
        <v>5.8690000000000001E-3</v>
      </c>
      <c r="V94">
        <f t="shared" si="35"/>
        <v>5.8690000000000001E-3</v>
      </c>
      <c r="X94">
        <f>(0.3*0.7+0.3*0.7)*F25+0.3*0.3*J25+(1-0.3*0.7-0.3*0.7-0.3*0.3)*B25</f>
        <v>1.3211000000000001E-2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8">3*0.05*(1-0.05)*(1-0.05)*G18+3*0.05*0.05*(1-0.05)*K18+0.05*0.05*0.05*O18+(1-3*0.05*(1-0.05)*(1-0.05)-3*0.05*0.05*(1-0.05)-0.05*0.05*0.05)*C18</f>
        <v>0</v>
      </c>
      <c r="J99">
        <f t="shared" ref="J99:J101" si="39">3*0.05*(1-0.05)*(1-0.05)*H18+3*0.05*0.05*(1-0.05)*L18+0.05*0.05*0.05*P18+(1-3*0.05*(1-0.05)*(1-0.05)-3*0.05*0.05*(1-0.05)-0.05*0.05*0.05)*D18</f>
        <v>0</v>
      </c>
      <c r="K99">
        <f t="shared" ref="K99:K101" si="40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1">3*0.1*(1-0.1)*(1-0.1)*G11+3*0.1*0.1*(1-0.1)*K11+0.1*0.1*0.1*O11+(1-3*0.1*(1-0.1)*(1-0.1)-3*0.1*0.1*(1-0.1)-0.1*0.1*0.1)*C11</f>
        <v>0</v>
      </c>
      <c r="S99">
        <f t="shared" ref="S99:S101" si="42">3*0.1*(1-0.1)*(1-0.1)*H11+3*0.1*0.1*(1-0.1)*L11+0.1*0.1*0.1*P11+(1-3*0.1*(1-0.1)*(1-0.1)-3*0.1*0.1*(1-0.1)-0.1*0.1*0.1)*D11</f>
        <v>0</v>
      </c>
      <c r="U99">
        <f t="shared" ref="U99:U101" si="43">3*0.1*(1-0.1)*(1-0.1)*G18+3*0.1*0.1*(1-0.1)*K18+0.1*0.1*0.1*O18+(1-3*0.1*(1-0.1)*(1-0.1)-3*0.1*0.1*(1-0.1)-0.1*0.1*0.1)*C18</f>
        <v>0</v>
      </c>
      <c r="V99">
        <f t="shared" ref="V99:V101" si="44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6"/>
        <v>0</v>
      </c>
      <c r="G100">
        <f t="shared" si="37"/>
        <v>0</v>
      </c>
      <c r="H100">
        <f>Q12+M12+I12+E12</f>
        <v>0</v>
      </c>
      <c r="I100">
        <f t="shared" si="38"/>
        <v>0</v>
      </c>
      <c r="J100">
        <f t="shared" si="39"/>
        <v>0</v>
      </c>
      <c r="K100">
        <f t="shared" si="40"/>
        <v>0</v>
      </c>
      <c r="N100" s="21"/>
      <c r="O100" s="20"/>
      <c r="P100" s="16"/>
      <c r="Q100" t="s">
        <v>35</v>
      </c>
      <c r="R100">
        <f t="shared" si="41"/>
        <v>0</v>
      </c>
      <c r="S100">
        <f t="shared" si="42"/>
        <v>0</v>
      </c>
      <c r="U100">
        <f t="shared" si="43"/>
        <v>0</v>
      </c>
      <c r="V100">
        <f t="shared" si="44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6"/>
        <v>1.2904262499999999E-2</v>
      </c>
      <c r="G101">
        <f t="shared" si="37"/>
        <v>1.3075737499999997E-2</v>
      </c>
      <c r="H101">
        <f>Q13+M13+I11+E13</f>
        <v>3.953751</v>
      </c>
      <c r="I101">
        <f t="shared" si="38"/>
        <v>5.5907249999999995E-3</v>
      </c>
      <c r="J101">
        <f t="shared" si="39"/>
        <v>5.5907249999999995E-3</v>
      </c>
      <c r="K101">
        <f t="shared" si="40"/>
        <v>4.3547440000000002</v>
      </c>
      <c r="L101">
        <f>3*0.05*(1-0.05)*(1-0.05)*F25+3*0.05*0.05*(1-0.05)*J25+0.05*0.05*0.05*N25+(1-3*0.05*(1-0.05)*(1-0.05)-3*0.05*0.05*(1-0.05)-0.05*0.05*0.05)*B25</f>
        <v>1.2904262499999999E-2</v>
      </c>
      <c r="M101">
        <f>Q25+M25+I25+E25</f>
        <v>22.767357999999998</v>
      </c>
      <c r="N101" s="21"/>
      <c r="O101" s="20"/>
      <c r="P101" s="16"/>
      <c r="Q101" t="s">
        <v>36</v>
      </c>
      <c r="R101">
        <f t="shared" si="41"/>
        <v>1.3007100000000001E-2</v>
      </c>
      <c r="S101">
        <f t="shared" si="42"/>
        <v>1.3152899999999999E-2</v>
      </c>
      <c r="U101">
        <f t="shared" si="43"/>
        <v>5.6828E-3</v>
      </c>
      <c r="V101">
        <f t="shared" si="44"/>
        <v>5.6828E-3</v>
      </c>
      <c r="X101">
        <f>3*0.1*(1-0.1)*(1-0.1)*F25+3*0.1*0.1*(1-0.1)*J25+0.1*0.1*0.1*N25+(1-3*0.1*(1-0.1)*(1-0.1)-3*0.1*0.1*(1-0.1)-0.1*0.1*0.1)*B25</f>
        <v>1.3007100000000001E-2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5">3*0.2*(1-0.2)*(1-0.2)*G11+3*0.2*0.2*(1-0.2)*K11+0.2*0.2*0.2*O11+(1-3*0.2*(1-0.2)*(1-0.2)-3*0.2*0.2*(1-0.2)-0.2*0.2*0.2)*C11</f>
        <v>0</v>
      </c>
      <c r="G105">
        <f t="shared" ref="G105:G107" si="46">3*0.2*(1-0.2)*(1-0.2)*H11+3*0.2*0.2*(1-0.2)*L11+0.2*0.2*0.2*P11+(1-3*0.2*(1-0.2)*(1-0.2)-3*0.2*0.2*(1-0.2)-0.2*0.2*0.2)*D11</f>
        <v>0</v>
      </c>
      <c r="I105">
        <f t="shared" ref="I105:I107" si="47">3*0.2*(1-0.2)*(1-0.2)*G18+3*0.2*0.2*(1-0.2)*K18+0.2*0.2*0.2*O18+(1-3*0.2*(1-0.2)*(1-0.2)-3*0.2*0.2*(1-0.2)-0.2*0.2*0.2)*C18</f>
        <v>0</v>
      </c>
      <c r="J105">
        <f t="shared" ref="J105:J107" si="48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9">3*0.3*(1-0.3)*(1-0.3)*G11+3*0.3*0.3*(1-0.3)*K11+0.3*0.3*0.3*O11+(1-3*0.3*(1-0.3)*(1-0.3)-3*0.3*0.3*(1-0.3)-0.3*0.3*0.3)*C11</f>
        <v>0</v>
      </c>
      <c r="S105">
        <f t="shared" ref="S105:S107" si="50">3*0.3*(1-0.3)*(1-0.3)*H11+3*0.3*0.3*(1-0.3)*L11+0.3*0.3*0.3*P11+(1-3*0.3*(1-0.3)*(1-0.3)-3*0.3*0.3*(1-0.3)-0.3*0.3*0.3)*D11</f>
        <v>0</v>
      </c>
      <c r="U105">
        <f t="shared" ref="U105:U107" si="51">3*0.3*(1-0.3)*(1-0.3)*G18+3*0.3*0.3*(1-0.3)*K18+0.3*0.3*0.3*O18+(1-3*0.3*(1-0.3)*(1-0.3)-3*0.3*0.3*(1-0.3)-0.3*0.3*0.3)*C18</f>
        <v>0</v>
      </c>
      <c r="V105">
        <f t="shared" ref="V105:V107" si="52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5"/>
        <v>0</v>
      </c>
      <c r="G106">
        <f t="shared" si="46"/>
        <v>0</v>
      </c>
      <c r="I106">
        <f t="shared" si="47"/>
        <v>0</v>
      </c>
      <c r="J106">
        <f t="shared" si="48"/>
        <v>0</v>
      </c>
      <c r="N106" s="21"/>
      <c r="O106" s="20"/>
      <c r="P106" s="16"/>
      <c r="Q106" t="s">
        <v>35</v>
      </c>
      <c r="R106">
        <f t="shared" si="49"/>
        <v>0</v>
      </c>
      <c r="S106">
        <f t="shared" si="50"/>
        <v>0</v>
      </c>
      <c r="U106">
        <f t="shared" si="51"/>
        <v>0</v>
      </c>
      <c r="V106">
        <f t="shared" si="52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5"/>
        <v>1.32088E-2</v>
      </c>
      <c r="G107">
        <f t="shared" si="46"/>
        <v>1.3311199999999999E-2</v>
      </c>
      <c r="I107">
        <f t="shared" si="47"/>
        <v>5.8703999999999996E-3</v>
      </c>
      <c r="J107">
        <f t="shared" si="48"/>
        <v>5.8703999999999996E-3</v>
      </c>
      <c r="L107">
        <f>3*0.2*(1-0.2)*(1-0.2)*F25+3*0.2*0.2*(1-0.2)*J25+0.2*0.2*0.2*N25+(1-3*0.2*(1-0.2)*(1-0.2)-3*0.2*0.2*(1-0.2)-0.2*0.2*0.2)*B25</f>
        <v>1.32088E-2</v>
      </c>
      <c r="N107" s="21"/>
      <c r="O107" s="20"/>
      <c r="P107" s="16"/>
      <c r="Q107" t="s">
        <v>36</v>
      </c>
      <c r="R107">
        <f t="shared" si="49"/>
        <v>1.3405700000000001E-2</v>
      </c>
      <c r="S107">
        <f t="shared" si="50"/>
        <v>1.3474300000000002E-2</v>
      </c>
      <c r="U107">
        <f t="shared" si="51"/>
        <v>6.0616000000000003E-3</v>
      </c>
      <c r="V107">
        <f t="shared" si="52"/>
        <v>6.0616000000000003E-3</v>
      </c>
      <c r="X107">
        <f>3*0.3*(1-0.3)*(1-0.3)*F25+3*0.3*0.3*(1-0.3)*J25+0.3*0.3*0.3*N25+(1-3*0.3*(1-0.3)*(1-0.3)-3*0.3*0.3*(1-0.3)-0.3*0.3*0.3)*B25</f>
        <v>1.3405700000000001E-2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3">0.05*Y11+(1-0.05)*U11</f>
        <v>0</v>
      </c>
      <c r="G112">
        <f t="shared" ref="G112:G114" si="54">0.05*Z11+(1-0.05)*V11</f>
        <v>0</v>
      </c>
      <c r="H112">
        <f t="shared" ref="H112:H114" si="55">AA11+W11</f>
        <v>0</v>
      </c>
      <c r="I112">
        <f t="shared" ref="I112:I114" si="56">0.05*Y18+(1-0.05)*U18</f>
        <v>0</v>
      </c>
      <c r="J112">
        <f t="shared" ref="J112:J114" si="57">0.05*Z18+(1-0.05)*V18</f>
        <v>0</v>
      </c>
      <c r="K112">
        <f t="shared" ref="K112:K114" si="58">AA18+W18</f>
        <v>0</v>
      </c>
      <c r="P112" s="16" t="s">
        <v>34</v>
      </c>
      <c r="Q112" t="s">
        <v>33</v>
      </c>
      <c r="R112">
        <f t="shared" ref="R112:R114" si="59">0.1*Y11+(1-0.1)*U11</f>
        <v>0</v>
      </c>
      <c r="S112">
        <f t="shared" ref="S112:S114" si="60">0.1*Z11+(1-0.1)*V11</f>
        <v>0</v>
      </c>
      <c r="U112">
        <f t="shared" ref="U112:U114" si="61">0.1*Y18+(1-0.1)*U18</f>
        <v>0</v>
      </c>
      <c r="V112">
        <f t="shared" ref="V112:V114" si="62">0.1*Z18+(1-0.1)*V18</f>
        <v>0</v>
      </c>
    </row>
    <row r="113" spans="2:25" x14ac:dyDescent="0.25">
      <c r="C113" s="17"/>
      <c r="D113" s="16"/>
      <c r="E113" t="s">
        <v>35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P113" s="16"/>
      <c r="Q113" t="s">
        <v>35</v>
      </c>
      <c r="R113">
        <f t="shared" si="59"/>
        <v>0</v>
      </c>
      <c r="S113">
        <f t="shared" si="60"/>
        <v>0</v>
      </c>
      <c r="U113">
        <f t="shared" si="61"/>
        <v>0</v>
      </c>
      <c r="V113">
        <f t="shared" si="62"/>
        <v>0</v>
      </c>
    </row>
    <row r="114" spans="2:25" x14ac:dyDescent="0.25">
      <c r="C114" s="17"/>
      <c r="D114" s="16"/>
      <c r="E114" t="s">
        <v>36</v>
      </c>
      <c r="F114">
        <f t="shared" si="53"/>
        <v>1.1730000000000001E-2</v>
      </c>
      <c r="G114">
        <f t="shared" si="54"/>
        <v>1.2030000000000001E-2</v>
      </c>
      <c r="H114">
        <f t="shared" si="55"/>
        <v>4.1548789999999993</v>
      </c>
      <c r="I114">
        <f t="shared" si="56"/>
        <v>5.3299999999999997E-3</v>
      </c>
      <c r="J114">
        <f t="shared" si="57"/>
        <v>5.3299999999999997E-3</v>
      </c>
      <c r="K114">
        <f t="shared" si="58"/>
        <v>1.2571270000000001</v>
      </c>
      <c r="L114">
        <f>0.05*X25+(1-0.05)*T25</f>
        <v>1.1835E-2</v>
      </c>
      <c r="M114">
        <f>AA25+W25</f>
        <v>11.356035</v>
      </c>
      <c r="P114" s="16"/>
      <c r="Q114" t="s">
        <v>36</v>
      </c>
      <c r="R114">
        <f t="shared" si="59"/>
        <v>1.1760000000000001E-2</v>
      </c>
      <c r="S114">
        <f t="shared" si="60"/>
        <v>1.2060000000000001E-2</v>
      </c>
      <c r="U114">
        <f t="shared" si="61"/>
        <v>5.3600000000000002E-3</v>
      </c>
      <c r="V114">
        <f t="shared" si="62"/>
        <v>5.3600000000000002E-3</v>
      </c>
      <c r="X114">
        <f>0.1*X25+(1-0.1)*T25</f>
        <v>1.1869999999999999E-2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3">0.2*Y11+(1-0.2)*U11</f>
        <v>0</v>
      </c>
      <c r="G118">
        <f t="shared" ref="G118:G120" si="64">0.2*Z11+(1-0.2)*V11</f>
        <v>0</v>
      </c>
      <c r="I118">
        <f t="shared" ref="I118:I120" si="65">0.2*Y18+(1-0.2)*U18</f>
        <v>0</v>
      </c>
      <c r="J118">
        <f t="shared" ref="J118:J120" si="66">0.2*Z18+(1-0.2)*V18</f>
        <v>0</v>
      </c>
      <c r="P118" s="16" t="s">
        <v>38</v>
      </c>
      <c r="Q118" t="s">
        <v>33</v>
      </c>
      <c r="R118">
        <f t="shared" ref="R118:R120" si="67">0.3*Y11+(1-0.3)*U11</f>
        <v>0</v>
      </c>
      <c r="S118">
        <f t="shared" ref="S118:S120" si="68">0.3*Z11+(1-0.3)*V11</f>
        <v>0</v>
      </c>
      <c r="U118">
        <f t="shared" ref="U118:U120" si="69">0.3*Y18+(1-0.3)*U18</f>
        <v>0</v>
      </c>
      <c r="V118">
        <f t="shared" ref="V118:V120" si="70">0.3*Z18+(1-0.3)*V18</f>
        <v>0</v>
      </c>
    </row>
    <row r="119" spans="2:25" x14ac:dyDescent="0.25">
      <c r="C119" s="17"/>
      <c r="D119" s="16"/>
      <c r="E119" t="s">
        <v>35</v>
      </c>
      <c r="F119">
        <f t="shared" si="63"/>
        <v>0</v>
      </c>
      <c r="G119">
        <f t="shared" si="64"/>
        <v>0</v>
      </c>
      <c r="I119">
        <f t="shared" si="65"/>
        <v>0</v>
      </c>
      <c r="J119">
        <f t="shared" si="66"/>
        <v>0</v>
      </c>
      <c r="P119" s="16"/>
      <c r="Q119" t="s">
        <v>35</v>
      </c>
      <c r="R119">
        <f t="shared" si="67"/>
        <v>0</v>
      </c>
      <c r="S119">
        <f t="shared" si="68"/>
        <v>0</v>
      </c>
      <c r="U119">
        <f t="shared" si="69"/>
        <v>0</v>
      </c>
      <c r="V119">
        <f t="shared" si="70"/>
        <v>0</v>
      </c>
    </row>
    <row r="120" spans="2:25" x14ac:dyDescent="0.25">
      <c r="C120" s="17"/>
      <c r="D120" s="16"/>
      <c r="E120" t="s">
        <v>36</v>
      </c>
      <c r="F120">
        <f t="shared" si="63"/>
        <v>1.1820000000000001E-2</v>
      </c>
      <c r="G120">
        <f t="shared" si="64"/>
        <v>1.2120000000000001E-2</v>
      </c>
      <c r="I120">
        <f t="shared" si="65"/>
        <v>5.4199999999999995E-3</v>
      </c>
      <c r="J120">
        <f t="shared" si="66"/>
        <v>5.4199999999999995E-3</v>
      </c>
      <c r="L120">
        <f>0.2*X25+(1-0.2)*T25</f>
        <v>1.1940000000000001E-2</v>
      </c>
      <c r="P120" s="16"/>
      <c r="Q120" t="s">
        <v>36</v>
      </c>
      <c r="R120">
        <f t="shared" si="67"/>
        <v>1.1879999999999998E-2</v>
      </c>
      <c r="S120">
        <f t="shared" si="68"/>
        <v>1.218E-2</v>
      </c>
      <c r="U120">
        <f t="shared" si="69"/>
        <v>5.4799999999999996E-3</v>
      </c>
      <c r="V120">
        <f t="shared" si="70"/>
        <v>5.4799999999999996E-3</v>
      </c>
      <c r="X120">
        <f>0.3*X25+(1-0.3)*T25</f>
        <v>1.201E-2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71">(0.05*(1-0.05)+0.05*(1-0.05))*Y11+0.05*0.05*AC11+(1-0.05*(1-0.05)-0.05*(1-0.05)-0.05*0.05)*U11</f>
        <v>0</v>
      </c>
      <c r="G125">
        <f t="shared" ref="G125:G127" si="72">(0.05*(1-0.05)+0.05*(1-0.05))*Z11+0.05*0.05*AD11+(1-0.05*(1-0.05)-0.05*(1-0.05)-0.05*0.05)*V11</f>
        <v>0</v>
      </c>
      <c r="H125">
        <f t="shared" ref="H125:H127" si="73">AE11+AA11+W11</f>
        <v>0</v>
      </c>
      <c r="I125">
        <f t="shared" ref="I125:I127" si="74">(0.05*(1-0.05)+0.05*(1-0.05))*Y18+0.05*0.05*AC18+(1-0.05*(1-0.05)-0.05*(1-0.05)-0.05*0.05)*U18</f>
        <v>0</v>
      </c>
      <c r="J125">
        <f t="shared" ref="J125:J127" si="75">(0.05*(1-0.05)+0.05*(1-0.05))*Z18+0.05*0.05*AD18+(1-0.05*(1-0.05)-0.05*(1-0.05)-0.05*0.05)*V18</f>
        <v>0</v>
      </c>
      <c r="K125">
        <f t="shared" ref="K125:K127" si="76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7">(0.1*0.9+0.1*0.9)*Y11+0.1*0.1*AC11+(1-0.1*0.9-0.1*0.9-0.1*0.1)*U11</f>
        <v>0</v>
      </c>
      <c r="S125">
        <f t="shared" ref="S125:S127" si="78">(0.1*0.9+0.1*0.9)*Z11+0.1*0.1*AD11+(1-0.1*0.9-0.1*0.9-0.1*0.1)*V11</f>
        <v>0</v>
      </c>
      <c r="U125">
        <f t="shared" ref="U125:U127" si="79">(0.1*0.9+0.1*0.9)*Y18+0.1*0.1*AC18+(1-0.1*0.9-0.1*0.9-0.1*0.1)*U18</f>
        <v>0</v>
      </c>
      <c r="V125">
        <f t="shared" ref="V125:V127" si="80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71"/>
        <v>0</v>
      </c>
      <c r="G126">
        <f t="shared" si="72"/>
        <v>0</v>
      </c>
      <c r="H126">
        <f t="shared" si="73"/>
        <v>0</v>
      </c>
      <c r="I126">
        <f t="shared" si="74"/>
        <v>0</v>
      </c>
      <c r="J126">
        <f t="shared" si="75"/>
        <v>0</v>
      </c>
      <c r="K126">
        <f t="shared" si="76"/>
        <v>0</v>
      </c>
      <c r="O126" s="20"/>
      <c r="P126" s="16"/>
      <c r="Q126" t="s">
        <v>35</v>
      </c>
      <c r="R126">
        <f t="shared" si="77"/>
        <v>0</v>
      </c>
      <c r="S126">
        <f t="shared" si="78"/>
        <v>0</v>
      </c>
      <c r="U126">
        <f t="shared" si="79"/>
        <v>0</v>
      </c>
      <c r="V126">
        <f t="shared" si="80"/>
        <v>0</v>
      </c>
    </row>
    <row r="127" spans="2:25" x14ac:dyDescent="0.25">
      <c r="B127" s="17"/>
      <c r="C127" s="20"/>
      <c r="D127" s="16"/>
      <c r="E127" t="s">
        <v>36</v>
      </c>
      <c r="F127">
        <f t="shared" si="71"/>
        <v>1.1759750000000001E-2</v>
      </c>
      <c r="G127">
        <f t="shared" si="72"/>
        <v>1.2060000000000001E-2</v>
      </c>
      <c r="H127">
        <f t="shared" si="73"/>
        <v>6.2768769999999998</v>
      </c>
      <c r="I127">
        <f t="shared" si="74"/>
        <v>5.3600000000000002E-3</v>
      </c>
      <c r="J127">
        <f t="shared" si="75"/>
        <v>5.3600000000000002E-3</v>
      </c>
      <c r="K127">
        <f t="shared" si="76"/>
        <v>2.3855410000000004</v>
      </c>
      <c r="L127">
        <f>(0.05*(1-0.05)+0.05*(1-0.05))*X25+0.05*0.05*AB25+(1-0.05*(1-0.05)-0.05*(1-0.05)-0.05*0.05)*T25</f>
        <v>1.1869500000000002E-2</v>
      </c>
      <c r="M127">
        <f>AE25+AA25+W25</f>
        <v>16.988852000000001</v>
      </c>
      <c r="O127" s="20"/>
      <c r="P127" s="16"/>
      <c r="Q127" t="s">
        <v>36</v>
      </c>
      <c r="R127">
        <f t="shared" si="77"/>
        <v>1.1819000000000001E-2</v>
      </c>
      <c r="S127">
        <f t="shared" si="78"/>
        <v>1.2120000000000002E-2</v>
      </c>
      <c r="U127">
        <f t="shared" si="79"/>
        <v>5.4199999999999995E-3</v>
      </c>
      <c r="V127">
        <f t="shared" si="80"/>
        <v>5.4199999999999995E-3</v>
      </c>
      <c r="X127">
        <f>(0.1*0.9+0.1*0.9)*X25+0.1*0.1*AB25+(1-0.1*0.9-0.1*0.9-0.1*0.1)*T25</f>
        <v>1.1938000000000001E-2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81">(0.2*0.8+0.2*0.8)*Y11+0.2*0.2*AC11+(1-0.2*0.8-0.2*0.8-0.2*0.2)*U11</f>
        <v>0</v>
      </c>
      <c r="G131">
        <f t="shared" ref="G131:G133" si="82">(0.2*0.8+0.2*0.8)*Z11+0.2*0.2*AD11+(1-0.2*0.8-0.2*0.8-0.2*0.2)*V11</f>
        <v>0</v>
      </c>
      <c r="I131">
        <f t="shared" ref="I131:I133" si="83">(0.2*0.8+0.2*0.8)*Y18+0.2*0.2*AC18+(1-0.2*0.8-0.2*0.8-0.2*0.2)*U18</f>
        <v>0</v>
      </c>
      <c r="J131">
        <f t="shared" ref="J131:J133" si="84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5">(0.3*0.7+0.3*0.7)*Y11+0.3*0.3*AC11+(1-0.3*0.7-0.3*0.7-0.3*0.3)*U11</f>
        <v>0</v>
      </c>
      <c r="S131">
        <f t="shared" ref="S131:S133" si="86">(0.3*0.7+0.3*0.7)*Z11+0.3*0.3*AD11+(1-0.3*0.7-0.3*0.7-0.3*0.3)*V11</f>
        <v>0</v>
      </c>
      <c r="U131">
        <f t="shared" ref="U131:U133" si="87">(0.3*0.7+0.3*0.7)*Y18+0.3*0.3*AC18+(1-0.3*0.7-0.3*0.7-0.3*0.3)*U18</f>
        <v>0</v>
      </c>
      <c r="V131">
        <f t="shared" ref="V131:V133" si="88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81"/>
        <v>0</v>
      </c>
      <c r="G132">
        <f t="shared" si="82"/>
        <v>0</v>
      </c>
      <c r="I132">
        <f t="shared" si="83"/>
        <v>0</v>
      </c>
      <c r="J132">
        <f t="shared" si="84"/>
        <v>0</v>
      </c>
      <c r="O132" s="20"/>
      <c r="P132" s="16"/>
      <c r="Q132" t="s">
        <v>35</v>
      </c>
      <c r="R132">
        <f t="shared" si="85"/>
        <v>0</v>
      </c>
      <c r="S132">
        <f t="shared" si="86"/>
        <v>0</v>
      </c>
      <c r="U132">
        <f t="shared" si="87"/>
        <v>0</v>
      </c>
      <c r="V132">
        <f t="shared" si="88"/>
        <v>0</v>
      </c>
    </row>
    <row r="133" spans="1:25" x14ac:dyDescent="0.25">
      <c r="B133" s="17"/>
      <c r="C133" s="20"/>
      <c r="D133" s="16"/>
      <c r="E133" t="s">
        <v>36</v>
      </c>
      <c r="F133">
        <f t="shared" si="81"/>
        <v>1.1936E-2</v>
      </c>
      <c r="G133">
        <f t="shared" si="82"/>
        <v>1.2240000000000001E-2</v>
      </c>
      <c r="I133">
        <f t="shared" si="83"/>
        <v>5.5399999999999998E-3</v>
      </c>
      <c r="J133">
        <f t="shared" si="84"/>
        <v>5.5399999999999998E-3</v>
      </c>
      <c r="L133">
        <f>(0.2*0.8+0.2*0.8)*X25+0.2*0.2*AB25+(1-0.2*0.8-0.2*0.8-0.2*0.2)*T25</f>
        <v>1.2071999999999999E-2</v>
      </c>
      <c r="O133" s="20"/>
      <c r="P133" s="16"/>
      <c r="Q133" t="s">
        <v>36</v>
      </c>
      <c r="R133">
        <f t="shared" si="85"/>
        <v>1.2051000000000001E-2</v>
      </c>
      <c r="S133">
        <f t="shared" si="86"/>
        <v>1.2360000000000001E-2</v>
      </c>
      <c r="U133">
        <f t="shared" si="87"/>
        <v>5.6600000000000001E-3</v>
      </c>
      <c r="V133">
        <f t="shared" si="88"/>
        <v>5.6600000000000001E-3</v>
      </c>
      <c r="X133">
        <f>(0.3*0.7+0.3*0.7)*X25+0.3*0.3*AB25+(1-0.3*0.7-0.3*0.7-0.3*0.3)*T25</f>
        <v>1.2202000000000001E-2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9">3*0.05*(1-0.05)*(1-0.05)*Y18+3*0.05*0.05*(1-0.05)*AC18+0.05*0.05*0.05*AG18+(1-3*0.05*(1-0.05)*(1-0.05)-3*0.05*0.05*(1-0.05)-0.05*0.05*0.05)*U18</f>
        <v>0</v>
      </c>
      <c r="J138">
        <f t="shared" ref="J138:J140" si="90">3*0.05*(1-0.05)*(1-0.05)*Z18+3*0.05*0.05*(1-0.05)*AD18+0.05*0.05*0.05*AH18+(1-3*0.05*(1-0.05)*(1-0.05)-3*0.05*0.05*(1-0.05)-0.05*0.05*0.05)*V18</f>
        <v>0</v>
      </c>
      <c r="K138">
        <f t="shared" ref="K138:K140" si="91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92">3*0.1*(1-0.1)*(1-0.1)*Y11+3*0.1*0.1*(1-0.1)*AC11+0.1*0.1*0.1*AG11+(1-3*0.1*(1-0.1)*(1-0.1)-3*0.1*0.1*(1-0.1)-0.1*0.1*0.1)*U11</f>
        <v>0</v>
      </c>
      <c r="S138">
        <f t="shared" ref="S138:S140" si="93">3*0.1*(1-0.1)*(1-0.1)*Z11+3*0.1*0.1*(1-0.1)*AD11+0.1*0.1*0.1*AH11+(1-3*0.1*(1-0.1)*(1-0.1)-3*0.1*0.1*(1-0.1)-0.1*0.1*0.1)*V11</f>
        <v>0</v>
      </c>
      <c r="U138">
        <f t="shared" ref="U138:U140" si="94">3*0.1*(1-0.1)*(1-0.1)*Y18+3*0.1*0.1*(1-0.1)*AC18+0.1*0.1*0.1*AG18+(1-3*0.1*(1-0.1)*(1-0.1)-3*0.1*0.1*(1-0.1)-0.1*0.1*0.1)*U18</f>
        <v>0</v>
      </c>
      <c r="V138">
        <f t="shared" ref="V138:V140" si="95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9"/>
        <v>0</v>
      </c>
      <c r="J139">
        <f t="shared" si="90"/>
        <v>0</v>
      </c>
      <c r="K139">
        <f t="shared" si="91"/>
        <v>0</v>
      </c>
      <c r="N139" s="21"/>
      <c r="O139" s="20"/>
      <c r="P139" s="16"/>
      <c r="Q139" t="s">
        <v>35</v>
      </c>
      <c r="R139">
        <f t="shared" si="92"/>
        <v>0</v>
      </c>
      <c r="S139">
        <f t="shared" si="93"/>
        <v>0</v>
      </c>
      <c r="U139">
        <f t="shared" si="94"/>
        <v>0</v>
      </c>
      <c r="V139">
        <f t="shared" si="95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1.0922875E-2</v>
      </c>
      <c r="G140">
        <f>3*0.05*(1-0.05)*(1-0.05)*Z20+3*0.05*0.05*(1-0.05)*AD13+0.05*0.05*0.05*AH13+(1-3*0.05*(1-0.05)*(1-0.05)-3*0.05*0.05*(1-0.05)-0.05*0.05*0.05)*V13</f>
        <v>1.1182987499999998E-2</v>
      </c>
      <c r="H140">
        <f>AI13+AE13+AA20+W13</f>
        <v>7.3954089999999999</v>
      </c>
      <c r="I140">
        <f t="shared" si="89"/>
        <v>5.3908874999999993E-3</v>
      </c>
      <c r="J140">
        <f t="shared" si="90"/>
        <v>5.3900124999999993E-3</v>
      </c>
      <c r="K140">
        <f t="shared" si="91"/>
        <v>3.5257260000000001</v>
      </c>
      <c r="L140">
        <f>3*0.05*(1-0.05)*(1-0.05)*X25+3*0.05*0.05*(1-0.05)*AB25+0.05*0.05*0.05*AF25+(1-3*0.05*(1-0.05)*(1-0.05)-3*0.05*0.05*(1-0.05)-0.05*0.05*0.05)*T25</f>
        <v>1.1903537499999998E-2</v>
      </c>
      <c r="M140">
        <f>AI25+AE25+AA25+W25</f>
        <v>22.578927999999998</v>
      </c>
      <c r="N140" s="21"/>
      <c r="O140" s="20"/>
      <c r="P140" s="16"/>
      <c r="Q140" t="s">
        <v>36</v>
      </c>
      <c r="R140">
        <f t="shared" si="92"/>
        <v>1.1877199999999999E-2</v>
      </c>
      <c r="S140">
        <f t="shared" si="93"/>
        <v>1.218E-2</v>
      </c>
      <c r="U140">
        <f t="shared" si="94"/>
        <v>5.4871E-3</v>
      </c>
      <c r="V140">
        <f t="shared" si="95"/>
        <v>5.4800999999999999E-3</v>
      </c>
      <c r="X140">
        <f>3*0.1*(1-0.1)*(1-0.1)*X25+3*0.1*0.1*(1-0.1)*AB25+0.1*0.1*0.1*AF25+(1-3*0.1*(1-0.1)*(1-0.1)-3*0.1*0.1*(1-0.1)-0.1*0.1*0.1)*T25</f>
        <v>1.2004300000000001E-2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6">3*0.2*(1-0.2)*(1-0.2)*Y18+3*0.2*0.2*(1-0.2)*AC18+0.2*0.2*0.2*AG18+(1-3*0.2*(1-0.2)*(1-0.2)-3*0.2*0.2*(1-0.2)-0.2*0.2*0.2)*U18</f>
        <v>0</v>
      </c>
      <c r="J144">
        <f t="shared" ref="J144:J146" si="97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8">3*0.3*(1-0.3)*(1-0.3)*Y11+3*0.3*0.3*(1-0.3)*AC11+0.3*0.3*0.3*AG11+(1-3*0.3*(1-0.3)*(1-0.3)-3*0.3*0.3*(1-0.3)-0.3*0.3*0.3)*U11</f>
        <v>0</v>
      </c>
      <c r="S144">
        <f t="shared" ref="S144:S146" si="99">3*0.3*(1-0.3)*(1-0.3)*Z11+3*0.3*0.3*(1-0.3)*AD11+0.3*0.3*0.3*AH11+(1-3*0.3*(1-0.3)*(1-0.3)-3*0.3*0.3*(1-0.3)-0.3*0.3*0.3)*V11</f>
        <v>0</v>
      </c>
      <c r="U144">
        <f t="shared" ref="U144:U146" si="100">3*0.3*(1-0.3)*(1-0.3)*Y18+3*0.3*0.3*(1-0.3)*AC18+0.3*0.3*0.3*AG18+(1-3*0.3*(1-0.3)*(1-0.3)-3*0.3*0.3*(1-0.3)-0.3*0.3*0.3)*U18</f>
        <v>0</v>
      </c>
      <c r="V144">
        <f t="shared" ref="V144:V146" si="101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6"/>
        <v>0</v>
      </c>
      <c r="J145">
        <f t="shared" si="97"/>
        <v>0</v>
      </c>
      <c r="N145" s="21"/>
      <c r="O145" s="20"/>
      <c r="P145" s="16"/>
      <c r="Q145" t="s">
        <v>35</v>
      </c>
      <c r="R145">
        <f t="shared" si="98"/>
        <v>0</v>
      </c>
      <c r="S145">
        <f t="shared" si="99"/>
        <v>0</v>
      </c>
      <c r="U145">
        <f t="shared" si="100"/>
        <v>0</v>
      </c>
      <c r="V145">
        <f t="shared" si="101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9.5919999999999981E-3</v>
      </c>
      <c r="G146">
        <f>3*0.2*(1-0.2)*(1-0.2)*Z20+3*0.2*0.2*(1-0.2)*AD13+0.2*0.2*0.2*AH13+(1-3*0.2*(1-0.2)*(1-0.2)-3*0.2*0.2*(1-0.2)-0.2*0.2*0.2)*V13</f>
        <v>9.7871999999999994E-3</v>
      </c>
      <c r="I146">
        <f t="shared" si="96"/>
        <v>5.7167999999999993E-3</v>
      </c>
      <c r="J146">
        <f t="shared" si="97"/>
        <v>5.6607999999999997E-3</v>
      </c>
      <c r="L146">
        <f>3*0.2*(1-0.2)*(1-0.2)*X25+3*0.2*0.2*(1-0.2)*AB25+0.2*0.2*0.2*AF25+(1-3*0.2*(1-0.2)*(1-0.2)-3*0.2*0.2*(1-0.2)-0.2*0.2*0.2)*T25</f>
        <v>1.2198400000000002E-2</v>
      </c>
      <c r="N146" s="21"/>
      <c r="O146" s="20"/>
      <c r="P146" s="16"/>
      <c r="Q146" t="s">
        <v>36</v>
      </c>
      <c r="R146">
        <f t="shared" si="98"/>
        <v>1.2218400000000003E-2</v>
      </c>
      <c r="S146">
        <f t="shared" si="99"/>
        <v>1.2540000000000003E-2</v>
      </c>
      <c r="U146">
        <f t="shared" si="100"/>
        <v>6.0317000000000001E-3</v>
      </c>
      <c r="V146">
        <f t="shared" si="101"/>
        <v>5.8427000000000002E-3</v>
      </c>
      <c r="X146">
        <f>3*0.3*(1-0.3)*(1-0.3)*X25+3*0.3*0.3*(1-0.3)*AB25+0.3*0.3*0.3*AF25+(1-3*0.3*(1-0.3)*(1-0.3)-3*0.3*0.3*(1-0.3)-0.3*0.3*0.3)*T25</f>
        <v>1.2384100000000002E-2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102">0.05*G32+(1-0.05)*C32</f>
        <v>0</v>
      </c>
      <c r="G151">
        <f t="shared" ref="G151:G153" si="103">0.05*H32+(1-0.05)*D32</f>
        <v>0</v>
      </c>
      <c r="H151">
        <f t="shared" ref="H151:H153" si="104">I32++E32</f>
        <v>0</v>
      </c>
      <c r="I151">
        <f t="shared" ref="I151:I153" si="105">0.05*G39+(1-0.05)*C39</f>
        <v>0</v>
      </c>
      <c r="J151">
        <f t="shared" ref="J151:J153" si="106">0.05*H39+(1-0.05)*D39</f>
        <v>0</v>
      </c>
      <c r="K151">
        <f t="shared" ref="K151:K153" si="107">I39+E39</f>
        <v>0</v>
      </c>
      <c r="P151" s="16" t="s">
        <v>34</v>
      </c>
      <c r="Q151" t="s">
        <v>33</v>
      </c>
      <c r="R151">
        <f t="shared" ref="R151:R153" si="108">0.1*G32+(1-0.1)*C32</f>
        <v>0</v>
      </c>
      <c r="S151">
        <f t="shared" ref="S151:S153" si="109">0.1*H32+(1-0.1)*D32</f>
        <v>0</v>
      </c>
      <c r="U151">
        <f t="shared" ref="U151:U153" si="110">0.1*G39+(1-0.1)*C39</f>
        <v>0</v>
      </c>
      <c r="V151">
        <f t="shared" ref="V151:V153" si="111">0.1*H39+(1-0.1)*D39</f>
        <v>0</v>
      </c>
    </row>
    <row r="152" spans="1:25" x14ac:dyDescent="0.25">
      <c r="C152" s="17"/>
      <c r="D152" s="16"/>
      <c r="E152" t="s">
        <v>35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P152" s="16"/>
      <c r="Q152" t="s">
        <v>35</v>
      </c>
      <c r="R152">
        <f t="shared" si="108"/>
        <v>0</v>
      </c>
      <c r="S152">
        <f t="shared" si="109"/>
        <v>0</v>
      </c>
      <c r="U152">
        <f t="shared" si="110"/>
        <v>0</v>
      </c>
      <c r="V152">
        <f t="shared" si="111"/>
        <v>0</v>
      </c>
    </row>
    <row r="153" spans="1:25" x14ac:dyDescent="0.25">
      <c r="C153" s="17"/>
      <c r="D153" s="16"/>
      <c r="E153" t="s">
        <v>36</v>
      </c>
      <c r="F153">
        <f t="shared" si="102"/>
        <v>8.3199999999999993E-3</v>
      </c>
      <c r="G153">
        <f t="shared" si="103"/>
        <v>1.0724999999999998E-2</v>
      </c>
      <c r="H153">
        <f t="shared" si="104"/>
        <v>2.3572709999999999</v>
      </c>
      <c r="I153">
        <f t="shared" si="105"/>
        <v>4.7299999999999998E-3</v>
      </c>
      <c r="J153">
        <f t="shared" si="106"/>
        <v>4.9299999999999995E-3</v>
      </c>
      <c r="K153">
        <f t="shared" si="107"/>
        <v>2.0352319999999997</v>
      </c>
      <c r="L153">
        <f>0.05*F46+(1-0.05)*B46</f>
        <v>9.9249999999999998E-3</v>
      </c>
      <c r="M153">
        <f>I46+E46</f>
        <v>11.379477000000001</v>
      </c>
      <c r="P153" s="16"/>
      <c r="Q153" t="s">
        <v>36</v>
      </c>
      <c r="R153">
        <f t="shared" si="108"/>
        <v>8.3400000000000002E-3</v>
      </c>
      <c r="S153">
        <f t="shared" si="109"/>
        <v>1.0749999999999999E-2</v>
      </c>
      <c r="U153">
        <f t="shared" si="110"/>
        <v>4.7600000000000003E-3</v>
      </c>
      <c r="V153">
        <f t="shared" si="111"/>
        <v>4.96E-3</v>
      </c>
      <c r="X153">
        <f>0.1*F46+(1-0.1)*B46</f>
        <v>9.9500000000000005E-3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12">0.2*G32+(1-0.2)*C32</f>
        <v>0</v>
      </c>
      <c r="G157">
        <f t="shared" ref="G157:G159" si="113">0.2*H32+(1-0.2)*D32</f>
        <v>0</v>
      </c>
      <c r="I157">
        <f t="shared" ref="I157:I159" si="114">0.2*G39+(1-0.2)*C39</f>
        <v>0</v>
      </c>
      <c r="J157">
        <f t="shared" ref="J157:J159" si="115">0.2*H39+(1-0.2)*D39</f>
        <v>0</v>
      </c>
      <c r="P157" s="16" t="s">
        <v>38</v>
      </c>
      <c r="Q157" t="s">
        <v>33</v>
      </c>
      <c r="R157">
        <f t="shared" ref="R157:R159" si="116">0.3*G32+(1-0.3)*C32</f>
        <v>0</v>
      </c>
      <c r="S157">
        <f t="shared" ref="S157:S159" si="117">0.3*H32+(1-0.3)*D32</f>
        <v>0</v>
      </c>
      <c r="U157">
        <f t="shared" ref="U157:U159" si="118">0.3*G39+(1-0.3)*C39</f>
        <v>0</v>
      </c>
      <c r="V157">
        <f t="shared" ref="V157:V159" si="119">0.3*H39+(1-0.3)*D39</f>
        <v>0</v>
      </c>
    </row>
    <row r="158" spans="1:25" x14ac:dyDescent="0.25">
      <c r="C158" s="17"/>
      <c r="D158" s="16"/>
      <c r="E158" t="s">
        <v>35</v>
      </c>
      <c r="F158">
        <f t="shared" si="112"/>
        <v>0</v>
      </c>
      <c r="G158">
        <f t="shared" si="113"/>
        <v>0</v>
      </c>
      <c r="I158">
        <f t="shared" si="114"/>
        <v>0</v>
      </c>
      <c r="J158">
        <f t="shared" si="115"/>
        <v>0</v>
      </c>
      <c r="P158" s="16"/>
      <c r="Q158" t="s">
        <v>35</v>
      </c>
      <c r="R158">
        <f t="shared" si="116"/>
        <v>0</v>
      </c>
      <c r="S158">
        <f t="shared" si="117"/>
        <v>0</v>
      </c>
      <c r="U158">
        <f t="shared" si="118"/>
        <v>0</v>
      </c>
      <c r="V158">
        <f t="shared" si="119"/>
        <v>0</v>
      </c>
    </row>
    <row r="159" spans="1:25" x14ac:dyDescent="0.25">
      <c r="C159" s="17"/>
      <c r="D159" s="16"/>
      <c r="E159" t="s">
        <v>36</v>
      </c>
      <c r="F159">
        <f t="shared" si="112"/>
        <v>8.3800000000000003E-3</v>
      </c>
      <c r="G159">
        <f t="shared" si="113"/>
        <v>1.0800000000000001E-2</v>
      </c>
      <c r="I159">
        <f t="shared" si="114"/>
        <v>4.8200000000000005E-3</v>
      </c>
      <c r="J159">
        <f t="shared" si="115"/>
        <v>5.0200000000000002E-3</v>
      </c>
      <c r="L159">
        <f>0.2*F46+(1-0.2)*B46</f>
        <v>1.0000000000000002E-2</v>
      </c>
      <c r="P159" s="16"/>
      <c r="Q159" t="s">
        <v>36</v>
      </c>
      <c r="R159">
        <f t="shared" si="116"/>
        <v>8.4200000000000004E-3</v>
      </c>
      <c r="S159">
        <f t="shared" si="117"/>
        <v>1.0849999999999999E-2</v>
      </c>
      <c r="U159">
        <f t="shared" si="118"/>
        <v>4.8799999999999998E-3</v>
      </c>
      <c r="V159">
        <f t="shared" si="119"/>
        <v>5.0799999999999994E-3</v>
      </c>
      <c r="X159">
        <f>0.3*F46+(1-0.3)*B46</f>
        <v>1.005E-2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20">(0.05*(1-0.05)+0.05*(1-0.05))*G32+0.05*0.05*K32+(1-0.05*(1-0.05)-0.05*(1-0.05)-0.05*0.05)*C32</f>
        <v>0</v>
      </c>
      <c r="G164">
        <f t="shared" ref="G164:G166" si="121">(0.05*(1-0.05)+0.05*(1-0.05))*H32+0.05*0.05*L32+(1-0.05*(1-0.05)-0.05*(1-0.05)-0.05*0.05)*D32</f>
        <v>0</v>
      </c>
      <c r="H164">
        <f t="shared" ref="H164:H166" si="122">M32+I32+E32</f>
        <v>0</v>
      </c>
      <c r="I164">
        <f t="shared" ref="I164:I166" si="123">(0.05*(1-0.05)+0.05*(1-0.05))*G39+0.05*0.05*K39+(1-0.05*(1-0.05)-0.05*(1-0.05)-0.05*0.05)*C39</f>
        <v>0</v>
      </c>
      <c r="J164">
        <f t="shared" ref="J164:J166" si="124">(0.05*(1-0.05)+0.05*(1-0.05))*H39+0.05*0.05*L39+(1-0.05*(1-0.05)-0.05*(1-0.05)-0.05*0.05)*D39</f>
        <v>0</v>
      </c>
      <c r="K164">
        <f t="shared" ref="K164:K166" si="125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6">(0.1*0.9+0.1*0.9)*G32+0.1*0.1*K32+(1-0.1*0.9-0.1*0.9-0.1*0.1)*C32</f>
        <v>0</v>
      </c>
      <c r="S164">
        <f t="shared" ref="S164:S166" si="127">(0.1*0.9+0.1*0.9)*H32+0.1*0.1*L32+(1-0.1*0.9-0.1*0.9-0.1*0.1)*D32</f>
        <v>0</v>
      </c>
      <c r="U164">
        <f t="shared" ref="U164:U166" si="128">(0.1*0.9+0.1*0.9)*G39+0.1*0.1*K39+(1-0.1*0.9-0.1*0.9-0.1*0.1)*C39</f>
        <v>0</v>
      </c>
      <c r="V164">
        <f t="shared" ref="V164:V166" si="12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20"/>
        <v>0</v>
      </c>
      <c r="G165">
        <f t="shared" si="121"/>
        <v>0</v>
      </c>
      <c r="H165">
        <f t="shared" si="122"/>
        <v>0</v>
      </c>
      <c r="I165">
        <f t="shared" si="123"/>
        <v>0</v>
      </c>
      <c r="J165">
        <f t="shared" si="124"/>
        <v>0</v>
      </c>
      <c r="K165">
        <f t="shared" si="125"/>
        <v>0</v>
      </c>
      <c r="O165" s="20"/>
      <c r="P165" s="16"/>
      <c r="Q165" t="s">
        <v>35</v>
      </c>
      <c r="R165">
        <f t="shared" si="126"/>
        <v>0</v>
      </c>
      <c r="S165">
        <f t="shared" si="127"/>
        <v>0</v>
      </c>
      <c r="U165">
        <f t="shared" si="128"/>
        <v>0</v>
      </c>
      <c r="V165">
        <f t="shared" si="129"/>
        <v>0</v>
      </c>
    </row>
    <row r="166" spans="2:25" x14ac:dyDescent="0.25">
      <c r="B166" s="17"/>
      <c r="C166" s="20"/>
      <c r="D166" s="16"/>
      <c r="E166" t="s">
        <v>36</v>
      </c>
      <c r="F166">
        <f t="shared" si="120"/>
        <v>8.3400000000000002E-3</v>
      </c>
      <c r="G166">
        <f t="shared" si="121"/>
        <v>1.0750000000000001E-2</v>
      </c>
      <c r="H166">
        <f t="shared" si="122"/>
        <v>4.3767379999999996</v>
      </c>
      <c r="I166">
        <f t="shared" si="123"/>
        <v>4.759750000000001E-3</v>
      </c>
      <c r="J166">
        <f t="shared" si="124"/>
        <v>4.9597499999999997E-3</v>
      </c>
      <c r="K166">
        <f t="shared" si="125"/>
        <v>3.1608900000000002</v>
      </c>
      <c r="L166">
        <f>(0.05*(1-0.05)+0.05*(1-0.05))*F46+0.05*0.05*J46+(1-0.05*(1-0.05)-0.05*(1-0.05)-0.05*0.05)*B46</f>
        <v>9.9500000000000022E-3</v>
      </c>
      <c r="M166">
        <f>M46+I46+E46</f>
        <v>16.952702000000002</v>
      </c>
      <c r="O166" s="20"/>
      <c r="P166" s="16"/>
      <c r="Q166" t="s">
        <v>36</v>
      </c>
      <c r="R166">
        <f t="shared" si="126"/>
        <v>8.3800000000000003E-3</v>
      </c>
      <c r="S166">
        <f t="shared" si="127"/>
        <v>1.0800000000000001E-2</v>
      </c>
      <c r="U166">
        <f t="shared" si="128"/>
        <v>4.8190000000000004E-3</v>
      </c>
      <c r="V166">
        <f t="shared" si="129"/>
        <v>5.019E-3</v>
      </c>
      <c r="X166">
        <f>(0.1*0.9+0.1*0.9)*F46+0.1*0.1*J46+(1-0.1*0.9-0.1*0.9-0.1*0.1)*B46</f>
        <v>1.0000000000000002E-2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30">(0.2*0.8+0.2*0.8)*G32+0.2*0.2*K32+(1-0.2*0.8-0.2*0.8-0.2*0.2)*C32</f>
        <v>0</v>
      </c>
      <c r="G170">
        <f t="shared" ref="G170:G172" si="131">(0.2*0.8+0.2*0.8)*H32+0.2*0.2*L32+(1-0.2*0.8-0.2*0.8-0.2*0.2)*D32</f>
        <v>0</v>
      </c>
      <c r="I170">
        <f t="shared" ref="I170:I172" si="132">(0.2*0.8+0.2*0.8)*G39+0.2*0.2*K39+(1-0.2*0.8-0.2*0.8-0.2*0.2)*C39</f>
        <v>0</v>
      </c>
      <c r="J170">
        <f t="shared" ref="J170:J172" si="13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4">(0.3*0.7+0.3*0.7)*G32+0.3*0.3*K32+(1-0.3*0.7-0.3*0.7-0.3*0.3)*C32</f>
        <v>0</v>
      </c>
      <c r="S170">
        <f t="shared" ref="S170:S172" si="135">(0.3*0.7+0.3*0.7)*H32+0.3*0.3*L32+(1-0.3*0.7-0.3*0.7-0.3*0.3)*D32</f>
        <v>0</v>
      </c>
      <c r="U170">
        <f t="shared" ref="U170:U172" si="136">(0.3*0.7+0.3*0.7)*G39+0.3*0.3*K39+(1-0.3*0.7-0.3*0.7-0.3*0.3)*C39</f>
        <v>0</v>
      </c>
      <c r="V170">
        <f t="shared" ref="V170:V172" si="137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30"/>
        <v>0</v>
      </c>
      <c r="G171">
        <f t="shared" si="131"/>
        <v>0</v>
      </c>
      <c r="I171">
        <f t="shared" si="132"/>
        <v>0</v>
      </c>
      <c r="J171">
        <f t="shared" si="133"/>
        <v>0</v>
      </c>
      <c r="O171" s="20"/>
      <c r="P171" s="16"/>
      <c r="Q171" t="s">
        <v>35</v>
      </c>
      <c r="R171">
        <f t="shared" si="134"/>
        <v>0</v>
      </c>
      <c r="S171">
        <f t="shared" si="135"/>
        <v>0</v>
      </c>
      <c r="U171">
        <f t="shared" si="136"/>
        <v>0</v>
      </c>
      <c r="V171">
        <f t="shared" si="137"/>
        <v>0</v>
      </c>
    </row>
    <row r="172" spans="2:25" x14ac:dyDescent="0.25">
      <c r="B172" s="17"/>
      <c r="C172" s="20"/>
      <c r="D172" s="16"/>
      <c r="E172" t="s">
        <v>36</v>
      </c>
      <c r="F172">
        <f t="shared" si="130"/>
        <v>8.4599999999999988E-3</v>
      </c>
      <c r="G172">
        <f t="shared" si="131"/>
        <v>1.09E-2</v>
      </c>
      <c r="I172">
        <f t="shared" si="132"/>
        <v>4.9360000000000003E-3</v>
      </c>
      <c r="J172">
        <f t="shared" si="133"/>
        <v>5.1359999999999999E-3</v>
      </c>
      <c r="L172">
        <f>(0.2*0.8+0.2*0.8)*F46+0.2*0.2*J46+(1-0.2*0.8-0.2*0.8-0.2*0.2)*B46</f>
        <v>1.0100000000000001E-2</v>
      </c>
      <c r="O172" s="20"/>
      <c r="P172" s="16"/>
      <c r="Q172" t="s">
        <v>36</v>
      </c>
      <c r="R172">
        <f t="shared" si="134"/>
        <v>8.5400000000000007E-3</v>
      </c>
      <c r="S172">
        <f t="shared" si="135"/>
        <v>1.1000000000000001E-2</v>
      </c>
      <c r="U172">
        <f t="shared" si="136"/>
        <v>5.0509999999999999E-3</v>
      </c>
      <c r="V172">
        <f t="shared" si="137"/>
        <v>5.2510000000000005E-3</v>
      </c>
      <c r="X172">
        <f>(0.3*0.7+0.3*0.7)*F46+0.3*0.3*J46+(1-0.3*0.7-0.3*0.7-0.3*0.3)*B46</f>
        <v>1.0200000000000001E-2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8">3*0.05*(1-0.05)*(1-0.05)*G32+3*0.05*0.05*(1-0.05)*K32+0.05*0.05*0.05*O32+(1-3*0.05*(1-0.05)*(1-0.05)-3*0.05*0.05*(1-0.05)-0.05*0.05*0.05)*C32</f>
        <v>0</v>
      </c>
      <c r="G177">
        <f t="shared" ref="G177:G179" si="139">3*0.05*(1-0.05)*(1-0.05)*H32+3*0.05*0.05*(1-0.05)*L32+0.05*0.05*0.05*P32+(1-3*0.05*(1-0.05)*(1-0.05)-3*0.05*0.05*(1-0.05)-0.05*0.05*0.05)*D32</f>
        <v>0</v>
      </c>
      <c r="H177">
        <f t="shared" ref="H177:H179" si="140">Q32+M32+I32+E32</f>
        <v>0</v>
      </c>
      <c r="I177">
        <f t="shared" ref="I177:I179" si="141">3*0.05*(1-0.05)*(1-0.05)*G39+3*0.05*0.05*(1-0.05)*K39+0.05*0.05*0.05*O39+(1-3*0.05*(1-0.05)*(1-0.05)-3*0.05*0.05*(1-0.05)-0.05*0.05*0.05)*C39</f>
        <v>0</v>
      </c>
      <c r="J177">
        <f t="shared" ref="J177:J179" si="142">3*0.05*(1-0.05)*(1-0.05)*H39+3*0.05*0.05*(1-0.05)*L39+0.05*0.05*0.05*P39+(1-3*0.05*(1-0.05)*(1-0.05)-3*0.05*0.05*(1-0.05)-0.05*0.05*0.05)*D39</f>
        <v>0</v>
      </c>
      <c r="K177">
        <f t="shared" ref="K177:K179" si="143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4">3*0.1*(1-0.1)*(1-0.1)*G32+3*0.1*0.1*(1-0.1)*K32+0.1*0.1*0.1*O32+(1-3*0.1*(1-0.1)*(1-0.1)-3*0.1*0.1*(1-0.1)-0.1*0.1*0.1)*C32</f>
        <v>0</v>
      </c>
      <c r="S177">
        <f t="shared" ref="S177:S179" si="145">3*0.1*(1-0.1)*(1-0.1)*H32+3*0.1*0.1*(1-0.1)*L32+0.1*0.1*0.1*P32+(1-3*0.1*(1-0.1)*(1-0.1)-3*0.1*0.1*(1-0.1)-0.1*0.1*0.1)*D32</f>
        <v>0</v>
      </c>
      <c r="U177">
        <f t="shared" ref="U177:U179" si="146">3*0.1*(1-0.1)*(1-0.1)*G39+3*0.1*0.1*(1-0.1)*K39+0.1*0.1*0.1*O39+(1-3*0.1*(1-0.1)*(1-0.1)-3*0.1*0.1*(1-0.1)-0.1*0.1*0.1)*C39</f>
        <v>0</v>
      </c>
      <c r="V177">
        <f t="shared" ref="V177:V179" si="147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8"/>
        <v>0</v>
      </c>
      <c r="G178">
        <f t="shared" si="139"/>
        <v>0</v>
      </c>
      <c r="H178">
        <f t="shared" si="140"/>
        <v>0</v>
      </c>
      <c r="I178">
        <f t="shared" si="141"/>
        <v>0</v>
      </c>
      <c r="J178">
        <f t="shared" si="142"/>
        <v>0</v>
      </c>
      <c r="K178">
        <f t="shared" si="143"/>
        <v>0</v>
      </c>
      <c r="N178" s="21"/>
      <c r="O178" s="20"/>
      <c r="P178" s="16"/>
      <c r="Q178" t="s">
        <v>35</v>
      </c>
      <c r="R178">
        <f t="shared" si="144"/>
        <v>0</v>
      </c>
      <c r="S178">
        <f t="shared" si="145"/>
        <v>0</v>
      </c>
      <c r="U178">
        <f t="shared" si="146"/>
        <v>0</v>
      </c>
      <c r="V178">
        <f t="shared" si="147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8"/>
        <v>8.359987499999999E-3</v>
      </c>
      <c r="G179">
        <f t="shared" si="139"/>
        <v>1.0775E-2</v>
      </c>
      <c r="H179">
        <f t="shared" si="140"/>
        <v>6.3781559999999997</v>
      </c>
      <c r="I179">
        <f t="shared" si="141"/>
        <v>4.7892624999999996E-3</v>
      </c>
      <c r="J179">
        <f t="shared" si="142"/>
        <v>4.9892749999999996E-3</v>
      </c>
      <c r="K179">
        <f t="shared" si="143"/>
        <v>4.0506890000000002</v>
      </c>
      <c r="L179">
        <f>3*0.05*(1-0.05)*(1-0.05)*F46+3*0.05*0.05*(1-0.05)*J46+0.05*0.05*0.05*N46+(1-3*0.05*(1-0.05)*(1-0.05)-3*0.05*0.05*(1-0.05)-0.05*0.05*0.05)*B46</f>
        <v>9.9749999999999995E-3</v>
      </c>
      <c r="M179">
        <f>Q46+M46+I46+E46</f>
        <v>22.578073000000003</v>
      </c>
      <c r="N179" s="21"/>
      <c r="O179" s="20"/>
      <c r="P179" s="16"/>
      <c r="Q179" t="s">
        <v>36</v>
      </c>
      <c r="R179">
        <f t="shared" si="144"/>
        <v>8.419900000000001E-3</v>
      </c>
      <c r="S179">
        <f t="shared" si="145"/>
        <v>1.0849999999999999E-2</v>
      </c>
      <c r="U179">
        <f t="shared" si="146"/>
        <v>4.8770999999999997E-3</v>
      </c>
      <c r="V179">
        <f t="shared" si="147"/>
        <v>5.0771999999999996E-3</v>
      </c>
      <c r="X179">
        <f>3*0.1*(1-0.1)*(1-0.1)*F46+3*0.1*0.1*(1-0.1)*J46+0.1*0.1*0.1*N46+(1-3*0.1*(1-0.1)*(1-0.1)-3*0.1*0.1*(1-0.1)-0.1*0.1*0.1)*B46</f>
        <v>1.005E-2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8">3*0.2*(1-0.2)*(1-0.2)*G32+3*0.2*0.2*(1-0.2)*K32+0.2*0.2*0.2*O32+(1-3*0.2*(1-0.2)*(1-0.2)-3*0.2*0.2*(1-0.2)-0.2*0.2*0.2)*C32</f>
        <v>0</v>
      </c>
      <c r="G183">
        <f t="shared" ref="G183:G185" si="149">3*0.2*(1-0.2)*(1-0.2)*H32+3*0.2*0.2*(1-0.2)*L32+0.2*0.2*0.2*P32+(1-3*0.2*(1-0.2)*(1-0.2)-3*0.2*0.2*(1-0.2)-0.2*0.2*0.2)*D32</f>
        <v>0</v>
      </c>
      <c r="I183">
        <f t="shared" ref="I183:I185" si="150">3*0.2*(1-0.2)*(1-0.2)*G39+3*0.2*0.2*(1-0.2)*K39+0.2*0.2*0.2*O39+(1-3*0.2*(1-0.2)*(1-0.2)-3*0.2*0.2*(1-0.2)-0.2*0.2*0.2)*C39</f>
        <v>0</v>
      </c>
      <c r="J183">
        <f t="shared" ref="J183:J185" si="151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52">3*0.3*(1-0.3)*(1-0.3)*G32+3*0.3*0.3*(1-0.3)*K32+0.3*0.3*0.3*O32+(1-3*0.3*(1-0.3)*(1-0.3)-3*0.3*0.3*(1-0.3)-0.3*0.3*0.3)*C32</f>
        <v>0</v>
      </c>
      <c r="S183">
        <f t="shared" ref="S183:S185" si="153">3*0.3*(1-0.3)*(1-0.3)*H32+3*0.3*0.3*(1-0.3)*L32+0.3*0.3*0.3*P32+(1-3*0.3*(1-0.3)*(1-0.3)-3*0.3*0.3*(1-0.3)-0.3*0.3*0.3)*D32</f>
        <v>0</v>
      </c>
      <c r="U183">
        <f t="shared" ref="U183:U185" si="154">3*0.3*(1-0.3)*(1-0.3)*G39+3*0.3*0.3*(1-0.3)*K39+0.3*0.3*0.3*O39+(1-3*0.3*(1-0.3)*(1-0.3)-3*0.3*0.3*(1-0.3)-0.3*0.3*0.3)*C39</f>
        <v>0</v>
      </c>
      <c r="V183">
        <f t="shared" ref="V183:V185" si="155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8"/>
        <v>0</v>
      </c>
      <c r="G184">
        <f t="shared" si="149"/>
        <v>0</v>
      </c>
      <c r="I184">
        <f t="shared" si="150"/>
        <v>0</v>
      </c>
      <c r="J184">
        <f t="shared" si="151"/>
        <v>0</v>
      </c>
      <c r="N184" s="21"/>
      <c r="O184" s="20"/>
      <c r="P184" s="16"/>
      <c r="Q184" t="s">
        <v>35</v>
      </c>
      <c r="R184">
        <f t="shared" si="152"/>
        <v>0</v>
      </c>
      <c r="S184">
        <f t="shared" si="153"/>
        <v>0</v>
      </c>
      <c r="U184">
        <f t="shared" si="154"/>
        <v>0</v>
      </c>
      <c r="V184">
        <f t="shared" si="155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8"/>
        <v>8.5392000000000003E-3</v>
      </c>
      <c r="G185">
        <f t="shared" si="149"/>
        <v>1.0999999999999999E-2</v>
      </c>
      <c r="I185">
        <f t="shared" si="150"/>
        <v>5.0487999999999991E-3</v>
      </c>
      <c r="J185">
        <f t="shared" si="151"/>
        <v>5.2496000000000001E-3</v>
      </c>
      <c r="L185">
        <f>3*0.2*(1-0.2)*(1-0.2)*F46+3*0.2*0.2*(1-0.2)*J46+0.2*0.2*0.2*N46+(1-3*0.2*(1-0.2)*(1-0.2)-3*0.2*0.2*(1-0.2)-0.2*0.2*0.2)*B46</f>
        <v>1.0199999999999999E-2</v>
      </c>
      <c r="N185" s="21"/>
      <c r="O185" s="20"/>
      <c r="P185" s="16"/>
      <c r="Q185" t="s">
        <v>36</v>
      </c>
      <c r="R185">
        <f t="shared" si="152"/>
        <v>8.6572999999999997E-3</v>
      </c>
      <c r="S185">
        <f t="shared" si="153"/>
        <v>1.115E-2</v>
      </c>
      <c r="U185">
        <f t="shared" si="154"/>
        <v>5.2157000000000002E-3</v>
      </c>
      <c r="V185">
        <f t="shared" si="155"/>
        <v>5.4184000000000003E-3</v>
      </c>
      <c r="X185">
        <f>3*0.3*(1-0.3)*(1-0.3)*F46+3*0.3*0.3*(1-0.3)*J46+0.3*0.3*0.3*N46+(1-3*0.3*(1-0.3)*(1-0.3)-3*0.3*0.3*(1-0.3)-0.3*0.3*0.3)*B46</f>
        <v>1.0350000000000002E-2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6">0.05*Y32+(1-0.05)*U32</f>
        <v>0</v>
      </c>
      <c r="G190">
        <f t="shared" ref="G190:G192" si="157">0.05*Z32+(1-0.05)*V32</f>
        <v>0</v>
      </c>
      <c r="H190">
        <f t="shared" ref="H190:H192" si="158">AA32+W32</f>
        <v>0</v>
      </c>
      <c r="I190">
        <f t="shared" ref="I190:I192" si="159">0.05*Y39+(1-0.05)*U39</f>
        <v>0</v>
      </c>
      <c r="J190">
        <f t="shared" ref="J190:J192" si="160">0.05*Z39+(1-0.05)*V39</f>
        <v>0</v>
      </c>
      <c r="K190">
        <f t="shared" ref="K190:K192" si="161">AA39+W39</f>
        <v>0</v>
      </c>
      <c r="P190" s="16" t="s">
        <v>34</v>
      </c>
      <c r="Q190" t="s">
        <v>33</v>
      </c>
      <c r="R190">
        <f t="shared" ref="R190:R192" si="162">0.1*Y32+(1-0.1)*U32</f>
        <v>0</v>
      </c>
      <c r="S190">
        <f t="shared" ref="S190:S192" si="163">0.1*Z32+(1-0.1)*V32</f>
        <v>0</v>
      </c>
      <c r="U190">
        <f t="shared" ref="U190:U192" si="164">0.1*Y39+(1-0.1)*U39</f>
        <v>0</v>
      </c>
      <c r="V190">
        <f t="shared" ref="V190:V192" si="165">0.1*Z39+(1-0.1)*V39</f>
        <v>0</v>
      </c>
    </row>
    <row r="191" spans="1:25" x14ac:dyDescent="0.25">
      <c r="C191" s="17"/>
      <c r="D191" s="16"/>
      <c r="E191" t="s">
        <v>35</v>
      </c>
      <c r="F191">
        <f t="shared" si="156"/>
        <v>0</v>
      </c>
      <c r="G191">
        <f t="shared" si="157"/>
        <v>0</v>
      </c>
      <c r="H191">
        <f t="shared" si="158"/>
        <v>0</v>
      </c>
      <c r="I191">
        <f t="shared" si="159"/>
        <v>0</v>
      </c>
      <c r="J191">
        <f t="shared" si="160"/>
        <v>0</v>
      </c>
      <c r="K191">
        <f t="shared" si="161"/>
        <v>0</v>
      </c>
      <c r="P191" s="16"/>
      <c r="Q191" t="s">
        <v>35</v>
      </c>
      <c r="R191">
        <f t="shared" si="162"/>
        <v>0</v>
      </c>
      <c r="S191">
        <f t="shared" si="163"/>
        <v>0</v>
      </c>
      <c r="U191">
        <f t="shared" si="164"/>
        <v>0</v>
      </c>
      <c r="V191">
        <f t="shared" si="165"/>
        <v>0</v>
      </c>
    </row>
    <row r="192" spans="1:25" x14ac:dyDescent="0.25">
      <c r="C192" s="17"/>
      <c r="D192" s="16"/>
      <c r="E192" t="s">
        <v>36</v>
      </c>
      <c r="F192">
        <f t="shared" si="156"/>
        <v>4.4099999999999999E-3</v>
      </c>
      <c r="G192">
        <f t="shared" si="157"/>
        <v>8.7200000000000003E-3</v>
      </c>
      <c r="H192">
        <f t="shared" si="158"/>
        <v>4.1195700000000004</v>
      </c>
      <c r="I192">
        <f t="shared" si="159"/>
        <v>3.4299999999999999E-3</v>
      </c>
      <c r="J192">
        <f t="shared" si="160"/>
        <v>4.1250000000000002E-3</v>
      </c>
      <c r="K192">
        <f t="shared" si="161"/>
        <v>1.9456069999999999</v>
      </c>
      <c r="L192">
        <f>0.05*X46+(1-0.05)*T46</f>
        <v>7.0149999999999995E-3</v>
      </c>
      <c r="M192">
        <f>AA46+W46</f>
        <v>11.181674000000001</v>
      </c>
      <c r="P192" s="16"/>
      <c r="Q192" t="s">
        <v>36</v>
      </c>
      <c r="R192">
        <f t="shared" si="162"/>
        <v>4.4200000000000003E-3</v>
      </c>
      <c r="S192">
        <f t="shared" si="163"/>
        <v>8.7399999999999995E-3</v>
      </c>
      <c r="U192">
        <f t="shared" si="164"/>
        <v>3.46E-3</v>
      </c>
      <c r="V192">
        <f t="shared" si="165"/>
        <v>4.1500000000000009E-3</v>
      </c>
      <c r="X192">
        <f>0.1*X46+(1-0.1)*T46</f>
        <v>7.0299999999999998E-3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6">0.2*Y32+(1-0.2)*U32</f>
        <v>0</v>
      </c>
      <c r="G196">
        <f t="shared" ref="G196:G198" si="167">0.2*Z32+(1-0.2)*V32</f>
        <v>0</v>
      </c>
      <c r="I196">
        <f t="shared" ref="I196:I198" si="168">0.2*Y39+(1-0.2)*U39</f>
        <v>0</v>
      </c>
      <c r="J196">
        <f t="shared" ref="J196:J198" si="169">0.2*Z39+(1-0.2)*V39</f>
        <v>0</v>
      </c>
      <c r="P196" s="16" t="s">
        <v>38</v>
      </c>
      <c r="Q196" t="s">
        <v>33</v>
      </c>
      <c r="R196">
        <f t="shared" ref="R196:R198" si="170">0.3*Y32+(1-0.3)*U32</f>
        <v>0</v>
      </c>
      <c r="S196">
        <f t="shared" ref="S196:S198" si="171">0.3*Z32+(1-0.3)*V32</f>
        <v>0</v>
      </c>
      <c r="U196">
        <f t="shared" ref="U196:U198" si="172">0.3*Y39+(1-0.3)*U39</f>
        <v>0</v>
      </c>
      <c r="V196">
        <f t="shared" ref="V196:V198" si="173">0.3*Z39+(1-0.3)*V39</f>
        <v>0</v>
      </c>
    </row>
    <row r="197" spans="2:25" x14ac:dyDescent="0.25">
      <c r="C197" s="17"/>
      <c r="D197" s="16"/>
      <c r="E197" t="s">
        <v>35</v>
      </c>
      <c r="F197">
        <f t="shared" si="166"/>
        <v>0</v>
      </c>
      <c r="G197">
        <f t="shared" si="167"/>
        <v>0</v>
      </c>
      <c r="I197">
        <f t="shared" si="168"/>
        <v>0</v>
      </c>
      <c r="J197">
        <f t="shared" si="169"/>
        <v>0</v>
      </c>
      <c r="P197" s="16"/>
      <c r="Q197" t="s">
        <v>35</v>
      </c>
      <c r="R197">
        <f t="shared" si="170"/>
        <v>0</v>
      </c>
      <c r="S197">
        <f t="shared" si="171"/>
        <v>0</v>
      </c>
      <c r="U197">
        <f t="shared" si="172"/>
        <v>0</v>
      </c>
      <c r="V197">
        <f t="shared" si="173"/>
        <v>0</v>
      </c>
    </row>
    <row r="198" spans="2:25" x14ac:dyDescent="0.25">
      <c r="C198" s="17"/>
      <c r="D198" s="16"/>
      <c r="E198" t="s">
        <v>36</v>
      </c>
      <c r="F198">
        <f t="shared" si="166"/>
        <v>4.4400000000000004E-3</v>
      </c>
      <c r="G198">
        <f t="shared" si="167"/>
        <v>8.7799999999999996E-3</v>
      </c>
      <c r="I198">
        <f t="shared" si="168"/>
        <v>3.5200000000000001E-3</v>
      </c>
      <c r="J198">
        <f t="shared" si="169"/>
        <v>4.2000000000000006E-3</v>
      </c>
      <c r="L198">
        <f>0.2*X46+(1-0.2)*T46</f>
        <v>7.0600000000000012E-3</v>
      </c>
      <c r="P198" s="16"/>
      <c r="Q198" t="s">
        <v>36</v>
      </c>
      <c r="R198">
        <f t="shared" si="170"/>
        <v>4.4599999999999996E-3</v>
      </c>
      <c r="S198">
        <f t="shared" si="171"/>
        <v>8.8199999999999997E-3</v>
      </c>
      <c r="U198">
        <f t="shared" si="172"/>
        <v>3.5799999999999998E-3</v>
      </c>
      <c r="V198">
        <f t="shared" si="173"/>
        <v>4.2500000000000003E-3</v>
      </c>
      <c r="X198">
        <f>0.3*X46+(1-0.3)*T46</f>
        <v>7.0899999999999999E-3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4">(0.05*(1-0.05)+0.05*(1-0.05))*Y32+0.05*0.05*AC32+(1-0.05*(1-0.05)-0.05*(1-0.05)-0.05*0.05)*U32</f>
        <v>0</v>
      </c>
      <c r="G203">
        <f t="shared" ref="G203:G205" si="175">(0.05*(1-0.05)+0.05*(1-0.05))*Z32+0.05*0.05*AD32+(1-0.05*(1-0.05)-0.05*(1-0.05)-0.05*0.05)*V32</f>
        <v>0</v>
      </c>
      <c r="H203">
        <f t="shared" ref="H203:H205" si="176">AE32+AA32+W32</f>
        <v>0</v>
      </c>
      <c r="I203">
        <f t="shared" ref="I203:I205" si="177">(0.05*(1-0.05)+0.05*(1-0.05))*Y39+0.05*0.05*AC39+(1-0.05*(1-0.05)-0.05*(1-0.05)-0.05*0.05)*U39</f>
        <v>0</v>
      </c>
      <c r="J203">
        <f t="shared" ref="J203:J205" si="178">(0.05*(1-0.05)+0.05*(1-0.05))*Z39+0.05*0.05*AD39+(1-0.05*(1-0.05)-0.05*(1-0.05)-0.05*0.05)*V39</f>
        <v>0</v>
      </c>
      <c r="K203">
        <f t="shared" ref="K203:K205" si="179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80">(0.1*0.9+0.1*0.9)*Y32+0.1*0.1*AC32+(1-0.1*0.9-0.1*0.9-0.1*0.1)*U32</f>
        <v>0</v>
      </c>
      <c r="S203">
        <f t="shared" ref="S203:S205" si="181">(0.1*0.9+0.1*0.9)*Z32+0.1*0.1*AD32+(1-0.1*0.9-0.1*0.9-0.1*0.1)*V32</f>
        <v>0</v>
      </c>
      <c r="U203">
        <f t="shared" ref="U203:U205" si="182">(0.1*0.9+0.1*0.9)*Y39+0.1*0.1*AC39+(1-0.1*0.9-0.1*0.9-0.1*0.1)*U39</f>
        <v>0</v>
      </c>
      <c r="V203">
        <f t="shared" ref="V203:V205" si="183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4"/>
        <v>0</v>
      </c>
      <c r="G204">
        <f t="shared" si="175"/>
        <v>0</v>
      </c>
      <c r="H204">
        <f t="shared" si="176"/>
        <v>0</v>
      </c>
      <c r="I204">
        <f t="shared" si="177"/>
        <v>0</v>
      </c>
      <c r="J204">
        <f t="shared" si="178"/>
        <v>0</v>
      </c>
      <c r="K204">
        <f t="shared" si="179"/>
        <v>0</v>
      </c>
      <c r="O204" s="20"/>
      <c r="P204" s="16"/>
      <c r="Q204" t="s">
        <v>35</v>
      </c>
      <c r="R204">
        <f t="shared" si="180"/>
        <v>0</v>
      </c>
      <c r="S204">
        <f t="shared" si="181"/>
        <v>0</v>
      </c>
      <c r="U204">
        <f t="shared" si="182"/>
        <v>0</v>
      </c>
      <c r="V204">
        <f t="shared" si="183"/>
        <v>0</v>
      </c>
    </row>
    <row r="205" spans="2:25" x14ac:dyDescent="0.25">
      <c r="B205" s="17"/>
      <c r="C205" s="20"/>
      <c r="D205" s="16"/>
      <c r="E205" t="s">
        <v>36</v>
      </c>
      <c r="F205">
        <f t="shared" si="174"/>
        <v>4.4200000000000003E-3</v>
      </c>
      <c r="G205">
        <f t="shared" si="175"/>
        <v>8.7402499999999998E-3</v>
      </c>
      <c r="H205">
        <f t="shared" si="176"/>
        <v>6.1123139999999996</v>
      </c>
      <c r="I205">
        <f t="shared" si="177"/>
        <v>3.4592500000000001E-3</v>
      </c>
      <c r="J205">
        <f t="shared" si="178"/>
        <v>4.1500000000000009E-3</v>
      </c>
      <c r="K205">
        <f t="shared" si="179"/>
        <v>3.0673799999999996</v>
      </c>
      <c r="L205">
        <f>(0.05*(1-0.05)+0.05*(1-0.05))*X46+0.05*0.05*AB46+(1-0.05*(1-0.05)-0.05*(1-0.05)-0.05*0.05)*T46</f>
        <v>7.0302500000000009E-3</v>
      </c>
      <c r="M205">
        <f>AE46+AA46+W46</f>
        <v>16.971281999999999</v>
      </c>
      <c r="O205" s="20"/>
      <c r="P205" s="16"/>
      <c r="Q205" t="s">
        <v>36</v>
      </c>
      <c r="R205">
        <f t="shared" si="180"/>
        <v>4.4400000000000004E-3</v>
      </c>
      <c r="S205">
        <f t="shared" si="181"/>
        <v>8.7810000000000006E-3</v>
      </c>
      <c r="U205">
        <f t="shared" si="182"/>
        <v>3.5170000000000002E-3</v>
      </c>
      <c r="V205">
        <f t="shared" si="183"/>
        <v>4.2000000000000006E-3</v>
      </c>
      <c r="X205">
        <f>(0.1*0.9+0.1*0.9)*X46+0.1*0.1*AB46+(1-0.1*0.9-0.1*0.9-0.1*0.1)*T46</f>
        <v>7.0610000000000004E-3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4">(0.2*0.8+0.2*0.8)*Y32+0.2*0.2*AC32+(1-0.2*0.8-0.2*0.8-0.2*0.2)*U32</f>
        <v>0</v>
      </c>
      <c r="G209">
        <f t="shared" ref="G209:G211" si="185">(0.2*0.8+0.2*0.8)*Z32+0.2*0.2*AD32+(1-0.2*0.8-0.2*0.8-0.2*0.2)*V32</f>
        <v>0</v>
      </c>
      <c r="I209">
        <f t="shared" ref="I209:I211" si="186">(0.2*0.8+0.2*0.8)*Y39+0.2*0.2*AC39+(1-0.2*0.8-0.2*0.8-0.2*0.2)*U39</f>
        <v>0</v>
      </c>
      <c r="J209">
        <f t="shared" ref="J209:J211" si="187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8">(0.3*0.7+0.3*0.7)*Y32+0.3*0.3*AC32+(1-0.3*0.7-0.3*0.7-0.3*0.3)*U32</f>
        <v>0</v>
      </c>
      <c r="S209">
        <f t="shared" ref="S209:S211" si="189">(0.3*0.7+0.3*0.7)*Z32+0.3*0.3*AD32+(1-0.3*0.7-0.3*0.7-0.3*0.3)*V32</f>
        <v>0</v>
      </c>
      <c r="U209">
        <f t="shared" ref="U209:U211" si="190">(0.3*0.7+0.3*0.7)*Y39+0.3*0.3*AC39+(1-0.3*0.7-0.3*0.7-0.3*0.3)*U39</f>
        <v>0</v>
      </c>
      <c r="V209">
        <f t="shared" ref="V209:V211" si="191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4"/>
        <v>0</v>
      </c>
      <c r="G210">
        <f t="shared" si="185"/>
        <v>0</v>
      </c>
      <c r="I210">
        <f t="shared" si="186"/>
        <v>0</v>
      </c>
      <c r="J210">
        <f t="shared" si="187"/>
        <v>0</v>
      </c>
      <c r="O210" s="20"/>
      <c r="P210" s="16"/>
      <c r="Q210" t="s">
        <v>35</v>
      </c>
      <c r="R210">
        <f t="shared" si="188"/>
        <v>0</v>
      </c>
      <c r="S210">
        <f t="shared" si="189"/>
        <v>0</v>
      </c>
      <c r="U210">
        <f t="shared" si="190"/>
        <v>0</v>
      </c>
      <c r="V210">
        <f t="shared" si="191"/>
        <v>0</v>
      </c>
    </row>
    <row r="211" spans="1:25" x14ac:dyDescent="0.25">
      <c r="B211" s="17"/>
      <c r="C211" s="20"/>
      <c r="D211" s="16"/>
      <c r="E211" t="s">
        <v>36</v>
      </c>
      <c r="F211">
        <f t="shared" si="184"/>
        <v>4.4800000000000005E-3</v>
      </c>
      <c r="G211">
        <f t="shared" si="185"/>
        <v>8.8640000000000004E-3</v>
      </c>
      <c r="I211">
        <f t="shared" si="186"/>
        <v>3.6280000000000001E-3</v>
      </c>
      <c r="J211">
        <f t="shared" si="187"/>
        <v>4.3E-3</v>
      </c>
      <c r="L211">
        <f>(0.2*0.8+0.2*0.8)*X46+0.2*0.2*AB46+(1-0.2*0.8-0.2*0.8-0.2*0.2)*T46</f>
        <v>7.1240000000000001E-3</v>
      </c>
      <c r="O211" s="20"/>
      <c r="P211" s="16"/>
      <c r="Q211" t="s">
        <v>36</v>
      </c>
      <c r="R211">
        <f t="shared" si="188"/>
        <v>4.5199999999999997E-3</v>
      </c>
      <c r="S211">
        <f t="shared" si="189"/>
        <v>8.9490000000000004E-3</v>
      </c>
      <c r="U211">
        <f t="shared" si="190"/>
        <v>3.7330000000000002E-3</v>
      </c>
      <c r="V211">
        <f t="shared" si="191"/>
        <v>4.4000000000000011E-3</v>
      </c>
      <c r="X211">
        <f>(0.3*0.7+0.3*0.7)*X46+0.3*0.3*AB46+(1-0.3*0.7-0.3*0.7-0.3*0.3)*T46</f>
        <v>7.1890000000000009E-3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92">3*0.05*(1-0.05)*(1-0.05)*Y32+3*0.05*0.05*(1-0.05)*AC32+0.05*0.05*0.05*AG32+(1-3*0.05*(1-0.05)*(1-0.05)-3*0.05*0.05*(1-0.05)-0.05*0.05*0.05)*U32</f>
        <v>0</v>
      </c>
      <c r="G216">
        <f t="shared" ref="G216:G218" si="193">3*0.05*(1-0.05)*(1-0.05)*Z32+3*0.05*0.05*(1-0.05)*AD32+0.05*0.05*0.05*AH32+(1-3*0.05*(1-0.05)*(1-0.05)-3*0.05*0.05*(1-0.05)-0.05*0.05*0.05)*V32</f>
        <v>0</v>
      </c>
      <c r="H216">
        <f t="shared" ref="H216:H218" si="194">AI32+AE32+AA32+W32</f>
        <v>0</v>
      </c>
      <c r="I216">
        <f t="shared" ref="I216:I218" si="195">3*0.05*(1-0.05)*(1-0.05)*Y39+3*0.05*0.05*(1-0.05)*AC39+0.05*0.05*0.05*AG39+(1-3*0.05*(1-0.05)*(1-0.05)-3*0.05*0.05*(1-0.05)-0.05*0.05*0.05)*U39</f>
        <v>0</v>
      </c>
      <c r="J216">
        <f t="shared" ref="J216:J218" si="196">3*0.05*(1-0.05)*(1-0.05)*Z39+3*0.05*0.05*(1-0.05)*AD39+0.05*0.05*0.05*AH39+(1-3*0.05*(1-0.05)*(1-0.05)-3*0.05*0.05*(1-0.05)-0.05*0.05*0.05)*V39</f>
        <v>0</v>
      </c>
      <c r="K216">
        <f t="shared" ref="K216:K218" si="197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8">3*0.1*(1-0.1)*(1-0.1)*Y32+3*0.1*0.1*(1-0.1)*AC32+0.1*0.1*0.1*AG32+(1-3*0.1*(1-0.1)*(1-0.1)-3*0.1*0.1*(1-0.1)-0.1*0.1*0.1)*U32</f>
        <v>0</v>
      </c>
      <c r="S216">
        <f t="shared" ref="S216:S218" si="199">3*0.1*(1-0.1)*(1-0.1)*Z32+3*0.1*0.1*(1-0.1)*AD32+0.1*0.1*0.1*AH32+(1-3*0.1*(1-0.1)*(1-0.1)-3*0.1*0.1*(1-0.1)-0.1*0.1*0.1)*V32</f>
        <v>0</v>
      </c>
      <c r="U216">
        <f t="shared" ref="U216:U218" si="200">3*0.1*(1-0.1)*(1-0.1)*Y39+3*0.1*0.1*(1-0.1)*AC39+0.1*0.1*0.1*AG39+(1-3*0.1*(1-0.1)*(1-0.1)-3*0.1*0.1*(1-0.1)-0.1*0.1*0.1)*U39</f>
        <v>0</v>
      </c>
      <c r="V216">
        <f t="shared" ref="V216:V218" si="201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92"/>
        <v>0</v>
      </c>
      <c r="G217">
        <f t="shared" si="193"/>
        <v>0</v>
      </c>
      <c r="H217">
        <f t="shared" si="194"/>
        <v>0</v>
      </c>
      <c r="I217">
        <f t="shared" si="195"/>
        <v>0</v>
      </c>
      <c r="J217">
        <f t="shared" si="196"/>
        <v>0</v>
      </c>
      <c r="K217">
        <f t="shared" si="197"/>
        <v>0</v>
      </c>
      <c r="N217" s="21"/>
      <c r="O217" s="20"/>
      <c r="P217" s="16"/>
      <c r="Q217" t="s">
        <v>35</v>
      </c>
      <c r="R217">
        <f t="shared" si="198"/>
        <v>0</v>
      </c>
      <c r="S217">
        <f t="shared" si="199"/>
        <v>0</v>
      </c>
      <c r="U217">
        <f t="shared" si="200"/>
        <v>0</v>
      </c>
      <c r="V217">
        <f t="shared" si="201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92"/>
        <v>4.4299999999999999E-3</v>
      </c>
      <c r="G218">
        <f t="shared" si="193"/>
        <v>8.7607249999999987E-3</v>
      </c>
      <c r="H218">
        <f t="shared" si="194"/>
        <v>8.1531540000000007</v>
      </c>
      <c r="I218">
        <f t="shared" si="195"/>
        <v>3.4877999999999997E-3</v>
      </c>
      <c r="J218">
        <f t="shared" si="196"/>
        <v>4.1749874999999995E-3</v>
      </c>
      <c r="K218">
        <f t="shared" si="197"/>
        <v>3.9352239999999998</v>
      </c>
      <c r="L218">
        <f>3*0.05*(1-0.05)*(1-0.05)*X46+3*0.05*0.05*(1-0.05)*AB46+0.05*0.05*0.05*AF46+(1-3*0.05*(1-0.05)*(1-0.05)-3*0.05*0.05*(1-0.05)-0.05*0.05*0.05)*T46</f>
        <v>7.0457374999999996E-3</v>
      </c>
      <c r="M218">
        <f>AI46+AE46+AA46+W46</f>
        <v>22.644317000000001</v>
      </c>
      <c r="N218" s="21"/>
      <c r="O218" s="20"/>
      <c r="P218" s="16"/>
      <c r="Q218" t="s">
        <v>36</v>
      </c>
      <c r="R218">
        <f t="shared" si="198"/>
        <v>4.4600000000000004E-3</v>
      </c>
      <c r="S218">
        <f t="shared" si="199"/>
        <v>8.8227999999999987E-3</v>
      </c>
      <c r="U218">
        <f t="shared" si="200"/>
        <v>3.5713999999999997E-3</v>
      </c>
      <c r="V218">
        <f t="shared" si="201"/>
        <v>4.2499E-3</v>
      </c>
      <c r="X218">
        <f>3*0.1*(1-0.1)*(1-0.1)*X46+3*0.1*0.1*(1-0.1)*AB46+0.1*0.1*0.1*AF46+(1-3*0.1*(1-0.1)*(1-0.1)-3*0.1*0.1*(1-0.1)-0.1*0.1*0.1)*T46</f>
        <v>7.0928999999999992E-3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202">3*0.2*(1-0.2)*(1-0.2)*Y32+3*0.2*0.2*(1-0.2)*AC32+0.2*0.2*0.2*AG32+(1-3*0.2*(1-0.2)*(1-0.2)-3*0.2*0.2*(1-0.2)-0.2*0.2*0.2)*U32</f>
        <v>0</v>
      </c>
      <c r="G222">
        <f t="shared" ref="G222:G224" si="203">3*0.2*(1-0.2)*(1-0.2)*Z32+3*0.2*0.2*(1-0.2)*AD32+0.2*0.2*0.2*AH32+(1-3*0.2*(1-0.2)*(1-0.2)-3*0.2*0.2*(1-0.2)-0.2*0.2*0.2)*V32</f>
        <v>0</v>
      </c>
      <c r="I222">
        <f t="shared" ref="I222:I224" si="204">3*0.2*(1-0.2)*(1-0.2)*Y39+3*0.2*0.2*(1-0.2)*AC39+0.2*0.2*0.2*AG39+(1-3*0.2*(1-0.2)*(1-0.2)-3*0.2*0.2*(1-0.2)-0.2*0.2*0.2)*U39</f>
        <v>0</v>
      </c>
      <c r="J222">
        <f t="shared" ref="J222:J224" si="205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6">3*0.3*(1-0.3)*(1-0.3)*Y32+3*0.3*0.3*(1-0.3)*AC32+0.3*0.3*0.3*AG32+(1-3*0.3*(1-0.3)*(1-0.3)-3*0.3*0.3*(1-0.3)-0.3*0.3*0.3)*U32</f>
        <v>0</v>
      </c>
      <c r="S222">
        <f t="shared" ref="S222:S224" si="207">3*0.3*(1-0.3)*(1-0.3)*Z32+3*0.3*0.3*(1-0.3)*AD32+0.3*0.3*0.3*AH32+(1-3*0.3*(1-0.3)*(1-0.3)-3*0.3*0.3*(1-0.3)-0.3*0.3*0.3)*V32</f>
        <v>0</v>
      </c>
      <c r="U222">
        <f t="shared" ref="U222:U224" si="208">3*0.3*(1-0.3)*(1-0.3)*Y39+3*0.3*0.3*(1-0.3)*AC39+0.3*0.3*0.3*AG39+(1-3*0.3*(1-0.3)*(1-0.3)-3*0.3*0.3*(1-0.3)-0.3*0.3*0.3)*U39</f>
        <v>0</v>
      </c>
      <c r="V222">
        <f t="shared" ref="V222:V224" si="209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202"/>
        <v>0</v>
      </c>
      <c r="G223">
        <f t="shared" si="203"/>
        <v>0</v>
      </c>
      <c r="I223">
        <f t="shared" si="204"/>
        <v>0</v>
      </c>
      <c r="J223">
        <f t="shared" si="205"/>
        <v>0</v>
      </c>
      <c r="N223" s="21"/>
      <c r="O223" s="20"/>
      <c r="P223" s="16"/>
      <c r="Q223" t="s">
        <v>35</v>
      </c>
      <c r="R223">
        <f t="shared" si="206"/>
        <v>0</v>
      </c>
      <c r="S223">
        <f t="shared" si="207"/>
        <v>0</v>
      </c>
      <c r="U223">
        <f t="shared" si="208"/>
        <v>0</v>
      </c>
      <c r="V223">
        <f t="shared" si="209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202"/>
        <v>4.5199999999999997E-3</v>
      </c>
      <c r="G224">
        <f t="shared" si="203"/>
        <v>8.9504000000000007E-3</v>
      </c>
      <c r="I224">
        <f t="shared" si="204"/>
        <v>3.7272E-3</v>
      </c>
      <c r="J224">
        <f t="shared" si="205"/>
        <v>4.3992000000000007E-3</v>
      </c>
      <c r="L224">
        <f>3*0.2*(1-0.2)*(1-0.2)*X46+3*0.2*0.2*(1-0.2)*AB46+0.2*0.2*0.2*AF46+(1-3*0.2*(1-0.2)*(1-0.2)-3*0.2*0.2*(1-0.2)-0.2*0.2*0.2)*T46</f>
        <v>7.1912E-3</v>
      </c>
      <c r="N224" s="21"/>
      <c r="O224" s="20"/>
      <c r="P224" s="16"/>
      <c r="Q224" t="s">
        <v>36</v>
      </c>
      <c r="R224">
        <f t="shared" si="206"/>
        <v>4.5800000000000007E-3</v>
      </c>
      <c r="S224">
        <f t="shared" si="207"/>
        <v>9.0816000000000022E-3</v>
      </c>
      <c r="U224">
        <f t="shared" si="208"/>
        <v>3.8698000000000005E-3</v>
      </c>
      <c r="V224">
        <f t="shared" si="209"/>
        <v>4.5473000000000006E-3</v>
      </c>
      <c r="X224">
        <f>3*0.3*(1-0.3)*(1-0.3)*X46+3*0.3*0.3*(1-0.3)*AB46+0.3*0.3*0.3*AF46+(1-3*0.3*(1-0.3)*(1-0.3)-3*0.3*0.3*(1-0.3)-0.3*0.3*0.3)*T46</f>
        <v>7.2943000000000001E-3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10">0.05*G52+(1-0.05)*C52</f>
        <v>0</v>
      </c>
      <c r="G229">
        <f t="shared" ref="G229:G231" si="211">0.05*H52+(1-0.05)*D52</f>
        <v>0</v>
      </c>
      <c r="H229">
        <f t="shared" ref="H229:H231" si="212">I52+E52</f>
        <v>0</v>
      </c>
      <c r="I229">
        <f t="shared" ref="I229:I231" si="213">0.05*G59+(1-0.05)*C59</f>
        <v>0</v>
      </c>
      <c r="J229">
        <f t="shared" ref="J229:J231" si="214">0.05*H59+(1-0.05)*D59</f>
        <v>0</v>
      </c>
      <c r="K229">
        <f t="shared" ref="K229:K231" si="215">I59+E59</f>
        <v>0</v>
      </c>
      <c r="P229" s="16" t="s">
        <v>34</v>
      </c>
      <c r="Q229" t="s">
        <v>33</v>
      </c>
      <c r="R229">
        <f t="shared" ref="R229:R231" si="216">0.1*G52+(1-0.1)*C52</f>
        <v>0</v>
      </c>
      <c r="S229">
        <f t="shared" ref="S229:S231" si="217">0.1*H52+(1-0.1)*D52</f>
        <v>0</v>
      </c>
      <c r="U229">
        <f t="shared" ref="U229:U231" si="218">0.1*G59+(1-0.1)*C59</f>
        <v>0</v>
      </c>
      <c r="V229">
        <f t="shared" ref="V229:V231" si="219">0.1*H59+(1-0.1)*D59</f>
        <v>0</v>
      </c>
    </row>
    <row r="230" spans="1:25" x14ac:dyDescent="0.25">
      <c r="C230" s="17"/>
      <c r="D230" s="16"/>
      <c r="E230" t="s">
        <v>35</v>
      </c>
      <c r="F230">
        <f t="shared" si="210"/>
        <v>0</v>
      </c>
      <c r="G230">
        <f t="shared" si="211"/>
        <v>0</v>
      </c>
      <c r="H230">
        <f t="shared" si="212"/>
        <v>0</v>
      </c>
      <c r="I230">
        <f t="shared" si="213"/>
        <v>0</v>
      </c>
      <c r="J230">
        <f t="shared" si="214"/>
        <v>0</v>
      </c>
      <c r="K230">
        <f t="shared" si="215"/>
        <v>0</v>
      </c>
      <c r="P230" s="16"/>
      <c r="Q230" t="s">
        <v>35</v>
      </c>
      <c r="R230">
        <f t="shared" si="216"/>
        <v>0</v>
      </c>
      <c r="S230">
        <f t="shared" si="217"/>
        <v>0</v>
      </c>
      <c r="U230">
        <f t="shared" si="218"/>
        <v>0</v>
      </c>
      <c r="V230">
        <f t="shared" si="219"/>
        <v>0</v>
      </c>
    </row>
    <row r="231" spans="1:25" x14ac:dyDescent="0.25">
      <c r="C231" s="17"/>
      <c r="D231" s="16"/>
      <c r="E231" t="s">
        <v>36</v>
      </c>
      <c r="F231">
        <f t="shared" si="210"/>
        <v>2.0049999999999998E-3</v>
      </c>
      <c r="G231">
        <f t="shared" si="211"/>
        <v>5.3149999999999994E-3</v>
      </c>
      <c r="H231">
        <f t="shared" si="212"/>
        <v>3.7331370000000001</v>
      </c>
      <c r="I231">
        <f t="shared" si="213"/>
        <v>1.82E-3</v>
      </c>
      <c r="J231">
        <f t="shared" si="214"/>
        <v>2.7100000000000002E-3</v>
      </c>
      <c r="K231">
        <f t="shared" si="215"/>
        <v>2.0348980000000001</v>
      </c>
      <c r="L231">
        <f>0.05*F66+(1-0.05)*B66</f>
        <v>3.4099999999999998E-3</v>
      </c>
      <c r="M231">
        <f>I66+E66</f>
        <v>11.326007000000001</v>
      </c>
      <c r="P231" s="16"/>
      <c r="Q231" t="s">
        <v>36</v>
      </c>
      <c r="R231">
        <f t="shared" si="216"/>
        <v>2.0100000000000001E-3</v>
      </c>
      <c r="S231">
        <f t="shared" si="217"/>
        <v>5.3299999999999997E-3</v>
      </c>
      <c r="U231">
        <f t="shared" si="218"/>
        <v>1.8400000000000001E-3</v>
      </c>
      <c r="V231">
        <f t="shared" si="219"/>
        <v>2.7200000000000002E-3</v>
      </c>
      <c r="X231">
        <f>0.1*F66+(1-0.1)*B66</f>
        <v>3.4199999999999999E-3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20">0.2*G52+(1-0.2)*C52</f>
        <v>0</v>
      </c>
      <c r="G235">
        <f t="shared" ref="G235:G237" si="221">0.2*H52+(1-0.2)*D52</f>
        <v>0</v>
      </c>
      <c r="I235">
        <f t="shared" ref="I235:I237" si="222">0.2*G59+(1-0.2)*C59</f>
        <v>0</v>
      </c>
      <c r="J235">
        <f t="shared" ref="J235:J237" si="223">0.2*H59+(1-0.2)*D59</f>
        <v>0</v>
      </c>
      <c r="P235" s="16" t="s">
        <v>38</v>
      </c>
      <c r="Q235" t="s">
        <v>33</v>
      </c>
      <c r="R235">
        <f t="shared" ref="R235:R237" si="224">0.3*G52+(1-0.3)*C52</f>
        <v>0</v>
      </c>
      <c r="S235">
        <f t="shared" ref="S235:S237" si="225">0.3*H52+(1-0.3)*D52</f>
        <v>0</v>
      </c>
      <c r="U235">
        <f t="shared" ref="U235:U237" si="226">0.3*G59+(1-0.3)*C59</f>
        <v>0</v>
      </c>
      <c r="V235">
        <f t="shared" ref="V235:V237" si="227">0.3*H59+(1-0.3)*D59</f>
        <v>0</v>
      </c>
    </row>
    <row r="236" spans="1:25" x14ac:dyDescent="0.25">
      <c r="C236" s="17"/>
      <c r="D236" s="16"/>
      <c r="E236" t="s">
        <v>35</v>
      </c>
      <c r="F236">
        <f t="shared" si="220"/>
        <v>0</v>
      </c>
      <c r="G236">
        <f t="shared" si="221"/>
        <v>0</v>
      </c>
      <c r="I236">
        <f t="shared" si="222"/>
        <v>0</v>
      </c>
      <c r="J236">
        <f t="shared" si="223"/>
        <v>0</v>
      </c>
      <c r="P236" s="16"/>
      <c r="Q236" t="s">
        <v>35</v>
      </c>
      <c r="R236">
        <f t="shared" si="224"/>
        <v>0</v>
      </c>
      <c r="S236">
        <f t="shared" si="225"/>
        <v>0</v>
      </c>
      <c r="U236">
        <f t="shared" si="226"/>
        <v>0</v>
      </c>
      <c r="V236">
        <f t="shared" si="227"/>
        <v>0</v>
      </c>
    </row>
    <row r="237" spans="1:25" x14ac:dyDescent="0.25">
      <c r="C237" s="17"/>
      <c r="D237" s="16"/>
      <c r="E237" t="s">
        <v>36</v>
      </c>
      <c r="F237">
        <f t="shared" si="220"/>
        <v>2.0200000000000001E-3</v>
      </c>
      <c r="G237">
        <f t="shared" si="221"/>
        <v>5.3600000000000002E-3</v>
      </c>
      <c r="I237">
        <f t="shared" si="222"/>
        <v>1.8800000000000002E-3</v>
      </c>
      <c r="J237">
        <f t="shared" si="223"/>
        <v>2.7400000000000002E-3</v>
      </c>
      <c r="L237">
        <f>0.2*F66+(1-0.2)*B66</f>
        <v>3.4400000000000003E-3</v>
      </c>
      <c r="P237" s="16"/>
      <c r="Q237" t="s">
        <v>36</v>
      </c>
      <c r="R237">
        <f t="shared" si="224"/>
        <v>2.0299999999999997E-3</v>
      </c>
      <c r="S237">
        <f t="shared" si="225"/>
        <v>5.3899999999999998E-3</v>
      </c>
      <c r="U237">
        <f t="shared" si="226"/>
        <v>1.9199999999999998E-3</v>
      </c>
      <c r="V237">
        <f t="shared" si="227"/>
        <v>2.7599999999999999E-3</v>
      </c>
      <c r="X237">
        <f>0.3*F66+(1-0.3)*B66</f>
        <v>3.4599999999999995E-3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8">(0.05*(1-0.05)+0.05*(1-0.05))*G52+0.05*0.05*K52+(1-0.05*(1-0.05)-0.05*(1-0.05)-0.05*0.05)*C52</f>
        <v>0</v>
      </c>
      <c r="G242">
        <f t="shared" ref="G242:G244" si="229">(0.05*(1-0.05)+0.05*(1-0.05))*H52+0.05*0.05*L52+(1-0.05*(1-0.05)-0.05*(1-0.05)-0.05*0.05)*D52</f>
        <v>0</v>
      </c>
      <c r="H242">
        <f t="shared" ref="H242:H244" si="230">M52+I52+E52</f>
        <v>0</v>
      </c>
      <c r="I242">
        <f t="shared" ref="I242:I244" si="231">(0.05*(1-0.05)+0.05*(1-0.05))*G59+0.05*0.05*K59+(1-0.05*(1-0.05)-0.05*(1-0.05)-0.05*0.05)*C59</f>
        <v>0</v>
      </c>
      <c r="J242">
        <f t="shared" ref="J242:J244" si="232">(0.05*(1-0.05)+0.05*(1-0.05))*H59+0.05*0.05*L59+(1-0.05*(1-0.05)-0.05*(1-0.05)-0.05*0.05)*D59</f>
        <v>0</v>
      </c>
      <c r="K242">
        <f t="shared" ref="K242:K244" si="233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34">(0.1*0.9+0.1*0.9)*G52+0.1*0.1*K52+(1-0.1*0.9-0.1*0.9-0.1*0.1)*C52</f>
        <v>0</v>
      </c>
      <c r="S242">
        <f t="shared" ref="S242:S244" si="235">(0.1*0.9+0.1*0.9)*H52+0.1*0.1*L52+(1-0.1*0.9-0.1*0.9-0.1*0.1)*D52</f>
        <v>0</v>
      </c>
      <c r="U242">
        <f t="shared" ref="U242:U244" si="236">(0.1*0.9+0.1*0.9)*G59+0.1*0.1*K59+(1-0.1*0.9-0.1*0.9-0.1*0.1)*C59</f>
        <v>0</v>
      </c>
      <c r="V242">
        <f t="shared" ref="V242:V244" si="237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8"/>
        <v>0</v>
      </c>
      <c r="G243">
        <f t="shared" si="229"/>
        <v>0</v>
      </c>
      <c r="H243">
        <f t="shared" si="230"/>
        <v>0</v>
      </c>
      <c r="I243">
        <f t="shared" si="231"/>
        <v>0</v>
      </c>
      <c r="J243">
        <f t="shared" si="232"/>
        <v>0</v>
      </c>
      <c r="K243">
        <f t="shared" si="233"/>
        <v>0</v>
      </c>
      <c r="O243" s="20"/>
      <c r="P243" s="16"/>
      <c r="Q243" t="s">
        <v>35</v>
      </c>
      <c r="R243">
        <f t="shared" si="234"/>
        <v>0</v>
      </c>
      <c r="S243">
        <f t="shared" si="235"/>
        <v>0</v>
      </c>
      <c r="U243">
        <f t="shared" si="236"/>
        <v>0</v>
      </c>
      <c r="V243">
        <f t="shared" si="237"/>
        <v>0</v>
      </c>
    </row>
    <row r="244" spans="1:25" x14ac:dyDescent="0.25">
      <c r="B244" s="17"/>
      <c r="C244" s="20"/>
      <c r="D244" s="16"/>
      <c r="E244" t="s">
        <v>36</v>
      </c>
      <c r="F244">
        <f t="shared" si="228"/>
        <v>2.0100000000000001E-3</v>
      </c>
      <c r="G244">
        <f t="shared" si="229"/>
        <v>5.3300000000000005E-3</v>
      </c>
      <c r="H244">
        <f t="shared" si="230"/>
        <v>5.6432900000000004</v>
      </c>
      <c r="I244">
        <f t="shared" si="231"/>
        <v>1.83975E-3</v>
      </c>
      <c r="J244">
        <f t="shared" si="232"/>
        <v>2.7200000000000006E-3</v>
      </c>
      <c r="K244">
        <f t="shared" si="233"/>
        <v>3.1697139999999999</v>
      </c>
      <c r="L244">
        <f>(0.05*(1-0.05)+0.05*(1-0.05))*F66+0.05*0.05*J66+(1-0.05*(1-0.05)-0.05*(1-0.05)-0.05*0.05)*B66</f>
        <v>3.4200000000000003E-3</v>
      </c>
      <c r="M244">
        <f>M66+I66+E66</f>
        <v>17.007645</v>
      </c>
      <c r="O244" s="20"/>
      <c r="P244" s="16"/>
      <c r="Q244" t="s">
        <v>36</v>
      </c>
      <c r="R244">
        <f t="shared" si="234"/>
        <v>2.0200000000000001E-3</v>
      </c>
      <c r="S244">
        <f t="shared" si="235"/>
        <v>5.3600000000000002E-3</v>
      </c>
      <c r="U244">
        <f t="shared" si="236"/>
        <v>1.8790000000000002E-3</v>
      </c>
      <c r="V244">
        <f t="shared" si="237"/>
        <v>2.7400000000000002E-3</v>
      </c>
      <c r="X244">
        <f>(0.1*0.9+0.1*0.9)*F66+0.1*0.1*J66+(1-0.1*0.9-0.1*0.9-0.1*0.1)*B66</f>
        <v>3.4399999999999999E-3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F250" si="238">(0.2*0.8+0.2*0.8)*G52+0.2*0.2*K52+(1-0.2*0.8-0.2*0.8-0.2*0.2)*C52</f>
        <v>0</v>
      </c>
      <c r="G248">
        <f t="shared" ref="G248:G250" si="239">(0.2*0.8+0.2*0.8)*H52+0.2*0.2*L52+(1-0.2*0.8-0.2*0.8-0.2*0.2)*D52</f>
        <v>0</v>
      </c>
      <c r="I248">
        <f t="shared" ref="I248:I250" si="240">(0.2*0.8+0.2*0.8)*G59+0.2*0.2*K59+(1-0.2*0.8-0.2*0.8-0.2*0.2)*C59</f>
        <v>0</v>
      </c>
      <c r="J248">
        <f t="shared" ref="J248:J250" si="24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42">(0.3*0.7+0.3*0.7)*G52+0.3*0.3*K52+(1-0.3*0.7-0.3*0.7-0.3*0.3)*C52</f>
        <v>0</v>
      </c>
      <c r="S248">
        <f t="shared" ref="S248:S250" si="243">(0.3*0.7+0.3*0.7)*H52+0.3*0.3*L52+(1-0.3*0.7-0.3*0.7-0.3*0.3)*D52</f>
        <v>0</v>
      </c>
      <c r="U248">
        <f t="shared" ref="U248:U250" si="244">(0.3*0.7+0.3*0.7)*G59+0.3*0.3*K59+(1-0.3*0.7-0.3*0.7-0.3*0.3)*C59</f>
        <v>0</v>
      </c>
      <c r="V248">
        <f t="shared" ref="V248:V250" si="245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 t="shared" si="238"/>
        <v>0</v>
      </c>
      <c r="G249">
        <f t="shared" si="239"/>
        <v>0</v>
      </c>
      <c r="I249">
        <f t="shared" si="240"/>
        <v>0</v>
      </c>
      <c r="J249">
        <f t="shared" si="241"/>
        <v>0</v>
      </c>
      <c r="O249" s="20"/>
      <c r="P249" s="16"/>
      <c r="Q249" t="s">
        <v>35</v>
      </c>
      <c r="R249">
        <f t="shared" si="242"/>
        <v>0</v>
      </c>
      <c r="S249">
        <f t="shared" si="243"/>
        <v>0</v>
      </c>
      <c r="U249">
        <f t="shared" si="244"/>
        <v>0</v>
      </c>
      <c r="V249">
        <f t="shared" si="245"/>
        <v>0</v>
      </c>
    </row>
    <row r="250" spans="1:25" x14ac:dyDescent="0.25">
      <c r="B250" s="17"/>
      <c r="C250" s="20"/>
      <c r="D250" s="16"/>
      <c r="E250" t="s">
        <v>36</v>
      </c>
      <c r="F250">
        <f t="shared" si="238"/>
        <v>2.0400000000000001E-3</v>
      </c>
      <c r="G250">
        <f t="shared" si="239"/>
        <v>5.4199999999999995E-3</v>
      </c>
      <c r="I250">
        <f t="shared" si="240"/>
        <v>1.9560000000000003E-3</v>
      </c>
      <c r="J250">
        <f t="shared" si="241"/>
        <v>2.7800000000000004E-3</v>
      </c>
      <c r="L250">
        <f>(0.2*0.8+0.2*0.8)*F66+0.2*0.2*J66+(1-0.2*0.8-0.2*0.8-0.2*0.2)*B66</f>
        <v>3.4799999999999996E-3</v>
      </c>
      <c r="O250" s="20"/>
      <c r="P250" s="16"/>
      <c r="Q250" t="s">
        <v>36</v>
      </c>
      <c r="R250">
        <f t="shared" si="242"/>
        <v>2.0600000000000002E-3</v>
      </c>
      <c r="S250">
        <f t="shared" si="243"/>
        <v>5.4800000000000005E-3</v>
      </c>
      <c r="U250">
        <f t="shared" si="244"/>
        <v>2.0310000000000003E-3</v>
      </c>
      <c r="V250">
        <f t="shared" si="245"/>
        <v>2.8200000000000005E-3</v>
      </c>
      <c r="X250">
        <f>(0.3*0.7+0.3*0.7)*F66+0.3*0.3*J66+(1-0.3*0.7-0.3*0.7-0.3*0.3)*B66</f>
        <v>3.5199999999999997E-3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6">3*0.05*(1-0.05)*(1-0.05)*G52+3*0.05*0.05*(1-0.05)*K52+0.05*0.05*0.05*O52+(1-3*0.05*(1-0.05)*(1-0.05)-3*0.05*0.05*(1-0.05)-0.05*0.05*0.05)*C52</f>
        <v>0</v>
      </c>
      <c r="G255">
        <f t="shared" ref="G255:G257" si="247">3*0.05*(1-0.05)*(1-0.05)*H52+3*0.05*0.05*(1-0.05)*L52+0.05*0.05*0.05*P52+(1-3*0.05*(1-0.05)*(1-0.05)-3*0.05*0.05*(1-0.05)-0.05*0.05*0.05)*D52</f>
        <v>0</v>
      </c>
      <c r="H255">
        <f t="shared" ref="H255:H257" si="248">Q52+M52+I52+E52</f>
        <v>0</v>
      </c>
      <c r="I255">
        <f t="shared" ref="I255:I257" si="249">3*0.05*(1-0.05)*(1-0.05)*G59+3*0.05*0.05*(1-0.05)*K59+0.05*0.05*0.05*O59+(1-3*0.05*(1-0.05)*(1-0.05)-3*0.05*0.05*(1-0.05)-0.05*0.05*0.05)*C59</f>
        <v>0</v>
      </c>
      <c r="J255">
        <f t="shared" ref="J255:J257" si="250">3*0.05*(1-0.05)*(1-0.05)*H59+3*0.05*0.05*(1-0.05)*L59+0.05*0.05*0.05*P59+(1-3*0.05*(1-0.05)*(1-0.05)-3*0.05*0.05*(1-0.05)-0.05*0.05*0.05)*D59</f>
        <v>0</v>
      </c>
      <c r="K255">
        <f t="shared" ref="K255:K257" si="251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52">3*0.1*(1-0.1)*(1-0.1)*G52+3*0.1*0.1*(1-0.1)*K52+0.1*0.1*0.1*O52+(1-3*0.1*(1-0.1)*(1-0.1)-3*0.1*0.1*(1-0.1)-0.1*0.1*0.1)*C52</f>
        <v>0</v>
      </c>
      <c r="S255">
        <f t="shared" ref="S255:S257" si="253">3*0.1*(1-0.1)*(1-0.1)*H52+3*0.1*0.1*(1-0.1)*L52+0.1*0.1*0.1*P52+(1-3*0.1*(1-0.1)*(1-0.1)-3*0.1*0.1*(1-0.1)-0.1*0.1*0.1)*D52</f>
        <v>0</v>
      </c>
      <c r="U255">
        <f t="shared" ref="U255:U257" si="254">3*0.1*(1-0.1)*(1-0.1)*G59+3*0.1*0.1*(1-0.1)*K59+0.1*0.1*0.1*O59+(1-3*0.1*(1-0.1)*(1-0.1)-3*0.1*0.1*(1-0.1)-0.1*0.1*0.1)*C59</f>
        <v>0</v>
      </c>
      <c r="V255">
        <f t="shared" ref="V255:V257" si="255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6"/>
        <v>0</v>
      </c>
      <c r="G256">
        <f t="shared" si="247"/>
        <v>0</v>
      </c>
      <c r="H256">
        <f t="shared" si="248"/>
        <v>0</v>
      </c>
      <c r="I256">
        <f t="shared" si="249"/>
        <v>0</v>
      </c>
      <c r="J256">
        <f t="shared" si="250"/>
        <v>0</v>
      </c>
      <c r="K256">
        <f t="shared" si="251"/>
        <v>0</v>
      </c>
      <c r="N256" s="21"/>
      <c r="O256" s="20"/>
      <c r="P256" s="16"/>
      <c r="Q256" t="s">
        <v>35</v>
      </c>
      <c r="R256">
        <f t="shared" si="252"/>
        <v>0</v>
      </c>
      <c r="S256">
        <f t="shared" si="253"/>
        <v>0</v>
      </c>
      <c r="U256">
        <f t="shared" si="254"/>
        <v>0</v>
      </c>
      <c r="V256">
        <f t="shared" si="255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6"/>
        <v>2.0149999999999999E-3</v>
      </c>
      <c r="G257">
        <f t="shared" si="247"/>
        <v>5.3449999999999991E-3</v>
      </c>
      <c r="H257">
        <f t="shared" si="248"/>
        <v>7.5127540000000002</v>
      </c>
      <c r="I257">
        <f t="shared" si="249"/>
        <v>1.8592499999999998E-3</v>
      </c>
      <c r="J257">
        <f t="shared" si="250"/>
        <v>2.7300124999999997E-3</v>
      </c>
      <c r="K257">
        <f t="shared" si="251"/>
        <v>4.0924740000000002</v>
      </c>
      <c r="L257">
        <f>3*0.05*(1-0.05)*(1-0.05)*F66+3*0.05*0.05*(1-0.05)*J66+0.05*0.05*0.05*N66+(1-3*0.05*(1-0.05)*(1-0.05)-3*0.05*0.05*(1-0.05)-0.05*0.05*0.05)*B66</f>
        <v>3.4299999999999995E-3</v>
      </c>
      <c r="M257">
        <f>Q66+M66+I66+E66</f>
        <v>22.636797999999999</v>
      </c>
      <c r="N257" s="21"/>
      <c r="O257" s="20"/>
      <c r="P257" s="16"/>
      <c r="Q257" t="s">
        <v>36</v>
      </c>
      <c r="R257">
        <f t="shared" si="252"/>
        <v>2.0300000000000001E-3</v>
      </c>
      <c r="S257">
        <f t="shared" si="253"/>
        <v>5.3899999999999998E-3</v>
      </c>
      <c r="U257">
        <f t="shared" si="254"/>
        <v>1.9169999999999999E-3</v>
      </c>
      <c r="V257">
        <f t="shared" si="255"/>
        <v>2.7600999999999997E-3</v>
      </c>
      <c r="X257">
        <f>3*0.1*(1-0.1)*(1-0.1)*F66+3*0.1*0.1*(1-0.1)*J66+0.1*0.1*0.1*N66+(1-3*0.1*(1-0.1)*(1-0.1)-3*0.1*0.1*(1-0.1)-0.1*0.1*0.1)*B66</f>
        <v>3.4599999999999995E-3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6">3*0.2*(1-0.2)*(1-0.2)*G52+3*0.2*0.2*(1-0.2)*K52+0.2*0.2*0.2*O52+(1-3*0.2*(1-0.2)*(1-0.2)-3*0.2*0.2*(1-0.2)-0.2*0.2*0.2)*C52</f>
        <v>0</v>
      </c>
      <c r="G261">
        <f t="shared" ref="G261:G263" si="257">3*0.2*(1-0.2)*(1-0.2)*H52+3*0.2*0.2*(1-0.2)*L52+0.2*0.2*0.2*P52+(1-3*0.2*(1-0.2)*(1-0.2)-3*0.2*0.2*(1-0.2)-0.2*0.2*0.2)*D52</f>
        <v>0</v>
      </c>
      <c r="I261">
        <f t="shared" ref="I261:I263" si="258">3*0.2*(1-0.2)*(1-0.2)*G59+3*0.2*0.2*(1-0.2)*K59+0.2*0.2*0.2*O59+(1-3*0.2*(1-0.2)*(1-0.2)-3*0.2*0.2*(1-0.2)-0.2*0.2*0.2)*C59</f>
        <v>0</v>
      </c>
      <c r="J261">
        <f t="shared" ref="J261:J263" si="259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60">3*0.3*(1-0.3)*(1-0.3)*G52+3*0.3*0.3*(1-0.3)*K52+0.3*0.3*0.3*O52+(1-3*0.3*(1-0.3)*(1-0.3)-3*0.3*0.3*(1-0.3)-0.3*0.3*0.3)*C52</f>
        <v>0</v>
      </c>
      <c r="S261">
        <f t="shared" ref="S261:S263" si="261">3*0.3*(1-0.3)*(1-0.3)*H52+3*0.3*0.3*(1-0.3)*L52+0.3*0.3*0.3*P52+(1-3*0.3*(1-0.3)*(1-0.3)-3*0.3*0.3*(1-0.3)-0.3*0.3*0.3)*D52</f>
        <v>0</v>
      </c>
      <c r="U261">
        <f t="shared" ref="U261:U263" si="262">3*0.3*(1-0.3)*(1-0.3)*G59+3*0.3*0.3*(1-0.3)*K59+0.3*0.3*0.3*O59+(1-3*0.3*(1-0.3)*(1-0.3)-3*0.3*0.3*(1-0.3)-0.3*0.3*0.3)*C59</f>
        <v>0</v>
      </c>
      <c r="V261">
        <f t="shared" ref="V261:V263" si="263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6"/>
        <v>0</v>
      </c>
      <c r="G262">
        <f t="shared" si="257"/>
        <v>0</v>
      </c>
      <c r="I262">
        <f t="shared" si="258"/>
        <v>0</v>
      </c>
      <c r="J262">
        <f t="shared" si="259"/>
        <v>0</v>
      </c>
      <c r="N262" s="21"/>
      <c r="O262" s="20"/>
      <c r="P262" s="16"/>
      <c r="Q262" t="s">
        <v>35</v>
      </c>
      <c r="R262">
        <f t="shared" si="260"/>
        <v>0</v>
      </c>
      <c r="S262">
        <f t="shared" si="261"/>
        <v>0</v>
      </c>
      <c r="U262">
        <f t="shared" si="262"/>
        <v>0</v>
      </c>
      <c r="V262">
        <f t="shared" si="263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6"/>
        <v>2.0599999999999998E-3</v>
      </c>
      <c r="G263">
        <f t="shared" si="257"/>
        <v>5.4799999999999996E-3</v>
      </c>
      <c r="I263">
        <f t="shared" si="258"/>
        <v>2.0280000000000003E-3</v>
      </c>
      <c r="J263">
        <f t="shared" si="259"/>
        <v>2.8208E-3</v>
      </c>
      <c r="L263">
        <f>3*0.2*(1-0.2)*(1-0.2)*F66+3*0.2*0.2*(1-0.2)*J66+0.2*0.2*0.2*N66+(1-3*0.2*(1-0.2)*(1-0.2)-3*0.2*0.2*(1-0.2)-0.2*0.2*0.2)*B66</f>
        <v>3.5199999999999997E-3</v>
      </c>
      <c r="N263" s="21"/>
      <c r="O263" s="20"/>
      <c r="P263" s="16"/>
      <c r="Q263" t="s">
        <v>36</v>
      </c>
      <c r="R263">
        <f t="shared" si="260"/>
        <v>2.0899999999999998E-3</v>
      </c>
      <c r="S263">
        <f t="shared" si="261"/>
        <v>5.5699999999999994E-3</v>
      </c>
      <c r="U263">
        <f t="shared" si="262"/>
        <v>2.1330000000000003E-3</v>
      </c>
      <c r="V263">
        <f t="shared" si="263"/>
        <v>2.8827000000000002E-3</v>
      </c>
      <c r="X263">
        <f>3*0.3*(1-0.3)*(1-0.3)*F66+3*0.3*0.3*(1-0.3)*J66+0.3*0.3*0.3*N66+(1-3*0.3*(1-0.3)*(1-0.3)-3*0.3*0.3*(1-0.3)-0.3*0.3*0.3)*B66</f>
        <v>3.5799999999999998E-3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65</v>
      </c>
      <c r="V1" s="12"/>
      <c r="W1" s="12"/>
      <c r="X1" s="12"/>
      <c r="Y1" s="12" t="s">
        <v>66</v>
      </c>
      <c r="Z1" s="12"/>
      <c r="AA1" s="12"/>
      <c r="AB1" s="12"/>
      <c r="AC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67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11">
        <v>1.35E-2</v>
      </c>
      <c r="D13" s="11">
        <v>1.37E-2</v>
      </c>
      <c r="E13" s="12">
        <v>1.1164019999999999</v>
      </c>
      <c r="F13" t="s">
        <v>22</v>
      </c>
      <c r="G13" s="3">
        <v>1.41E-2</v>
      </c>
      <c r="H13" s="3">
        <v>1.41E-2</v>
      </c>
      <c r="I13">
        <v>1.8450329999999999</v>
      </c>
      <c r="J13" t="s">
        <v>22</v>
      </c>
      <c r="K13">
        <v>1.4800000000000001E-2</v>
      </c>
      <c r="L13">
        <v>1.4800000000000001E-2</v>
      </c>
      <c r="M13">
        <v>1.9375720000000001</v>
      </c>
      <c r="N13" t="s">
        <v>22</v>
      </c>
      <c r="O13">
        <v>1.54E-2</v>
      </c>
      <c r="P13">
        <v>1.54E-2</v>
      </c>
      <c r="Q13">
        <v>1.74587</v>
      </c>
      <c r="S13" s="17"/>
      <c r="T13" t="s">
        <v>22</v>
      </c>
      <c r="U13" s="3">
        <v>1.2200000000000001E-2</v>
      </c>
      <c r="V13" s="3">
        <v>1.26E-2</v>
      </c>
      <c r="W13">
        <v>2.5034399999999999</v>
      </c>
      <c r="X13" t="s">
        <v>22</v>
      </c>
      <c r="Y13" s="3">
        <v>1.2800000000000001E-2</v>
      </c>
      <c r="Z13" s="3">
        <v>1.32E-2</v>
      </c>
      <c r="AA13">
        <v>2.0522840000000002</v>
      </c>
      <c r="AB13" t="s">
        <v>22</v>
      </c>
      <c r="AC13">
        <v>1.34E-2</v>
      </c>
      <c r="AD13">
        <v>1.38E-2</v>
      </c>
      <c r="AE13">
        <v>2.4276089999999999</v>
      </c>
      <c r="AF13" t="s">
        <v>22</v>
      </c>
      <c r="AG13">
        <v>1.3899999999999999E-2</v>
      </c>
      <c r="AH13">
        <v>1.44E-2</v>
      </c>
      <c r="AI13">
        <v>1.917343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1.4200000000000001E-2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1.3599999999999999E-2</v>
      </c>
      <c r="C25" s="8"/>
      <c r="D25" s="8"/>
      <c r="E25">
        <v>5.9481780000000004</v>
      </c>
      <c r="F25" s="8">
        <v>1.4200000000000001E-2</v>
      </c>
      <c r="G25" s="8"/>
      <c r="H25" s="8"/>
      <c r="I25">
        <v>4.7217209999999996</v>
      </c>
      <c r="J25" s="10">
        <v>1.47E-2</v>
      </c>
      <c r="K25" s="10"/>
      <c r="L25" s="10"/>
      <c r="M25">
        <v>4.7783360000000004</v>
      </c>
      <c r="N25" s="10">
        <v>1.55E-2</v>
      </c>
      <c r="O25" s="10"/>
      <c r="P25" s="10"/>
      <c r="Q25">
        <v>5.2317809999999998</v>
      </c>
      <c r="S25" s="19"/>
      <c r="T25" s="8">
        <v>1.2500000000000001E-2</v>
      </c>
      <c r="U25" s="8"/>
      <c r="V25" s="8"/>
      <c r="W25">
        <v>4.9310549999999997</v>
      </c>
      <c r="X25" s="8">
        <v>1.2999999999999999E-2</v>
      </c>
      <c r="Y25" s="8"/>
      <c r="Z25" s="8"/>
      <c r="AA25">
        <v>4.9513990000000003</v>
      </c>
      <c r="AB25" s="10">
        <v>1.3599999999999999E-2</v>
      </c>
      <c r="AC25" s="10"/>
      <c r="AD25" s="10"/>
      <c r="AE25">
        <v>5.4005700000000001</v>
      </c>
      <c r="AF25" s="10">
        <v>1.4200000000000001E-2</v>
      </c>
      <c r="AG25" s="10"/>
      <c r="AH25" s="10"/>
      <c r="AI25">
        <v>4.8606800000000003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8.5000000000000006E-3</v>
      </c>
      <c r="D34" s="3">
        <v>1.12E-2</v>
      </c>
      <c r="E34">
        <v>2.3574850000000001</v>
      </c>
      <c r="F34" t="s">
        <v>22</v>
      </c>
      <c r="G34" s="3">
        <v>8.8000000000000005E-3</v>
      </c>
      <c r="H34" s="3">
        <v>1.17E-2</v>
      </c>
      <c r="I34">
        <v>2.346571</v>
      </c>
      <c r="J34" t="s">
        <v>22</v>
      </c>
      <c r="K34">
        <v>9.1999999999999998E-3</v>
      </c>
      <c r="L34">
        <v>1.2200000000000001E-2</v>
      </c>
      <c r="M34">
        <v>1.966769</v>
      </c>
      <c r="N34" t="s">
        <v>22</v>
      </c>
      <c r="O34">
        <v>9.5999999999999992E-3</v>
      </c>
      <c r="P34">
        <v>1.2699999999999999E-2</v>
      </c>
      <c r="Q34">
        <v>2.3530030000000002</v>
      </c>
      <c r="S34" s="17"/>
      <c r="T34" t="s">
        <v>22</v>
      </c>
      <c r="U34" s="3">
        <v>4.4000000000000003E-3</v>
      </c>
      <c r="V34" s="3">
        <v>9.1000000000000004E-3</v>
      </c>
      <c r="W34">
        <v>2.359804</v>
      </c>
      <c r="X34" t="s">
        <v>22</v>
      </c>
      <c r="Y34" s="3">
        <v>4.5999999999999999E-3</v>
      </c>
      <c r="Z34" s="3">
        <v>9.4999999999999998E-3</v>
      </c>
      <c r="AA34">
        <v>2.3039879999999999</v>
      </c>
      <c r="AB34" t="s">
        <v>22</v>
      </c>
      <c r="AC34" s="3">
        <v>4.7999999999999996E-3</v>
      </c>
      <c r="AD34" s="3">
        <v>0.01</v>
      </c>
      <c r="AE34">
        <v>1.9358070000000001</v>
      </c>
      <c r="AF34" t="s">
        <v>22</v>
      </c>
      <c r="AG34" s="3">
        <v>5.0000000000000001E-3</v>
      </c>
      <c r="AH34" s="3">
        <v>1.04E-2</v>
      </c>
      <c r="AI34">
        <v>1.85107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1.03E-2</v>
      </c>
      <c r="C46" s="8"/>
      <c r="D46" s="8"/>
      <c r="E46">
        <v>4.6025090000000004</v>
      </c>
      <c r="F46" s="8">
        <v>1.0800000000000001E-2</v>
      </c>
      <c r="G46" s="8"/>
      <c r="H46" s="8"/>
      <c r="I46">
        <v>5.4977179999999999</v>
      </c>
      <c r="J46" s="10">
        <v>1.1299999999999999E-2</v>
      </c>
      <c r="K46" s="10"/>
      <c r="L46" s="10"/>
      <c r="M46">
        <v>5.4891810000000003</v>
      </c>
      <c r="N46" s="10">
        <v>1.18E-2</v>
      </c>
      <c r="O46" s="10"/>
      <c r="P46" s="10"/>
      <c r="Q46">
        <v>4.9697290000000001</v>
      </c>
      <c r="S46" s="19"/>
      <c r="T46" s="8">
        <v>7.1999999999999998E-3</v>
      </c>
      <c r="U46" s="8"/>
      <c r="V46" s="8"/>
      <c r="W46">
        <v>5.2090420000000002</v>
      </c>
      <c r="X46" s="8">
        <v>7.6E-3</v>
      </c>
      <c r="Y46" s="8"/>
      <c r="Z46" s="8"/>
      <c r="AA46">
        <v>5.365164</v>
      </c>
      <c r="AB46" s="8">
        <v>7.9000000000000008E-3</v>
      </c>
      <c r="AC46" s="8"/>
      <c r="AD46" s="8"/>
      <c r="AE46">
        <v>4.8047890000000004</v>
      </c>
      <c r="AF46" s="8">
        <v>8.2000000000000007E-3</v>
      </c>
      <c r="AG46" s="8"/>
      <c r="AH46" s="8"/>
      <c r="AI46">
        <v>5.3765669999999997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5.5999999999999999E-3</v>
      </c>
      <c r="E54">
        <v>2.0638299999999998</v>
      </c>
      <c r="F54" t="s">
        <v>22</v>
      </c>
      <c r="G54" s="3">
        <v>2.0999999999999999E-3</v>
      </c>
      <c r="H54" s="3">
        <v>5.8999999999999999E-3</v>
      </c>
      <c r="I54">
        <v>2.1469459999999998</v>
      </c>
      <c r="J54" t="s">
        <v>22</v>
      </c>
      <c r="K54" s="3">
        <v>2.2000000000000001E-3</v>
      </c>
      <c r="L54" s="3">
        <v>6.1000000000000004E-3</v>
      </c>
      <c r="M54">
        <v>1.7698179999999999</v>
      </c>
      <c r="N54" t="s">
        <v>22</v>
      </c>
      <c r="O54" s="3">
        <v>2.3E-3</v>
      </c>
      <c r="P54" s="3">
        <v>6.4000000000000003E-3</v>
      </c>
      <c r="Q54">
        <v>2.1593499999999999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3.3999999999999998E-3</v>
      </c>
      <c r="C66" s="8"/>
      <c r="D66" s="8"/>
      <c r="E66">
        <v>5.2819969999999996</v>
      </c>
      <c r="F66" s="8">
        <v>3.5999999999999999E-3</v>
      </c>
      <c r="G66" s="8"/>
      <c r="H66" s="8"/>
      <c r="I66">
        <v>4.6207079999999996</v>
      </c>
      <c r="J66" s="8">
        <v>3.8E-3</v>
      </c>
      <c r="K66" s="8"/>
      <c r="L66" s="8"/>
      <c r="M66">
        <v>5.267201</v>
      </c>
      <c r="N66" s="8">
        <v>4.0000000000000001E-3</v>
      </c>
      <c r="O66" s="8"/>
      <c r="P66" s="8"/>
      <c r="Q66">
        <v>5.1444159999999997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1.353E-2</v>
      </c>
      <c r="G75">
        <f t="shared" si="1"/>
        <v>1.3720000000000001E-2</v>
      </c>
      <c r="H75">
        <f t="shared" si="2"/>
        <v>2.9614349999999998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1.363E-2</v>
      </c>
      <c r="M75">
        <f>I25+E25</f>
        <v>10.669899000000001</v>
      </c>
      <c r="P75" s="16"/>
      <c r="Q75" t="s">
        <v>36</v>
      </c>
      <c r="R75">
        <f t="shared" si="6"/>
        <v>1.3559999999999999E-2</v>
      </c>
      <c r="S75">
        <f t="shared" si="7"/>
        <v>1.374E-2</v>
      </c>
      <c r="U75">
        <f t="shared" si="8"/>
        <v>5.5599999999999998E-3</v>
      </c>
      <c r="V75">
        <f t="shared" si="9"/>
        <v>5.5599999999999998E-3</v>
      </c>
      <c r="X75">
        <f>0.1*F25+(1-0.1)*B25</f>
        <v>1.3659999999999999E-2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1.362E-2</v>
      </c>
      <c r="G81">
        <f>0.2*H13+(1-0.2)*D13</f>
        <v>1.3780000000000001E-2</v>
      </c>
      <c r="I81">
        <f t="shared" si="11"/>
        <v>5.62E-3</v>
      </c>
      <c r="J81">
        <f t="shared" si="12"/>
        <v>5.62E-3</v>
      </c>
      <c r="L81">
        <f>0.2*F25+(1-0.2)*B25</f>
        <v>1.3720000000000001E-2</v>
      </c>
      <c r="P81" s="16"/>
      <c r="Q81" t="s">
        <v>36</v>
      </c>
      <c r="R81">
        <f t="shared" si="13"/>
        <v>1.3679999999999999E-2</v>
      </c>
      <c r="S81">
        <f t="shared" si="14"/>
        <v>1.3819999999999999E-2</v>
      </c>
      <c r="U81">
        <f t="shared" si="15"/>
        <v>5.6799999999999993E-3</v>
      </c>
      <c r="V81">
        <f t="shared" si="16"/>
        <v>5.6799999999999993E-3</v>
      </c>
      <c r="X81">
        <f>0.3*F25+(1-0.3)*B25</f>
        <v>1.3779999999999999E-2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1.3560249999999999E-2</v>
      </c>
      <c r="G88">
        <f t="shared" si="18"/>
        <v>1.3740750000000001E-2</v>
      </c>
      <c r="H88">
        <f t="shared" si="19"/>
        <v>4.8990070000000001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1.365975E-2</v>
      </c>
      <c r="M88">
        <f>M25+I25+E25</f>
        <v>15.448235</v>
      </c>
      <c r="O88" s="20"/>
      <c r="P88" s="16"/>
      <c r="Q88" t="s">
        <v>36</v>
      </c>
      <c r="R88">
        <f t="shared" si="23"/>
        <v>1.3621000000000001E-2</v>
      </c>
      <c r="S88">
        <f t="shared" si="24"/>
        <v>1.3783000000000002E-2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1.3719E-2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1.3743999999999999E-2</v>
      </c>
      <c r="G94">
        <f t="shared" si="28"/>
        <v>1.3872000000000001E-2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1.3835999999999999E-2</v>
      </c>
      <c r="O94" s="20"/>
      <c r="P94" s="16"/>
      <c r="Q94" t="s">
        <v>36</v>
      </c>
      <c r="R94">
        <f t="shared" si="31"/>
        <v>1.3868999999999999E-2</v>
      </c>
      <c r="S94">
        <f t="shared" si="32"/>
        <v>1.3967E-2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1.3951000000000002E-2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1.3590724999999998E-2</v>
      </c>
      <c r="G101">
        <f t="shared" si="36"/>
        <v>1.3762199999999999E-2</v>
      </c>
      <c r="H101">
        <f>Q13+M13+I11+E13</f>
        <v>4.7998440000000002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1.3689299999999998E-2</v>
      </c>
      <c r="M101">
        <f>Q25+M25+I25+E25</f>
        <v>20.680016000000002</v>
      </c>
      <c r="N101" s="21"/>
      <c r="O101" s="20"/>
      <c r="P101" s="16"/>
      <c r="Q101" t="s">
        <v>36</v>
      </c>
      <c r="R101">
        <f t="shared" si="40"/>
        <v>1.3682799999999998E-2</v>
      </c>
      <c r="S101">
        <f t="shared" si="41"/>
        <v>1.38286E-2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1.3777399999999999E-2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1.38704E-2</v>
      </c>
      <c r="G107">
        <f t="shared" si="45"/>
        <v>1.39728E-2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1.39512E-2</v>
      </c>
      <c r="N107" s="21"/>
      <c r="O107" s="20"/>
      <c r="P107" s="16"/>
      <c r="Q107" t="s">
        <v>36</v>
      </c>
      <c r="R107">
        <f t="shared" si="48"/>
        <v>1.40616E-2</v>
      </c>
      <c r="S107">
        <f t="shared" si="49"/>
        <v>1.4130200000000001E-2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1.4123800000000002E-2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1.223E-2</v>
      </c>
      <c r="G114">
        <f t="shared" si="53"/>
        <v>1.2629999999999999E-2</v>
      </c>
      <c r="H114">
        <f t="shared" si="54"/>
        <v>4.5557239999999997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1.2525E-2</v>
      </c>
      <c r="M114">
        <f>AA25+W25</f>
        <v>9.8824539999999992</v>
      </c>
      <c r="P114" s="16"/>
      <c r="Q114" t="s">
        <v>36</v>
      </c>
      <c r="R114">
        <f t="shared" si="58"/>
        <v>1.226E-2</v>
      </c>
      <c r="S114">
        <f t="shared" si="58"/>
        <v>1.2660000000000001E-2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1.2550000000000002E-2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1.2320000000000001E-2</v>
      </c>
      <c r="G120">
        <f t="shared" si="62"/>
        <v>1.272E-2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1.2600000000000002E-2</v>
      </c>
      <c r="P120" s="16"/>
      <c r="Q120" t="s">
        <v>36</v>
      </c>
      <c r="R120">
        <f t="shared" si="65"/>
        <v>1.238E-2</v>
      </c>
      <c r="S120">
        <f t="shared" si="65"/>
        <v>1.278E-2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1.2649999999999998E-2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1.2260000000000002E-2</v>
      </c>
      <c r="G127">
        <f t="shared" si="69"/>
        <v>1.2660000000000001E-2</v>
      </c>
      <c r="H127">
        <f t="shared" si="70"/>
        <v>6.983333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1.2550250000000001E-2</v>
      </c>
      <c r="M127">
        <f>AE25+AA25+W25</f>
        <v>15.283024000000001</v>
      </c>
      <c r="O127" s="20"/>
      <c r="P127" s="16"/>
      <c r="Q127" t="s">
        <v>36</v>
      </c>
      <c r="R127">
        <f t="shared" si="74"/>
        <v>1.2320000000000003E-2</v>
      </c>
      <c r="S127">
        <f t="shared" si="75"/>
        <v>1.2720000000000002E-2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1.2601000000000001E-2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1.244E-2</v>
      </c>
      <c r="G133">
        <f t="shared" si="79"/>
        <v>1.2840000000000001E-2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1.2704E-2</v>
      </c>
      <c r="O133" s="20"/>
      <c r="P133" s="16"/>
      <c r="Q133" t="s">
        <v>36</v>
      </c>
      <c r="R133">
        <f t="shared" si="82"/>
        <v>1.2560000000000002E-2</v>
      </c>
      <c r="S133">
        <f t="shared" si="83"/>
        <v>1.2960000000000001E-2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1.2809000000000001E-2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1.13559E-2</v>
      </c>
      <c r="G140">
        <f>3*0.05*(1-0.05)*(1-0.05)*Z20+3*0.05*0.05*(1-0.05)*AD13+0.05*0.05*0.05*AH13+(1-3*0.05*(1-0.05)*(1-0.05)-3*0.05*0.05*(1-0.05)-0.05*0.05*0.05)*V13</f>
        <v>1.1701762499999997E-2</v>
      </c>
      <c r="H140">
        <f>AI13+AE13+AA20+W13</f>
        <v>7.9714609999999997</v>
      </c>
      <c r="I140">
        <f t="shared" si="86"/>
        <v>5.3908874999999993E-3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1.25757375E-2</v>
      </c>
      <c r="M140">
        <f>AI25+AE25+AA25+W25</f>
        <v>20.143704</v>
      </c>
      <c r="N140" s="21"/>
      <c r="O140" s="20"/>
      <c r="P140" s="16"/>
      <c r="Q140" t="s">
        <v>36</v>
      </c>
      <c r="R140">
        <f t="shared" si="89"/>
        <v>1.2379899999999999E-2</v>
      </c>
      <c r="S140">
        <f t="shared" si="90"/>
        <v>1.278E-2</v>
      </c>
      <c r="U140">
        <f t="shared" si="91"/>
        <v>5.4871E-3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1.26529E-2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9.9095999999999993E-3</v>
      </c>
      <c r="G146">
        <f>3*0.2*(1-0.2)*(1-0.2)*Z20+3*0.2*0.2*(1-0.2)*AD13+0.2*0.2*0.2*AH13+(1-3*0.2*(1-0.2)*(1-0.2)-3*0.2*0.2*(1-0.2)-0.2*0.2*0.2)*V13</f>
        <v>1.0156799999999999E-2</v>
      </c>
      <c r="I146">
        <f t="shared" si="93"/>
        <v>5.7167999999999993E-3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1.28112E-2</v>
      </c>
      <c r="N146" s="21"/>
      <c r="O146" s="20"/>
      <c r="P146" s="16"/>
      <c r="Q146" t="s">
        <v>36</v>
      </c>
      <c r="R146">
        <f t="shared" si="95"/>
        <v>1.2737300000000003E-2</v>
      </c>
      <c r="S146">
        <f t="shared" si="96"/>
        <v>1.3140000000000001E-2</v>
      </c>
      <c r="U146">
        <f t="shared" si="97"/>
        <v>6.0317000000000001E-3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1.2974300000000001E-2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8.515E-3</v>
      </c>
      <c r="G153">
        <f t="shared" si="100"/>
        <v>1.1225000000000001E-2</v>
      </c>
      <c r="H153">
        <f t="shared" si="101"/>
        <v>4.7040559999999996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1.0325000000000001E-2</v>
      </c>
      <c r="M153">
        <f>I46+E46</f>
        <v>10.100227</v>
      </c>
      <c r="P153" s="16"/>
      <c r="Q153" t="s">
        <v>36</v>
      </c>
      <c r="R153">
        <f t="shared" si="105"/>
        <v>8.5300000000000011E-3</v>
      </c>
      <c r="S153">
        <f t="shared" si="106"/>
        <v>1.125E-2</v>
      </c>
      <c r="U153">
        <f t="shared" si="107"/>
        <v>4.7600000000000003E-3</v>
      </c>
      <c r="V153">
        <f t="shared" si="108"/>
        <v>4.96E-3</v>
      </c>
      <c r="X153">
        <f>0.1*F46+(1-0.1)*B46</f>
        <v>1.035E-2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8.5600000000000016E-3</v>
      </c>
      <c r="G159">
        <f t="shared" si="110"/>
        <v>1.1300000000000001E-2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1.0400000000000001E-2</v>
      </c>
      <c r="P159" s="16"/>
      <c r="Q159" t="s">
        <v>36</v>
      </c>
      <c r="R159">
        <f t="shared" si="113"/>
        <v>8.5900000000000004E-3</v>
      </c>
      <c r="S159">
        <f t="shared" si="114"/>
        <v>1.1349999999999999E-2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1.0449999999999999E-2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8.5302500000000014E-3</v>
      </c>
      <c r="G166">
        <f t="shared" si="118"/>
        <v>1.1250000000000001E-2</v>
      </c>
      <c r="H166">
        <f t="shared" si="119"/>
        <v>6.6708250000000007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1.035E-2</v>
      </c>
      <c r="M166">
        <f>M46+I46+E46</f>
        <v>15.589408000000002</v>
      </c>
      <c r="O166" s="20"/>
      <c r="P166" s="16"/>
      <c r="Q166" t="s">
        <v>36</v>
      </c>
      <c r="R166">
        <f t="shared" si="123"/>
        <v>8.5610000000000026E-3</v>
      </c>
      <c r="S166">
        <f t="shared" si="124"/>
        <v>1.1300000000000001E-2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1.0400000000000001E-2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8.6239999999999997E-3</v>
      </c>
      <c r="G172">
        <f t="shared" si="128"/>
        <v>1.14E-2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1.0499999999999999E-2</v>
      </c>
      <c r="O172" s="20"/>
      <c r="P172" s="16"/>
      <c r="Q172" t="s">
        <v>36</v>
      </c>
      <c r="R172">
        <f t="shared" si="131"/>
        <v>8.6890000000000023E-3</v>
      </c>
      <c r="S172">
        <f t="shared" si="132"/>
        <v>1.15E-2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1.0600000000000002E-2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8.5457374999999992E-3</v>
      </c>
      <c r="G179">
        <f t="shared" si="136"/>
        <v>1.1274999999999999E-2</v>
      </c>
      <c r="H179">
        <f t="shared" si="137"/>
        <v>9.023828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1.0374999999999999E-2</v>
      </c>
      <c r="M179">
        <f>Q46+M46+I46+E46</f>
        <v>20.559137</v>
      </c>
      <c r="N179" s="21"/>
      <c r="O179" s="20"/>
      <c r="P179" s="16"/>
      <c r="Q179" t="s">
        <v>36</v>
      </c>
      <c r="R179">
        <f t="shared" si="141"/>
        <v>8.5929000000000005E-3</v>
      </c>
      <c r="S179">
        <f t="shared" si="142"/>
        <v>1.1349999999999999E-2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1.0449999999999999E-2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8.6911999999999996E-3</v>
      </c>
      <c r="G185">
        <f t="shared" si="146"/>
        <v>1.15E-2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1.06E-2</v>
      </c>
      <c r="N185" s="21"/>
      <c r="O185" s="20"/>
      <c r="P185" s="16"/>
      <c r="Q185" t="s">
        <v>36</v>
      </c>
      <c r="R185">
        <f t="shared" si="149"/>
        <v>8.7943000000000014E-3</v>
      </c>
      <c r="S185">
        <f t="shared" si="150"/>
        <v>1.1650000000000001E-2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1.0749999999999999E-2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4.4099999999999999E-3</v>
      </c>
      <c r="G192">
        <f t="shared" si="154"/>
        <v>9.1199999999999996E-3</v>
      </c>
      <c r="H192">
        <f t="shared" si="155"/>
        <v>4.6637919999999999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7.2199999999999999E-3</v>
      </c>
      <c r="M192">
        <f>AA46+W46</f>
        <v>10.574206</v>
      </c>
      <c r="P192" s="16"/>
      <c r="Q192" t="s">
        <v>36</v>
      </c>
      <c r="R192">
        <f t="shared" si="159"/>
        <v>4.4200000000000003E-3</v>
      </c>
      <c r="S192">
        <f t="shared" si="160"/>
        <v>9.1400000000000006E-3</v>
      </c>
      <c r="U192">
        <f t="shared" si="161"/>
        <v>3.46E-3</v>
      </c>
      <c r="V192">
        <f t="shared" si="162"/>
        <v>4.1500000000000009E-3</v>
      </c>
      <c r="X192">
        <f>0.1*X46+(1-0.1)*T46</f>
        <v>7.2399999999999999E-3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4.4400000000000004E-3</v>
      </c>
      <c r="G198">
        <f t="shared" si="164"/>
        <v>9.1800000000000007E-3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7.28E-3</v>
      </c>
      <c r="P198" s="16"/>
      <c r="Q198" t="s">
        <v>36</v>
      </c>
      <c r="R198">
        <f t="shared" si="167"/>
        <v>4.4599999999999996E-3</v>
      </c>
      <c r="S198">
        <f t="shared" si="168"/>
        <v>9.219999999999999E-3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7.3199999999999993E-3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4.4200000000000003E-3</v>
      </c>
      <c r="G205">
        <f t="shared" si="172"/>
        <v>9.1402500000000008E-3</v>
      </c>
      <c r="H205">
        <f t="shared" si="173"/>
        <v>6.5995989999999995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7.2397500000000005E-3</v>
      </c>
      <c r="M205">
        <f>AE46+AA46+W46</f>
        <v>15.378995</v>
      </c>
      <c r="O205" s="20"/>
      <c r="P205" s="16"/>
      <c r="Q205" t="s">
        <v>36</v>
      </c>
      <c r="R205">
        <f t="shared" si="177"/>
        <v>4.4400000000000004E-3</v>
      </c>
      <c r="S205">
        <f t="shared" si="178"/>
        <v>9.1810000000000017E-3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7.2790000000000007E-3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4.4800000000000005E-3</v>
      </c>
      <c r="G211">
        <f t="shared" si="182"/>
        <v>9.2639999999999997E-3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7.3559999999999997E-3</v>
      </c>
      <c r="O211" s="20"/>
      <c r="P211" s="16"/>
      <c r="Q211" t="s">
        <v>36</v>
      </c>
      <c r="R211">
        <f t="shared" si="185"/>
        <v>4.5199999999999997E-3</v>
      </c>
      <c r="S211">
        <f t="shared" si="186"/>
        <v>9.3489999999999997E-3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7.431000000000001E-3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4.4299999999999999E-3</v>
      </c>
      <c r="G218">
        <f t="shared" si="190"/>
        <v>9.1607249999999998E-3</v>
      </c>
      <c r="H218">
        <f t="shared" si="191"/>
        <v>8.4506689999999995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7.2592624999999987E-3</v>
      </c>
      <c r="M218">
        <f>AI46+AE46+AA46+W46</f>
        <v>20.755562000000001</v>
      </c>
      <c r="N218" s="21"/>
      <c r="O218" s="20"/>
      <c r="P218" s="16"/>
      <c r="Q218" t="s">
        <v>36</v>
      </c>
      <c r="R218">
        <f t="shared" si="195"/>
        <v>4.4600000000000004E-3</v>
      </c>
      <c r="S218">
        <f t="shared" si="196"/>
        <v>9.2227999999999997E-3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7.3171E-3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4.5199999999999997E-3</v>
      </c>
      <c r="G224">
        <f t="shared" si="200"/>
        <v>9.3503999999999983E-3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7.4287999999999993E-3</v>
      </c>
      <c r="N224" s="21"/>
      <c r="O224" s="20"/>
      <c r="P224" s="16"/>
      <c r="Q224" t="s">
        <v>36</v>
      </c>
      <c r="R224">
        <f t="shared" si="203"/>
        <v>4.5800000000000007E-3</v>
      </c>
      <c r="S224">
        <f t="shared" si="204"/>
        <v>9.4815999999999998E-3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7.5357000000000011E-3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5.6150000000000002E-3</v>
      </c>
      <c r="H231">
        <f t="shared" si="209"/>
        <v>4.2107759999999992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3.4099999999999998E-3</v>
      </c>
      <c r="M231">
        <f>I66+E66</f>
        <v>9.9027049999999992</v>
      </c>
      <c r="P231" s="16"/>
      <c r="Q231" t="s">
        <v>36</v>
      </c>
      <c r="R231">
        <f>0.1*G54+(1-0.1)*C54</f>
        <v>2.0100000000000001E-3</v>
      </c>
      <c r="S231">
        <f t="shared" si="213"/>
        <v>5.6300000000000005E-3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3.4199999999999999E-3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5.6600000000000001E-3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3.4400000000000003E-3</v>
      </c>
      <c r="P237" s="16"/>
      <c r="Q237" t="s">
        <v>36</v>
      </c>
      <c r="R237">
        <f>0.3*G54+(1-0.3)*C54</f>
        <v>2.0299999999999997E-3</v>
      </c>
      <c r="S237">
        <f t="shared" si="220"/>
        <v>5.6899999999999997E-3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3.4599999999999995E-3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5.6297500000000002E-3</v>
      </c>
      <c r="H244">
        <f t="shared" si="225"/>
        <v>5.980594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3.4200000000000003E-3</v>
      </c>
      <c r="M244">
        <f>M66+I66+E66</f>
        <v>15.169906000000001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5.659E-3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3.4399999999999999E-3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5.7159999999999997E-3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3.4799999999999996E-3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5.7710000000000001E-3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3.5199999999999997E-3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5.6442749999999998E-3</v>
      </c>
      <c r="H257">
        <f t="shared" si="242"/>
        <v>8.1399439999999998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3.4299999999999995E-3</v>
      </c>
      <c r="M257">
        <f>Q66+M66+I66+E66</f>
        <v>20.314322000000001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5.6871999999999999E-3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3.4599999999999995E-3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5.7695999999999997E-3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3.5199999999999997E-3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5.8484000000000001E-3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3.5799999999999998E-3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1.2200000000000001E-2</v>
      </c>
      <c r="D13" s="3">
        <v>1.2200000000000001E-2</v>
      </c>
      <c r="E13">
        <v>1.2990299999999999</v>
      </c>
      <c r="F13" t="s">
        <v>22</v>
      </c>
      <c r="G13" s="3">
        <v>1.2800000000000001E-2</v>
      </c>
      <c r="H13" s="3">
        <v>1.2800000000000001E-2</v>
      </c>
      <c r="I13">
        <v>1.2123679999999999</v>
      </c>
      <c r="J13" t="s">
        <v>22</v>
      </c>
      <c r="K13">
        <v>1.34E-2</v>
      </c>
      <c r="L13">
        <v>1.34E-2</v>
      </c>
      <c r="M13">
        <v>1.379284</v>
      </c>
      <c r="N13" t="s">
        <v>22</v>
      </c>
      <c r="O13">
        <v>1.41E-2</v>
      </c>
      <c r="P13">
        <v>1.41E-2</v>
      </c>
      <c r="Q13">
        <v>1.3204199999999999</v>
      </c>
      <c r="S13" s="17"/>
      <c r="T13" t="s">
        <v>22</v>
      </c>
      <c r="U13" s="3">
        <v>1.12E-2</v>
      </c>
      <c r="V13" s="3">
        <v>1.14E-2</v>
      </c>
      <c r="W13">
        <v>1.3244229999999999</v>
      </c>
      <c r="X13" t="s">
        <v>22</v>
      </c>
      <c r="Y13" s="3">
        <v>1.17E-2</v>
      </c>
      <c r="Z13" s="3">
        <v>1.2E-2</v>
      </c>
      <c r="AA13">
        <v>1.7555369999999999</v>
      </c>
      <c r="AB13" t="s">
        <v>22</v>
      </c>
      <c r="AC13">
        <v>1.23E-2</v>
      </c>
      <c r="AD13">
        <v>1.26E-2</v>
      </c>
      <c r="AE13">
        <v>1.4293100000000001</v>
      </c>
      <c r="AF13" t="s">
        <v>22</v>
      </c>
      <c r="AG13">
        <v>1.29E-2</v>
      </c>
      <c r="AH13">
        <v>1.32E-2</v>
      </c>
      <c r="AI13">
        <v>1.4711240000000001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1.21E-2</v>
      </c>
      <c r="C25" s="8"/>
      <c r="D25" s="8"/>
      <c r="E25">
        <v>4.0189050000000002</v>
      </c>
      <c r="F25" s="8">
        <v>1.2800000000000001E-2</v>
      </c>
      <c r="G25" s="8"/>
      <c r="H25" s="8"/>
      <c r="I25">
        <v>4.7240760000000002</v>
      </c>
      <c r="J25" s="10">
        <v>1.34E-2</v>
      </c>
      <c r="K25" s="10"/>
      <c r="L25" s="10"/>
      <c r="M25">
        <v>4.6873089999999999</v>
      </c>
      <c r="N25" s="10">
        <v>1.41E-2</v>
      </c>
      <c r="O25" s="10"/>
      <c r="P25" s="10"/>
      <c r="Q25">
        <v>4.751366</v>
      </c>
      <c r="S25" s="19"/>
      <c r="T25" s="8">
        <v>1.1299999999999999E-2</v>
      </c>
      <c r="U25" s="8"/>
      <c r="V25" s="8"/>
      <c r="W25">
        <v>3.9411900000000002</v>
      </c>
      <c r="X25" s="8">
        <v>1.1900000000000001E-2</v>
      </c>
      <c r="Y25" s="8"/>
      <c r="Z25" s="8"/>
      <c r="AA25">
        <v>4.609286</v>
      </c>
      <c r="AB25" s="10">
        <v>1.2500000000000001E-2</v>
      </c>
      <c r="AC25" s="10"/>
      <c r="AD25" s="10"/>
      <c r="AE25">
        <v>4.5605859999999998</v>
      </c>
      <c r="AF25" s="10">
        <v>1.2999999999999999E-2</v>
      </c>
      <c r="AG25" s="10"/>
      <c r="AH25" s="10"/>
      <c r="AI25">
        <v>4.6973289999999999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8.0999999999999996E-3</v>
      </c>
      <c r="D34" s="3">
        <v>1.0200000000000001E-2</v>
      </c>
      <c r="E34">
        <v>1.436326</v>
      </c>
      <c r="F34" t="s">
        <v>22</v>
      </c>
      <c r="G34" s="3">
        <v>8.5000000000000006E-3</v>
      </c>
      <c r="H34" s="3">
        <v>1.0699999999999999E-2</v>
      </c>
      <c r="I34">
        <v>1.353156</v>
      </c>
      <c r="J34" t="s">
        <v>22</v>
      </c>
      <c r="K34">
        <v>8.8999999999999999E-3</v>
      </c>
      <c r="L34">
        <v>1.12E-2</v>
      </c>
      <c r="M34">
        <v>1.3630169999999999</v>
      </c>
      <c r="N34" t="s">
        <v>22</v>
      </c>
      <c r="O34">
        <v>9.2999999999999992E-3</v>
      </c>
      <c r="P34">
        <v>1.17E-2</v>
      </c>
      <c r="Q34">
        <v>1.477312</v>
      </c>
      <c r="S34" s="17"/>
      <c r="T34" t="s">
        <v>22</v>
      </c>
      <c r="U34" s="3">
        <v>4.3E-3</v>
      </c>
      <c r="V34" s="3">
        <v>8.3000000000000001E-3</v>
      </c>
      <c r="W34">
        <v>1.4922219999999999</v>
      </c>
      <c r="X34" t="s">
        <v>22</v>
      </c>
      <c r="Y34" s="3">
        <v>4.5999999999999999E-3</v>
      </c>
      <c r="Z34" s="3">
        <v>8.6999999999999994E-3</v>
      </c>
      <c r="AA34">
        <v>1.437837</v>
      </c>
      <c r="AB34" t="s">
        <v>22</v>
      </c>
      <c r="AC34" s="3">
        <v>4.7999999999999996E-3</v>
      </c>
      <c r="AD34" s="3">
        <v>9.1999999999999998E-3</v>
      </c>
      <c r="AE34">
        <v>1.445624</v>
      </c>
      <c r="AF34" t="s">
        <v>22</v>
      </c>
      <c r="AG34" s="3">
        <v>5.0000000000000001E-3</v>
      </c>
      <c r="AH34" s="3">
        <v>9.5999999999999992E-3</v>
      </c>
      <c r="AI34">
        <v>1.4457120000000001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9.4999999999999998E-3</v>
      </c>
      <c r="C46" s="8"/>
      <c r="D46" s="8"/>
      <c r="E46">
        <v>4.6897190000000002</v>
      </c>
      <c r="F46" s="8">
        <v>0.01</v>
      </c>
      <c r="G46" s="8"/>
      <c r="H46" s="8"/>
      <c r="I46">
        <v>4.6948189999999999</v>
      </c>
      <c r="J46" s="10">
        <v>1.0500000000000001E-2</v>
      </c>
      <c r="K46" s="10"/>
      <c r="L46" s="10"/>
      <c r="M46">
        <v>4.4785849999999998</v>
      </c>
      <c r="N46" s="10">
        <v>1.0999999999999999E-2</v>
      </c>
      <c r="O46" s="10"/>
      <c r="P46" s="10"/>
      <c r="Q46">
        <v>4.7119030000000004</v>
      </c>
      <c r="S46" s="19"/>
      <c r="T46" s="8">
        <v>6.7999999999999996E-3</v>
      </c>
      <c r="U46" s="8"/>
      <c r="V46" s="8"/>
      <c r="W46">
        <v>4.6781110000000004</v>
      </c>
      <c r="X46" s="8">
        <v>7.1000000000000004E-3</v>
      </c>
      <c r="Y46" s="8"/>
      <c r="Z46" s="8"/>
      <c r="AA46">
        <v>4.6902569999999999</v>
      </c>
      <c r="AB46" s="8">
        <v>7.4000000000000003E-3</v>
      </c>
      <c r="AC46" s="8"/>
      <c r="AD46" s="8"/>
      <c r="AE46">
        <v>4.6671120000000004</v>
      </c>
      <c r="AF46" s="8">
        <v>7.7999999999999996E-3</v>
      </c>
      <c r="AG46" s="8"/>
      <c r="AH46" s="8"/>
      <c r="AI46">
        <v>4.7124319999999997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2E-3</v>
      </c>
      <c r="D54" s="3">
        <v>5.1000000000000004E-3</v>
      </c>
      <c r="E54">
        <v>1.429959</v>
      </c>
      <c r="F54" t="s">
        <v>22</v>
      </c>
      <c r="G54" s="3">
        <v>2.0999999999999999E-3</v>
      </c>
      <c r="H54" s="3">
        <v>5.4000000000000003E-3</v>
      </c>
      <c r="I54">
        <v>1.3488230000000001</v>
      </c>
      <c r="J54" t="s">
        <v>22</v>
      </c>
      <c r="K54" s="3">
        <v>2.2000000000000001E-3</v>
      </c>
      <c r="L54" s="3">
        <v>5.7000000000000002E-3</v>
      </c>
      <c r="M54">
        <v>1.4041220000000001</v>
      </c>
      <c r="N54" t="s">
        <v>22</v>
      </c>
      <c r="O54" s="3">
        <v>2.3E-3</v>
      </c>
      <c r="P54" s="3">
        <v>6.0000000000000001E-3</v>
      </c>
      <c r="Q54">
        <v>1.6335789999999999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3.2000000000000002E-3</v>
      </c>
      <c r="C66" s="8"/>
      <c r="D66" s="8"/>
      <c r="E66">
        <v>4.8042470000000002</v>
      </c>
      <c r="F66" s="8">
        <v>3.5000000000000001E-3</v>
      </c>
      <c r="G66" s="8"/>
      <c r="H66" s="8"/>
      <c r="I66">
        <v>4.4433049999999996</v>
      </c>
      <c r="J66" s="8">
        <v>3.7000000000000002E-3</v>
      </c>
      <c r="K66" s="8"/>
      <c r="L66" s="8"/>
      <c r="M66">
        <v>4.7056940000000003</v>
      </c>
      <c r="N66" s="8">
        <v>3.8999999999999998E-3</v>
      </c>
      <c r="O66" s="8"/>
      <c r="P66" s="8"/>
      <c r="Q66">
        <v>4.7041940000000002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1.223E-2</v>
      </c>
      <c r="G75">
        <f t="shared" si="1"/>
        <v>1.223E-2</v>
      </c>
      <c r="H75">
        <f t="shared" si="2"/>
        <v>2.5113979999999998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1.2134999999999998E-2</v>
      </c>
      <c r="M75">
        <f>I25+E25</f>
        <v>8.7429810000000003</v>
      </c>
      <c r="P75" s="16"/>
      <c r="Q75" t="s">
        <v>36</v>
      </c>
      <c r="R75">
        <f t="shared" si="6"/>
        <v>1.226E-2</v>
      </c>
      <c r="S75">
        <f t="shared" si="7"/>
        <v>1.226E-2</v>
      </c>
      <c r="U75">
        <f t="shared" si="8"/>
        <v>5.5599999999999998E-3</v>
      </c>
      <c r="V75">
        <f t="shared" si="9"/>
        <v>5.5599999999999998E-3</v>
      </c>
      <c r="X75">
        <f>0.1*F25+(1-0.1)*B25</f>
        <v>1.217E-2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1.2320000000000001E-2</v>
      </c>
      <c r="G81">
        <f>0.2*H13+(1-0.2)*D13</f>
        <v>1.2320000000000001E-2</v>
      </c>
      <c r="I81">
        <f t="shared" si="11"/>
        <v>5.62E-3</v>
      </c>
      <c r="J81">
        <f t="shared" si="12"/>
        <v>5.62E-3</v>
      </c>
      <c r="L81">
        <f>0.2*F25+(1-0.2)*B25</f>
        <v>1.2240000000000001E-2</v>
      </c>
      <c r="P81" s="16"/>
      <c r="Q81" t="s">
        <v>36</v>
      </c>
      <c r="R81">
        <f t="shared" si="13"/>
        <v>1.238E-2</v>
      </c>
      <c r="S81">
        <f t="shared" si="14"/>
        <v>1.238E-2</v>
      </c>
      <c r="U81">
        <f t="shared" si="15"/>
        <v>5.6799999999999993E-3</v>
      </c>
      <c r="V81">
        <f t="shared" si="16"/>
        <v>5.6799999999999993E-3</v>
      </c>
      <c r="X81">
        <f>0.3*F25+(1-0.3)*B25</f>
        <v>1.2309999999999998E-2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1.2260000000000002E-2</v>
      </c>
      <c r="G88">
        <f t="shared" si="18"/>
        <v>1.2260000000000002E-2</v>
      </c>
      <c r="H88">
        <f t="shared" si="19"/>
        <v>3.890682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1.2169750000000002E-2</v>
      </c>
      <c r="M88">
        <f>M25+I25+E25</f>
        <v>13.430289999999999</v>
      </c>
      <c r="O88" s="20"/>
      <c r="P88" s="16"/>
      <c r="Q88" t="s">
        <v>36</v>
      </c>
      <c r="R88">
        <f t="shared" si="23"/>
        <v>1.2320000000000003E-2</v>
      </c>
      <c r="S88">
        <f t="shared" si="24"/>
        <v>1.2320000000000003E-2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1.2239000000000002E-2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1.244E-2</v>
      </c>
      <c r="G94">
        <f t="shared" si="28"/>
        <v>1.244E-2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1.2375999999999998E-2</v>
      </c>
      <c r="O94" s="20"/>
      <c r="P94" s="16"/>
      <c r="Q94" t="s">
        <v>36</v>
      </c>
      <c r="R94">
        <f t="shared" si="31"/>
        <v>1.2560000000000002E-2</v>
      </c>
      <c r="S94">
        <f t="shared" si="32"/>
        <v>1.2560000000000002E-2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1.2511000000000001E-2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1.2290012499999999E-2</v>
      </c>
      <c r="G101">
        <f t="shared" si="36"/>
        <v>1.2290012499999999E-2</v>
      </c>
      <c r="H101">
        <f>Q13+M13+I11+E13</f>
        <v>3.9987339999999998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1.2204274999999997E-2</v>
      </c>
      <c r="M101">
        <f>Q25+M25+I25+E25</f>
        <v>18.181656</v>
      </c>
      <c r="N101" s="21"/>
      <c r="O101" s="20"/>
      <c r="P101" s="16"/>
      <c r="Q101" t="s">
        <v>36</v>
      </c>
      <c r="R101">
        <f t="shared" si="40"/>
        <v>1.23801E-2</v>
      </c>
      <c r="S101">
        <f t="shared" si="41"/>
        <v>1.23801E-2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1.2307199999999999E-2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1.2560799999999999E-2</v>
      </c>
      <c r="G107">
        <f t="shared" si="45"/>
        <v>1.2560799999999999E-2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1.2509599999999999E-2</v>
      </c>
      <c r="N107" s="21"/>
      <c r="O107" s="20"/>
      <c r="P107" s="16"/>
      <c r="Q107" t="s">
        <v>36</v>
      </c>
      <c r="R107">
        <f t="shared" si="48"/>
        <v>1.2742700000000003E-2</v>
      </c>
      <c r="S107">
        <f t="shared" si="49"/>
        <v>1.2742700000000003E-2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1.2708400000000002E-2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1.1225000000000001E-2</v>
      </c>
      <c r="G114">
        <f t="shared" si="53"/>
        <v>1.1429999999999999E-2</v>
      </c>
      <c r="H114">
        <f t="shared" si="54"/>
        <v>3.0799599999999998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1.1329999999999998E-2</v>
      </c>
      <c r="M114">
        <f>AA25+W25</f>
        <v>8.5504759999999997</v>
      </c>
      <c r="P114" s="16"/>
      <c r="Q114" t="s">
        <v>36</v>
      </c>
      <c r="R114">
        <f t="shared" si="58"/>
        <v>1.125E-2</v>
      </c>
      <c r="S114">
        <f t="shared" si="58"/>
        <v>1.146E-2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1.136E-2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1.1300000000000001E-2</v>
      </c>
      <c r="G120">
        <f t="shared" si="62"/>
        <v>1.1520000000000002E-2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1.142E-2</v>
      </c>
      <c r="P120" s="16"/>
      <c r="Q120" t="s">
        <v>36</v>
      </c>
      <c r="R120">
        <f t="shared" si="65"/>
        <v>1.1349999999999999E-2</v>
      </c>
      <c r="S120">
        <f t="shared" si="65"/>
        <v>1.158E-2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1.1479999999999999E-2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1.125025E-2</v>
      </c>
      <c r="G127">
        <f t="shared" si="69"/>
        <v>1.1460000000000001E-2</v>
      </c>
      <c r="H127">
        <f t="shared" si="70"/>
        <v>4.5092699999999999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1.136E-2</v>
      </c>
      <c r="M127">
        <f>AE25+AA25+W25</f>
        <v>13.111062</v>
      </c>
      <c r="O127" s="20"/>
      <c r="P127" s="16"/>
      <c r="Q127" t="s">
        <v>36</v>
      </c>
      <c r="R127">
        <f t="shared" si="74"/>
        <v>1.1301E-2</v>
      </c>
      <c r="S127">
        <f t="shared" si="75"/>
        <v>1.1520000000000002E-2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1.142E-2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1.1404000000000001E-2</v>
      </c>
      <c r="G133">
        <f t="shared" si="79"/>
        <v>1.1640000000000001E-2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1.154E-2</v>
      </c>
      <c r="O133" s="20"/>
      <c r="P133" s="16"/>
      <c r="Q133" t="s">
        <v>36</v>
      </c>
      <c r="R133">
        <f t="shared" si="82"/>
        <v>1.1509000000000002E-2</v>
      </c>
      <c r="S133">
        <f t="shared" si="83"/>
        <v>1.1760000000000003E-2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1.166E-2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1.04905625E-2</v>
      </c>
      <c r="G140">
        <f>3*0.05*(1-0.05)*(1-0.05)*Z20+3*0.05*0.05*(1-0.05)*AD13+0.05*0.05*0.05*AH13+(1-3*0.05*(1-0.05)*(1-0.05)-3*0.05*0.05*(1-0.05)-0.05*0.05*0.05)*V13</f>
        <v>1.0664212499999999E-2</v>
      </c>
      <c r="H140">
        <f>AI13+AE13+AA20+W13</f>
        <v>5.3479259999999993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1.1389987499999999E-2</v>
      </c>
      <c r="M140">
        <f>AI25+AE25+AA25+W25</f>
        <v>17.808391</v>
      </c>
      <c r="N140" s="21"/>
      <c r="O140" s="20"/>
      <c r="P140" s="16"/>
      <c r="Q140" t="s">
        <v>36</v>
      </c>
      <c r="R140">
        <f t="shared" si="89"/>
        <v>1.1352899999999999E-2</v>
      </c>
      <c r="S140">
        <f t="shared" si="90"/>
        <v>1.158E-2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1.1479899999999999E-2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9.2839999999999989E-3</v>
      </c>
      <c r="G146">
        <f>3*0.2*(1-0.2)*(1-0.2)*Z20+3*0.2*0.2*(1-0.2)*AD13+0.2*0.2*0.2*AH13+(1-3*0.2*(1-0.2)*(1-0.2)-3*0.2*0.2*(1-0.2)-0.2*0.2*0.2)*V13</f>
        <v>9.4175999999999982E-3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1.16592E-2</v>
      </c>
      <c r="N146" s="21"/>
      <c r="O146" s="20"/>
      <c r="P146" s="16"/>
      <c r="Q146" t="s">
        <v>36</v>
      </c>
      <c r="R146">
        <f t="shared" si="95"/>
        <v>1.16743E-2</v>
      </c>
      <c r="S146">
        <f t="shared" si="96"/>
        <v>1.1940000000000001E-2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1.18373E-2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8.1199999999999987E-3</v>
      </c>
      <c r="G153">
        <f t="shared" si="100"/>
        <v>1.0225000000000001E-2</v>
      </c>
      <c r="H153">
        <f t="shared" si="101"/>
        <v>2.789482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9.5250000000000005E-3</v>
      </c>
      <c r="M153">
        <f>I46+E46</f>
        <v>9.3845379999999992</v>
      </c>
      <c r="P153" s="16"/>
      <c r="Q153" t="s">
        <v>36</v>
      </c>
      <c r="R153">
        <f t="shared" si="105"/>
        <v>8.1399999999999997E-3</v>
      </c>
      <c r="S153">
        <f t="shared" si="106"/>
        <v>1.025E-2</v>
      </c>
      <c r="U153">
        <f t="shared" si="107"/>
        <v>4.7600000000000003E-3</v>
      </c>
      <c r="V153">
        <f t="shared" si="108"/>
        <v>4.96E-3</v>
      </c>
      <c r="X153">
        <f>0.1*F46+(1-0.1)*B46</f>
        <v>9.5499999999999995E-3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8.1799999999999998E-3</v>
      </c>
      <c r="G159">
        <f t="shared" si="110"/>
        <v>1.03E-2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9.6000000000000009E-3</v>
      </c>
      <c r="P159" s="16"/>
      <c r="Q159" t="s">
        <v>36</v>
      </c>
      <c r="R159">
        <f t="shared" si="113"/>
        <v>8.2199999999999999E-3</v>
      </c>
      <c r="S159">
        <f t="shared" si="114"/>
        <v>1.035E-2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9.6499999999999989E-3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8.1399999999999997E-3</v>
      </c>
      <c r="G166">
        <f t="shared" si="118"/>
        <v>1.0250000000000002E-2</v>
      </c>
      <c r="H166">
        <f t="shared" si="119"/>
        <v>4.1524989999999997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9.5499999999999995E-3</v>
      </c>
      <c r="M166">
        <f>M46+I46+E46</f>
        <v>13.863123</v>
      </c>
      <c r="O166" s="20"/>
      <c r="P166" s="16"/>
      <c r="Q166" t="s">
        <v>36</v>
      </c>
      <c r="R166">
        <f t="shared" si="123"/>
        <v>8.1799999999999998E-3</v>
      </c>
      <c r="S166">
        <f t="shared" si="124"/>
        <v>1.0300000000000002E-2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9.6000000000000009E-3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8.26E-3</v>
      </c>
      <c r="G172">
        <f t="shared" si="128"/>
        <v>1.04E-2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9.7000000000000003E-3</v>
      </c>
      <c r="O172" s="20"/>
      <c r="P172" s="16"/>
      <c r="Q172" t="s">
        <v>36</v>
      </c>
      <c r="R172">
        <f t="shared" si="131"/>
        <v>8.3400000000000002E-3</v>
      </c>
      <c r="S172">
        <f t="shared" si="132"/>
        <v>1.0500000000000002E-2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9.7999999999999997E-3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8.1599999999999989E-3</v>
      </c>
      <c r="G179">
        <f t="shared" si="136"/>
        <v>1.0274999999999999E-2</v>
      </c>
      <c r="H179">
        <f t="shared" si="137"/>
        <v>5.6298110000000001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9.5750000000000002E-3</v>
      </c>
      <c r="M179">
        <f>Q46+M46+I46+E46</f>
        <v>18.575026000000001</v>
      </c>
      <c r="N179" s="21"/>
      <c r="O179" s="20"/>
      <c r="P179" s="16"/>
      <c r="Q179" t="s">
        <v>36</v>
      </c>
      <c r="R179">
        <f t="shared" si="141"/>
        <v>8.2199999999999999E-3</v>
      </c>
      <c r="S179">
        <f t="shared" si="142"/>
        <v>1.035E-2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9.6499999999999989E-3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8.3400000000000002E-3</v>
      </c>
      <c r="G185">
        <f t="shared" si="146"/>
        <v>1.0499999999999999E-2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9.7999999999999997E-3</v>
      </c>
      <c r="N185" s="21"/>
      <c r="O185" s="20"/>
      <c r="P185" s="16"/>
      <c r="Q185" t="s">
        <v>36</v>
      </c>
      <c r="R185">
        <f t="shared" si="149"/>
        <v>8.4600000000000005E-3</v>
      </c>
      <c r="S185">
        <f t="shared" si="150"/>
        <v>1.065E-2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9.9500000000000005E-3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4.3150000000000003E-3</v>
      </c>
      <c r="G192">
        <f t="shared" si="154"/>
        <v>8.3199999999999993E-3</v>
      </c>
      <c r="H192">
        <f t="shared" si="155"/>
        <v>2.930059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6.8149999999999999E-3</v>
      </c>
      <c r="M192">
        <f>AA46+W46</f>
        <v>9.3683680000000003</v>
      </c>
      <c r="P192" s="16"/>
      <c r="Q192" t="s">
        <v>36</v>
      </c>
      <c r="R192">
        <f t="shared" si="159"/>
        <v>4.3300000000000005E-3</v>
      </c>
      <c r="S192">
        <f t="shared" si="160"/>
        <v>8.3400000000000002E-3</v>
      </c>
      <c r="U192">
        <f t="shared" si="161"/>
        <v>3.46E-3</v>
      </c>
      <c r="V192">
        <f t="shared" si="162"/>
        <v>4.1500000000000009E-3</v>
      </c>
      <c r="X192">
        <f>0.1*X46+(1-0.1)*T46</f>
        <v>6.8299999999999993E-3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4.3600000000000002E-3</v>
      </c>
      <c r="G198">
        <f t="shared" si="164"/>
        <v>8.3800000000000003E-3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6.8600000000000006E-3</v>
      </c>
      <c r="P198" s="16"/>
      <c r="Q198" t="s">
        <v>36</v>
      </c>
      <c r="R198">
        <f t="shared" si="167"/>
        <v>4.3899999999999998E-3</v>
      </c>
      <c r="S198">
        <f t="shared" si="168"/>
        <v>8.4200000000000004E-3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6.8899999999999994E-3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4.3297500000000003E-3</v>
      </c>
      <c r="G205">
        <f t="shared" si="172"/>
        <v>8.3402500000000004E-3</v>
      </c>
      <c r="H205">
        <f t="shared" si="173"/>
        <v>4.3756830000000004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6.8300000000000001E-3</v>
      </c>
      <c r="M205">
        <f>AE46+AA46+W46</f>
        <v>14.03548</v>
      </c>
      <c r="O205" s="20"/>
      <c r="P205" s="16"/>
      <c r="Q205" t="s">
        <v>36</v>
      </c>
      <c r="R205">
        <f t="shared" si="177"/>
        <v>4.359E-3</v>
      </c>
      <c r="S205">
        <f t="shared" si="178"/>
        <v>8.3810000000000013E-3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6.8599999999999998E-3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4.4159999999999998E-3</v>
      </c>
      <c r="G211">
        <f t="shared" si="182"/>
        <v>8.4639999999999993E-3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6.9199999999999999E-3</v>
      </c>
      <c r="O211" s="20"/>
      <c r="P211" s="16"/>
      <c r="Q211" t="s">
        <v>36</v>
      </c>
      <c r="R211">
        <f t="shared" si="185"/>
        <v>4.4710000000000001E-3</v>
      </c>
      <c r="S211">
        <f t="shared" si="186"/>
        <v>8.549000000000001E-3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6.9800000000000001E-3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4.3442624999999995E-3</v>
      </c>
      <c r="G218">
        <f t="shared" si="190"/>
        <v>8.3607249999999994E-3</v>
      </c>
      <c r="H218">
        <f t="shared" si="191"/>
        <v>5.8213949999999999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6.845012499999999E-3</v>
      </c>
      <c r="M218">
        <f>AI46+AE46+AA46+W46</f>
        <v>18.747911999999999</v>
      </c>
      <c r="N218" s="21"/>
      <c r="O218" s="20"/>
      <c r="P218" s="16"/>
      <c r="Q218" t="s">
        <v>36</v>
      </c>
      <c r="R218">
        <f t="shared" si="195"/>
        <v>4.3870999999999997E-3</v>
      </c>
      <c r="S218">
        <f t="shared" si="196"/>
        <v>8.4227999999999994E-3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6.8900999999999988E-3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4.4688000000000002E-3</v>
      </c>
      <c r="G224">
        <f t="shared" si="200"/>
        <v>8.5503999999999997E-3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6.9808000000000005E-3</v>
      </c>
      <c r="N224" s="21"/>
      <c r="O224" s="20"/>
      <c r="P224" s="16"/>
      <c r="Q224" t="s">
        <v>36</v>
      </c>
      <c r="R224">
        <f t="shared" si="203"/>
        <v>4.5456999999999997E-3</v>
      </c>
      <c r="S224">
        <f t="shared" si="204"/>
        <v>8.6816000000000011E-3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7.0727000000000012E-3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2.0049999999999998E-3</v>
      </c>
      <c r="G231">
        <f t="shared" si="208"/>
        <v>5.1150000000000006E-3</v>
      </c>
      <c r="H231">
        <f t="shared" si="209"/>
        <v>2.7787820000000001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3.215E-3</v>
      </c>
      <c r="M231">
        <f>I66+E66</f>
        <v>9.2475519999999989</v>
      </c>
      <c r="P231" s="16"/>
      <c r="Q231" t="s">
        <v>36</v>
      </c>
      <c r="R231">
        <f>0.1*G54+(1-0.1)*C54</f>
        <v>2.0100000000000001E-3</v>
      </c>
      <c r="S231">
        <f t="shared" si="213"/>
        <v>5.13E-3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3.2300000000000002E-3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2.0200000000000001E-3</v>
      </c>
      <c r="G237">
        <f t="shared" si="217"/>
        <v>5.1600000000000005E-3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3.2600000000000003E-3</v>
      </c>
      <c r="P237" s="16"/>
      <c r="Q237" t="s">
        <v>36</v>
      </c>
      <c r="R237">
        <f>0.3*G54+(1-0.3)*C54</f>
        <v>2.0299999999999997E-3</v>
      </c>
      <c r="S237">
        <f t="shared" si="220"/>
        <v>5.1900000000000002E-3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3.2899999999999995E-3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2.0100000000000001E-3</v>
      </c>
      <c r="G244">
        <f t="shared" si="224"/>
        <v>5.1300000000000009E-3</v>
      </c>
      <c r="H244">
        <f t="shared" si="225"/>
        <v>4.1829040000000006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3.2297500000000004E-3</v>
      </c>
      <c r="M244">
        <f>M66+I66+E66</f>
        <v>13.953246</v>
      </c>
      <c r="O244" s="20"/>
      <c r="P244" s="16"/>
      <c r="Q244" t="s">
        <v>36</v>
      </c>
      <c r="R244">
        <f t="shared" si="229"/>
        <v>2.0200000000000001E-3</v>
      </c>
      <c r="S244">
        <f t="shared" si="230"/>
        <v>5.1600000000000014E-3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3.2590000000000002E-3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2.0400000000000001E-3</v>
      </c>
      <c r="G250">
        <f t="shared" si="233"/>
        <v>5.2199999999999998E-3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3.3160000000000004E-3</v>
      </c>
      <c r="O250" s="20"/>
      <c r="P250" s="16"/>
      <c r="Q250" t="s">
        <v>36</v>
      </c>
      <c r="R250">
        <f t="shared" si="236"/>
        <v>2.0600000000000002E-3</v>
      </c>
      <c r="S250">
        <f t="shared" si="237"/>
        <v>5.2800000000000008E-3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3.3710000000000003E-3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2.0149999999999999E-3</v>
      </c>
      <c r="G257">
        <f t="shared" si="241"/>
        <v>5.1449999999999994E-3</v>
      </c>
      <c r="H257">
        <f t="shared" si="242"/>
        <v>5.8164830000000007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3.2442624999999997E-3</v>
      </c>
      <c r="M257">
        <f>Q66+M66+I66+E66</f>
        <v>18.657440000000001</v>
      </c>
      <c r="N257" s="21"/>
      <c r="O257" s="20"/>
      <c r="P257" s="16"/>
      <c r="Q257" t="s">
        <v>36</v>
      </c>
      <c r="R257">
        <f t="shared" si="246"/>
        <v>2.0300000000000001E-3</v>
      </c>
      <c r="S257">
        <f t="shared" si="247"/>
        <v>5.1900000000000002E-3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3.2871000000000003E-3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2.0599999999999998E-3</v>
      </c>
      <c r="G263">
        <f t="shared" si="251"/>
        <v>5.28E-3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3.3687999999999999E-3</v>
      </c>
      <c r="N263" s="21"/>
      <c r="O263" s="20"/>
      <c r="P263" s="16"/>
      <c r="Q263" t="s">
        <v>36</v>
      </c>
      <c r="R263">
        <f t="shared" si="254"/>
        <v>2.0899999999999998E-3</v>
      </c>
      <c r="S263">
        <f t="shared" si="255"/>
        <v>5.3700000000000006E-3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3.4457000000000003E-3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1.0800000000000001E-2</v>
      </c>
      <c r="D13" s="3">
        <v>1.0800000000000001E-2</v>
      </c>
      <c r="E13">
        <v>1.1170500000000001</v>
      </c>
      <c r="F13" t="s">
        <v>22</v>
      </c>
      <c r="G13" s="3">
        <v>1.15E-2</v>
      </c>
      <c r="H13" s="3">
        <v>1.15E-2</v>
      </c>
      <c r="I13">
        <v>1.1205039999999999</v>
      </c>
      <c r="J13" t="s">
        <v>22</v>
      </c>
      <c r="K13">
        <v>1.21E-2</v>
      </c>
      <c r="L13">
        <v>1.21E-2</v>
      </c>
      <c r="M13">
        <v>1.1772119999999999</v>
      </c>
      <c r="N13" t="s">
        <v>22</v>
      </c>
      <c r="O13">
        <v>1.2800000000000001E-2</v>
      </c>
      <c r="P13">
        <v>1.2800000000000001E-2</v>
      </c>
      <c r="Q13">
        <v>1.085102</v>
      </c>
      <c r="S13" s="17"/>
      <c r="T13" t="s">
        <v>22</v>
      </c>
      <c r="U13" s="3">
        <v>0.01</v>
      </c>
      <c r="V13" s="3">
        <v>1.0200000000000001E-2</v>
      </c>
      <c r="W13">
        <v>1.1214010000000001</v>
      </c>
      <c r="X13" t="s">
        <v>22</v>
      </c>
      <c r="Y13" s="3">
        <v>1.06E-2</v>
      </c>
      <c r="Z13" s="3">
        <v>1.0800000000000001E-2</v>
      </c>
      <c r="AA13">
        <v>1.4404840000000001</v>
      </c>
      <c r="AB13" t="s">
        <v>22</v>
      </c>
      <c r="AC13">
        <v>1.12E-2</v>
      </c>
      <c r="AD13">
        <v>1.14E-2</v>
      </c>
      <c r="AE13">
        <v>1.1860409999999999</v>
      </c>
      <c r="AF13" t="s">
        <v>22</v>
      </c>
      <c r="AG13" s="3">
        <v>1.18E-2</v>
      </c>
      <c r="AH13" s="3">
        <v>1.2E-2</v>
      </c>
      <c r="AI13">
        <v>1.2707409999999999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1.09E-2</v>
      </c>
      <c r="C25" s="8"/>
      <c r="D25" s="8"/>
      <c r="E25">
        <v>3.5843759999999998</v>
      </c>
      <c r="F25" s="8">
        <v>1.15E-2</v>
      </c>
      <c r="G25" s="8"/>
      <c r="H25" s="8"/>
      <c r="I25">
        <v>4.2337600000000002</v>
      </c>
      <c r="J25" s="10">
        <v>1.21E-2</v>
      </c>
      <c r="K25" s="10"/>
      <c r="L25" s="10"/>
      <c r="M25">
        <v>3.9644110000000001</v>
      </c>
      <c r="N25" s="10">
        <v>1.2699999999999999E-2</v>
      </c>
      <c r="O25" s="10"/>
      <c r="P25" s="10"/>
      <c r="Q25">
        <v>4.1873800000000001</v>
      </c>
      <c r="S25" s="19"/>
      <c r="T25" s="8">
        <v>1.0200000000000001E-2</v>
      </c>
      <c r="U25" s="8"/>
      <c r="V25" s="8"/>
      <c r="W25">
        <v>4.1849220000000003</v>
      </c>
      <c r="X25" s="8">
        <v>1.0800000000000001E-2</v>
      </c>
      <c r="Y25" s="8"/>
      <c r="Z25" s="8"/>
      <c r="AA25">
        <v>3.501566</v>
      </c>
      <c r="AB25" s="10">
        <v>1.1299999999999999E-2</v>
      </c>
      <c r="AC25" s="10"/>
      <c r="AD25" s="10"/>
      <c r="AE25">
        <v>4.1805440000000003</v>
      </c>
      <c r="AF25" s="8">
        <v>1.09E-2</v>
      </c>
      <c r="AG25" s="8"/>
      <c r="AH25" s="8"/>
      <c r="AI25">
        <v>3.5843759999999998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7.6E-3</v>
      </c>
      <c r="D34" s="3">
        <v>9.1000000000000004E-3</v>
      </c>
      <c r="E34">
        <v>1.4217949999999999</v>
      </c>
      <c r="F34" t="s">
        <v>22</v>
      </c>
      <c r="G34" s="3">
        <v>8.0999999999999996E-3</v>
      </c>
      <c r="H34" s="3">
        <v>9.7000000000000003E-3</v>
      </c>
      <c r="I34">
        <v>1.0975010000000001</v>
      </c>
      <c r="J34" t="s">
        <v>22</v>
      </c>
      <c r="K34">
        <v>8.5000000000000006E-3</v>
      </c>
      <c r="L34">
        <v>1.0200000000000001E-2</v>
      </c>
      <c r="M34">
        <v>1.4467140000000001</v>
      </c>
      <c r="N34" t="s">
        <v>22</v>
      </c>
      <c r="O34">
        <v>8.8999999999999999E-3</v>
      </c>
      <c r="P34">
        <v>1.0699999999999999E-2</v>
      </c>
      <c r="Q34">
        <v>1.1848270000000001</v>
      </c>
      <c r="S34" s="17"/>
      <c r="T34" t="s">
        <v>22</v>
      </c>
      <c r="U34" s="3">
        <v>4.1999999999999997E-3</v>
      </c>
      <c r="V34" s="3">
        <v>7.4999999999999997E-3</v>
      </c>
      <c r="W34">
        <v>1.4193849999999999</v>
      </c>
      <c r="X34" t="s">
        <v>22</v>
      </c>
      <c r="Y34" s="3">
        <v>4.4999999999999997E-3</v>
      </c>
      <c r="Z34" s="3">
        <v>7.9000000000000008E-3</v>
      </c>
      <c r="AA34">
        <v>1.166366</v>
      </c>
      <c r="AB34" t="s">
        <v>22</v>
      </c>
      <c r="AC34" s="3">
        <v>4.7000000000000002E-3</v>
      </c>
      <c r="AD34" s="3">
        <v>8.3999999999999995E-3</v>
      </c>
      <c r="AE34">
        <v>1.1951510000000001</v>
      </c>
      <c r="AF34" t="s">
        <v>22</v>
      </c>
      <c r="AG34" s="3">
        <v>5.0000000000000001E-3</v>
      </c>
      <c r="AH34" s="3">
        <v>8.8000000000000005E-3</v>
      </c>
      <c r="AI34">
        <v>1.399238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8.6999999999999994E-3</v>
      </c>
      <c r="C46" s="8"/>
      <c r="D46" s="8"/>
      <c r="E46">
        <v>4.1716930000000003</v>
      </c>
      <c r="F46" s="8">
        <v>9.1000000000000004E-3</v>
      </c>
      <c r="G46" s="8"/>
      <c r="H46" s="8"/>
      <c r="I46">
        <v>3.9421620000000002</v>
      </c>
      <c r="J46" s="10">
        <v>9.7000000000000003E-3</v>
      </c>
      <c r="K46" s="10"/>
      <c r="L46" s="10"/>
      <c r="M46">
        <v>3.989128</v>
      </c>
      <c r="N46" s="10">
        <v>1.0200000000000001E-2</v>
      </c>
      <c r="O46" s="10"/>
      <c r="P46" s="10"/>
      <c r="Q46">
        <v>4.1470820000000002</v>
      </c>
      <c r="S46" s="19"/>
      <c r="T46" s="8">
        <v>6.3E-3</v>
      </c>
      <c r="U46" s="8"/>
      <c r="V46" s="8"/>
      <c r="W46">
        <v>3.9796200000000002</v>
      </c>
      <c r="X46" s="8">
        <v>6.6E-3</v>
      </c>
      <c r="Y46" s="8"/>
      <c r="Z46" s="8"/>
      <c r="AA46">
        <v>3.4989150000000002</v>
      </c>
      <c r="AB46" s="8">
        <v>7.0000000000000001E-3</v>
      </c>
      <c r="AC46" s="8"/>
      <c r="AD46" s="8"/>
      <c r="AE46">
        <v>4.1981780000000004</v>
      </c>
      <c r="AF46" s="8">
        <v>7.4000000000000003E-3</v>
      </c>
      <c r="AG46" s="8"/>
      <c r="AH46" s="8"/>
      <c r="AI46">
        <v>3.9536850000000001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1.9E-3</v>
      </c>
      <c r="D54" s="3">
        <v>4.5999999999999999E-3</v>
      </c>
      <c r="E54">
        <v>1.318767</v>
      </c>
      <c r="F54" t="s">
        <v>22</v>
      </c>
      <c r="G54" s="3">
        <v>2.0999999999999999E-3</v>
      </c>
      <c r="H54" s="3">
        <v>4.8999999999999998E-3</v>
      </c>
      <c r="I54">
        <v>1.170828</v>
      </c>
      <c r="J54" t="s">
        <v>22</v>
      </c>
      <c r="K54" s="3">
        <v>2.2000000000000001E-3</v>
      </c>
      <c r="L54" s="3">
        <v>5.1999999999999998E-3</v>
      </c>
      <c r="M54">
        <v>1.388328</v>
      </c>
      <c r="N54" t="s">
        <v>22</v>
      </c>
      <c r="O54" s="3">
        <v>2.3E-3</v>
      </c>
      <c r="P54" s="3">
        <v>5.4999999999999997E-3</v>
      </c>
      <c r="Q54">
        <v>1.1273930000000001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3.0999999999999999E-3</v>
      </c>
      <c r="C66" s="8"/>
      <c r="D66" s="8"/>
      <c r="E66">
        <v>3.9256180000000001</v>
      </c>
      <c r="F66" s="8">
        <v>3.3E-3</v>
      </c>
      <c r="G66" s="8"/>
      <c r="H66" s="8"/>
      <c r="I66">
        <v>3.8265470000000001</v>
      </c>
      <c r="J66" s="8">
        <v>3.5999999999999999E-3</v>
      </c>
      <c r="K66" s="8"/>
      <c r="L66" s="8"/>
      <c r="M66">
        <v>4.1375310000000001</v>
      </c>
      <c r="N66" s="8">
        <v>3.8E-3</v>
      </c>
      <c r="O66" s="8"/>
      <c r="P66" s="8"/>
      <c r="Q66">
        <v>3.992327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1.0835000000000001E-2</v>
      </c>
      <c r="G75">
        <f t="shared" si="1"/>
        <v>1.0835000000000001E-2</v>
      </c>
      <c r="H75">
        <f t="shared" si="2"/>
        <v>2.2375540000000003</v>
      </c>
      <c r="I75">
        <f t="shared" si="3"/>
        <v>5.5299999999999993E-3</v>
      </c>
      <c r="J75">
        <f t="shared" si="4"/>
        <v>5.5299999999999993E-3</v>
      </c>
      <c r="K75">
        <f t="shared" si="5"/>
        <v>2.2851509999999999</v>
      </c>
      <c r="L75">
        <f>0.05*F25+(1-0.05)*B25</f>
        <v>1.0929999999999999E-2</v>
      </c>
      <c r="M75">
        <f>I25+E25</f>
        <v>7.818136</v>
      </c>
      <c r="P75" s="16"/>
      <c r="Q75" t="s">
        <v>36</v>
      </c>
      <c r="R75">
        <f t="shared" si="6"/>
        <v>1.0870000000000001E-2</v>
      </c>
      <c r="S75">
        <f t="shared" si="7"/>
        <v>1.0870000000000001E-2</v>
      </c>
      <c r="U75">
        <f t="shared" si="8"/>
        <v>5.5599999999999998E-3</v>
      </c>
      <c r="V75">
        <f t="shared" si="9"/>
        <v>5.5599999999999998E-3</v>
      </c>
      <c r="X75">
        <f>0.1*F25+(1-0.1)*B25</f>
        <v>1.0960000000000001E-2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1.094E-2</v>
      </c>
      <c r="G81">
        <f>0.2*H13+(1-0.2)*D13</f>
        <v>1.094E-2</v>
      </c>
      <c r="I81">
        <f t="shared" si="11"/>
        <v>5.62E-3</v>
      </c>
      <c r="J81">
        <f t="shared" si="12"/>
        <v>5.62E-3</v>
      </c>
      <c r="L81">
        <f>0.2*F25+(1-0.2)*B25</f>
        <v>1.102E-2</v>
      </c>
      <c r="P81" s="16"/>
      <c r="Q81" t="s">
        <v>36</v>
      </c>
      <c r="R81">
        <f t="shared" si="13"/>
        <v>1.1009999999999999E-2</v>
      </c>
      <c r="S81">
        <f t="shared" si="14"/>
        <v>1.1009999999999999E-2</v>
      </c>
      <c r="U81">
        <f t="shared" si="15"/>
        <v>5.6799999999999993E-3</v>
      </c>
      <c r="V81">
        <f t="shared" si="16"/>
        <v>5.6799999999999993E-3</v>
      </c>
      <c r="X81">
        <f>0.3*F25+(1-0.3)*B25</f>
        <v>1.108E-2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1.0869750000000003E-2</v>
      </c>
      <c r="G88">
        <f t="shared" si="18"/>
        <v>1.0869750000000003E-2</v>
      </c>
      <c r="H88">
        <f t="shared" si="19"/>
        <v>3.4147660000000002</v>
      </c>
      <c r="I88">
        <f t="shared" si="20"/>
        <v>5.5602500000000001E-3</v>
      </c>
      <c r="J88">
        <f t="shared" si="21"/>
        <v>5.5602500000000001E-3</v>
      </c>
      <c r="K88">
        <f t="shared" si="22"/>
        <v>3.4125129999999997</v>
      </c>
      <c r="L88">
        <f>(0.05*(1-0.05)+0.05*(1-0.05))*F25+0.05*0.05*J25+(1-0.05*(1-0.05)-0.05*(1-0.05)-0.05*0.05)*B25</f>
        <v>1.0960000000000001E-2</v>
      </c>
      <c r="M88">
        <f>M25+I25+E25</f>
        <v>11.782547000000001</v>
      </c>
      <c r="O88" s="20"/>
      <c r="P88" s="16"/>
      <c r="Q88" t="s">
        <v>36</v>
      </c>
      <c r="R88">
        <f t="shared" si="23"/>
        <v>1.0939000000000001E-2</v>
      </c>
      <c r="S88">
        <f t="shared" si="24"/>
        <v>1.0939000000000001E-2</v>
      </c>
      <c r="U88">
        <f t="shared" si="25"/>
        <v>5.6210000000000001E-3</v>
      </c>
      <c r="V88">
        <f t="shared" si="26"/>
        <v>5.6210000000000001E-3</v>
      </c>
      <c r="X88">
        <f>(0.1*0.9+0.1*0.9)*F25+0.1*0.1*J25+(1-0.1*0.9-0.1*0.9-0.1*0.1)*B25</f>
        <v>1.102E-2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1.1076000000000001E-2</v>
      </c>
      <c r="G94">
        <f t="shared" si="28"/>
        <v>1.1076000000000001E-2</v>
      </c>
      <c r="I94">
        <f t="shared" si="29"/>
        <v>5.744E-3</v>
      </c>
      <c r="J94">
        <f t="shared" si="30"/>
        <v>5.744E-3</v>
      </c>
      <c r="L94">
        <f>(0.2*0.8+0.2*0.8)*F25+0.2*0.2*J25+(1-0.2*0.8-0.2*0.8-0.2*0.2)*B25</f>
        <v>1.1140000000000001E-2</v>
      </c>
      <c r="O94" s="20"/>
      <c r="P94" s="16"/>
      <c r="Q94" t="s">
        <v>36</v>
      </c>
      <c r="R94">
        <f t="shared" si="31"/>
        <v>1.1211000000000002E-2</v>
      </c>
      <c r="S94">
        <f t="shared" si="32"/>
        <v>1.1211000000000002E-2</v>
      </c>
      <c r="U94">
        <f t="shared" si="33"/>
        <v>5.8690000000000001E-3</v>
      </c>
      <c r="V94">
        <f t="shared" si="34"/>
        <v>5.8690000000000001E-3</v>
      </c>
      <c r="X94">
        <f>(0.3*0.7+0.3*0.7)*F25+0.3*0.3*J25+(1-0.3*0.7-0.3*0.7-0.3*0.3)*B25</f>
        <v>1.1260000000000001E-2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1.0904275E-2</v>
      </c>
      <c r="G101">
        <f t="shared" si="36"/>
        <v>1.0904275E-2</v>
      </c>
      <c r="H101">
        <f>Q13+M13+I11+E13</f>
        <v>3.3793639999999998</v>
      </c>
      <c r="I101">
        <f t="shared" si="37"/>
        <v>5.5907249999999995E-3</v>
      </c>
      <c r="J101">
        <f t="shared" si="38"/>
        <v>5.5907249999999995E-3</v>
      </c>
      <c r="K101">
        <f t="shared" si="39"/>
        <v>4.3547440000000002</v>
      </c>
      <c r="L101">
        <f>3*0.05*(1-0.05)*(1-0.05)*F25+3*0.05*0.05*(1-0.05)*J25+0.05*0.05*0.05*N25+(1-3*0.05*(1-0.05)*(1-0.05)-3*0.05*0.05*(1-0.05)-0.05*0.05*0.05)*B25</f>
        <v>1.0989999999999998E-2</v>
      </c>
      <c r="M101">
        <f>Q25+M25+I25+E25</f>
        <v>15.969926999999998</v>
      </c>
      <c r="N101" s="21"/>
      <c r="O101" s="20"/>
      <c r="P101" s="16"/>
      <c r="Q101" t="s">
        <v>36</v>
      </c>
      <c r="R101">
        <f t="shared" si="40"/>
        <v>1.10072E-2</v>
      </c>
      <c r="S101">
        <f t="shared" si="41"/>
        <v>1.10072E-2</v>
      </c>
      <c r="U101">
        <f t="shared" si="42"/>
        <v>5.6828E-3</v>
      </c>
      <c r="V101">
        <f t="shared" si="43"/>
        <v>5.6828E-3</v>
      </c>
      <c r="X101">
        <f>3*0.1*(1-0.1)*(1-0.1)*F25+3*0.1*0.1*(1-0.1)*J25+0.1*0.1*0.1*N25+(1-3*0.1*(1-0.1)*(1-0.1)-3*0.1*0.1*(1-0.1)-0.1*0.1*0.1)*B25</f>
        <v>1.108E-2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1.12096E-2</v>
      </c>
      <c r="G107">
        <f t="shared" si="45"/>
        <v>1.12096E-2</v>
      </c>
      <c r="I107">
        <f t="shared" si="46"/>
        <v>5.8703999999999996E-3</v>
      </c>
      <c r="J107">
        <f t="shared" si="47"/>
        <v>5.8703999999999996E-3</v>
      </c>
      <c r="L107">
        <f>3*0.2*(1-0.2)*(1-0.2)*F25+3*0.2*0.2*(1-0.2)*J25+0.2*0.2*0.2*N25+(1-3*0.2*(1-0.2)*(1-0.2)-3*0.2*0.2*(1-0.2)-0.2*0.2*0.2)*B25</f>
        <v>1.1259999999999999E-2</v>
      </c>
      <c r="N107" s="21"/>
      <c r="O107" s="20"/>
      <c r="P107" s="16"/>
      <c r="Q107" t="s">
        <v>36</v>
      </c>
      <c r="R107">
        <f t="shared" si="48"/>
        <v>1.1408400000000001E-2</v>
      </c>
      <c r="S107">
        <f t="shared" si="49"/>
        <v>1.1408400000000001E-2</v>
      </c>
      <c r="U107">
        <f t="shared" si="50"/>
        <v>6.0616000000000003E-3</v>
      </c>
      <c r="V107">
        <f t="shared" si="51"/>
        <v>6.0616000000000003E-3</v>
      </c>
      <c r="X107">
        <f>3*0.3*(1-0.3)*(1-0.3)*F25+3*0.3*0.3*(1-0.3)*J25+0.3*0.3*0.3*N25+(1-3*0.3*(1-0.3)*(1-0.3)-3*0.3*0.3*(1-0.3)-0.3*0.3*0.3)*B25</f>
        <v>1.1440000000000001E-2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1.0029999999999999E-2</v>
      </c>
      <c r="G114">
        <f t="shared" si="53"/>
        <v>1.0230000000000001E-2</v>
      </c>
      <c r="H114">
        <f t="shared" si="54"/>
        <v>2.5618850000000002</v>
      </c>
      <c r="I114">
        <f t="shared" si="55"/>
        <v>5.3299999999999997E-3</v>
      </c>
      <c r="J114">
        <f t="shared" si="56"/>
        <v>5.3299999999999997E-3</v>
      </c>
      <c r="K114">
        <f t="shared" si="57"/>
        <v>1.2571270000000001</v>
      </c>
      <c r="L114">
        <f>0.05*X25+(1-0.05)*T25</f>
        <v>1.0230000000000001E-2</v>
      </c>
      <c r="M114">
        <f>AA25+W25</f>
        <v>7.6864880000000007</v>
      </c>
      <c r="P114" s="16"/>
      <c r="Q114" t="s">
        <v>36</v>
      </c>
      <c r="R114">
        <f t="shared" si="58"/>
        <v>1.0060000000000001E-2</v>
      </c>
      <c r="S114">
        <f t="shared" si="58"/>
        <v>1.026E-2</v>
      </c>
      <c r="U114">
        <f t="shared" si="59"/>
        <v>5.3600000000000002E-3</v>
      </c>
      <c r="V114">
        <f t="shared" si="60"/>
        <v>5.3600000000000002E-3</v>
      </c>
      <c r="X114">
        <f>0.1*X25+(1-0.1)*T25</f>
        <v>1.026E-2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1.0120000000000001E-2</v>
      </c>
      <c r="G120">
        <f t="shared" si="62"/>
        <v>1.0320000000000001E-2</v>
      </c>
      <c r="I120">
        <f t="shared" si="63"/>
        <v>5.4199999999999995E-3</v>
      </c>
      <c r="J120">
        <f t="shared" si="64"/>
        <v>5.4199999999999995E-3</v>
      </c>
      <c r="L120">
        <f>0.2*X25+(1-0.2)*T25</f>
        <v>1.0320000000000001E-2</v>
      </c>
      <c r="P120" s="16"/>
      <c r="Q120" t="s">
        <v>36</v>
      </c>
      <c r="R120">
        <f t="shared" si="65"/>
        <v>1.018E-2</v>
      </c>
      <c r="S120">
        <f t="shared" si="65"/>
        <v>1.038E-2</v>
      </c>
      <c r="U120">
        <f t="shared" si="66"/>
        <v>5.4799999999999996E-3</v>
      </c>
      <c r="V120">
        <f t="shared" si="67"/>
        <v>5.4799999999999996E-3</v>
      </c>
      <c r="X120">
        <f>0.3*X25+(1-0.3)*T25</f>
        <v>1.038E-2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1.0060000000000001E-2</v>
      </c>
      <c r="G127">
        <f t="shared" si="69"/>
        <v>1.0260000000000002E-2</v>
      </c>
      <c r="H127">
        <f t="shared" si="70"/>
        <v>3.7479260000000001</v>
      </c>
      <c r="I127">
        <f t="shared" si="71"/>
        <v>5.3600000000000002E-3</v>
      </c>
      <c r="J127">
        <f t="shared" si="72"/>
        <v>5.3600000000000002E-3</v>
      </c>
      <c r="K127">
        <f t="shared" si="73"/>
        <v>2.3855410000000004</v>
      </c>
      <c r="L127">
        <f>(0.05*(1-0.05)+0.05*(1-0.05))*X25+0.05*0.05*AB25+(1-0.05*(1-0.05)-0.05*(1-0.05)-0.05*0.05)*T25</f>
        <v>1.0259750000000002E-2</v>
      </c>
      <c r="M127">
        <f>AE25+AA25+W25</f>
        <v>11.867032</v>
      </c>
      <c r="O127" s="20"/>
      <c r="P127" s="16"/>
      <c r="Q127" t="s">
        <v>36</v>
      </c>
      <c r="R127">
        <f t="shared" si="74"/>
        <v>1.0120000000000001E-2</v>
      </c>
      <c r="S127">
        <f t="shared" si="75"/>
        <v>1.0320000000000003E-2</v>
      </c>
      <c r="U127">
        <f t="shared" si="76"/>
        <v>5.4199999999999995E-3</v>
      </c>
      <c r="V127">
        <f t="shared" si="77"/>
        <v>5.4199999999999995E-3</v>
      </c>
      <c r="X127">
        <f>(0.1*0.9+0.1*0.9)*X25+0.1*0.1*AB25+(1-0.1*0.9-0.1*0.9-0.1*0.1)*T25</f>
        <v>1.0319000000000002E-2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1.0239999999999999E-2</v>
      </c>
      <c r="G133">
        <f t="shared" si="79"/>
        <v>1.044E-2</v>
      </c>
      <c r="I133">
        <f t="shared" si="80"/>
        <v>5.5399999999999998E-3</v>
      </c>
      <c r="J133">
        <f t="shared" si="81"/>
        <v>5.5399999999999998E-3</v>
      </c>
      <c r="L133">
        <f>(0.2*0.8+0.2*0.8)*X25+0.2*0.2*AB25+(1-0.2*0.8-0.2*0.8-0.2*0.2)*T25</f>
        <v>1.0436000000000001E-2</v>
      </c>
      <c r="O133" s="20"/>
      <c r="P133" s="16"/>
      <c r="Q133" t="s">
        <v>36</v>
      </c>
      <c r="R133">
        <f t="shared" si="82"/>
        <v>1.0360000000000001E-2</v>
      </c>
      <c r="S133">
        <f t="shared" si="83"/>
        <v>1.0560000000000002E-2</v>
      </c>
      <c r="U133">
        <f t="shared" si="84"/>
        <v>5.6600000000000001E-3</v>
      </c>
      <c r="V133">
        <f t="shared" si="85"/>
        <v>5.6600000000000001E-3</v>
      </c>
      <c r="X133">
        <f>(0.3*0.7+0.3*0.7)*X25+0.3*0.3*AB25+(1-0.3*0.7-0.3*0.7-0.3*0.3)*T25</f>
        <v>1.0551000000000001E-2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9.4537375E-3</v>
      </c>
      <c r="G140">
        <f>3*0.05*(1-0.05)*(1-0.05)*Z20+3*0.05*0.05*(1-0.05)*AD13+0.05*0.05*0.05*AH13+(1-3*0.05*(1-0.05)*(1-0.05)-3*0.05*0.05*(1-0.05)-0.05*0.05*0.05)*V13</f>
        <v>9.6266624999999991E-3</v>
      </c>
      <c r="H140">
        <f>AI13+AE13+AA20+W13</f>
        <v>4.7012520000000002</v>
      </c>
      <c r="I140">
        <f t="shared" si="86"/>
        <v>5.389999999999999E-3</v>
      </c>
      <c r="J140">
        <f t="shared" si="87"/>
        <v>5.3900124999999993E-3</v>
      </c>
      <c r="K140">
        <f t="shared" si="88"/>
        <v>3.5257260000000001</v>
      </c>
      <c r="L140">
        <f>3*0.05*(1-0.05)*(1-0.05)*X25+3*0.05*0.05*(1-0.05)*AB25+0.05*0.05*0.05*AF25+(1-3*0.05*(1-0.05)*(1-0.05)-3*0.05*0.05*(1-0.05)-0.05*0.05*0.05)*T25</f>
        <v>1.0289149999999999E-2</v>
      </c>
      <c r="M140">
        <f>AI25+AE25+AA25+W25</f>
        <v>15.451408000000001</v>
      </c>
      <c r="N140" s="21"/>
      <c r="O140" s="20"/>
      <c r="P140" s="16"/>
      <c r="Q140" t="s">
        <v>36</v>
      </c>
      <c r="R140">
        <f t="shared" si="89"/>
        <v>1.018E-2</v>
      </c>
      <c r="S140">
        <f t="shared" si="90"/>
        <v>1.038E-2</v>
      </c>
      <c r="U140">
        <f t="shared" si="91"/>
        <v>5.4799999999999996E-3</v>
      </c>
      <c r="V140">
        <f t="shared" si="92"/>
        <v>5.4800999999999999E-3</v>
      </c>
      <c r="X140">
        <f>3*0.1*(1-0.1)*(1-0.1)*X25+3*0.1*0.1*(1-0.1)*AB25+0.1*0.1*0.1*AF25+(1-3*0.1*(1-0.1)*(1-0.1)-3*0.1*0.1*(1-0.1)-0.1*0.1*0.1)*T25</f>
        <v>1.03762E-2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8.5551999999999989E-3</v>
      </c>
      <c r="G146">
        <f>3*0.2*(1-0.2)*(1-0.2)*Z20+3*0.2*0.2*(1-0.2)*AD13+0.2*0.2*0.2*AH13+(1-3*0.2*(1-0.2)*(1-0.2)-3*0.2*0.2*(1-0.2)-0.2*0.2*0.2)*V13</f>
        <v>8.6783999999999993E-3</v>
      </c>
      <c r="I146">
        <f t="shared" si="93"/>
        <v>5.6600000000000001E-3</v>
      </c>
      <c r="J146">
        <f t="shared" si="94"/>
        <v>5.6607999999999997E-3</v>
      </c>
      <c r="L146">
        <f>3*0.2*(1-0.2)*(1-0.2)*X25+3*0.2*0.2*(1-0.2)*AB25+0.2*0.2*0.2*AF25+(1-3*0.2*(1-0.2)*(1-0.2)-3*0.2*0.2*(1-0.2)-0.2*0.2*0.2)*T25</f>
        <v>1.0541600000000002E-2</v>
      </c>
      <c r="N146" s="21"/>
      <c r="O146" s="20"/>
      <c r="P146" s="16"/>
      <c r="Q146" t="s">
        <v>36</v>
      </c>
      <c r="R146">
        <f t="shared" si="95"/>
        <v>1.0540000000000001E-2</v>
      </c>
      <c r="S146">
        <f t="shared" si="96"/>
        <v>1.0740000000000001E-2</v>
      </c>
      <c r="U146">
        <f t="shared" si="97"/>
        <v>5.8400000000000006E-3</v>
      </c>
      <c r="V146">
        <f t="shared" si="98"/>
        <v>5.8427000000000002E-3</v>
      </c>
      <c r="X146">
        <f>3*0.3*(1-0.3)*(1-0.3)*X25+3*0.3*0.3*(1-0.3)*AB25+0.3*0.3*0.3*AF25+(1-3*0.3*(1-0.3)*(1-0.3)-3*0.3*0.3*(1-0.3)-0.3*0.3*0.3)*T25</f>
        <v>1.06914E-2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7.6249999999999998E-3</v>
      </c>
      <c r="G153">
        <f t="shared" si="100"/>
        <v>9.1299999999999992E-3</v>
      </c>
      <c r="H153">
        <f t="shared" si="101"/>
        <v>2.5192959999999998</v>
      </c>
      <c r="I153">
        <f t="shared" si="102"/>
        <v>4.7299999999999998E-3</v>
      </c>
      <c r="J153">
        <f t="shared" si="103"/>
        <v>4.9299999999999995E-3</v>
      </c>
      <c r="K153">
        <f t="shared" si="104"/>
        <v>2.0352319999999997</v>
      </c>
      <c r="L153">
        <f>0.05*F46+(1-0.05)*B46</f>
        <v>8.7200000000000003E-3</v>
      </c>
      <c r="M153">
        <f>I46+E46</f>
        <v>8.1138550000000009</v>
      </c>
      <c r="P153" s="16"/>
      <c r="Q153" t="s">
        <v>36</v>
      </c>
      <c r="R153">
        <f t="shared" si="105"/>
        <v>7.6499999999999997E-3</v>
      </c>
      <c r="S153">
        <f t="shared" si="106"/>
        <v>9.1600000000000015E-3</v>
      </c>
      <c r="U153">
        <f t="shared" si="107"/>
        <v>4.7600000000000003E-3</v>
      </c>
      <c r="V153">
        <f t="shared" si="108"/>
        <v>4.96E-3</v>
      </c>
      <c r="X153">
        <f>0.1*F46+(1-0.1)*B46</f>
        <v>8.7399999999999995E-3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7.7000000000000002E-3</v>
      </c>
      <c r="G159">
        <f t="shared" si="110"/>
        <v>9.2200000000000008E-3</v>
      </c>
      <c r="I159">
        <f t="shared" si="111"/>
        <v>4.8200000000000005E-3</v>
      </c>
      <c r="J159">
        <f t="shared" si="112"/>
        <v>5.0200000000000002E-3</v>
      </c>
      <c r="L159">
        <f>0.2*F46+(1-0.2)*B46</f>
        <v>8.7799999999999996E-3</v>
      </c>
      <c r="P159" s="16"/>
      <c r="Q159" t="s">
        <v>36</v>
      </c>
      <c r="R159">
        <f t="shared" si="113"/>
        <v>7.7499999999999999E-3</v>
      </c>
      <c r="S159">
        <f t="shared" si="114"/>
        <v>9.2800000000000001E-3</v>
      </c>
      <c r="U159">
        <f t="shared" si="115"/>
        <v>4.8799999999999998E-3</v>
      </c>
      <c r="V159">
        <f t="shared" si="116"/>
        <v>5.0799999999999994E-3</v>
      </c>
      <c r="X159">
        <f>0.3*F46+(1-0.3)*B46</f>
        <v>8.8199999999999997E-3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7.6497500000000003E-3</v>
      </c>
      <c r="G166">
        <f t="shared" si="118"/>
        <v>9.1597500000000012E-3</v>
      </c>
      <c r="H166">
        <f t="shared" si="119"/>
        <v>3.9660100000000003</v>
      </c>
      <c r="I166">
        <f t="shared" si="120"/>
        <v>4.759750000000001E-3</v>
      </c>
      <c r="J166">
        <f t="shared" si="121"/>
        <v>4.9597499999999997E-3</v>
      </c>
      <c r="K166">
        <f t="shared" si="122"/>
        <v>3.1608900000000002</v>
      </c>
      <c r="L166">
        <f>(0.05*(1-0.05)+0.05*(1-0.05))*F46+0.05*0.05*J46+(1-0.05*(1-0.05)-0.05*(1-0.05)-0.05*0.05)*B46</f>
        <v>8.7405E-3</v>
      </c>
      <c r="M166">
        <f>M46+I46+E46</f>
        <v>12.102983000000002</v>
      </c>
      <c r="O166" s="20"/>
      <c r="P166" s="16"/>
      <c r="Q166" t="s">
        <v>36</v>
      </c>
      <c r="R166">
        <f t="shared" si="123"/>
        <v>7.6990000000000001E-3</v>
      </c>
      <c r="S166">
        <f t="shared" si="124"/>
        <v>9.2190000000000015E-3</v>
      </c>
      <c r="U166">
        <f t="shared" si="125"/>
        <v>4.8190000000000004E-3</v>
      </c>
      <c r="V166">
        <f t="shared" si="126"/>
        <v>5.019E-3</v>
      </c>
      <c r="X166">
        <f>(0.1*0.9+0.1*0.9)*F46+0.1*0.1*J46+(1-0.1*0.9-0.1*0.9-0.1*0.1)*B46</f>
        <v>8.7820000000000016E-3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7.796E-3</v>
      </c>
      <c r="G172">
        <f t="shared" si="128"/>
        <v>9.3360000000000005E-3</v>
      </c>
      <c r="I172">
        <f t="shared" si="129"/>
        <v>4.9360000000000003E-3</v>
      </c>
      <c r="J172">
        <f t="shared" si="130"/>
        <v>5.1359999999999999E-3</v>
      </c>
      <c r="L172">
        <f>(0.2*0.8+0.2*0.8)*F46+0.2*0.2*J46+(1-0.2*0.8-0.2*0.8-0.2*0.2)*B46</f>
        <v>8.8680000000000009E-3</v>
      </c>
      <c r="O172" s="20"/>
      <c r="P172" s="16"/>
      <c r="Q172" t="s">
        <v>36</v>
      </c>
      <c r="R172">
        <f t="shared" si="131"/>
        <v>7.8910000000000004E-3</v>
      </c>
      <c r="S172">
        <f t="shared" si="132"/>
        <v>9.4510000000000011E-3</v>
      </c>
      <c r="U172">
        <f t="shared" si="133"/>
        <v>5.0509999999999999E-3</v>
      </c>
      <c r="V172">
        <f t="shared" si="134"/>
        <v>5.2510000000000005E-3</v>
      </c>
      <c r="X172">
        <f>(0.3*0.7+0.3*0.7)*F46+0.3*0.3*J46+(1-0.3*0.7-0.3*0.7-0.3*0.3)*B46</f>
        <v>8.9580000000000007E-3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7.6742624999999991E-3</v>
      </c>
      <c r="G179">
        <f t="shared" si="136"/>
        <v>9.1892624999999999E-3</v>
      </c>
      <c r="H179">
        <f t="shared" si="137"/>
        <v>5.150837000000001</v>
      </c>
      <c r="I179">
        <f t="shared" si="138"/>
        <v>4.7892624999999996E-3</v>
      </c>
      <c r="J179">
        <f t="shared" si="139"/>
        <v>4.9892749999999996E-3</v>
      </c>
      <c r="K179">
        <f t="shared" si="140"/>
        <v>4.0506890000000002</v>
      </c>
      <c r="L179">
        <f>3*0.05*(1-0.05)*(1-0.05)*F46+3*0.05*0.05*(1-0.05)*J46+0.05*0.05*0.05*N46+(1-3*0.05*(1-0.05)*(1-0.05)-3*0.05*0.05*(1-0.05)-0.05*0.05*0.05)*B46</f>
        <v>8.7614624999999974E-3</v>
      </c>
      <c r="M179">
        <f>Q46+M46+I46+E46</f>
        <v>16.250064999999999</v>
      </c>
      <c r="N179" s="21"/>
      <c r="O179" s="20"/>
      <c r="P179" s="16"/>
      <c r="Q179" t="s">
        <v>36</v>
      </c>
      <c r="R179">
        <f t="shared" si="141"/>
        <v>7.7470999999999998E-3</v>
      </c>
      <c r="S179">
        <f t="shared" si="142"/>
        <v>9.2770999999999999E-3</v>
      </c>
      <c r="U179">
        <f t="shared" si="143"/>
        <v>4.8770999999999997E-3</v>
      </c>
      <c r="V179">
        <f t="shared" si="144"/>
        <v>5.0771999999999996E-3</v>
      </c>
      <c r="X179">
        <f>3*0.1*(1-0.1)*(1-0.1)*F46+3*0.1*0.1*(1-0.1)*J46+0.1*0.1*0.1*N46+(1-3*0.1*(1-0.1)*(1-0.1)-3*0.1*0.1*(1-0.1)-0.1*0.1*0.1)*B46</f>
        <v>8.8256999999999988E-3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7.8888000000000014E-3</v>
      </c>
      <c r="G185">
        <f t="shared" si="146"/>
        <v>9.4488000000000003E-3</v>
      </c>
      <c r="I185">
        <f t="shared" si="147"/>
        <v>5.0487999999999991E-3</v>
      </c>
      <c r="J185">
        <f t="shared" si="148"/>
        <v>5.2496000000000001E-3</v>
      </c>
      <c r="L185">
        <f>3*0.2*(1-0.2)*(1-0.2)*F46+3*0.2*0.2*(1-0.2)*J46+0.2*0.2*0.2*N46+(1-3*0.2*(1-0.2)*(1-0.2)-3*0.2*0.2*(1-0.2)-0.2*0.2*0.2)*B46</f>
        <v>8.9616000000000001E-3</v>
      </c>
      <c r="N185" s="21"/>
      <c r="O185" s="20"/>
      <c r="P185" s="16"/>
      <c r="Q185" t="s">
        <v>36</v>
      </c>
      <c r="R185">
        <f t="shared" si="149"/>
        <v>8.0257000000000002E-3</v>
      </c>
      <c r="S185">
        <f t="shared" si="150"/>
        <v>9.6157000000000013E-3</v>
      </c>
      <c r="U185">
        <f t="shared" si="151"/>
        <v>5.2157000000000002E-3</v>
      </c>
      <c r="V185">
        <f t="shared" si="152"/>
        <v>5.4184000000000003E-3</v>
      </c>
      <c r="X185">
        <f>3*0.3*(1-0.3)*(1-0.3)*F46+3*0.3*0.3*(1-0.3)*J46+0.3*0.3*0.3*N46+(1-3*0.3*(1-0.3)*(1-0.3)-3*0.3*0.3*(1-0.3)-0.3*0.3*0.3)*B46</f>
        <v>9.1059000000000001E-3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4.215E-3</v>
      </c>
      <c r="G192">
        <f t="shared" si="154"/>
        <v>7.5199999999999998E-3</v>
      </c>
      <c r="H192">
        <f t="shared" si="155"/>
        <v>2.5857510000000001</v>
      </c>
      <c r="I192">
        <f t="shared" si="156"/>
        <v>3.4299999999999999E-3</v>
      </c>
      <c r="J192">
        <f t="shared" si="157"/>
        <v>4.1250000000000002E-3</v>
      </c>
      <c r="K192">
        <f t="shared" si="158"/>
        <v>1.9456069999999999</v>
      </c>
      <c r="L192">
        <f>0.05*X46+(1-0.05)*T46</f>
        <v>6.3149999999999994E-3</v>
      </c>
      <c r="M192">
        <f>AA46+W46</f>
        <v>7.4785350000000008</v>
      </c>
      <c r="P192" s="16"/>
      <c r="Q192" t="s">
        <v>36</v>
      </c>
      <c r="R192">
        <f t="shared" si="159"/>
        <v>4.2300000000000003E-3</v>
      </c>
      <c r="S192">
        <f t="shared" si="160"/>
        <v>7.5399999999999998E-3</v>
      </c>
      <c r="U192">
        <f t="shared" si="161"/>
        <v>3.46E-3</v>
      </c>
      <c r="V192">
        <f t="shared" si="162"/>
        <v>4.1500000000000009E-3</v>
      </c>
      <c r="X192">
        <f>0.1*X46+(1-0.1)*T46</f>
        <v>6.3300000000000006E-3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4.2599999999999999E-3</v>
      </c>
      <c r="G198">
        <f t="shared" si="164"/>
        <v>7.5799999999999999E-3</v>
      </c>
      <c r="I198">
        <f t="shared" si="165"/>
        <v>3.5200000000000001E-3</v>
      </c>
      <c r="J198">
        <f t="shared" si="166"/>
        <v>4.2000000000000006E-3</v>
      </c>
      <c r="L198">
        <f>0.2*X46+(1-0.2)*T46</f>
        <v>6.3600000000000002E-3</v>
      </c>
      <c r="P198" s="16"/>
      <c r="Q198" t="s">
        <v>36</v>
      </c>
      <c r="R198">
        <f t="shared" si="167"/>
        <v>4.2899999999999995E-3</v>
      </c>
      <c r="S198">
        <f t="shared" si="168"/>
        <v>7.62E-3</v>
      </c>
      <c r="U198">
        <f t="shared" si="169"/>
        <v>3.5799999999999998E-3</v>
      </c>
      <c r="V198">
        <f t="shared" si="170"/>
        <v>4.2500000000000003E-3</v>
      </c>
      <c r="X198">
        <f>0.3*X46+(1-0.3)*T46</f>
        <v>6.3899999999999998E-3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4.22975E-3</v>
      </c>
      <c r="G205">
        <f t="shared" si="172"/>
        <v>7.5402500000000001E-3</v>
      </c>
      <c r="H205">
        <f t="shared" si="173"/>
        <v>3.7809020000000002</v>
      </c>
      <c r="I205">
        <f t="shared" si="174"/>
        <v>3.4592500000000001E-3</v>
      </c>
      <c r="J205">
        <f t="shared" si="175"/>
        <v>4.1500000000000009E-3</v>
      </c>
      <c r="K205">
        <f t="shared" si="176"/>
        <v>3.0673799999999996</v>
      </c>
      <c r="L205">
        <f>(0.05*(1-0.05)+0.05*(1-0.05))*X46+0.05*0.05*AB46+(1-0.05*(1-0.05)-0.05*(1-0.05)-0.05*0.05)*T46</f>
        <v>6.3302500000000008E-3</v>
      </c>
      <c r="M205">
        <f>AE46+AA46+W46</f>
        <v>11.676713000000001</v>
      </c>
      <c r="O205" s="20"/>
      <c r="P205" s="16"/>
      <c r="Q205" t="s">
        <v>36</v>
      </c>
      <c r="R205">
        <f t="shared" si="177"/>
        <v>4.2590000000000006E-3</v>
      </c>
      <c r="S205">
        <f t="shared" si="178"/>
        <v>7.5810000000000009E-3</v>
      </c>
      <c r="U205">
        <f t="shared" si="179"/>
        <v>3.5170000000000002E-3</v>
      </c>
      <c r="V205">
        <f t="shared" si="180"/>
        <v>4.2000000000000006E-3</v>
      </c>
      <c r="X205">
        <f>(0.1*0.9+0.1*0.9)*X46+0.1*0.1*AB46+(1-0.1*0.9-0.1*0.9-0.1*0.1)*T46</f>
        <v>6.3610000000000003E-3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4.3159999999999995E-3</v>
      </c>
      <c r="G211">
        <f t="shared" si="182"/>
        <v>7.6639999999999989E-3</v>
      </c>
      <c r="I211">
        <f t="shared" si="183"/>
        <v>3.6280000000000001E-3</v>
      </c>
      <c r="J211">
        <f t="shared" si="184"/>
        <v>4.3E-3</v>
      </c>
      <c r="L211">
        <f>(0.2*0.8+0.2*0.8)*X46+0.2*0.2*AB46+(1-0.2*0.8-0.2*0.8-0.2*0.2)*T46</f>
        <v>6.424E-3</v>
      </c>
      <c r="O211" s="20"/>
      <c r="P211" s="16"/>
      <c r="Q211" t="s">
        <v>36</v>
      </c>
      <c r="R211">
        <f t="shared" si="185"/>
        <v>4.3709999999999999E-3</v>
      </c>
      <c r="S211">
        <f t="shared" si="186"/>
        <v>7.7490000000000007E-3</v>
      </c>
      <c r="U211">
        <f t="shared" si="187"/>
        <v>3.7330000000000002E-3</v>
      </c>
      <c r="V211">
        <f t="shared" si="188"/>
        <v>4.4000000000000011E-3</v>
      </c>
      <c r="X211">
        <f>(0.3*0.7+0.3*0.7)*X46+0.3*0.3*AB46+(1-0.3*0.7-0.3*0.7-0.3*0.3)*T46</f>
        <v>6.489E-3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4.2442749999999987E-3</v>
      </c>
      <c r="G218">
        <f t="shared" si="190"/>
        <v>7.560724999999999E-3</v>
      </c>
      <c r="H218">
        <f t="shared" si="191"/>
        <v>5.1801399999999997</v>
      </c>
      <c r="I218">
        <f t="shared" si="192"/>
        <v>3.4877999999999997E-3</v>
      </c>
      <c r="J218">
        <f t="shared" si="193"/>
        <v>4.1749874999999995E-3</v>
      </c>
      <c r="K218">
        <f t="shared" si="194"/>
        <v>3.9352239999999998</v>
      </c>
      <c r="L218">
        <f>3*0.05*(1-0.05)*(1-0.05)*X46+3*0.05*0.05*(1-0.05)*AB46+0.05*0.05*0.05*AF46+(1-3*0.05*(1-0.05)*(1-0.05)-3*0.05*0.05*(1-0.05)-0.05*0.05*0.05)*T46</f>
        <v>6.3457374999999986E-3</v>
      </c>
      <c r="M218">
        <f>AI46+AE46+AA46+W46</f>
        <v>15.630398000000001</v>
      </c>
      <c r="N218" s="21"/>
      <c r="O218" s="20"/>
      <c r="P218" s="16"/>
      <c r="Q218" t="s">
        <v>36</v>
      </c>
      <c r="R218">
        <f t="shared" si="195"/>
        <v>4.2871999999999997E-3</v>
      </c>
      <c r="S218">
        <f t="shared" si="196"/>
        <v>7.622799999999999E-3</v>
      </c>
      <c r="U218">
        <f t="shared" si="197"/>
        <v>3.5713999999999997E-3</v>
      </c>
      <c r="V218">
        <f t="shared" si="198"/>
        <v>4.2499E-3</v>
      </c>
      <c r="X218">
        <f>3*0.1*(1-0.1)*(1-0.1)*X46+3*0.1*0.1*(1-0.1)*AB46+0.1*0.1*0.1*AF46+(1-3*0.1*(1-0.1)*(1-0.1)-3*0.1*0.1*(1-0.1)-0.1*0.1*0.1)*T46</f>
        <v>6.3929E-3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4.3695999999999995E-3</v>
      </c>
      <c r="G224">
        <f t="shared" si="200"/>
        <v>7.7503999999999993E-3</v>
      </c>
      <c r="I224">
        <f t="shared" si="201"/>
        <v>3.7272E-3</v>
      </c>
      <c r="J224">
        <f t="shared" si="202"/>
        <v>4.3992000000000007E-3</v>
      </c>
      <c r="L224">
        <f>3*0.2*(1-0.2)*(1-0.2)*X46+3*0.2*0.2*(1-0.2)*AB46+0.2*0.2*0.2*AF46+(1-3*0.2*(1-0.2)*(1-0.2)-3*0.2*0.2*(1-0.2)-0.2*0.2*0.2)*T46</f>
        <v>6.4911999999999999E-3</v>
      </c>
      <c r="N224" s="21"/>
      <c r="O224" s="20"/>
      <c r="P224" s="16"/>
      <c r="Q224" t="s">
        <v>36</v>
      </c>
      <c r="R224">
        <f t="shared" si="203"/>
        <v>4.4483999999999999E-3</v>
      </c>
      <c r="S224">
        <f t="shared" si="204"/>
        <v>7.8816000000000008E-3</v>
      </c>
      <c r="U224">
        <f t="shared" si="205"/>
        <v>3.8698000000000005E-3</v>
      </c>
      <c r="V224">
        <f t="shared" si="206"/>
        <v>4.5473000000000006E-3</v>
      </c>
      <c r="X224">
        <f>3*0.3*(1-0.3)*(1-0.3)*X46+3*0.3*0.3*(1-0.3)*AB46+0.3*0.3*0.3*AF46+(1-3*0.3*(1-0.3)*(1-0.3)-3*0.3*0.3*(1-0.3)-0.3*0.3*0.3)*T46</f>
        <v>6.5943E-3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1.91E-3</v>
      </c>
      <c r="G231">
        <f t="shared" si="208"/>
        <v>4.6149999999999993E-3</v>
      </c>
      <c r="H231">
        <f t="shared" si="209"/>
        <v>2.489595</v>
      </c>
      <c r="I231">
        <f t="shared" si="210"/>
        <v>1.82E-3</v>
      </c>
      <c r="J231">
        <f t="shared" si="211"/>
        <v>2.7100000000000002E-3</v>
      </c>
      <c r="K231">
        <f t="shared" si="212"/>
        <v>2.0348980000000001</v>
      </c>
      <c r="L231">
        <f>0.05*F66+(1-0.05)*B66</f>
        <v>3.1099999999999999E-3</v>
      </c>
      <c r="M231">
        <f>I66+E66</f>
        <v>7.7521649999999998</v>
      </c>
      <c r="P231" s="16"/>
      <c r="Q231" t="s">
        <v>36</v>
      </c>
      <c r="R231">
        <f>0.1*G54+(1-0.1)*C54</f>
        <v>1.9199999999999998E-3</v>
      </c>
      <c r="S231">
        <f t="shared" si="213"/>
        <v>4.6300000000000004E-3</v>
      </c>
      <c r="U231">
        <f t="shared" si="214"/>
        <v>1.8400000000000001E-3</v>
      </c>
      <c r="V231">
        <f t="shared" si="215"/>
        <v>2.7200000000000002E-3</v>
      </c>
      <c r="X231">
        <f>0.1*F66+(1-0.1)*B66</f>
        <v>3.1199999999999999E-3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1.9400000000000001E-3</v>
      </c>
      <c r="G237">
        <f t="shared" si="217"/>
        <v>4.6600000000000001E-3</v>
      </c>
      <c r="I237">
        <f t="shared" si="218"/>
        <v>1.8800000000000002E-3</v>
      </c>
      <c r="J237">
        <f t="shared" si="219"/>
        <v>2.7400000000000002E-3</v>
      </c>
      <c r="L237">
        <f>0.2*F66+(1-0.2)*B66</f>
        <v>3.14E-3</v>
      </c>
      <c r="P237" s="16"/>
      <c r="Q237" t="s">
        <v>36</v>
      </c>
      <c r="R237">
        <f>0.3*G54+(1-0.3)*C54</f>
        <v>1.9599999999999999E-3</v>
      </c>
      <c r="S237">
        <f t="shared" si="220"/>
        <v>4.6899999999999997E-3</v>
      </c>
      <c r="U237">
        <f t="shared" si="221"/>
        <v>1.9199999999999998E-3</v>
      </c>
      <c r="V237">
        <f t="shared" si="222"/>
        <v>2.7599999999999999E-3</v>
      </c>
      <c r="X237">
        <f>0.3*F66+(1-0.3)*B66</f>
        <v>3.1599999999999996E-3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1.91975E-3</v>
      </c>
      <c r="G244">
        <f t="shared" si="224"/>
        <v>4.6300000000000004E-3</v>
      </c>
      <c r="H244">
        <f t="shared" si="225"/>
        <v>3.877923</v>
      </c>
      <c r="I244">
        <f t="shared" si="226"/>
        <v>1.83975E-3</v>
      </c>
      <c r="J244">
        <f t="shared" si="227"/>
        <v>2.7200000000000006E-3</v>
      </c>
      <c r="K244">
        <f t="shared" si="228"/>
        <v>3.1697139999999999</v>
      </c>
      <c r="L244">
        <f>(0.05*(1-0.05)+0.05*(1-0.05))*F66+0.05*0.05*J66+(1-0.05*(1-0.05)-0.05*(1-0.05)-0.05*0.05)*B66</f>
        <v>3.1202500000000002E-3</v>
      </c>
      <c r="M244">
        <f>M66+I66+E66</f>
        <v>11.889696000000001</v>
      </c>
      <c r="O244" s="20"/>
      <c r="P244" s="16"/>
      <c r="Q244" t="s">
        <v>36</v>
      </c>
      <c r="R244">
        <f t="shared" si="229"/>
        <v>1.939E-3</v>
      </c>
      <c r="S244">
        <f t="shared" si="230"/>
        <v>4.6600000000000001E-3</v>
      </c>
      <c r="U244">
        <f t="shared" si="231"/>
        <v>1.8790000000000002E-3</v>
      </c>
      <c r="V244">
        <f t="shared" si="232"/>
        <v>2.7400000000000002E-3</v>
      </c>
      <c r="X244">
        <f>(0.1*0.9+0.1*0.9)*F66+0.1*0.1*J66+(1-0.1*0.9-0.1*0.9-0.1*0.1)*B66</f>
        <v>3.1410000000000001E-3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1.9759999999999999E-3</v>
      </c>
      <c r="G250">
        <f t="shared" si="233"/>
        <v>4.7200000000000002E-3</v>
      </c>
      <c r="I250">
        <f t="shared" si="234"/>
        <v>1.9560000000000003E-3</v>
      </c>
      <c r="J250">
        <f t="shared" si="235"/>
        <v>2.7800000000000004E-3</v>
      </c>
      <c r="L250">
        <f>(0.2*0.8+0.2*0.8)*F66+0.2*0.2*J66+(1-0.2*0.8-0.2*0.8-0.2*0.2)*B66</f>
        <v>3.1840000000000002E-3</v>
      </c>
      <c r="O250" s="20"/>
      <c r="P250" s="16"/>
      <c r="Q250" t="s">
        <v>36</v>
      </c>
      <c r="R250">
        <f t="shared" si="236"/>
        <v>2.0109999999999998E-3</v>
      </c>
      <c r="S250">
        <f t="shared" si="237"/>
        <v>4.7800000000000004E-3</v>
      </c>
      <c r="U250">
        <f t="shared" si="238"/>
        <v>2.0310000000000003E-3</v>
      </c>
      <c r="V250">
        <f t="shared" si="239"/>
        <v>2.8200000000000005E-3</v>
      </c>
      <c r="X250">
        <f>(0.3*0.7+0.3*0.7)*F66+0.3*0.3*J66+(1-0.3*0.7-0.3*0.7-0.3*0.3)*B66</f>
        <v>3.2290000000000001E-3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1.9292624999999997E-3</v>
      </c>
      <c r="G257">
        <f t="shared" si="241"/>
        <v>4.644999999999999E-3</v>
      </c>
      <c r="H257">
        <f t="shared" si="242"/>
        <v>5.0053160000000005</v>
      </c>
      <c r="I257">
        <f t="shared" si="243"/>
        <v>1.8592499999999998E-3</v>
      </c>
      <c r="J257">
        <f t="shared" si="244"/>
        <v>2.7300124999999997E-3</v>
      </c>
      <c r="K257">
        <f t="shared" si="245"/>
        <v>4.0924740000000002</v>
      </c>
      <c r="L257">
        <f>3*0.05*(1-0.05)*(1-0.05)*F66+3*0.05*0.05*(1-0.05)*J66+0.05*0.05*0.05*N66+(1-3*0.05*(1-0.05)*(1-0.05)-3*0.05*0.05*(1-0.05)-0.05*0.05*0.05)*B66</f>
        <v>3.1307249999999996E-3</v>
      </c>
      <c r="M257">
        <f>Q66+M66+I66+E66</f>
        <v>15.882023</v>
      </c>
      <c r="N257" s="21"/>
      <c r="O257" s="20"/>
      <c r="P257" s="16"/>
      <c r="Q257" t="s">
        <v>36</v>
      </c>
      <c r="R257">
        <f t="shared" si="246"/>
        <v>1.9570999999999998E-3</v>
      </c>
      <c r="S257">
        <f t="shared" si="247"/>
        <v>4.6899999999999997E-3</v>
      </c>
      <c r="U257">
        <f t="shared" si="248"/>
        <v>1.9169999999999999E-3</v>
      </c>
      <c r="V257">
        <f t="shared" si="249"/>
        <v>2.7600999999999997E-3</v>
      </c>
      <c r="X257">
        <f>3*0.1*(1-0.1)*(1-0.1)*F66+3*0.1*0.1*(1-0.1)*J66+0.1*0.1*0.1*N66+(1-3*0.1*(1-0.1)*(1-0.1)-3*0.1*0.1*(1-0.1)-0.1*0.1*0.1)*B66</f>
        <v>3.1627999999999999E-3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2.0087999999999998E-3</v>
      </c>
      <c r="G263">
        <f t="shared" si="251"/>
        <v>4.7799999999999995E-3</v>
      </c>
      <c r="I263">
        <f t="shared" si="252"/>
        <v>2.0280000000000003E-3</v>
      </c>
      <c r="J263">
        <f t="shared" si="253"/>
        <v>2.8208E-3</v>
      </c>
      <c r="L263">
        <f>3*0.2*(1-0.2)*(1-0.2)*F66+3*0.2*0.2*(1-0.2)*J66+0.2*0.2*0.2*N66+(1-3*0.2*(1-0.2)*(1-0.2)-3*0.2*0.2*(1-0.2)-0.2*0.2*0.2)*B66</f>
        <v>3.2304E-3</v>
      </c>
      <c r="N263" s="21"/>
      <c r="O263" s="20"/>
      <c r="P263" s="16"/>
      <c r="Q263" t="s">
        <v>36</v>
      </c>
      <c r="R263">
        <f t="shared" si="254"/>
        <v>2.0557000000000001E-3</v>
      </c>
      <c r="S263">
        <f t="shared" si="255"/>
        <v>4.8700000000000002E-3</v>
      </c>
      <c r="U263">
        <f t="shared" si="256"/>
        <v>2.1330000000000003E-3</v>
      </c>
      <c r="V263">
        <f t="shared" si="257"/>
        <v>2.8827000000000002E-3</v>
      </c>
      <c r="X263">
        <f>3*0.3*(1-0.3)*(1-0.3)*F66+3*0.3*0.3*(1-0.3)*J66+0.3*0.3*0.3*N66+(1-3*0.3*(1-0.3)*(1-0.3)-3*0.3*0.3*(1-0.3)-0.3*0.3*0.3)*B66</f>
        <v>3.3016E-3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1.0200000000000001E-2</v>
      </c>
      <c r="D13" s="3">
        <v>1.0200000000000001E-2</v>
      </c>
      <c r="E13">
        <v>0.99078900000000003</v>
      </c>
      <c r="F13" t="s">
        <v>22</v>
      </c>
      <c r="G13" s="3">
        <v>1.0800000000000001E-2</v>
      </c>
      <c r="H13" s="3">
        <v>1.0800000000000001E-2</v>
      </c>
      <c r="I13">
        <v>0.950461</v>
      </c>
      <c r="J13" t="s">
        <v>22</v>
      </c>
      <c r="K13">
        <v>1.14E-2</v>
      </c>
      <c r="L13">
        <v>1.15E-2</v>
      </c>
      <c r="M13">
        <v>0.95527200000000001</v>
      </c>
      <c r="N13" t="s">
        <v>22</v>
      </c>
      <c r="O13">
        <v>1.21E-2</v>
      </c>
      <c r="P13">
        <v>1.21E-2</v>
      </c>
      <c r="Q13">
        <v>1.0743210000000001</v>
      </c>
      <c r="S13" s="17"/>
      <c r="T13" t="s">
        <v>22</v>
      </c>
      <c r="U13" s="3">
        <v>9.4999999999999998E-3</v>
      </c>
      <c r="V13" s="3">
        <v>9.5999999999999992E-3</v>
      </c>
      <c r="W13">
        <v>0.99316300000000002</v>
      </c>
      <c r="X13" t="s">
        <v>22</v>
      </c>
      <c r="Y13" s="3">
        <v>1.01E-2</v>
      </c>
      <c r="Z13" s="3">
        <v>1.0200000000000001E-2</v>
      </c>
      <c r="AA13">
        <v>1.008629</v>
      </c>
      <c r="AB13" t="s">
        <v>22</v>
      </c>
      <c r="AC13">
        <v>1.06E-2</v>
      </c>
      <c r="AD13">
        <v>1.0800000000000001E-2</v>
      </c>
      <c r="AE13">
        <v>1.2659199999999999</v>
      </c>
      <c r="AF13" t="s">
        <v>22</v>
      </c>
      <c r="AG13">
        <v>1.12E-2</v>
      </c>
      <c r="AH13">
        <v>1.14E-2</v>
      </c>
      <c r="AI13">
        <v>1.382098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1.0200000000000001E-2</v>
      </c>
      <c r="D20" s="3">
        <v>1.0200000000000001E-2</v>
      </c>
      <c r="E20">
        <v>12.510612999999999</v>
      </c>
      <c r="F20" t="s">
        <v>22</v>
      </c>
      <c r="G20" s="3">
        <v>1.0800000000000001E-2</v>
      </c>
      <c r="H20" s="3">
        <v>1.0800000000000001E-2</v>
      </c>
      <c r="I20">
        <v>12.356453</v>
      </c>
      <c r="J20" t="s">
        <v>22</v>
      </c>
      <c r="K20">
        <v>1.14E-2</v>
      </c>
      <c r="L20">
        <v>1.14E-2</v>
      </c>
      <c r="M20">
        <v>12.541104000000001</v>
      </c>
      <c r="N20" t="s">
        <v>22</v>
      </c>
      <c r="O20">
        <v>1.21E-2</v>
      </c>
      <c r="P20">
        <v>1.21E-2</v>
      </c>
      <c r="Q20">
        <v>12.469332</v>
      </c>
      <c r="S20" s="18"/>
      <c r="T20" t="s">
        <v>22</v>
      </c>
      <c r="U20" s="3">
        <v>9.4999999999999998E-3</v>
      </c>
      <c r="V20" s="3">
        <v>9.5999999999999992E-3</v>
      </c>
      <c r="W20">
        <v>500.27729399999998</v>
      </c>
      <c r="X20" t="s">
        <v>22</v>
      </c>
      <c r="Y20" s="3">
        <v>1.01E-2</v>
      </c>
      <c r="Z20" s="3">
        <v>1.0200000000000001E-2</v>
      </c>
      <c r="AA20">
        <v>511.09704199999999</v>
      </c>
      <c r="AB20" t="s">
        <v>22</v>
      </c>
      <c r="AC20">
        <v>1.06E-2</v>
      </c>
      <c r="AD20">
        <v>1.0800000000000001E-2</v>
      </c>
      <c r="AE20">
        <v>420.31587300000001</v>
      </c>
      <c r="AF20" t="s">
        <v>22</v>
      </c>
      <c r="AG20">
        <v>1.12E-2</v>
      </c>
      <c r="AH20">
        <v>1.14E-2</v>
      </c>
      <c r="AI20">
        <v>470.17500699999999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1.0200000000000001E-2</v>
      </c>
      <c r="C25" s="8"/>
      <c r="D25" s="8"/>
      <c r="E25">
        <v>3.2212589999999999</v>
      </c>
      <c r="F25" s="8">
        <v>1.09E-2</v>
      </c>
      <c r="G25" s="8"/>
      <c r="H25" s="8"/>
      <c r="I25">
        <v>3.9135200000000001</v>
      </c>
      <c r="J25" s="10">
        <v>1.14E-2</v>
      </c>
      <c r="K25" s="10"/>
      <c r="L25" s="10"/>
      <c r="M25">
        <v>3.2206039999999998</v>
      </c>
      <c r="N25" s="10">
        <v>1.21E-2</v>
      </c>
      <c r="O25" s="10"/>
      <c r="P25" s="10"/>
      <c r="Q25">
        <v>3.902107</v>
      </c>
      <c r="S25" s="19"/>
      <c r="T25" s="8">
        <v>9.5999999999999992E-3</v>
      </c>
      <c r="U25" s="8"/>
      <c r="V25" s="8"/>
      <c r="W25">
        <v>3.8833440000000001</v>
      </c>
      <c r="X25" s="8">
        <v>1.0200000000000001E-2</v>
      </c>
      <c r="Y25" s="8"/>
      <c r="Z25" s="8"/>
      <c r="AA25">
        <v>3.904404</v>
      </c>
      <c r="AB25" s="10">
        <v>1.0800000000000001E-2</v>
      </c>
      <c r="AC25" s="10"/>
      <c r="AD25" s="10"/>
      <c r="AE25">
        <v>3.8925679999999998</v>
      </c>
      <c r="AF25" s="10">
        <v>1.14E-2</v>
      </c>
      <c r="AG25" s="10"/>
      <c r="AH25" s="10"/>
      <c r="AI25">
        <v>3.2474470000000002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7.4000000000000003E-3</v>
      </c>
      <c r="D34" s="3">
        <v>8.6E-3</v>
      </c>
      <c r="E34">
        <v>1.0862149999999999</v>
      </c>
      <c r="F34" t="s">
        <v>22</v>
      </c>
      <c r="G34" s="3">
        <v>7.7999999999999996E-3</v>
      </c>
      <c r="H34" s="3">
        <v>9.1999999999999998E-3</v>
      </c>
      <c r="I34">
        <v>1.014273</v>
      </c>
      <c r="J34" t="s">
        <v>22</v>
      </c>
      <c r="K34">
        <v>8.3000000000000001E-3</v>
      </c>
      <c r="L34">
        <v>9.7000000000000003E-3</v>
      </c>
      <c r="M34">
        <v>1.0615790000000001</v>
      </c>
      <c r="N34" t="s">
        <v>22</v>
      </c>
      <c r="O34">
        <v>8.6999999999999994E-3</v>
      </c>
      <c r="P34">
        <v>1.0200000000000001E-2</v>
      </c>
      <c r="Q34">
        <v>1.0250570000000001</v>
      </c>
      <c r="S34" s="17"/>
      <c r="T34" t="s">
        <v>22</v>
      </c>
      <c r="U34" s="3">
        <v>4.1999999999999997E-3</v>
      </c>
      <c r="V34" s="3">
        <v>7.0000000000000001E-3</v>
      </c>
      <c r="W34">
        <v>1.2493110000000001</v>
      </c>
      <c r="X34" t="s">
        <v>22</v>
      </c>
      <c r="Y34" s="3">
        <v>4.4000000000000003E-3</v>
      </c>
      <c r="Z34" s="3">
        <v>7.4999999999999997E-3</v>
      </c>
      <c r="AA34">
        <v>1.2780400000000001</v>
      </c>
      <c r="AB34" t="s">
        <v>22</v>
      </c>
      <c r="AC34" s="3">
        <v>4.7000000000000002E-3</v>
      </c>
      <c r="AD34" s="3">
        <v>7.9000000000000008E-3</v>
      </c>
      <c r="AE34">
        <v>0.98212500000000003</v>
      </c>
      <c r="AF34" t="s">
        <v>22</v>
      </c>
      <c r="AG34" s="3">
        <v>4.8999999999999998E-3</v>
      </c>
      <c r="AH34" s="3">
        <v>8.3999999999999995E-3</v>
      </c>
      <c r="AI34">
        <v>1.348352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7.4000000000000003E-3</v>
      </c>
      <c r="D41" s="3">
        <v>8.6E-3</v>
      </c>
      <c r="E41">
        <v>536.72423100000003</v>
      </c>
      <c r="F41" t="s">
        <v>22</v>
      </c>
      <c r="G41" s="3">
        <v>8.0000000000000002E-3</v>
      </c>
      <c r="H41" s="3">
        <v>9.1999999999999998E-3</v>
      </c>
      <c r="I41">
        <v>524.73948499999995</v>
      </c>
      <c r="J41" t="s">
        <v>22</v>
      </c>
      <c r="K41">
        <v>8.3999999999999995E-3</v>
      </c>
      <c r="L41">
        <v>9.7000000000000003E-3</v>
      </c>
      <c r="M41">
        <v>528.25265200000001</v>
      </c>
      <c r="N41" t="s">
        <v>22</v>
      </c>
      <c r="O41">
        <v>8.8000000000000005E-3</v>
      </c>
      <c r="P41">
        <v>1.06E-2</v>
      </c>
      <c r="Q41">
        <v>560.97852399999999</v>
      </c>
      <c r="S41" s="18"/>
      <c r="T41" t="s">
        <v>22</v>
      </c>
      <c r="U41" s="3">
        <v>4.1999999999999997E-3</v>
      </c>
      <c r="V41" s="3">
        <v>7.0000000000000001E-3</v>
      </c>
      <c r="W41">
        <v>543.15629799999999</v>
      </c>
      <c r="X41" t="s">
        <v>22</v>
      </c>
      <c r="Y41" s="3">
        <v>4.7000000000000002E-3</v>
      </c>
      <c r="Z41" s="3">
        <v>7.4999999999999997E-3</v>
      </c>
      <c r="AA41">
        <v>479.09083500000003</v>
      </c>
      <c r="AB41" t="s">
        <v>22</v>
      </c>
      <c r="AC41" s="3">
        <v>5.0000000000000001E-3</v>
      </c>
      <c r="AD41" s="3">
        <v>7.9000000000000008E-3</v>
      </c>
      <c r="AE41">
        <v>555.44806000000005</v>
      </c>
      <c r="AF41" t="s">
        <v>22</v>
      </c>
      <c r="AG41" s="3">
        <v>5.1999999999999998E-3</v>
      </c>
      <c r="AH41" s="3">
        <v>8.3000000000000001E-3</v>
      </c>
      <c r="AI41">
        <v>486.461546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8.2000000000000007E-3</v>
      </c>
      <c r="C46" s="8"/>
      <c r="D46" s="8"/>
      <c r="E46">
        <v>3.9244659999999998</v>
      </c>
      <c r="F46" s="8">
        <v>8.6999999999999994E-3</v>
      </c>
      <c r="G46" s="8"/>
      <c r="H46" s="8"/>
      <c r="I46">
        <v>3.2349380000000001</v>
      </c>
      <c r="J46" s="10">
        <v>9.1999999999999998E-3</v>
      </c>
      <c r="K46" s="10"/>
      <c r="L46" s="10"/>
      <c r="M46">
        <v>3.8969459999999998</v>
      </c>
      <c r="N46" s="10">
        <v>9.7000000000000003E-3</v>
      </c>
      <c r="O46" s="10"/>
      <c r="P46" s="10"/>
      <c r="Q46">
        <v>3.9320689999999998</v>
      </c>
      <c r="S46" s="19"/>
      <c r="T46" s="8">
        <v>6.0000000000000001E-3</v>
      </c>
      <c r="U46" s="8"/>
      <c r="V46" s="8"/>
      <c r="W46">
        <v>3.916391</v>
      </c>
      <c r="X46" s="8">
        <v>6.4000000000000003E-3</v>
      </c>
      <c r="Y46" s="8"/>
      <c r="Z46" s="8"/>
      <c r="AA46">
        <v>3.9715790000000002</v>
      </c>
      <c r="AB46" s="8">
        <v>6.7000000000000002E-3</v>
      </c>
      <c r="AC46" s="8"/>
      <c r="AD46" s="8"/>
      <c r="AE46">
        <v>3.4796969999999998</v>
      </c>
      <c r="AF46" s="8">
        <v>7.1000000000000004E-3</v>
      </c>
      <c r="AG46" s="8"/>
      <c r="AH46" s="8"/>
      <c r="AI46">
        <v>3.8710049999999998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1.9E-3</v>
      </c>
      <c r="D54" s="3">
        <v>4.4000000000000003E-3</v>
      </c>
      <c r="E54">
        <v>1.2931969999999999</v>
      </c>
      <c r="F54" t="s">
        <v>22</v>
      </c>
      <c r="G54" s="3">
        <v>2.0999999999999999E-3</v>
      </c>
      <c r="H54" s="3">
        <v>4.7000000000000002E-3</v>
      </c>
      <c r="I54">
        <v>1.2074549999999999</v>
      </c>
      <c r="J54" t="s">
        <v>22</v>
      </c>
      <c r="K54" s="3">
        <v>2.2000000000000001E-3</v>
      </c>
      <c r="L54" s="3">
        <v>5.0000000000000001E-3</v>
      </c>
      <c r="M54">
        <v>1.241795</v>
      </c>
      <c r="N54" t="s">
        <v>22</v>
      </c>
      <c r="O54" s="3">
        <v>2.3E-3</v>
      </c>
      <c r="P54" s="3">
        <v>5.3E-3</v>
      </c>
      <c r="Q54">
        <v>0.99119100000000004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1.9E-3</v>
      </c>
      <c r="D61" s="3">
        <v>4.4000000000000003E-3</v>
      </c>
      <c r="E61">
        <v>388.35176200000001</v>
      </c>
      <c r="F61" t="s">
        <v>22</v>
      </c>
      <c r="G61" s="3">
        <v>2.3999999999999998E-3</v>
      </c>
      <c r="H61" s="3">
        <v>4.4000000000000003E-3</v>
      </c>
      <c r="I61">
        <v>401.10427099999998</v>
      </c>
      <c r="J61" t="s">
        <v>22</v>
      </c>
      <c r="K61" s="3">
        <v>2.5999999999999999E-3</v>
      </c>
      <c r="L61" s="3">
        <v>4.1999999999999997E-3</v>
      </c>
      <c r="M61">
        <v>383.69178699999998</v>
      </c>
      <c r="N61" t="s">
        <v>22</v>
      </c>
      <c r="O61" s="3">
        <v>2.7000000000000001E-3</v>
      </c>
      <c r="P61" s="3">
        <v>4.5999999999999999E-3</v>
      </c>
      <c r="Q61">
        <v>333.57489700000002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3.0000000000000001E-3</v>
      </c>
      <c r="C66" s="8"/>
      <c r="D66" s="8"/>
      <c r="E66">
        <v>3.7481800000000001</v>
      </c>
      <c r="F66" s="8">
        <v>3.3E-3</v>
      </c>
      <c r="G66" s="8"/>
      <c r="H66" s="8"/>
      <c r="I66">
        <v>3.8317700000000001</v>
      </c>
      <c r="J66" s="8">
        <v>3.5000000000000001E-3</v>
      </c>
      <c r="K66" s="8"/>
      <c r="L66" s="8"/>
      <c r="M66">
        <v>3.4566189999999999</v>
      </c>
      <c r="N66" s="8">
        <v>3.7000000000000002E-3</v>
      </c>
      <c r="O66" s="8"/>
      <c r="P66" s="8"/>
      <c r="Q66">
        <v>3.9162029999999999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1.0230000000000001E-2</v>
      </c>
      <c r="G75">
        <f t="shared" si="1"/>
        <v>1.0230000000000001E-2</v>
      </c>
      <c r="H75">
        <f t="shared" si="2"/>
        <v>1.9412500000000001</v>
      </c>
      <c r="I75">
        <f t="shared" si="3"/>
        <v>1.0230000000000001E-2</v>
      </c>
      <c r="J75">
        <f t="shared" si="4"/>
        <v>1.0230000000000001E-2</v>
      </c>
      <c r="K75">
        <f t="shared" si="5"/>
        <v>24.867066000000001</v>
      </c>
      <c r="L75">
        <f>0.05*F25+(1-0.05)*B25</f>
        <v>1.0235000000000001E-2</v>
      </c>
      <c r="M75">
        <f>I25+E25</f>
        <v>7.134779</v>
      </c>
      <c r="P75" s="16"/>
      <c r="Q75" t="s">
        <v>36</v>
      </c>
      <c r="R75">
        <f t="shared" si="6"/>
        <v>1.026E-2</v>
      </c>
      <c r="S75">
        <f t="shared" si="7"/>
        <v>1.026E-2</v>
      </c>
      <c r="U75">
        <f t="shared" si="8"/>
        <v>1.026E-2</v>
      </c>
      <c r="V75">
        <f t="shared" si="9"/>
        <v>1.026E-2</v>
      </c>
      <c r="X75">
        <f>0.1*F25+(1-0.1)*B25</f>
        <v>1.0270000000000001E-2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1.0320000000000001E-2</v>
      </c>
      <c r="G81">
        <f>0.2*H13+(1-0.2)*D13</f>
        <v>1.0320000000000001E-2</v>
      </c>
      <c r="I81">
        <f t="shared" si="11"/>
        <v>1.0320000000000001E-2</v>
      </c>
      <c r="J81">
        <f t="shared" si="12"/>
        <v>1.0320000000000001E-2</v>
      </c>
      <c r="L81">
        <f>0.2*F25+(1-0.2)*B25</f>
        <v>1.034E-2</v>
      </c>
      <c r="P81" s="16"/>
      <c r="Q81" t="s">
        <v>36</v>
      </c>
      <c r="R81">
        <f t="shared" si="13"/>
        <v>1.038E-2</v>
      </c>
      <c r="S81">
        <f t="shared" si="14"/>
        <v>1.038E-2</v>
      </c>
      <c r="U81">
        <f t="shared" si="15"/>
        <v>1.038E-2</v>
      </c>
      <c r="V81">
        <f t="shared" si="16"/>
        <v>1.038E-2</v>
      </c>
      <c r="X81">
        <f>0.3*F25+(1-0.3)*B25</f>
        <v>1.0409999999999999E-2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1.0260000000000002E-2</v>
      </c>
      <c r="G88">
        <f t="shared" si="18"/>
        <v>1.0260250000000002E-2</v>
      </c>
      <c r="H88">
        <f t="shared" si="19"/>
        <v>2.896522</v>
      </c>
      <c r="I88">
        <f t="shared" si="20"/>
        <v>1.0260000000000002E-2</v>
      </c>
      <c r="J88">
        <f t="shared" si="21"/>
        <v>1.0260000000000002E-2</v>
      </c>
      <c r="K88">
        <f t="shared" si="22"/>
        <v>37.408169999999998</v>
      </c>
      <c r="L88">
        <f>(0.05*(1-0.05)+0.05*(1-0.05))*F25+0.05*0.05*J25+(1-0.05*(1-0.05)-0.05*(1-0.05)-0.05*0.05)*B25</f>
        <v>1.0269500000000003E-2</v>
      </c>
      <c r="M88">
        <f>M25+I25+E25</f>
        <v>10.355383</v>
      </c>
      <c r="O88" s="20"/>
      <c r="P88" s="16"/>
      <c r="Q88" t="s">
        <v>36</v>
      </c>
      <c r="R88">
        <f t="shared" si="23"/>
        <v>1.0320000000000003E-2</v>
      </c>
      <c r="S88">
        <f t="shared" si="24"/>
        <v>1.0321000000000002E-2</v>
      </c>
      <c r="U88">
        <f t="shared" si="25"/>
        <v>1.0320000000000003E-2</v>
      </c>
      <c r="V88">
        <f t="shared" si="26"/>
        <v>1.0320000000000003E-2</v>
      </c>
      <c r="X88">
        <f>(0.1*0.9+0.1*0.9)*F25+0.1*0.1*J25+(1-0.1*0.9-0.1*0.9-0.1*0.1)*B25</f>
        <v>1.0338000000000002E-2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1.044E-2</v>
      </c>
      <c r="G94">
        <f t="shared" si="28"/>
        <v>1.0444E-2</v>
      </c>
      <c r="I94">
        <f t="shared" si="29"/>
        <v>1.044E-2</v>
      </c>
      <c r="J94">
        <f t="shared" si="30"/>
        <v>1.044E-2</v>
      </c>
      <c r="L94">
        <f>(0.2*0.8+0.2*0.8)*F25+0.2*0.2*J25+(1-0.2*0.8-0.2*0.8-0.2*0.2)*B25</f>
        <v>1.0471999999999999E-2</v>
      </c>
      <c r="O94" s="20"/>
      <c r="P94" s="16"/>
      <c r="Q94" t="s">
        <v>36</v>
      </c>
      <c r="R94">
        <f t="shared" si="31"/>
        <v>1.0560000000000002E-2</v>
      </c>
      <c r="S94">
        <f t="shared" si="32"/>
        <v>1.0569000000000002E-2</v>
      </c>
      <c r="U94">
        <f t="shared" si="33"/>
        <v>1.0560000000000002E-2</v>
      </c>
      <c r="V94">
        <f t="shared" si="34"/>
        <v>1.0560000000000002E-2</v>
      </c>
      <c r="X94">
        <f>(0.3*0.7+0.3*0.7)*F25+0.3*0.3*J25+(1-0.3*0.7-0.3*0.7-0.3*0.3)*B25</f>
        <v>1.0602E-2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1.0290012499999999E-2</v>
      </c>
      <c r="G101">
        <f t="shared" si="36"/>
        <v>1.0290724999999999E-2</v>
      </c>
      <c r="H101">
        <f>Q13+M13+I11+E13</f>
        <v>3.0203820000000001</v>
      </c>
      <c r="I101">
        <f t="shared" si="37"/>
        <v>1.0290012499999999E-2</v>
      </c>
      <c r="J101">
        <f t="shared" si="38"/>
        <v>1.0290012499999999E-2</v>
      </c>
      <c r="K101">
        <f t="shared" si="39"/>
        <v>49.877502</v>
      </c>
      <c r="L101">
        <f>3*0.05*(1-0.05)*(1-0.05)*F25+3*0.05*0.05*(1-0.05)*J25+0.05*0.05*0.05*N25+(1-3*0.05*(1-0.05)*(1-0.05)-3*0.05*0.05*(1-0.05)-0.05*0.05*0.05)*B25</f>
        <v>1.0303549999999998E-2</v>
      </c>
      <c r="M101">
        <f>Q25+M25+I25+E25</f>
        <v>14.257490000000001</v>
      </c>
      <c r="N101" s="21"/>
      <c r="O101" s="20"/>
      <c r="P101" s="16"/>
      <c r="Q101" t="s">
        <v>36</v>
      </c>
      <c r="R101">
        <f t="shared" si="40"/>
        <v>1.03801E-2</v>
      </c>
      <c r="S101">
        <f t="shared" si="41"/>
        <v>1.0382800000000001E-2</v>
      </c>
      <c r="U101">
        <f t="shared" si="42"/>
        <v>1.03801E-2</v>
      </c>
      <c r="V101">
        <f t="shared" si="43"/>
        <v>1.03801E-2</v>
      </c>
      <c r="X101">
        <f>3*0.1*(1-0.1)*(1-0.1)*F25+3*0.1*0.1*(1-0.1)*J25+0.1*0.1*0.1*N25+(1-3*0.1*(1-0.1)*(1-0.1)-3*0.1*0.1*(1-0.1)-0.1*0.1*0.1)*B25</f>
        <v>1.0404400000000001E-2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1.0560800000000002E-2</v>
      </c>
      <c r="G107">
        <f t="shared" si="45"/>
        <v>1.0570400000000001E-2</v>
      </c>
      <c r="I107">
        <f t="shared" si="46"/>
        <v>1.0560800000000002E-2</v>
      </c>
      <c r="J107">
        <f t="shared" si="47"/>
        <v>1.0560800000000002E-2</v>
      </c>
      <c r="L107">
        <f>3*0.2*(1-0.2)*(1-0.2)*F25+3*0.2*0.2*(1-0.2)*J25+0.2*0.2*0.2*N25+(1-3*0.2*(1-0.2)*(1-0.2)-3*0.2*0.2*(1-0.2)-0.2*0.2*0.2)*B25</f>
        <v>1.05992E-2</v>
      </c>
      <c r="N107" s="21"/>
      <c r="O107" s="20"/>
      <c r="P107" s="16"/>
      <c r="Q107" t="s">
        <v>36</v>
      </c>
      <c r="R107">
        <f t="shared" si="48"/>
        <v>1.0742700000000001E-2</v>
      </c>
      <c r="S107">
        <f t="shared" si="49"/>
        <v>1.0761600000000001E-2</v>
      </c>
      <c r="U107">
        <f t="shared" si="50"/>
        <v>1.0742700000000001E-2</v>
      </c>
      <c r="V107">
        <f t="shared" si="51"/>
        <v>1.0742700000000001E-2</v>
      </c>
      <c r="X107">
        <f>3*0.3*(1-0.3)*(1-0.3)*F25+3*0.3*0.3*(1-0.3)*J25+0.3*0.3*0.3*N25+(1-3*0.3*(1-0.3)*(1-0.3)-3*0.3*0.3*(1-0.3)-0.3*0.3*0.3)*B25</f>
        <v>1.0786800000000001E-2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9.5300000000000003E-3</v>
      </c>
      <c r="G114">
        <f t="shared" si="53"/>
        <v>9.6299999999999997E-3</v>
      </c>
      <c r="H114">
        <f t="shared" si="54"/>
        <v>2.001792</v>
      </c>
      <c r="I114">
        <f t="shared" si="55"/>
        <v>9.5300000000000003E-3</v>
      </c>
      <c r="J114">
        <f t="shared" si="56"/>
        <v>9.6299999999999997E-3</v>
      </c>
      <c r="K114">
        <f t="shared" si="57"/>
        <v>1011.374336</v>
      </c>
      <c r="L114">
        <f>0.05*X25+(1-0.05)*T25</f>
        <v>9.6299999999999997E-3</v>
      </c>
      <c r="M114">
        <f>AA25+W25</f>
        <v>7.7877480000000006</v>
      </c>
      <c r="P114" s="16"/>
      <c r="Q114" t="s">
        <v>36</v>
      </c>
      <c r="R114">
        <f t="shared" si="58"/>
        <v>9.5600000000000008E-3</v>
      </c>
      <c r="S114">
        <f t="shared" si="58"/>
        <v>9.6600000000000002E-3</v>
      </c>
      <c r="U114">
        <f t="shared" si="59"/>
        <v>9.5600000000000008E-3</v>
      </c>
      <c r="V114">
        <f t="shared" si="60"/>
        <v>9.6600000000000002E-3</v>
      </c>
      <c r="X114">
        <f>0.1*X25+(1-0.1)*T25</f>
        <v>9.6600000000000002E-3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9.6200000000000001E-3</v>
      </c>
      <c r="G120">
        <f t="shared" si="62"/>
        <v>9.7199999999999995E-3</v>
      </c>
      <c r="I120">
        <f t="shared" si="63"/>
        <v>9.6200000000000001E-3</v>
      </c>
      <c r="J120">
        <f t="shared" si="64"/>
        <v>9.7199999999999995E-3</v>
      </c>
      <c r="L120">
        <f>0.2*X25+(1-0.2)*T25</f>
        <v>9.7199999999999995E-3</v>
      </c>
      <c r="P120" s="16"/>
      <c r="Q120" t="s">
        <v>36</v>
      </c>
      <c r="R120">
        <f t="shared" si="65"/>
        <v>9.6799999999999994E-3</v>
      </c>
      <c r="S120">
        <f t="shared" si="65"/>
        <v>9.7800000000000005E-3</v>
      </c>
      <c r="U120">
        <f t="shared" si="66"/>
        <v>9.6799999999999994E-3</v>
      </c>
      <c r="V120">
        <f t="shared" si="67"/>
        <v>9.7800000000000005E-3</v>
      </c>
      <c r="X120">
        <f>0.3*X25+(1-0.3)*T25</f>
        <v>9.7800000000000005E-3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9.5597499999999988E-3</v>
      </c>
      <c r="G127">
        <f t="shared" si="69"/>
        <v>9.6600000000000002E-3</v>
      </c>
      <c r="H127">
        <f t="shared" si="70"/>
        <v>3.267712</v>
      </c>
      <c r="I127">
        <f t="shared" si="71"/>
        <v>9.5597499999999988E-3</v>
      </c>
      <c r="J127">
        <f t="shared" si="72"/>
        <v>9.6600000000000002E-3</v>
      </c>
      <c r="K127">
        <f t="shared" si="73"/>
        <v>1431.6902089999999</v>
      </c>
      <c r="L127">
        <f>(0.05*(1-0.05)+0.05*(1-0.05))*X25+0.05*0.05*AB25+(1-0.05*(1-0.05)-0.05*(1-0.05)-0.05*0.05)*T25</f>
        <v>9.6600000000000002E-3</v>
      </c>
      <c r="M127">
        <f>AE25+AA25+W25</f>
        <v>11.680316000000001</v>
      </c>
      <c r="O127" s="20"/>
      <c r="P127" s="16"/>
      <c r="Q127" t="s">
        <v>36</v>
      </c>
      <c r="R127">
        <f t="shared" si="74"/>
        <v>9.6190000000000008E-3</v>
      </c>
      <c r="S127">
        <f t="shared" si="75"/>
        <v>9.7199999999999995E-3</v>
      </c>
      <c r="U127">
        <f t="shared" si="76"/>
        <v>9.6190000000000008E-3</v>
      </c>
      <c r="V127">
        <f t="shared" si="77"/>
        <v>9.7199999999999995E-3</v>
      </c>
      <c r="X127">
        <f>(0.1*0.9+0.1*0.9)*X25+0.1*0.1*AB25+(1-0.1*0.9-0.1*0.9-0.1*0.1)*T25</f>
        <v>9.7199999999999995E-3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9.7359999999999981E-3</v>
      </c>
      <c r="G133">
        <f t="shared" si="79"/>
        <v>9.8399999999999998E-3</v>
      </c>
      <c r="I133">
        <f t="shared" si="80"/>
        <v>9.7359999999999981E-3</v>
      </c>
      <c r="J133">
        <f t="shared" si="81"/>
        <v>9.8399999999999998E-3</v>
      </c>
      <c r="L133">
        <f>(0.2*0.8+0.2*0.8)*X25+0.2*0.2*AB25+(1-0.2*0.8-0.2*0.8-0.2*0.2)*T25</f>
        <v>9.8399999999999998E-3</v>
      </c>
      <c r="O133" s="20"/>
      <c r="P133" s="16"/>
      <c r="Q133" t="s">
        <v>36</v>
      </c>
      <c r="R133">
        <f t="shared" si="82"/>
        <v>9.8510000000000004E-3</v>
      </c>
      <c r="S133">
        <f t="shared" si="83"/>
        <v>9.9600000000000001E-3</v>
      </c>
      <c r="U133">
        <f t="shared" si="84"/>
        <v>9.8510000000000004E-3</v>
      </c>
      <c r="V133">
        <f t="shared" si="85"/>
        <v>9.9600000000000001E-3</v>
      </c>
      <c r="X133">
        <f>(0.3*0.7+0.3*0.7)*X25+0.3*0.3*AB25+(1-0.3*0.7-0.3*0.7-0.3*0.3)*T25</f>
        <v>9.9600000000000001E-3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9.5892749999999995E-3</v>
      </c>
      <c r="G140">
        <f>3*0.05*(1-0.05)*(1-0.05)*Z20+3*0.05*0.05*(1-0.05)*AD13+0.05*0.05*0.05*AH13+(1-3*0.05*(1-0.05)*(1-0.05)-3*0.05*0.05*(1-0.05)-0.05*0.05*0.05)*V13</f>
        <v>9.689999999999999E-3</v>
      </c>
      <c r="H140">
        <f>AI13+AE13+AA20+W13</f>
        <v>514.73822299999995</v>
      </c>
      <c r="I140">
        <f t="shared" si="86"/>
        <v>9.5892749999999995E-3</v>
      </c>
      <c r="J140">
        <f t="shared" si="87"/>
        <v>9.689999999999999E-3</v>
      </c>
      <c r="K140">
        <f t="shared" si="88"/>
        <v>1901.8652160000001</v>
      </c>
      <c r="L140">
        <f>3*0.05*(1-0.05)*(1-0.05)*X25+3*0.05*0.05*(1-0.05)*AB25+0.05*0.05*0.05*AF25+(1-3*0.05*(1-0.05)*(1-0.05)-3*0.05*0.05*(1-0.05)-0.05*0.05*0.05)*T25</f>
        <v>9.689999999999999E-3</v>
      </c>
      <c r="M140">
        <f>AI25+AE25+AA25+W25</f>
        <v>14.927762999999999</v>
      </c>
      <c r="N140" s="21"/>
      <c r="O140" s="20"/>
      <c r="P140" s="16"/>
      <c r="Q140" t="s">
        <v>36</v>
      </c>
      <c r="R140">
        <f t="shared" si="89"/>
        <v>9.6771999999999987E-3</v>
      </c>
      <c r="S140">
        <f t="shared" si="90"/>
        <v>9.7799999999999988E-3</v>
      </c>
      <c r="U140">
        <f t="shared" si="91"/>
        <v>9.6771999999999987E-3</v>
      </c>
      <c r="V140">
        <f t="shared" si="92"/>
        <v>9.7799999999999988E-3</v>
      </c>
      <c r="X140">
        <f>3*0.1*(1-0.1)*(1-0.1)*X25+3*0.1*0.1*(1-0.1)*AB25+0.1*0.1*0.1*AF25+(1-3*0.1*(1-0.1)*(1-0.1)-3*0.1*0.1*(1-0.1)-0.1*0.1*0.1)*T25</f>
        <v>9.7799999999999988E-3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9.8496E-3</v>
      </c>
      <c r="G146">
        <f>3*0.2*(1-0.2)*(1-0.2)*Z20+3*0.2*0.2*(1-0.2)*AD13+0.2*0.2*0.2*AH13+(1-3*0.2*(1-0.2)*(1-0.2)-3*0.2*0.2*(1-0.2)-0.2*0.2*0.2)*V13</f>
        <v>9.9600000000000001E-3</v>
      </c>
      <c r="I146">
        <f t="shared" si="93"/>
        <v>9.8496E-3</v>
      </c>
      <c r="J146">
        <f t="shared" si="94"/>
        <v>9.9600000000000001E-3</v>
      </c>
      <c r="L146">
        <f>3*0.2*(1-0.2)*(1-0.2)*X25+3*0.2*0.2*(1-0.2)*AB25+0.2*0.2*0.2*AF25+(1-3*0.2*(1-0.2)*(1-0.2)-3*0.2*0.2*(1-0.2)-0.2*0.2*0.2)*T25</f>
        <v>9.9600000000000001E-3</v>
      </c>
      <c r="N146" s="21"/>
      <c r="O146" s="20"/>
      <c r="P146" s="16"/>
      <c r="Q146" t="s">
        <v>36</v>
      </c>
      <c r="R146">
        <f t="shared" si="95"/>
        <v>1.00184E-2</v>
      </c>
      <c r="S146">
        <f t="shared" si="96"/>
        <v>1.0140000000000001E-2</v>
      </c>
      <c r="U146">
        <f t="shared" si="97"/>
        <v>1.00184E-2</v>
      </c>
      <c r="V146">
        <f t="shared" si="98"/>
        <v>1.0140000000000001E-2</v>
      </c>
      <c r="X146">
        <f>3*0.3*(1-0.3)*(1-0.3)*X25+3*0.3*0.3*(1-0.3)*AB25+0.3*0.3*0.3*AF25+(1-3*0.3*(1-0.3)*(1-0.3)-3*0.3*0.3*(1-0.3)-0.3*0.3*0.3)*T25</f>
        <v>1.0140000000000001E-2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7.4199999999999995E-3</v>
      </c>
      <c r="G153">
        <f t="shared" si="100"/>
        <v>8.6300000000000005E-3</v>
      </c>
      <c r="H153">
        <f t="shared" si="101"/>
        <v>2.1004879999999999</v>
      </c>
      <c r="I153">
        <f t="shared" si="102"/>
        <v>7.43E-3</v>
      </c>
      <c r="J153">
        <f t="shared" si="103"/>
        <v>8.6300000000000005E-3</v>
      </c>
      <c r="K153">
        <f t="shared" si="104"/>
        <v>1061.463716</v>
      </c>
      <c r="L153">
        <f>0.05*F46+(1-0.05)*B46</f>
        <v>8.2249999999999997E-3</v>
      </c>
      <c r="M153">
        <f>I46+E46</f>
        <v>7.1594040000000003</v>
      </c>
      <c r="P153" s="16"/>
      <c r="Q153" t="s">
        <v>36</v>
      </c>
      <c r="R153">
        <f t="shared" si="105"/>
        <v>7.4400000000000004E-3</v>
      </c>
      <c r="S153">
        <f t="shared" si="106"/>
        <v>8.660000000000001E-3</v>
      </c>
      <c r="U153">
        <f t="shared" si="107"/>
        <v>7.4600000000000005E-3</v>
      </c>
      <c r="V153">
        <f t="shared" si="108"/>
        <v>8.660000000000001E-3</v>
      </c>
      <c r="X153">
        <f>0.1*F46+(1-0.1)*B46</f>
        <v>8.2500000000000004E-3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7.4800000000000005E-3</v>
      </c>
      <c r="G159">
        <f t="shared" si="110"/>
        <v>8.7200000000000003E-3</v>
      </c>
      <c r="I159">
        <f t="shared" si="111"/>
        <v>7.5200000000000006E-3</v>
      </c>
      <c r="J159">
        <f t="shared" si="112"/>
        <v>8.7200000000000003E-3</v>
      </c>
      <c r="L159">
        <f>0.2*F46+(1-0.2)*B46</f>
        <v>8.3000000000000001E-3</v>
      </c>
      <c r="P159" s="16"/>
      <c r="Q159" t="s">
        <v>36</v>
      </c>
      <c r="R159">
        <f t="shared" si="113"/>
        <v>7.5199999999999989E-3</v>
      </c>
      <c r="S159">
        <f t="shared" si="114"/>
        <v>8.7799999999999996E-3</v>
      </c>
      <c r="U159">
        <f t="shared" si="115"/>
        <v>7.5799999999999999E-3</v>
      </c>
      <c r="V159">
        <f t="shared" si="116"/>
        <v>8.7799999999999996E-3</v>
      </c>
      <c r="X159">
        <f>0.3*F46+(1-0.3)*B46</f>
        <v>8.3499999999999998E-3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7.4402500000000015E-3</v>
      </c>
      <c r="G166">
        <f t="shared" si="118"/>
        <v>8.6597500000000008E-3</v>
      </c>
      <c r="H166">
        <f t="shared" si="119"/>
        <v>3.1620670000000004</v>
      </c>
      <c r="I166">
        <f t="shared" si="120"/>
        <v>7.4595000000000009E-3</v>
      </c>
      <c r="J166">
        <f t="shared" si="121"/>
        <v>8.6597500000000008E-3</v>
      </c>
      <c r="K166">
        <f t="shared" si="122"/>
        <v>1589.7163679999999</v>
      </c>
      <c r="L166">
        <f>(0.05*(1-0.05)+0.05*(1-0.05))*F46+0.05*0.05*J46+(1-0.05*(1-0.05)-0.05*(1-0.05)-0.05*0.05)*B46</f>
        <v>8.2500000000000021E-3</v>
      </c>
      <c r="M166">
        <f>M46+I46+E46</f>
        <v>11.056349999999998</v>
      </c>
      <c r="O166" s="20"/>
      <c r="P166" s="16"/>
      <c r="Q166" t="s">
        <v>36</v>
      </c>
      <c r="R166">
        <f t="shared" si="123"/>
        <v>7.4810000000000015E-3</v>
      </c>
      <c r="S166">
        <f t="shared" si="124"/>
        <v>8.7190000000000011E-3</v>
      </c>
      <c r="U166">
        <f t="shared" si="125"/>
        <v>7.5180000000000012E-3</v>
      </c>
      <c r="V166">
        <f t="shared" si="126"/>
        <v>8.7190000000000011E-3</v>
      </c>
      <c r="X166">
        <f>(0.1*0.9+0.1*0.9)*F46+0.1*0.1*J46+(1-0.1*0.9-0.1*0.9-0.1*0.1)*B46</f>
        <v>8.3000000000000018E-3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7.5640000000000004E-3</v>
      </c>
      <c r="G172">
        <f t="shared" si="128"/>
        <v>8.8360000000000001E-3</v>
      </c>
      <c r="I172">
        <f t="shared" si="129"/>
        <v>7.6319999999999999E-3</v>
      </c>
      <c r="J172">
        <f t="shared" si="130"/>
        <v>8.8360000000000001E-3</v>
      </c>
      <c r="L172">
        <f>(0.2*0.8+0.2*0.8)*F46+0.2*0.2*J46+(1-0.2*0.8-0.2*0.8-0.2*0.2)*B46</f>
        <v>8.4000000000000012E-3</v>
      </c>
      <c r="O172" s="20"/>
      <c r="P172" s="16"/>
      <c r="Q172" t="s">
        <v>36</v>
      </c>
      <c r="R172">
        <f t="shared" si="131"/>
        <v>7.6490000000000004E-3</v>
      </c>
      <c r="S172">
        <f t="shared" si="132"/>
        <v>8.9510000000000006E-3</v>
      </c>
      <c r="U172">
        <f t="shared" si="133"/>
        <v>7.7420000000000006E-3</v>
      </c>
      <c r="V172">
        <f t="shared" si="134"/>
        <v>8.9510000000000006E-3</v>
      </c>
      <c r="X172">
        <f>(0.3*0.7+0.3*0.7)*F46+0.3*0.3*J46+(1-0.3*0.7-0.3*0.7-0.3*0.3)*B46</f>
        <v>8.5000000000000006E-3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7.4607249999999996E-3</v>
      </c>
      <c r="G179">
        <f t="shared" si="136"/>
        <v>8.6892624999999994E-3</v>
      </c>
      <c r="H179">
        <f t="shared" si="137"/>
        <v>4.1871240000000007</v>
      </c>
      <c r="I179">
        <f t="shared" si="138"/>
        <v>7.4885249999999993E-3</v>
      </c>
      <c r="J179">
        <f t="shared" si="139"/>
        <v>8.6893124999999991E-3</v>
      </c>
      <c r="K179">
        <f t="shared" si="140"/>
        <v>2150.694892</v>
      </c>
      <c r="L179">
        <f>3*0.05*(1-0.05)*(1-0.05)*F46+3*0.05*0.05*(1-0.05)*J46+0.05*0.05*0.05*N46+(1-3*0.05*(1-0.05)*(1-0.05)-3*0.05*0.05*(1-0.05)-0.05*0.05*0.05)*B46</f>
        <v>8.2749999999999994E-3</v>
      </c>
      <c r="M179">
        <f>Q46+M46+I46+E46</f>
        <v>14.988419</v>
      </c>
      <c r="N179" s="21"/>
      <c r="O179" s="20"/>
      <c r="P179" s="16"/>
      <c r="Q179" t="s">
        <v>36</v>
      </c>
      <c r="R179">
        <f t="shared" si="141"/>
        <v>7.5227999999999996E-3</v>
      </c>
      <c r="S179">
        <f t="shared" si="142"/>
        <v>8.7770999999999995E-3</v>
      </c>
      <c r="U179">
        <f t="shared" si="143"/>
        <v>7.5741999999999997E-3</v>
      </c>
      <c r="V179">
        <f t="shared" si="144"/>
        <v>8.7775000000000006E-3</v>
      </c>
      <c r="X179">
        <f>3*0.1*(1-0.1)*(1-0.1)*F46+3*0.1*0.1*(1-0.1)*J46+0.1*0.1*0.1*N46+(1-3*0.1*(1-0.1)*(1-0.1)-3*0.1*0.1*(1-0.1)-0.1*0.1*0.1)*B46</f>
        <v>8.3499999999999998E-3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7.6503999999999999E-3</v>
      </c>
      <c r="G185">
        <f t="shared" si="146"/>
        <v>8.9487999999999998E-3</v>
      </c>
      <c r="I185">
        <f t="shared" si="147"/>
        <v>7.7375999999999999E-3</v>
      </c>
      <c r="J185">
        <f t="shared" si="148"/>
        <v>8.9519999999999999E-3</v>
      </c>
      <c r="L185">
        <f>3*0.2*(1-0.2)*(1-0.2)*F46+3*0.2*0.2*(1-0.2)*J46+0.2*0.2*0.2*N46+(1-3*0.2*(1-0.2)*(1-0.2)-3*0.2*0.2*(1-0.2)-0.2*0.2*0.2)*B46</f>
        <v>8.5000000000000006E-3</v>
      </c>
      <c r="N185" s="21"/>
      <c r="O185" s="20"/>
      <c r="P185" s="16"/>
      <c r="Q185" t="s">
        <v>36</v>
      </c>
      <c r="R185">
        <f t="shared" si="149"/>
        <v>7.7816000000000005E-3</v>
      </c>
      <c r="S185">
        <f t="shared" si="150"/>
        <v>9.1157000000000009E-3</v>
      </c>
      <c r="U185">
        <f t="shared" si="151"/>
        <v>7.8913999999999998E-3</v>
      </c>
      <c r="V185">
        <f t="shared" si="152"/>
        <v>9.1264999999999992E-3</v>
      </c>
      <c r="X185">
        <f>3*0.3*(1-0.3)*(1-0.3)*F46+3*0.3*0.3*(1-0.3)*J46+0.3*0.3*0.3*N46+(1-3*0.3*(1-0.3)*(1-0.3)-3*0.3*0.3*(1-0.3)-0.3*0.3*0.3)*B46</f>
        <v>8.6500000000000014E-3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4.2099999999999993E-3</v>
      </c>
      <c r="G192">
        <f t="shared" si="154"/>
        <v>7.025E-3</v>
      </c>
      <c r="H192">
        <f t="shared" si="155"/>
        <v>2.5273510000000003</v>
      </c>
      <c r="I192">
        <f t="shared" si="156"/>
        <v>4.2249999999999996E-3</v>
      </c>
      <c r="J192">
        <f t="shared" si="157"/>
        <v>7.025E-3</v>
      </c>
      <c r="K192">
        <f t="shared" si="158"/>
        <v>1022.2471330000001</v>
      </c>
      <c r="L192">
        <f>0.05*X46+(1-0.05)*T46</f>
        <v>6.0200000000000002E-3</v>
      </c>
      <c r="M192">
        <f>AA46+W46</f>
        <v>7.8879700000000001</v>
      </c>
      <c r="P192" s="16"/>
      <c r="Q192" t="s">
        <v>36</v>
      </c>
      <c r="R192">
        <f t="shared" si="159"/>
        <v>4.2199999999999998E-3</v>
      </c>
      <c r="S192">
        <f t="shared" si="160"/>
        <v>7.0499999999999998E-3</v>
      </c>
      <c r="U192">
        <f t="shared" si="161"/>
        <v>4.2500000000000003E-3</v>
      </c>
      <c r="V192">
        <f t="shared" si="162"/>
        <v>7.0499999999999998E-3</v>
      </c>
      <c r="X192">
        <f>0.1*X46+(1-0.1)*T46</f>
        <v>6.0400000000000002E-3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4.2400000000000007E-3</v>
      </c>
      <c r="G198">
        <f t="shared" si="164"/>
        <v>7.1000000000000004E-3</v>
      </c>
      <c r="I198">
        <f t="shared" si="165"/>
        <v>4.3E-3</v>
      </c>
      <c r="J198">
        <f t="shared" si="166"/>
        <v>7.1000000000000004E-3</v>
      </c>
      <c r="L198">
        <f>0.2*X46+(1-0.2)*T46</f>
        <v>6.0800000000000003E-3</v>
      </c>
      <c r="P198" s="16"/>
      <c r="Q198" t="s">
        <v>36</v>
      </c>
      <c r="R198">
        <f t="shared" si="167"/>
        <v>4.2599999999999999E-3</v>
      </c>
      <c r="S198">
        <f t="shared" si="168"/>
        <v>7.1500000000000001E-3</v>
      </c>
      <c r="U198">
        <f t="shared" si="169"/>
        <v>4.3499999999999997E-3</v>
      </c>
      <c r="V198">
        <f t="shared" si="170"/>
        <v>7.1500000000000001E-3</v>
      </c>
      <c r="X198">
        <f>0.3*X46+(1-0.3)*T46</f>
        <v>6.1199999999999996E-3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4.22025E-3</v>
      </c>
      <c r="G205">
        <f t="shared" si="172"/>
        <v>7.0497500000000013E-3</v>
      </c>
      <c r="H205">
        <f t="shared" si="173"/>
        <v>3.5094760000000003</v>
      </c>
      <c r="I205">
        <f t="shared" si="174"/>
        <v>4.2494999999999998E-3</v>
      </c>
      <c r="J205">
        <f t="shared" si="175"/>
        <v>7.0497500000000013E-3</v>
      </c>
      <c r="K205">
        <f t="shared" si="176"/>
        <v>1577.695193</v>
      </c>
      <c r="L205">
        <f>(0.05*(1-0.05)+0.05*(1-0.05))*X46+0.05*0.05*AB46+(1-0.05*(1-0.05)-0.05*(1-0.05)-0.05*0.05)*T46</f>
        <v>6.0397500000000008E-3</v>
      </c>
      <c r="M205">
        <f>AE46+AA46+W46</f>
        <v>11.367667000000001</v>
      </c>
      <c r="O205" s="20"/>
      <c r="P205" s="16"/>
      <c r="Q205" t="s">
        <v>36</v>
      </c>
      <c r="R205">
        <f t="shared" si="177"/>
        <v>4.241E-3</v>
      </c>
      <c r="S205">
        <f t="shared" si="178"/>
        <v>7.0990000000000011E-3</v>
      </c>
      <c r="U205">
        <f t="shared" si="179"/>
        <v>4.2980000000000006E-3</v>
      </c>
      <c r="V205">
        <f t="shared" si="180"/>
        <v>7.0990000000000011E-3</v>
      </c>
      <c r="X205">
        <f>(0.1*0.9+0.1*0.9)*X46+0.1*0.1*AB46+(1-0.1*0.9-0.1*0.9-0.1*0.1)*T46</f>
        <v>6.0790000000000011E-3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4.2839999999999996E-3</v>
      </c>
      <c r="G211">
        <f t="shared" si="182"/>
        <v>7.1960000000000001E-3</v>
      </c>
      <c r="I211">
        <f t="shared" si="183"/>
        <v>4.3920000000000001E-3</v>
      </c>
      <c r="J211">
        <f t="shared" si="184"/>
        <v>7.1960000000000001E-3</v>
      </c>
      <c r="L211">
        <f>(0.2*0.8+0.2*0.8)*X46+0.2*0.2*AB46+(1-0.2*0.8-0.2*0.8-0.2*0.2)*T46</f>
        <v>6.156E-3</v>
      </c>
      <c r="O211" s="20"/>
      <c r="P211" s="16"/>
      <c r="Q211" t="s">
        <v>36</v>
      </c>
      <c r="R211">
        <f t="shared" si="185"/>
        <v>4.3290000000000004E-3</v>
      </c>
      <c r="S211">
        <f t="shared" si="186"/>
        <v>7.2910000000000006E-3</v>
      </c>
      <c r="U211">
        <f t="shared" si="187"/>
        <v>4.4819999999999999E-3</v>
      </c>
      <c r="V211">
        <f t="shared" si="188"/>
        <v>7.2910000000000006E-3</v>
      </c>
      <c r="X211">
        <f>(0.3*0.7+0.3*0.7)*X46+0.3*0.3*AB46+(1-0.3*0.7-0.3*0.7-0.3*0.3)*T46</f>
        <v>6.2310000000000004E-3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4.2307249999999994E-3</v>
      </c>
      <c r="G218">
        <f t="shared" si="190"/>
        <v>7.0742749999999997E-3</v>
      </c>
      <c r="H218">
        <f t="shared" si="191"/>
        <v>4.8578279999999996</v>
      </c>
      <c r="I218">
        <f t="shared" si="192"/>
        <v>4.273512499999999E-3</v>
      </c>
      <c r="J218">
        <f t="shared" si="193"/>
        <v>7.0742624999999993E-3</v>
      </c>
      <c r="K218">
        <f t="shared" si="194"/>
        <v>2064.156739</v>
      </c>
      <c r="L218">
        <f>3*0.05*(1-0.05)*(1-0.05)*X46+3*0.05*0.05*(1-0.05)*AB46+0.05*0.05*0.05*AF46+(1-3*0.05*(1-0.05)*(1-0.05)-3*0.05*0.05*(1-0.05)-0.05*0.05*0.05)*T46</f>
        <v>6.0592749999999994E-3</v>
      </c>
      <c r="M218">
        <f>AI46+AE46+AA46+W46</f>
        <v>15.238672000000001</v>
      </c>
      <c r="N218" s="21"/>
      <c r="O218" s="20"/>
      <c r="P218" s="16"/>
      <c r="Q218" t="s">
        <v>36</v>
      </c>
      <c r="R218">
        <f t="shared" si="195"/>
        <v>4.2627999999999997E-3</v>
      </c>
      <c r="S218">
        <f t="shared" si="196"/>
        <v>7.1471999999999994E-3</v>
      </c>
      <c r="U218">
        <f t="shared" si="197"/>
        <v>4.3441E-3</v>
      </c>
      <c r="V218">
        <f t="shared" si="198"/>
        <v>7.1471E-3</v>
      </c>
      <c r="X218">
        <f>3*0.1*(1-0.1)*(1-0.1)*X46+3*0.1*0.1*(1-0.1)*AB46+0.1*0.1*0.1*AF46+(1-3*0.1*(1-0.1)*(1-0.1)-3*0.1*0.1*(1-0.1)-0.1*0.1*0.1)*T46</f>
        <v>6.1171999999999997E-3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4.3303999999999999E-3</v>
      </c>
      <c r="G224">
        <f t="shared" si="200"/>
        <v>7.2895999999999994E-3</v>
      </c>
      <c r="I224">
        <f t="shared" si="201"/>
        <v>4.4767999999999995E-3</v>
      </c>
      <c r="J224">
        <f t="shared" si="202"/>
        <v>7.2887999999999998E-3</v>
      </c>
      <c r="L224">
        <f>3*0.2*(1-0.2)*(1-0.2)*X46+3*0.2*0.2*(1-0.2)*AB46+0.2*0.2*0.2*AF46+(1-3*0.2*(1-0.2)*(1-0.2)-3*0.2*0.2*(1-0.2)-0.2*0.2*0.2)*T46</f>
        <v>6.2296000000000001E-3</v>
      </c>
      <c r="N224" s="21"/>
      <c r="O224" s="20"/>
      <c r="P224" s="16"/>
      <c r="Q224" t="s">
        <v>36</v>
      </c>
      <c r="R224">
        <f t="shared" si="203"/>
        <v>4.4016000000000003E-3</v>
      </c>
      <c r="S224">
        <f t="shared" si="204"/>
        <v>7.4284000000000008E-3</v>
      </c>
      <c r="U224">
        <f t="shared" si="205"/>
        <v>4.5986999999999998E-3</v>
      </c>
      <c r="V224">
        <f t="shared" si="206"/>
        <v>7.4257000000000004E-3</v>
      </c>
      <c r="X224">
        <f>3*0.3*(1-0.3)*(1-0.3)*X46+3*0.3*0.3*(1-0.3)*AB46+0.3*0.3*0.3*AF46+(1-3*0.3*(1-0.3)*(1-0.3)-3*0.3*0.3*(1-0.3)-0.3*0.3*0.3)*T46</f>
        <v>6.338400000000001E-3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1.91E-3</v>
      </c>
      <c r="G231">
        <f t="shared" si="208"/>
        <v>4.4149999999999997E-3</v>
      </c>
      <c r="H231">
        <f t="shared" si="209"/>
        <v>2.5006519999999997</v>
      </c>
      <c r="I231">
        <f t="shared" si="210"/>
        <v>1.9250000000000001E-3</v>
      </c>
      <c r="J231">
        <f t="shared" si="211"/>
        <v>4.3999999999999994E-3</v>
      </c>
      <c r="K231">
        <f t="shared" si="212"/>
        <v>789.45603299999993</v>
      </c>
      <c r="L231">
        <f>0.05*F66+(1-0.05)*B66</f>
        <v>3.0150000000000003E-3</v>
      </c>
      <c r="M231">
        <f>I66+E66</f>
        <v>7.5799500000000002</v>
      </c>
      <c r="P231" s="16"/>
      <c r="Q231" t="s">
        <v>36</v>
      </c>
      <c r="R231">
        <f>0.1*G54+(1-0.1)*C54</f>
        <v>1.9199999999999998E-3</v>
      </c>
      <c r="S231">
        <f t="shared" si="213"/>
        <v>4.4299999999999999E-3</v>
      </c>
      <c r="U231">
        <f t="shared" si="214"/>
        <v>1.9499999999999999E-3</v>
      </c>
      <c r="V231">
        <f t="shared" si="215"/>
        <v>4.4000000000000003E-3</v>
      </c>
      <c r="X231">
        <f>0.1*F66+(1-0.1)*B66</f>
        <v>3.0300000000000001E-3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1.9400000000000001E-3</v>
      </c>
      <c r="G237">
        <f t="shared" si="217"/>
        <v>4.4600000000000004E-3</v>
      </c>
      <c r="I237">
        <f t="shared" si="218"/>
        <v>2E-3</v>
      </c>
      <c r="J237">
        <f t="shared" si="219"/>
        <v>4.4000000000000011E-3</v>
      </c>
      <c r="L237">
        <f>0.2*F66+(1-0.2)*B66</f>
        <v>3.0600000000000002E-3</v>
      </c>
      <c r="P237" s="16"/>
      <c r="Q237" t="s">
        <v>36</v>
      </c>
      <c r="R237">
        <f>0.3*G54+(1-0.3)*C54</f>
        <v>1.9599999999999999E-3</v>
      </c>
      <c r="S237">
        <f t="shared" si="220"/>
        <v>4.4900000000000001E-3</v>
      </c>
      <c r="U237">
        <f t="shared" si="221"/>
        <v>2.0499999999999997E-3</v>
      </c>
      <c r="V237">
        <f t="shared" si="222"/>
        <v>4.3999999999999994E-3</v>
      </c>
      <c r="X237">
        <f>0.3*F66+(1-0.3)*B66</f>
        <v>3.0899999999999999E-3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1.91975E-3</v>
      </c>
      <c r="G244">
        <f t="shared" si="224"/>
        <v>4.4300000000000008E-3</v>
      </c>
      <c r="H244">
        <f t="shared" si="225"/>
        <v>3.7424470000000003</v>
      </c>
      <c r="I244">
        <f t="shared" si="226"/>
        <v>1.94925E-3</v>
      </c>
      <c r="J244">
        <f t="shared" si="227"/>
        <v>4.3995000000000006E-3</v>
      </c>
      <c r="K244">
        <f t="shared" si="228"/>
        <v>1173.1478199999999</v>
      </c>
      <c r="L244">
        <f>(0.05*(1-0.05)+0.05*(1-0.05))*F66+0.05*0.05*J66+(1-0.05*(1-0.05)-0.05*(1-0.05)-0.05*0.05)*B66</f>
        <v>3.0297500000000003E-3</v>
      </c>
      <c r="M244">
        <f>M66+I66+E66</f>
        <v>11.036569</v>
      </c>
      <c r="O244" s="20"/>
      <c r="P244" s="16"/>
      <c r="Q244" t="s">
        <v>36</v>
      </c>
      <c r="R244">
        <f t="shared" si="229"/>
        <v>1.939E-3</v>
      </c>
      <c r="S244">
        <f t="shared" si="230"/>
        <v>4.4600000000000004E-3</v>
      </c>
      <c r="U244">
        <f t="shared" si="231"/>
        <v>1.9970000000000001E-3</v>
      </c>
      <c r="V244">
        <f t="shared" si="232"/>
        <v>4.3980000000000009E-3</v>
      </c>
      <c r="X244">
        <f>(0.1*0.9+0.1*0.9)*F66+0.1*0.1*J66+(1-0.1*0.9-0.1*0.9-0.1*0.1)*B66</f>
        <v>3.0590000000000001E-3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1.9759999999999999E-3</v>
      </c>
      <c r="G250">
        <f t="shared" si="233"/>
        <v>4.5200000000000006E-3</v>
      </c>
      <c r="I250">
        <f t="shared" si="234"/>
        <v>2.088E-3</v>
      </c>
      <c r="J250">
        <f t="shared" si="235"/>
        <v>4.3920000000000001E-3</v>
      </c>
      <c r="L250">
        <f>(0.2*0.8+0.2*0.8)*F66+0.2*0.2*J66+(1-0.2*0.8-0.2*0.8-0.2*0.2)*B66</f>
        <v>3.1160000000000003E-3</v>
      </c>
      <c r="O250" s="20"/>
      <c r="P250" s="16"/>
      <c r="Q250" t="s">
        <v>36</v>
      </c>
      <c r="R250">
        <f t="shared" si="236"/>
        <v>2.0109999999999998E-3</v>
      </c>
      <c r="S250">
        <f t="shared" si="237"/>
        <v>4.5800000000000007E-3</v>
      </c>
      <c r="U250">
        <f t="shared" si="238"/>
        <v>2.173E-3</v>
      </c>
      <c r="V250">
        <f t="shared" si="239"/>
        <v>4.3820000000000005E-3</v>
      </c>
      <c r="X250">
        <f>(0.3*0.7+0.3*0.7)*F66+0.3*0.3*J66+(1-0.3*0.7-0.3*0.7-0.3*0.3)*B66</f>
        <v>3.1710000000000002E-3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1.9292624999999997E-3</v>
      </c>
      <c r="G257">
        <f t="shared" si="241"/>
        <v>4.4449999999999993E-3</v>
      </c>
      <c r="H257">
        <f t="shared" si="242"/>
        <v>4.733638</v>
      </c>
      <c r="I257">
        <f t="shared" si="243"/>
        <v>1.9727749999999995E-3</v>
      </c>
      <c r="J257">
        <f t="shared" si="244"/>
        <v>4.3985999999999999E-3</v>
      </c>
      <c r="K257">
        <f t="shared" si="245"/>
        <v>1506.7227169999999</v>
      </c>
      <c r="L257">
        <f>3*0.05*(1-0.05)*(1-0.05)*F66+3*0.05*0.05*(1-0.05)*J66+0.05*0.05*0.05*N66+(1-3*0.05*(1-0.05)*(1-0.05)-3*0.05*0.05*(1-0.05)-0.05*0.05*0.05)*B66</f>
        <v>3.0442624999999996E-3</v>
      </c>
      <c r="M257">
        <f>Q66+M66+I66+E66</f>
        <v>14.952772</v>
      </c>
      <c r="N257" s="21"/>
      <c r="O257" s="20"/>
      <c r="P257" s="16"/>
      <c r="Q257" t="s">
        <v>36</v>
      </c>
      <c r="R257">
        <f t="shared" si="246"/>
        <v>1.9570999999999998E-3</v>
      </c>
      <c r="S257">
        <f t="shared" si="247"/>
        <v>4.4900000000000001E-3</v>
      </c>
      <c r="U257">
        <f t="shared" si="248"/>
        <v>2.0412E-3</v>
      </c>
      <c r="V257">
        <f t="shared" si="249"/>
        <v>4.3947999999999999E-3</v>
      </c>
      <c r="X257">
        <f>3*0.1*(1-0.1)*(1-0.1)*F66+3*0.1*0.1*(1-0.1)*J66+0.1*0.1*0.1*N66+(1-3*0.1*(1-0.1)*(1-0.1)-3*0.1*0.1*(1-0.1)-0.1*0.1*0.1)*B66</f>
        <v>3.0871000000000002E-3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2.0087999999999998E-3</v>
      </c>
      <c r="G263">
        <f t="shared" si="251"/>
        <v>4.5800000000000007E-3</v>
      </c>
      <c r="I263">
        <f t="shared" si="252"/>
        <v>2.1656000000000002E-3</v>
      </c>
      <c r="J263">
        <f t="shared" si="253"/>
        <v>4.3823999999999998E-3</v>
      </c>
      <c r="L263">
        <f>3*0.2*(1-0.2)*(1-0.2)*F66+3*0.2*0.2*(1-0.2)*J66+0.2*0.2*0.2*N66+(1-3*0.2*(1-0.2)*(1-0.2)-3*0.2*0.2*(1-0.2)-0.2*0.2*0.2)*B66</f>
        <v>3.1688000000000003E-3</v>
      </c>
      <c r="N263" s="21"/>
      <c r="O263" s="20"/>
      <c r="P263" s="16"/>
      <c r="Q263" t="s">
        <v>36</v>
      </c>
      <c r="R263">
        <f t="shared" si="254"/>
        <v>2.0557000000000001E-3</v>
      </c>
      <c r="S263">
        <f t="shared" si="255"/>
        <v>4.6700000000000005E-3</v>
      </c>
      <c r="U263">
        <f t="shared" si="256"/>
        <v>2.2744000000000002E-3</v>
      </c>
      <c r="V263">
        <f t="shared" si="257"/>
        <v>4.367600000000001E-3</v>
      </c>
      <c r="X263">
        <f>3*0.3*(1-0.3)*(1-0.3)*F66+3*0.3*0.3*(1-0.3)*J66+0.3*0.3*0.3*N66+(1-3*0.3*(1-0.3)*(1-0.3)-3*0.3*0.3*(1-0.3)-0.3*0.3*0.3)*B66</f>
        <v>3.2456999999999998E-3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9.4999999999999998E-3</v>
      </c>
      <c r="D13" s="3">
        <v>9.4999999999999998E-3</v>
      </c>
      <c r="E13">
        <v>1.2154</v>
      </c>
      <c r="F13" t="s">
        <v>22</v>
      </c>
      <c r="G13" s="3">
        <v>1.01E-2</v>
      </c>
      <c r="H13" s="3">
        <v>1.01E-2</v>
      </c>
      <c r="I13">
        <v>0.97574899999999998</v>
      </c>
      <c r="J13" t="s">
        <v>22</v>
      </c>
      <c r="K13">
        <v>1.0800000000000001E-2</v>
      </c>
      <c r="L13">
        <v>1.0800000000000001E-2</v>
      </c>
      <c r="M13">
        <v>1.0109410000000001</v>
      </c>
      <c r="N13" t="s">
        <v>22</v>
      </c>
      <c r="O13">
        <v>1.14E-2</v>
      </c>
      <c r="P13">
        <v>1.14E-2</v>
      </c>
      <c r="Q13">
        <v>1.2313620000000001</v>
      </c>
      <c r="S13" s="17"/>
      <c r="T13" t="s">
        <v>22</v>
      </c>
      <c r="U13" s="3">
        <v>8.8999999999999999E-3</v>
      </c>
      <c r="V13" s="3">
        <v>8.9999999999999993E-3</v>
      </c>
      <c r="W13">
        <v>1.0666880000000001</v>
      </c>
      <c r="X13" t="s">
        <v>22</v>
      </c>
      <c r="Y13" s="3">
        <v>9.4999999999999998E-3</v>
      </c>
      <c r="Z13" s="3">
        <v>9.5999999999999992E-3</v>
      </c>
      <c r="AA13">
        <v>1.2663390000000001</v>
      </c>
      <c r="AB13" t="s">
        <v>22</v>
      </c>
      <c r="AC13">
        <v>1.01E-2</v>
      </c>
      <c r="AD13">
        <v>1.0200000000000001E-2</v>
      </c>
      <c r="AE13">
        <v>0.94386800000000004</v>
      </c>
      <c r="AF13" t="s">
        <v>22</v>
      </c>
      <c r="AG13">
        <v>1.0699999999999999E-2</v>
      </c>
      <c r="AH13">
        <v>1.0800000000000001E-2</v>
      </c>
      <c r="AI13">
        <v>0.94170699999999996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9.4999999999999998E-3</v>
      </c>
      <c r="D20" s="3">
        <v>9.4999999999999998E-3</v>
      </c>
      <c r="E20">
        <v>4.9800230000000001</v>
      </c>
      <c r="F20" t="s">
        <v>22</v>
      </c>
      <c r="G20" s="3">
        <v>1.01E-2</v>
      </c>
      <c r="H20" s="3">
        <v>1.01E-2</v>
      </c>
      <c r="I20">
        <v>4.8191649999999999</v>
      </c>
      <c r="J20" t="s">
        <v>22</v>
      </c>
      <c r="K20">
        <v>1.0800000000000001E-2</v>
      </c>
      <c r="L20">
        <v>1.0800000000000001E-2</v>
      </c>
      <c r="M20">
        <v>5.0320960000000001</v>
      </c>
      <c r="N20" t="s">
        <v>22</v>
      </c>
      <c r="O20">
        <v>1.14E-2</v>
      </c>
      <c r="P20">
        <v>1.14E-2</v>
      </c>
      <c r="Q20">
        <v>4.6338670000000004</v>
      </c>
      <c r="S20" s="18"/>
      <c r="T20" t="s">
        <v>22</v>
      </c>
      <c r="U20" s="3">
        <v>8.8999999999999999E-3</v>
      </c>
      <c r="V20" s="3">
        <v>8.9999999999999993E-3</v>
      </c>
      <c r="W20">
        <v>112.175577</v>
      </c>
      <c r="X20" t="s">
        <v>22</v>
      </c>
      <c r="Y20" s="3">
        <v>9.4999999999999998E-3</v>
      </c>
      <c r="Z20" s="3">
        <v>9.5999999999999992E-3</v>
      </c>
      <c r="AA20">
        <v>95.295664000000002</v>
      </c>
      <c r="AB20" t="s">
        <v>22</v>
      </c>
      <c r="AC20">
        <v>1.01E-2</v>
      </c>
      <c r="AD20">
        <v>1.0200000000000001E-2</v>
      </c>
      <c r="AE20">
        <v>110.31084799999999</v>
      </c>
      <c r="AF20" t="s">
        <v>22</v>
      </c>
      <c r="AG20">
        <v>1.0699999999999999E-2</v>
      </c>
      <c r="AH20">
        <v>1.0800000000000001E-2</v>
      </c>
      <c r="AI20">
        <v>94.380302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9.4999999999999998E-3</v>
      </c>
      <c r="C25" s="8"/>
      <c r="D25" s="8"/>
      <c r="E25">
        <v>4.1046259999999997</v>
      </c>
      <c r="F25" s="8">
        <v>1.01E-2</v>
      </c>
      <c r="G25" s="8"/>
      <c r="H25" s="8"/>
      <c r="I25">
        <v>3.9615870000000002</v>
      </c>
      <c r="J25" s="10">
        <v>1.0800000000000001E-2</v>
      </c>
      <c r="K25" s="10"/>
      <c r="L25" s="10"/>
      <c r="M25">
        <v>4.1199450000000004</v>
      </c>
      <c r="N25" s="10">
        <v>1.14E-2</v>
      </c>
      <c r="O25" s="10"/>
      <c r="P25" s="10"/>
      <c r="Q25">
        <v>4.1141389999999998</v>
      </c>
      <c r="S25" s="19"/>
      <c r="T25" s="8">
        <v>8.9999999999999993E-3</v>
      </c>
      <c r="U25" s="8"/>
      <c r="V25" s="8"/>
      <c r="W25">
        <v>2.9868410000000001</v>
      </c>
      <c r="X25" s="8">
        <v>9.5999999999999992E-3</v>
      </c>
      <c r="Y25" s="8"/>
      <c r="Z25" s="8"/>
      <c r="AA25">
        <v>3.6462720000000002</v>
      </c>
      <c r="AB25" s="10">
        <v>1.0200000000000001E-2</v>
      </c>
      <c r="AC25" s="10"/>
      <c r="AD25" s="10"/>
      <c r="AE25">
        <v>3.6709139999999998</v>
      </c>
      <c r="AF25" s="10">
        <v>1.0800000000000001E-2</v>
      </c>
      <c r="AG25" s="10"/>
      <c r="AH25" s="10"/>
      <c r="AI25">
        <v>1.7677529999999999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7.1000000000000004E-3</v>
      </c>
      <c r="D34" s="3">
        <v>8.0999999999999996E-3</v>
      </c>
      <c r="E34">
        <v>1.0103530000000001</v>
      </c>
      <c r="F34" t="s">
        <v>22</v>
      </c>
      <c r="G34" s="3">
        <v>7.4999999999999997E-3</v>
      </c>
      <c r="H34" s="3">
        <v>8.6E-3</v>
      </c>
      <c r="I34">
        <v>0.959816</v>
      </c>
      <c r="J34" t="s">
        <v>22</v>
      </c>
      <c r="K34">
        <v>8.0000000000000002E-3</v>
      </c>
      <c r="L34">
        <v>9.1999999999999998E-3</v>
      </c>
      <c r="M34">
        <v>1.0116229999999999</v>
      </c>
      <c r="N34" t="s">
        <v>22</v>
      </c>
      <c r="O34">
        <v>8.3999999999999995E-3</v>
      </c>
      <c r="P34">
        <v>9.7000000000000003E-3</v>
      </c>
      <c r="Q34">
        <v>1.0449820000000001</v>
      </c>
      <c r="S34" s="17"/>
      <c r="T34" t="s">
        <v>22</v>
      </c>
      <c r="U34" s="3">
        <v>4.1000000000000003E-3</v>
      </c>
      <c r="V34" s="3">
        <v>6.6E-3</v>
      </c>
      <c r="W34">
        <v>1.2482569999999999</v>
      </c>
      <c r="X34" t="s">
        <v>22</v>
      </c>
      <c r="Y34" s="3">
        <v>4.3E-3</v>
      </c>
      <c r="Z34" s="3">
        <v>7.1000000000000004E-3</v>
      </c>
      <c r="AA34">
        <v>0.99829900000000005</v>
      </c>
      <c r="AB34" t="s">
        <v>22</v>
      </c>
      <c r="AC34" s="3">
        <v>4.5999999999999999E-3</v>
      </c>
      <c r="AD34" s="3">
        <v>7.4999999999999997E-3</v>
      </c>
      <c r="AE34">
        <v>1.021803</v>
      </c>
      <c r="AF34" t="s">
        <v>22</v>
      </c>
      <c r="AG34" s="3">
        <v>4.8999999999999998E-3</v>
      </c>
      <c r="AH34" s="3">
        <v>8.0000000000000002E-3</v>
      </c>
      <c r="AI34">
        <v>1.293372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7.1000000000000004E-3</v>
      </c>
      <c r="D41" s="3">
        <v>8.0999999999999996E-3</v>
      </c>
      <c r="E41">
        <v>142.52325099999999</v>
      </c>
      <c r="F41" t="s">
        <v>22</v>
      </c>
      <c r="G41" s="3">
        <v>7.7000000000000002E-3</v>
      </c>
      <c r="H41" s="3">
        <v>8.6E-3</v>
      </c>
      <c r="I41">
        <v>140.92617100000001</v>
      </c>
      <c r="J41" t="s">
        <v>22</v>
      </c>
      <c r="K41">
        <v>8.0999999999999996E-3</v>
      </c>
      <c r="L41">
        <v>9.1999999999999998E-3</v>
      </c>
      <c r="M41">
        <v>117.403441</v>
      </c>
      <c r="N41" t="s">
        <v>22</v>
      </c>
      <c r="O41">
        <v>8.5000000000000006E-3</v>
      </c>
      <c r="P41">
        <v>9.7000000000000003E-3</v>
      </c>
      <c r="Q41">
        <v>138.015953</v>
      </c>
      <c r="S41" s="18"/>
      <c r="T41" t="s">
        <v>22</v>
      </c>
      <c r="U41" s="3">
        <v>4.1000000000000003E-3</v>
      </c>
      <c r="V41" s="3">
        <v>6.6E-3</v>
      </c>
      <c r="W41">
        <v>101.13657000000001</v>
      </c>
      <c r="X41" t="s">
        <v>22</v>
      </c>
      <c r="Y41" s="3">
        <v>4.5999999999999999E-3</v>
      </c>
      <c r="Z41" s="3">
        <v>7.1000000000000004E-3</v>
      </c>
      <c r="AA41">
        <v>125.462619</v>
      </c>
      <c r="AB41" t="s">
        <v>22</v>
      </c>
      <c r="AC41" s="3">
        <v>4.8999999999999998E-3</v>
      </c>
      <c r="AD41" s="3">
        <v>7.4999999999999997E-3</v>
      </c>
      <c r="AE41">
        <v>101.46203</v>
      </c>
      <c r="AF41" t="s">
        <v>22</v>
      </c>
      <c r="AG41" s="3">
        <v>5.1000000000000004E-3</v>
      </c>
      <c r="AH41" s="3">
        <v>7.9000000000000008E-3</v>
      </c>
      <c r="AI41">
        <v>121.889421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7.7999999999999996E-3</v>
      </c>
      <c r="C46" s="8"/>
      <c r="D46" s="8"/>
      <c r="E46">
        <v>3.0504600000000002</v>
      </c>
      <c r="F46" s="8">
        <v>8.3000000000000001E-3</v>
      </c>
      <c r="G46" s="8"/>
      <c r="H46" s="8"/>
      <c r="I46">
        <v>3.6468319999999999</v>
      </c>
      <c r="J46" s="10">
        <v>8.8000000000000005E-3</v>
      </c>
      <c r="K46" s="10"/>
      <c r="L46" s="10"/>
      <c r="M46">
        <v>3.633928</v>
      </c>
      <c r="N46" s="10">
        <v>9.1999999999999998E-3</v>
      </c>
      <c r="O46" s="10"/>
      <c r="P46" s="10"/>
      <c r="Q46">
        <v>3.6764760000000001</v>
      </c>
      <c r="S46" s="19"/>
      <c r="T46" s="8">
        <v>5.7000000000000002E-3</v>
      </c>
      <c r="U46" s="8"/>
      <c r="V46" s="8"/>
      <c r="W46">
        <v>3.642579</v>
      </c>
      <c r="X46" s="8">
        <v>6.1000000000000004E-3</v>
      </c>
      <c r="Y46" s="8"/>
      <c r="Z46" s="8"/>
      <c r="AA46">
        <v>3.6848209999999999</v>
      </c>
      <c r="AB46" s="8">
        <v>6.4999999999999997E-3</v>
      </c>
      <c r="AC46" s="8"/>
      <c r="AD46" s="8"/>
      <c r="AE46">
        <v>3.7420810000000002</v>
      </c>
      <c r="AF46" s="8">
        <v>6.8999999999999999E-3</v>
      </c>
      <c r="AG46" s="8"/>
      <c r="AH46" s="8"/>
      <c r="AI46">
        <v>3.006494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1.9E-3</v>
      </c>
      <c r="D54" s="3">
        <v>4.1000000000000003E-3</v>
      </c>
      <c r="E54">
        <v>1.0135639999999999</v>
      </c>
      <c r="F54" t="s">
        <v>22</v>
      </c>
      <c r="G54" s="3">
        <v>2.0999999999999999E-3</v>
      </c>
      <c r="H54" s="3">
        <v>4.4000000000000003E-3</v>
      </c>
      <c r="I54">
        <v>0.96512100000000001</v>
      </c>
      <c r="J54" t="s">
        <v>22</v>
      </c>
      <c r="K54" s="3">
        <v>2.2000000000000001E-3</v>
      </c>
      <c r="L54" s="3">
        <v>4.7000000000000002E-3</v>
      </c>
      <c r="M54">
        <v>0.98355099999999995</v>
      </c>
      <c r="N54" t="s">
        <v>22</v>
      </c>
      <c r="O54" s="3">
        <v>2.3E-3</v>
      </c>
      <c r="P54" s="3">
        <v>5.0000000000000001E-3</v>
      </c>
      <c r="Q54">
        <v>0.97626800000000002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1.9E-3</v>
      </c>
      <c r="D61" s="3">
        <v>4.1000000000000003E-3</v>
      </c>
      <c r="E61">
        <v>121.543727</v>
      </c>
      <c r="F61" t="s">
        <v>22</v>
      </c>
      <c r="G61" s="3">
        <v>2.3999999999999998E-3</v>
      </c>
      <c r="H61" s="3">
        <v>4.1999999999999997E-3</v>
      </c>
      <c r="I61">
        <v>127.69751100000001</v>
      </c>
      <c r="J61" t="s">
        <v>22</v>
      </c>
      <c r="K61" s="3">
        <v>2.5999999999999999E-3</v>
      </c>
      <c r="L61" s="3">
        <v>4.1000000000000003E-3</v>
      </c>
      <c r="M61">
        <v>102.773578</v>
      </c>
      <c r="N61" t="s">
        <v>22</v>
      </c>
      <c r="O61" s="3">
        <v>2.7000000000000001E-3</v>
      </c>
      <c r="P61" s="3">
        <v>4.4000000000000003E-3</v>
      </c>
      <c r="Q61">
        <v>103.859126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2.3E-3</v>
      </c>
      <c r="C66" s="8"/>
      <c r="D66" s="8"/>
      <c r="E66">
        <v>2.1964969999999999</v>
      </c>
      <c r="F66" s="8">
        <v>3.2000000000000002E-3</v>
      </c>
      <c r="G66" s="8"/>
      <c r="H66" s="8"/>
      <c r="I66">
        <v>3.5002330000000001</v>
      </c>
      <c r="J66" s="8">
        <v>3.3999999999999998E-3</v>
      </c>
      <c r="K66" s="8"/>
      <c r="L66" s="8"/>
      <c r="M66">
        <v>2.9708230000000002</v>
      </c>
      <c r="N66" s="8">
        <v>3.7000000000000002E-3</v>
      </c>
      <c r="O66" s="8"/>
      <c r="P66" s="8"/>
      <c r="Q66">
        <v>3.4534509999999998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9.5300000000000003E-3</v>
      </c>
      <c r="G75">
        <f t="shared" si="1"/>
        <v>9.5300000000000003E-3</v>
      </c>
      <c r="H75">
        <f t="shared" si="2"/>
        <v>2.1911490000000002</v>
      </c>
      <c r="I75">
        <f t="shared" si="3"/>
        <v>9.5300000000000003E-3</v>
      </c>
      <c r="J75">
        <f t="shared" si="4"/>
        <v>9.5300000000000003E-3</v>
      </c>
      <c r="K75">
        <f t="shared" si="5"/>
        <v>9.7991880000000009</v>
      </c>
      <c r="L75">
        <f>0.05*F25+(1-0.05)*B25</f>
        <v>9.5300000000000003E-3</v>
      </c>
      <c r="M75">
        <f>I25+E25</f>
        <v>8.0662129999999994</v>
      </c>
      <c r="P75" s="16"/>
      <c r="Q75" t="s">
        <v>36</v>
      </c>
      <c r="R75">
        <f t="shared" si="6"/>
        <v>9.5600000000000008E-3</v>
      </c>
      <c r="S75">
        <f t="shared" si="7"/>
        <v>9.5600000000000008E-3</v>
      </c>
      <c r="U75">
        <f t="shared" si="8"/>
        <v>9.5600000000000008E-3</v>
      </c>
      <c r="V75">
        <f t="shared" si="9"/>
        <v>9.5600000000000008E-3</v>
      </c>
      <c r="X75">
        <f>0.1*F25+(1-0.1)*B25</f>
        <v>9.5600000000000008E-3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9.6200000000000001E-3</v>
      </c>
      <c r="G81">
        <f>0.2*H13+(1-0.2)*D13</f>
        <v>9.6200000000000001E-3</v>
      </c>
      <c r="I81">
        <f t="shared" si="11"/>
        <v>9.6200000000000001E-3</v>
      </c>
      <c r="J81">
        <f t="shared" si="12"/>
        <v>9.6200000000000001E-3</v>
      </c>
      <c r="L81">
        <f>0.2*F25+(1-0.2)*B25</f>
        <v>9.6200000000000001E-3</v>
      </c>
      <c r="P81" s="16"/>
      <c r="Q81" t="s">
        <v>36</v>
      </c>
      <c r="R81">
        <f t="shared" si="13"/>
        <v>9.6799999999999994E-3</v>
      </c>
      <c r="S81">
        <f t="shared" si="14"/>
        <v>9.6799999999999994E-3</v>
      </c>
      <c r="U81">
        <f t="shared" si="15"/>
        <v>9.6799999999999994E-3</v>
      </c>
      <c r="V81">
        <f t="shared" si="16"/>
        <v>9.6799999999999994E-3</v>
      </c>
      <c r="X81">
        <f>0.3*F25+(1-0.3)*B25</f>
        <v>9.6799999999999994E-3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9.5602499999999993E-3</v>
      </c>
      <c r="G88">
        <f t="shared" si="18"/>
        <v>9.5602499999999993E-3</v>
      </c>
      <c r="H88">
        <f t="shared" si="19"/>
        <v>3.2020900000000001</v>
      </c>
      <c r="I88">
        <f t="shared" si="20"/>
        <v>9.5602499999999993E-3</v>
      </c>
      <c r="J88">
        <f t="shared" si="21"/>
        <v>9.5602499999999993E-3</v>
      </c>
      <c r="K88">
        <f t="shared" si="22"/>
        <v>14.831284</v>
      </c>
      <c r="L88">
        <f>(0.05*(1-0.05)+0.05*(1-0.05))*F25+0.05*0.05*J25+(1-0.05*(1-0.05)-0.05*(1-0.05)-0.05*0.05)*B25</f>
        <v>9.5602499999999993E-3</v>
      </c>
      <c r="M88">
        <f>M25+I25+E25</f>
        <v>12.186158000000001</v>
      </c>
      <c r="O88" s="20"/>
      <c r="P88" s="16"/>
      <c r="Q88" t="s">
        <v>36</v>
      </c>
      <c r="R88">
        <f t="shared" si="23"/>
        <v>9.6210000000000011E-3</v>
      </c>
      <c r="S88">
        <f t="shared" si="24"/>
        <v>9.6210000000000011E-3</v>
      </c>
      <c r="U88">
        <f t="shared" si="25"/>
        <v>9.6210000000000011E-3</v>
      </c>
      <c r="V88">
        <f t="shared" si="26"/>
        <v>9.6210000000000011E-3</v>
      </c>
      <c r="X88">
        <f>(0.1*0.9+0.1*0.9)*F25+0.1*0.1*J25+(1-0.1*0.9-0.1*0.9-0.1*0.1)*B25</f>
        <v>9.6210000000000011E-3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9.7439999999999992E-3</v>
      </c>
      <c r="G94">
        <f t="shared" si="28"/>
        <v>9.7439999999999992E-3</v>
      </c>
      <c r="I94">
        <f t="shared" si="29"/>
        <v>9.7439999999999992E-3</v>
      </c>
      <c r="J94">
        <f t="shared" si="30"/>
        <v>9.7439999999999992E-3</v>
      </c>
      <c r="L94">
        <f>(0.2*0.8+0.2*0.8)*F25+0.2*0.2*J25+(1-0.2*0.8-0.2*0.8-0.2*0.2)*B25</f>
        <v>9.7439999999999992E-3</v>
      </c>
      <c r="O94" s="20"/>
      <c r="P94" s="16"/>
      <c r="Q94" t="s">
        <v>36</v>
      </c>
      <c r="R94">
        <f t="shared" si="31"/>
        <v>9.8689999999999993E-3</v>
      </c>
      <c r="S94">
        <f t="shared" si="32"/>
        <v>9.8689999999999993E-3</v>
      </c>
      <c r="U94">
        <f t="shared" si="33"/>
        <v>9.8689999999999993E-3</v>
      </c>
      <c r="V94">
        <f t="shared" si="34"/>
        <v>9.8689999999999993E-3</v>
      </c>
      <c r="X94">
        <f>(0.3*0.7+0.3*0.7)*F25+0.3*0.3*J25+(1-0.3*0.7-0.3*0.7-0.3*0.3)*B25</f>
        <v>9.8689999999999993E-3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9.5907249999999996E-3</v>
      </c>
      <c r="G101">
        <f t="shared" si="36"/>
        <v>9.5907249999999996E-3</v>
      </c>
      <c r="H101">
        <f>Q13+M13+I11+E13</f>
        <v>3.4577030000000004</v>
      </c>
      <c r="I101">
        <f t="shared" si="37"/>
        <v>9.5907249999999996E-3</v>
      </c>
      <c r="J101">
        <f t="shared" si="38"/>
        <v>9.5907249999999996E-3</v>
      </c>
      <c r="K101">
        <f t="shared" si="39"/>
        <v>19.465150999999999</v>
      </c>
      <c r="L101">
        <f>3*0.05*(1-0.05)*(1-0.05)*F25+3*0.05*0.05*(1-0.05)*J25+0.05*0.05*0.05*N25+(1-3*0.05*(1-0.05)*(1-0.05)-3*0.05*0.05*(1-0.05)-0.05*0.05*0.05)*B25</f>
        <v>9.5907249999999996E-3</v>
      </c>
      <c r="M101">
        <f>Q25+M25+I25+E25</f>
        <v>16.300297</v>
      </c>
      <c r="N101" s="21"/>
      <c r="O101" s="20"/>
      <c r="P101" s="16"/>
      <c r="Q101" t="s">
        <v>36</v>
      </c>
      <c r="R101">
        <f t="shared" si="40"/>
        <v>9.6827999999999984E-3</v>
      </c>
      <c r="S101">
        <f t="shared" si="41"/>
        <v>9.6827999999999984E-3</v>
      </c>
      <c r="U101">
        <f t="shared" si="42"/>
        <v>9.6827999999999984E-3</v>
      </c>
      <c r="V101">
        <f t="shared" si="43"/>
        <v>9.6827999999999984E-3</v>
      </c>
      <c r="X101">
        <f>3*0.1*(1-0.1)*(1-0.1)*F25+3*0.1*0.1*(1-0.1)*J25+0.1*0.1*0.1*N25+(1-3*0.1*(1-0.1)*(1-0.1)-3*0.1*0.1*(1-0.1)-0.1*0.1*0.1)*B25</f>
        <v>9.6827999999999984E-3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9.8703999999999979E-3</v>
      </c>
      <c r="G107">
        <f t="shared" si="45"/>
        <v>9.8703999999999979E-3</v>
      </c>
      <c r="I107">
        <f t="shared" si="46"/>
        <v>9.8703999999999979E-3</v>
      </c>
      <c r="J107">
        <f t="shared" si="47"/>
        <v>9.8703999999999979E-3</v>
      </c>
      <c r="L107">
        <f>3*0.2*(1-0.2)*(1-0.2)*F25+3*0.2*0.2*(1-0.2)*J25+0.2*0.2*0.2*N25+(1-3*0.2*(1-0.2)*(1-0.2)-3*0.2*0.2*(1-0.2)-0.2*0.2*0.2)*B25</f>
        <v>9.8703999999999979E-3</v>
      </c>
      <c r="N107" s="21"/>
      <c r="O107" s="20"/>
      <c r="P107" s="16"/>
      <c r="Q107" t="s">
        <v>36</v>
      </c>
      <c r="R107">
        <f t="shared" si="48"/>
        <v>1.00616E-2</v>
      </c>
      <c r="S107">
        <f t="shared" si="49"/>
        <v>1.00616E-2</v>
      </c>
      <c r="U107">
        <f t="shared" si="50"/>
        <v>1.00616E-2</v>
      </c>
      <c r="V107">
        <f t="shared" si="51"/>
        <v>1.00616E-2</v>
      </c>
      <c r="X107">
        <f>3*0.3*(1-0.3)*(1-0.3)*F25+3*0.3*0.3*(1-0.3)*J25+0.3*0.3*0.3*N25+(1-3*0.3*(1-0.3)*(1-0.3)-3*0.3*0.3*(1-0.3)-0.3*0.3*0.3)*B25</f>
        <v>1.00616E-2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8.9299999999999987E-3</v>
      </c>
      <c r="G114">
        <f t="shared" si="53"/>
        <v>9.0299999999999981E-3</v>
      </c>
      <c r="H114">
        <f t="shared" si="54"/>
        <v>2.3330270000000004</v>
      </c>
      <c r="I114">
        <f t="shared" si="55"/>
        <v>8.9299999999999987E-3</v>
      </c>
      <c r="J114">
        <f t="shared" si="56"/>
        <v>9.0299999999999981E-3</v>
      </c>
      <c r="K114">
        <f t="shared" si="57"/>
        <v>207.47124100000002</v>
      </c>
      <c r="L114">
        <f>0.05*X25+(1-0.05)*T25</f>
        <v>9.0299999999999981E-3</v>
      </c>
      <c r="M114">
        <f>AA25+W25</f>
        <v>6.6331129999999998</v>
      </c>
      <c r="P114" s="16"/>
      <c r="Q114" t="s">
        <v>36</v>
      </c>
      <c r="R114">
        <f t="shared" si="58"/>
        <v>8.9599999999999992E-3</v>
      </c>
      <c r="S114">
        <f t="shared" si="58"/>
        <v>9.0599999999999986E-3</v>
      </c>
      <c r="U114">
        <f t="shared" si="59"/>
        <v>8.9599999999999992E-3</v>
      </c>
      <c r="V114">
        <f t="shared" si="60"/>
        <v>9.0599999999999986E-3</v>
      </c>
      <c r="X114">
        <f>0.1*X25+(1-0.1)*T25</f>
        <v>9.0599999999999986E-3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9.0200000000000002E-3</v>
      </c>
      <c r="G120">
        <f t="shared" si="62"/>
        <v>9.1199999999999996E-3</v>
      </c>
      <c r="I120">
        <f t="shared" si="63"/>
        <v>9.0200000000000002E-3</v>
      </c>
      <c r="J120">
        <f t="shared" si="64"/>
        <v>9.1199999999999996E-3</v>
      </c>
      <c r="L120">
        <f>0.2*X25+(1-0.2)*T25</f>
        <v>9.1199999999999996E-3</v>
      </c>
      <c r="P120" s="16"/>
      <c r="Q120" t="s">
        <v>36</v>
      </c>
      <c r="R120">
        <f t="shared" si="65"/>
        <v>9.0799999999999995E-3</v>
      </c>
      <c r="S120">
        <f t="shared" si="65"/>
        <v>9.1799999999999989E-3</v>
      </c>
      <c r="U120">
        <f t="shared" si="66"/>
        <v>9.0799999999999995E-3</v>
      </c>
      <c r="V120">
        <f t="shared" si="67"/>
        <v>9.1799999999999989E-3</v>
      </c>
      <c r="X120">
        <f>0.3*X25+(1-0.3)*T25</f>
        <v>9.1799999999999989E-3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8.9600000000000009E-3</v>
      </c>
      <c r="G127">
        <f t="shared" si="69"/>
        <v>9.0599999999999986E-3</v>
      </c>
      <c r="H127">
        <f t="shared" si="70"/>
        <v>3.2768950000000001</v>
      </c>
      <c r="I127">
        <f t="shared" si="71"/>
        <v>8.9600000000000009E-3</v>
      </c>
      <c r="J127">
        <f t="shared" si="72"/>
        <v>9.0599999999999986E-3</v>
      </c>
      <c r="K127">
        <f t="shared" si="73"/>
        <v>317.78208900000004</v>
      </c>
      <c r="L127">
        <f>(0.05*(1-0.05)+0.05*(1-0.05))*X25+0.05*0.05*AB25+(1-0.05*(1-0.05)-0.05*(1-0.05)-0.05*0.05)*T25</f>
        <v>9.0599999999999986E-3</v>
      </c>
      <c r="M127">
        <f>AE25+AA25+W25</f>
        <v>10.304027</v>
      </c>
      <c r="O127" s="20"/>
      <c r="P127" s="16"/>
      <c r="Q127" t="s">
        <v>36</v>
      </c>
      <c r="R127">
        <f t="shared" si="74"/>
        <v>9.0200000000000002E-3</v>
      </c>
      <c r="S127">
        <f t="shared" si="75"/>
        <v>9.1199999999999996E-3</v>
      </c>
      <c r="U127">
        <f t="shared" si="76"/>
        <v>9.0200000000000002E-3</v>
      </c>
      <c r="V127">
        <f t="shared" si="77"/>
        <v>9.1199999999999996E-3</v>
      </c>
      <c r="X127">
        <f>(0.1*0.9+0.1*0.9)*X25+0.1*0.1*AB25+(1-0.1*0.9-0.1*0.9-0.1*0.1)*T25</f>
        <v>9.1199999999999996E-3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9.1399999999999988E-3</v>
      </c>
      <c r="G133">
        <f t="shared" si="79"/>
        <v>9.2399999999999982E-3</v>
      </c>
      <c r="I133">
        <f t="shared" si="80"/>
        <v>9.1399999999999988E-3</v>
      </c>
      <c r="J133">
        <f t="shared" si="81"/>
        <v>9.2399999999999982E-3</v>
      </c>
      <c r="L133">
        <f>(0.2*0.8+0.2*0.8)*X25+0.2*0.2*AB25+(1-0.2*0.8-0.2*0.8-0.2*0.2)*T25</f>
        <v>9.2399999999999982E-3</v>
      </c>
      <c r="O133" s="20"/>
      <c r="P133" s="16"/>
      <c r="Q133" t="s">
        <v>36</v>
      </c>
      <c r="R133">
        <f t="shared" si="82"/>
        <v>9.2600000000000009E-3</v>
      </c>
      <c r="S133">
        <f t="shared" si="83"/>
        <v>9.3600000000000003E-3</v>
      </c>
      <c r="U133">
        <f t="shared" si="84"/>
        <v>9.2600000000000009E-3</v>
      </c>
      <c r="V133">
        <f t="shared" si="85"/>
        <v>9.3600000000000003E-3</v>
      </c>
      <c r="X133">
        <f>(0.3*0.7+0.3*0.7)*X25+0.3*0.3*AB25+(1-0.3*0.7-0.3*0.7-0.3*0.3)*T25</f>
        <v>9.3600000000000003E-3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8.989999999999998E-3</v>
      </c>
      <c r="G140">
        <f>3*0.05*(1-0.05)*(1-0.05)*Z20+3*0.05*0.05*(1-0.05)*AD13+0.05*0.05*0.05*AH13+(1-3*0.05*(1-0.05)*(1-0.05)-3*0.05*0.05*(1-0.05)-0.05*0.05*0.05)*V13</f>
        <v>9.0899999999999991E-3</v>
      </c>
      <c r="H140">
        <f>AI13+AE13+AA20+W13</f>
        <v>98.247927000000004</v>
      </c>
      <c r="I140">
        <f t="shared" si="86"/>
        <v>8.989999999999998E-3</v>
      </c>
      <c r="J140">
        <f t="shared" si="87"/>
        <v>9.0899999999999991E-3</v>
      </c>
      <c r="K140">
        <f t="shared" si="88"/>
        <v>412.16239099999996</v>
      </c>
      <c r="L140">
        <f>3*0.05*(1-0.05)*(1-0.05)*X25+3*0.05*0.05*(1-0.05)*AB25+0.05*0.05*0.05*AF25+(1-3*0.05*(1-0.05)*(1-0.05)-3*0.05*0.05*(1-0.05)-0.05*0.05*0.05)*T25</f>
        <v>9.0899999999999991E-3</v>
      </c>
      <c r="M140">
        <f>AI25+AE25+AA25+W25</f>
        <v>12.07178</v>
      </c>
      <c r="N140" s="21"/>
      <c r="O140" s="20"/>
      <c r="P140" s="16"/>
      <c r="Q140" t="s">
        <v>36</v>
      </c>
      <c r="R140">
        <f t="shared" si="89"/>
        <v>9.0799999999999995E-3</v>
      </c>
      <c r="S140">
        <f t="shared" si="90"/>
        <v>9.1799999999999989E-3</v>
      </c>
      <c r="U140">
        <f t="shared" si="91"/>
        <v>9.0799999999999995E-3</v>
      </c>
      <c r="V140">
        <f t="shared" si="92"/>
        <v>9.1799999999999989E-3</v>
      </c>
      <c r="X140">
        <f>3*0.1*(1-0.1)*(1-0.1)*X25+3*0.1*0.1*(1-0.1)*AB25+0.1*0.1*0.1*AF25+(1-3*0.1*(1-0.1)*(1-0.1)-3*0.1*0.1*(1-0.1)-0.1*0.1*0.1)*T25</f>
        <v>9.1799999999999989E-3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9.2599999999999991E-3</v>
      </c>
      <c r="G146">
        <f>3*0.2*(1-0.2)*(1-0.2)*Z20+3*0.2*0.2*(1-0.2)*AD13+0.2*0.2*0.2*AH13+(1-3*0.2*(1-0.2)*(1-0.2)-3*0.2*0.2*(1-0.2)-0.2*0.2*0.2)*V13</f>
        <v>9.3599999999999985E-3</v>
      </c>
      <c r="I146">
        <f t="shared" si="93"/>
        <v>9.2599999999999991E-3</v>
      </c>
      <c r="J146">
        <f t="shared" si="94"/>
        <v>9.3599999999999985E-3</v>
      </c>
      <c r="L146">
        <f>3*0.2*(1-0.2)*(1-0.2)*X25+3*0.2*0.2*(1-0.2)*AB25+0.2*0.2*0.2*AF25+(1-3*0.2*(1-0.2)*(1-0.2)-3*0.2*0.2*(1-0.2)-0.2*0.2*0.2)*T25</f>
        <v>9.3599999999999985E-3</v>
      </c>
      <c r="N146" s="21"/>
      <c r="O146" s="20"/>
      <c r="P146" s="16"/>
      <c r="Q146" t="s">
        <v>36</v>
      </c>
      <c r="R146">
        <f t="shared" si="95"/>
        <v>9.4400000000000005E-3</v>
      </c>
      <c r="S146">
        <f t="shared" si="96"/>
        <v>9.5400000000000016E-3</v>
      </c>
      <c r="U146">
        <f t="shared" si="97"/>
        <v>9.4400000000000005E-3</v>
      </c>
      <c r="V146">
        <f t="shared" si="98"/>
        <v>9.5400000000000016E-3</v>
      </c>
      <c r="X146">
        <f>3*0.3*(1-0.3)*(1-0.3)*X25+3*0.3*0.3*(1-0.3)*AB25+0.3*0.3*0.3*AF25+(1-3*0.3*(1-0.3)*(1-0.3)-3*0.3*0.3*(1-0.3)-0.3*0.3*0.3)*T25</f>
        <v>9.5400000000000016E-3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7.1200000000000005E-3</v>
      </c>
      <c r="G153">
        <f t="shared" si="100"/>
        <v>8.1250000000000003E-3</v>
      </c>
      <c r="H153">
        <f t="shared" si="101"/>
        <v>1.9701690000000001</v>
      </c>
      <c r="I153">
        <f t="shared" si="102"/>
        <v>7.1300000000000001E-3</v>
      </c>
      <c r="J153">
        <f t="shared" si="103"/>
        <v>8.1250000000000003E-3</v>
      </c>
      <c r="K153">
        <f t="shared" si="104"/>
        <v>283.44942200000003</v>
      </c>
      <c r="L153">
        <f>0.05*F46+(1-0.05)*B46</f>
        <v>7.8249999999999986E-3</v>
      </c>
      <c r="M153">
        <f>I46+E46</f>
        <v>6.697292</v>
      </c>
      <c r="P153" s="16"/>
      <c r="Q153" t="s">
        <v>36</v>
      </c>
      <c r="R153">
        <f t="shared" si="105"/>
        <v>7.1400000000000005E-3</v>
      </c>
      <c r="S153">
        <f t="shared" si="106"/>
        <v>8.1499999999999993E-3</v>
      </c>
      <c r="U153">
        <f t="shared" si="107"/>
        <v>7.1600000000000006E-3</v>
      </c>
      <c r="V153">
        <f t="shared" si="108"/>
        <v>8.1499999999999993E-3</v>
      </c>
      <c r="X153">
        <f>0.1*F46+(1-0.1)*B46</f>
        <v>7.8499999999999993E-3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7.1800000000000006E-3</v>
      </c>
      <c r="G159">
        <f t="shared" si="110"/>
        <v>8.199999999999999E-3</v>
      </c>
      <c r="I159">
        <f t="shared" si="111"/>
        <v>7.2200000000000007E-3</v>
      </c>
      <c r="J159">
        <f t="shared" si="112"/>
        <v>8.199999999999999E-3</v>
      </c>
      <c r="L159">
        <f>0.2*F46+(1-0.2)*B46</f>
        <v>7.9000000000000008E-3</v>
      </c>
      <c r="P159" s="16"/>
      <c r="Q159" t="s">
        <v>36</v>
      </c>
      <c r="R159">
        <f t="shared" si="113"/>
        <v>7.219999999999999E-3</v>
      </c>
      <c r="S159">
        <f t="shared" si="114"/>
        <v>8.2500000000000004E-3</v>
      </c>
      <c r="U159">
        <f t="shared" si="115"/>
        <v>7.28E-3</v>
      </c>
      <c r="V159">
        <f t="shared" si="116"/>
        <v>8.2500000000000004E-3</v>
      </c>
      <c r="X159">
        <f>0.3*F46+(1-0.3)*B46</f>
        <v>7.9499999999999987E-3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7.1402500000000008E-3</v>
      </c>
      <c r="G166">
        <f t="shared" si="118"/>
        <v>8.1502499999999995E-3</v>
      </c>
      <c r="H166">
        <f t="shared" si="119"/>
        <v>2.981792</v>
      </c>
      <c r="I166">
        <f t="shared" si="120"/>
        <v>7.1595000000000009E-3</v>
      </c>
      <c r="J166">
        <f t="shared" si="121"/>
        <v>8.1502499999999995E-3</v>
      </c>
      <c r="K166">
        <f t="shared" si="122"/>
        <v>400.85286299999996</v>
      </c>
      <c r="L166">
        <f>(0.05*(1-0.05)+0.05*(1-0.05))*F46+0.05*0.05*J46+(1-0.05*(1-0.05)-0.05*(1-0.05)-0.05*0.05)*B46</f>
        <v>7.8500000000000011E-3</v>
      </c>
      <c r="M166">
        <f>M46+I46+E46</f>
        <v>10.33122</v>
      </c>
      <c r="O166" s="20"/>
      <c r="P166" s="16"/>
      <c r="Q166" t="s">
        <v>36</v>
      </c>
      <c r="R166">
        <f t="shared" si="123"/>
        <v>7.1810000000000008E-3</v>
      </c>
      <c r="S166">
        <f t="shared" si="124"/>
        <v>8.201E-3</v>
      </c>
      <c r="U166">
        <f t="shared" si="125"/>
        <v>7.2180000000000013E-3</v>
      </c>
      <c r="V166">
        <f t="shared" si="126"/>
        <v>8.201E-3</v>
      </c>
      <c r="X166">
        <f>(0.1*0.9+0.1*0.9)*F46+0.1*0.1*J46+(1-0.1*0.9-0.1*0.9-0.1*0.1)*B46</f>
        <v>7.9000000000000008E-3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7.2639999999999996E-3</v>
      </c>
      <c r="G172">
        <f t="shared" si="128"/>
        <v>8.3039999999999989E-3</v>
      </c>
      <c r="I172">
        <f t="shared" si="129"/>
        <v>7.332E-3</v>
      </c>
      <c r="J172">
        <f t="shared" si="130"/>
        <v>8.3039999999999989E-3</v>
      </c>
      <c r="L172">
        <f>(0.2*0.8+0.2*0.8)*F46+0.2*0.2*J46+(1-0.2*0.8-0.2*0.8-0.2*0.2)*B46</f>
        <v>8.0000000000000002E-3</v>
      </c>
      <c r="O172" s="20"/>
      <c r="P172" s="16"/>
      <c r="Q172" t="s">
        <v>36</v>
      </c>
      <c r="R172">
        <f t="shared" si="131"/>
        <v>7.3489999999999996E-3</v>
      </c>
      <c r="S172">
        <f t="shared" si="132"/>
        <v>8.4089999999999998E-3</v>
      </c>
      <c r="U172">
        <f t="shared" si="133"/>
        <v>7.4420000000000007E-3</v>
      </c>
      <c r="V172">
        <f t="shared" si="134"/>
        <v>8.4089999999999998E-3</v>
      </c>
      <c r="X172">
        <f>(0.3*0.7+0.3*0.7)*F46+0.3*0.3*J46+(1-0.3*0.7-0.3*0.7-0.3*0.3)*B46</f>
        <v>8.0999999999999996E-3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7.1607249999999997E-3</v>
      </c>
      <c r="G179">
        <f t="shared" si="136"/>
        <v>8.1757249999999983E-3</v>
      </c>
      <c r="H179">
        <f t="shared" si="137"/>
        <v>4.0267740000000005</v>
      </c>
      <c r="I179">
        <f t="shared" si="138"/>
        <v>7.1885249999999994E-3</v>
      </c>
      <c r="J179">
        <f t="shared" si="139"/>
        <v>8.1757249999999983E-3</v>
      </c>
      <c r="K179">
        <f t="shared" si="140"/>
        <v>538.86881600000004</v>
      </c>
      <c r="L179">
        <f>3*0.05*(1-0.05)*(1-0.05)*F46+3*0.05*0.05*(1-0.05)*J46+0.05*0.05*0.05*N46+(1-3*0.05*(1-0.05)*(1-0.05)-3*0.05*0.05*(1-0.05)-0.05*0.05*0.05)*B46</f>
        <v>7.874987499999998E-3</v>
      </c>
      <c r="M179">
        <f>Q46+M46+I46+E46</f>
        <v>14.007695999999999</v>
      </c>
      <c r="N179" s="21"/>
      <c r="O179" s="20"/>
      <c r="P179" s="16"/>
      <c r="Q179" t="s">
        <v>36</v>
      </c>
      <c r="R179">
        <f t="shared" si="141"/>
        <v>7.2227999999999997E-3</v>
      </c>
      <c r="S179">
        <f t="shared" si="142"/>
        <v>8.2527999999999994E-3</v>
      </c>
      <c r="U179">
        <f t="shared" si="143"/>
        <v>7.2741999999999998E-3</v>
      </c>
      <c r="V179">
        <f t="shared" si="144"/>
        <v>8.2527999999999994E-3</v>
      </c>
      <c r="X179">
        <f>3*0.1*(1-0.1)*(1-0.1)*F46+3*0.1*0.1*(1-0.1)*J46+0.1*0.1*0.1*N46+(1-3*0.1*(1-0.1)*(1-0.1)-3*0.1*0.1*(1-0.1)-0.1*0.1*0.1)*B46</f>
        <v>7.9498999999999993E-3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7.3504E-3</v>
      </c>
      <c r="G185">
        <f t="shared" si="146"/>
        <v>8.4103999999999984E-3</v>
      </c>
      <c r="I185">
        <f t="shared" si="147"/>
        <v>7.4375999999999999E-3</v>
      </c>
      <c r="J185">
        <f t="shared" si="148"/>
        <v>8.4103999999999984E-3</v>
      </c>
      <c r="L185">
        <f>3*0.2*(1-0.2)*(1-0.2)*F46+3*0.2*0.2*(1-0.2)*J46+0.2*0.2*0.2*N46+(1-3*0.2*(1-0.2)*(1-0.2)-3*0.2*0.2*(1-0.2)-0.2*0.2*0.2)*B46</f>
        <v>8.0992000000000008E-3</v>
      </c>
      <c r="N185" s="21"/>
      <c r="O185" s="20"/>
      <c r="P185" s="16"/>
      <c r="Q185" t="s">
        <v>36</v>
      </c>
      <c r="R185">
        <f t="shared" si="149"/>
        <v>7.4816000000000006E-3</v>
      </c>
      <c r="S185">
        <f t="shared" si="150"/>
        <v>8.5716000000000004E-3</v>
      </c>
      <c r="U185">
        <f t="shared" si="151"/>
        <v>7.5913999999999999E-3</v>
      </c>
      <c r="V185">
        <f t="shared" si="152"/>
        <v>8.5716000000000004E-3</v>
      </c>
      <c r="X185">
        <f>3*0.3*(1-0.3)*(1-0.3)*F46+3*0.3*0.3*(1-0.3)*J46+0.3*0.3*0.3*N46+(1-3*0.3*(1-0.3)*(1-0.3)-3*0.3*0.3*(1-0.3)-0.3*0.3*0.3)*B46</f>
        <v>8.2473000000000008E-3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4.1099999999999999E-3</v>
      </c>
      <c r="G192">
        <f t="shared" si="154"/>
        <v>6.6249999999999998E-3</v>
      </c>
      <c r="H192">
        <f t="shared" si="155"/>
        <v>2.246556</v>
      </c>
      <c r="I192">
        <f t="shared" si="156"/>
        <v>4.1250000000000002E-3</v>
      </c>
      <c r="J192">
        <f t="shared" si="157"/>
        <v>6.6249999999999998E-3</v>
      </c>
      <c r="K192">
        <f t="shared" si="158"/>
        <v>226.59918900000002</v>
      </c>
      <c r="L192">
        <f>0.05*X46+(1-0.05)*T46</f>
        <v>5.7199999999999994E-3</v>
      </c>
      <c r="M192">
        <f>AA46+W46</f>
        <v>7.3273999999999999</v>
      </c>
      <c r="P192" s="16"/>
      <c r="Q192" t="s">
        <v>36</v>
      </c>
      <c r="R192">
        <f t="shared" si="159"/>
        <v>4.1200000000000004E-3</v>
      </c>
      <c r="S192">
        <f t="shared" si="160"/>
        <v>6.6499999999999997E-3</v>
      </c>
      <c r="U192">
        <f t="shared" si="161"/>
        <v>4.1500000000000009E-3</v>
      </c>
      <c r="V192">
        <f t="shared" si="162"/>
        <v>6.6499999999999997E-3</v>
      </c>
      <c r="X192">
        <f>0.1*X46+(1-0.1)*T46</f>
        <v>5.7400000000000003E-3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4.1400000000000005E-3</v>
      </c>
      <c r="G198">
        <f t="shared" si="164"/>
        <v>6.7000000000000002E-3</v>
      </c>
      <c r="I198">
        <f t="shared" si="165"/>
        <v>4.2000000000000006E-3</v>
      </c>
      <c r="J198">
        <f t="shared" si="166"/>
        <v>6.7000000000000002E-3</v>
      </c>
      <c r="L198">
        <f>0.2*X46+(1-0.2)*T46</f>
        <v>5.7800000000000004E-3</v>
      </c>
      <c r="P198" s="16"/>
      <c r="Q198" t="s">
        <v>36</v>
      </c>
      <c r="R198">
        <f t="shared" si="167"/>
        <v>4.1600000000000005E-3</v>
      </c>
      <c r="S198">
        <f t="shared" si="168"/>
        <v>6.7499999999999999E-3</v>
      </c>
      <c r="U198">
        <f t="shared" si="169"/>
        <v>4.2500000000000003E-3</v>
      </c>
      <c r="V198">
        <f t="shared" si="170"/>
        <v>6.7499999999999999E-3</v>
      </c>
      <c r="X198">
        <f>0.3*X46+(1-0.3)*T46</f>
        <v>5.8199999999999997E-3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4.1202500000000006E-3</v>
      </c>
      <c r="G205">
        <f t="shared" si="172"/>
        <v>6.6497500000000011E-3</v>
      </c>
      <c r="H205">
        <f t="shared" si="173"/>
        <v>3.2683590000000002</v>
      </c>
      <c r="I205">
        <f t="shared" si="174"/>
        <v>4.1495000000000004E-3</v>
      </c>
      <c r="J205">
        <f t="shared" si="175"/>
        <v>6.6497500000000011E-3</v>
      </c>
      <c r="K205">
        <f t="shared" si="176"/>
        <v>328.06121899999999</v>
      </c>
      <c r="L205">
        <f>(0.05*(1-0.05)+0.05*(1-0.05))*X46+0.05*0.05*AB46+(1-0.05*(1-0.05)-0.05*(1-0.05)-0.05*0.05)*T46</f>
        <v>5.7400000000000003E-3</v>
      </c>
      <c r="M205">
        <f>AE46+AA46+W46</f>
        <v>11.069481</v>
      </c>
      <c r="O205" s="20"/>
      <c r="P205" s="16"/>
      <c r="Q205" t="s">
        <v>36</v>
      </c>
      <c r="R205">
        <f t="shared" si="177"/>
        <v>4.1410000000000006E-3</v>
      </c>
      <c r="S205">
        <f t="shared" si="178"/>
        <v>6.6990000000000001E-3</v>
      </c>
      <c r="U205">
        <f t="shared" si="179"/>
        <v>4.1980000000000003E-3</v>
      </c>
      <c r="V205">
        <f t="shared" si="180"/>
        <v>6.6990000000000001E-3</v>
      </c>
      <c r="X205">
        <f>(0.1*0.9+0.1*0.9)*X46+0.1*0.1*AB46+(1-0.1*0.9-0.1*0.9-0.1*0.1)*T46</f>
        <v>5.7800000000000004E-3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4.1840000000000002E-3</v>
      </c>
      <c r="G211">
        <f t="shared" si="182"/>
        <v>6.796E-3</v>
      </c>
      <c r="I211">
        <f t="shared" si="183"/>
        <v>4.2920000000000007E-3</v>
      </c>
      <c r="J211">
        <f t="shared" si="184"/>
        <v>6.796E-3</v>
      </c>
      <c r="L211">
        <f>(0.2*0.8+0.2*0.8)*X46+0.2*0.2*AB46+(1-0.2*0.8-0.2*0.8-0.2*0.2)*T46</f>
        <v>5.8600000000000006E-3</v>
      </c>
      <c r="O211" s="20"/>
      <c r="P211" s="16"/>
      <c r="Q211" t="s">
        <v>36</v>
      </c>
      <c r="R211">
        <f t="shared" si="185"/>
        <v>4.2290000000000001E-3</v>
      </c>
      <c r="S211">
        <f t="shared" si="186"/>
        <v>6.8910000000000013E-3</v>
      </c>
      <c r="U211">
        <f t="shared" si="187"/>
        <v>4.3820000000000005E-3</v>
      </c>
      <c r="V211">
        <f t="shared" si="188"/>
        <v>6.8910000000000013E-3</v>
      </c>
      <c r="X211">
        <f>(0.3*0.7+0.3*0.7)*X46+0.3*0.3*AB46+(1-0.3*0.7-0.3*0.7-0.3*0.3)*T46</f>
        <v>5.9400000000000008E-3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4.1307374999999995E-3</v>
      </c>
      <c r="G218">
        <f t="shared" si="190"/>
        <v>6.6742749999999995E-3</v>
      </c>
      <c r="H218">
        <f t="shared" si="191"/>
        <v>4.561731</v>
      </c>
      <c r="I218">
        <f t="shared" si="192"/>
        <v>4.1735124999999996E-3</v>
      </c>
      <c r="J218">
        <f t="shared" si="193"/>
        <v>6.6742624999999991E-3</v>
      </c>
      <c r="K218">
        <f t="shared" si="194"/>
        <v>449.95064000000002</v>
      </c>
      <c r="L218">
        <f>3*0.05*(1-0.05)*(1-0.05)*X46+3*0.05*0.05*(1-0.05)*AB46+0.05*0.05*0.05*AF46+(1-3*0.05*(1-0.05)*(1-0.05)-3*0.05*0.05*(1-0.05)-0.05*0.05*0.05)*T46</f>
        <v>5.7599999999999995E-3</v>
      </c>
      <c r="M218">
        <f>AI46+AE46+AA46+W46</f>
        <v>14.075975</v>
      </c>
      <c r="N218" s="21"/>
      <c r="O218" s="20"/>
      <c r="P218" s="16"/>
      <c r="Q218" t="s">
        <v>36</v>
      </c>
      <c r="R218">
        <f t="shared" si="195"/>
        <v>4.1628999999999998E-3</v>
      </c>
      <c r="S218">
        <f t="shared" si="196"/>
        <v>6.7472000000000001E-3</v>
      </c>
      <c r="U218">
        <f t="shared" si="197"/>
        <v>4.2441000000000006E-3</v>
      </c>
      <c r="V218">
        <f t="shared" si="198"/>
        <v>6.7470999999999998E-3</v>
      </c>
      <c r="X218">
        <f>3*0.1*(1-0.1)*(1-0.1)*X46+3*0.1*0.1*(1-0.1)*AB46+0.1*0.1*0.1*AF46+(1-3*0.1*(1-0.1)*(1-0.1)-3*0.1*0.1*(1-0.1)-0.1*0.1*0.1)*T46</f>
        <v>5.8200000000000005E-3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4.2312000000000001E-3</v>
      </c>
      <c r="G224">
        <f t="shared" si="200"/>
        <v>6.8895999999999992E-3</v>
      </c>
      <c r="I224">
        <f t="shared" si="201"/>
        <v>4.3768000000000001E-3</v>
      </c>
      <c r="J224">
        <f t="shared" si="202"/>
        <v>6.8888000000000005E-3</v>
      </c>
      <c r="L224">
        <f>3*0.2*(1-0.2)*(1-0.2)*X46+3*0.2*0.2*(1-0.2)*AB46+0.2*0.2*0.2*AF46+(1-3*0.2*(1-0.2)*(1-0.2)-3*0.2*0.2*(1-0.2)-0.2*0.2*0.2)*T46</f>
        <v>5.94E-3</v>
      </c>
      <c r="N224" s="21"/>
      <c r="O224" s="20"/>
      <c r="P224" s="16"/>
      <c r="Q224" t="s">
        <v>36</v>
      </c>
      <c r="R224">
        <f t="shared" si="203"/>
        <v>4.3043000000000005E-3</v>
      </c>
      <c r="S224">
        <f t="shared" si="204"/>
        <v>7.0284000000000006E-3</v>
      </c>
      <c r="U224">
        <f t="shared" si="205"/>
        <v>4.4987000000000004E-3</v>
      </c>
      <c r="V224">
        <f t="shared" si="206"/>
        <v>7.0256999999999993E-3</v>
      </c>
      <c r="X224">
        <f>3*0.3*(1-0.3)*(1-0.3)*X46+3*0.3*0.3*(1-0.3)*AB46+0.3*0.3*0.3*AF46+(1-3*0.3*(1-0.3)*(1-0.3)-3*0.3*0.3*(1-0.3)-0.3*0.3*0.3)*T46</f>
        <v>6.0600000000000011E-3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1.91E-3</v>
      </c>
      <c r="G231">
        <f t="shared" si="208"/>
        <v>4.1149999999999997E-3</v>
      </c>
      <c r="H231">
        <f t="shared" si="209"/>
        <v>1.978685</v>
      </c>
      <c r="I231">
        <f t="shared" si="210"/>
        <v>1.9250000000000001E-3</v>
      </c>
      <c r="J231">
        <f t="shared" si="211"/>
        <v>4.1050000000000001E-3</v>
      </c>
      <c r="K231">
        <f t="shared" si="212"/>
        <v>249.24123800000001</v>
      </c>
      <c r="L231">
        <f>0.05*F66+(1-0.05)*B66</f>
        <v>2.3449999999999999E-3</v>
      </c>
      <c r="M231">
        <f>I66+E66</f>
        <v>5.6967300000000005</v>
      </c>
      <c r="P231" s="16"/>
      <c r="Q231" t="s">
        <v>36</v>
      </c>
      <c r="R231">
        <f>0.1*G54+(1-0.1)*C54</f>
        <v>1.9199999999999998E-3</v>
      </c>
      <c r="S231">
        <f t="shared" si="213"/>
        <v>4.1300000000000009E-3</v>
      </c>
      <c r="U231">
        <f t="shared" si="214"/>
        <v>1.9499999999999999E-3</v>
      </c>
      <c r="V231">
        <f t="shared" si="215"/>
        <v>4.1100000000000008E-3</v>
      </c>
      <c r="X231">
        <f>0.1*F66+(1-0.1)*B66</f>
        <v>2.3900000000000002E-3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1.9400000000000001E-3</v>
      </c>
      <c r="G237">
        <f t="shared" si="217"/>
        <v>4.1600000000000005E-3</v>
      </c>
      <c r="I237">
        <f t="shared" si="218"/>
        <v>2E-3</v>
      </c>
      <c r="J237">
        <f t="shared" si="219"/>
        <v>4.1200000000000004E-3</v>
      </c>
      <c r="L237">
        <f>0.2*F66+(1-0.2)*B66</f>
        <v>2.48E-3</v>
      </c>
      <c r="P237" s="16"/>
      <c r="Q237" t="s">
        <v>36</v>
      </c>
      <c r="R237">
        <f>0.3*G54+(1-0.3)*C54</f>
        <v>1.9599999999999999E-3</v>
      </c>
      <c r="S237">
        <f t="shared" si="220"/>
        <v>4.1900000000000001E-3</v>
      </c>
      <c r="U237">
        <f t="shared" si="221"/>
        <v>2.0499999999999997E-3</v>
      </c>
      <c r="V237">
        <f t="shared" si="222"/>
        <v>4.13E-3</v>
      </c>
      <c r="X237">
        <f>0.3*F66+(1-0.3)*B66</f>
        <v>2.5699999999999998E-3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1.91975E-3</v>
      </c>
      <c r="G244">
        <f t="shared" si="224"/>
        <v>4.1300000000000009E-3</v>
      </c>
      <c r="H244">
        <f t="shared" si="225"/>
        <v>2.9622359999999999</v>
      </c>
      <c r="I244">
        <f t="shared" si="226"/>
        <v>1.94925E-3</v>
      </c>
      <c r="J244">
        <f t="shared" si="227"/>
        <v>4.1095000000000012E-3</v>
      </c>
      <c r="K244">
        <f t="shared" si="228"/>
        <v>352.014816</v>
      </c>
      <c r="L244">
        <f>(0.05*(1-0.05)+0.05*(1-0.05))*F66+0.05*0.05*J66+(1-0.05*(1-0.05)-0.05*(1-0.05)-0.05*0.05)*B66</f>
        <v>2.3882500000000002E-3</v>
      </c>
      <c r="M244">
        <f>M66+I66+E66</f>
        <v>8.6675530000000016</v>
      </c>
      <c r="O244" s="20"/>
      <c r="P244" s="16"/>
      <c r="Q244" t="s">
        <v>36</v>
      </c>
      <c r="R244">
        <f t="shared" si="229"/>
        <v>1.939E-3</v>
      </c>
      <c r="S244">
        <f t="shared" si="230"/>
        <v>4.1600000000000005E-3</v>
      </c>
      <c r="U244">
        <f t="shared" si="231"/>
        <v>1.9970000000000001E-3</v>
      </c>
      <c r="V244">
        <f t="shared" si="232"/>
        <v>4.118000000000001E-3</v>
      </c>
      <c r="X244">
        <f>(0.1*0.9+0.1*0.9)*F66+0.1*0.1*J66+(1-0.1*0.9-0.1*0.9-0.1*0.1)*B66</f>
        <v>2.4730000000000004E-3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1.9759999999999999E-3</v>
      </c>
      <c r="G250">
        <f t="shared" si="233"/>
        <v>4.2200000000000007E-3</v>
      </c>
      <c r="I250">
        <f t="shared" si="234"/>
        <v>2.088E-3</v>
      </c>
      <c r="J250">
        <f t="shared" si="235"/>
        <v>4.1320000000000003E-3</v>
      </c>
      <c r="L250">
        <f>(0.2*0.8+0.2*0.8)*F66+0.2*0.2*J66+(1-0.2*0.8-0.2*0.8-0.2*0.2)*B66</f>
        <v>2.6319999999999998E-3</v>
      </c>
      <c r="O250" s="20"/>
      <c r="P250" s="16"/>
      <c r="Q250" t="s">
        <v>36</v>
      </c>
      <c r="R250">
        <f t="shared" si="236"/>
        <v>2.0109999999999998E-3</v>
      </c>
      <c r="S250">
        <f t="shared" si="237"/>
        <v>4.2800000000000008E-3</v>
      </c>
      <c r="U250">
        <f t="shared" si="238"/>
        <v>2.173E-3</v>
      </c>
      <c r="V250">
        <f t="shared" si="239"/>
        <v>4.1420000000000007E-3</v>
      </c>
      <c r="X250">
        <f>(0.3*0.7+0.3*0.7)*F66+0.3*0.3*J66+(1-0.3*0.7-0.3*0.7-0.3*0.3)*B66</f>
        <v>2.777E-3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1.9292624999999997E-3</v>
      </c>
      <c r="G257">
        <f t="shared" si="241"/>
        <v>4.1449999999999994E-3</v>
      </c>
      <c r="H257">
        <f t="shared" si="242"/>
        <v>3.938504</v>
      </c>
      <c r="I257">
        <f t="shared" si="243"/>
        <v>1.9727749999999995E-3</v>
      </c>
      <c r="J257">
        <f t="shared" si="244"/>
        <v>4.1135749999999995E-3</v>
      </c>
      <c r="K257">
        <f t="shared" si="245"/>
        <v>455.873942</v>
      </c>
      <c r="L257">
        <f>3*0.05*(1-0.05)*(1-0.05)*F66+3*0.05*0.05*(1-0.05)*J66+0.05*0.05*0.05*N66+(1-3*0.05*(1-0.05)*(1-0.05)-3*0.05*0.05*(1-0.05)-0.05*0.05*0.05)*B66</f>
        <v>2.4298499999999995E-3</v>
      </c>
      <c r="M257">
        <f>Q66+M66+I66+E66</f>
        <v>12.121003999999999</v>
      </c>
      <c r="N257" s="21"/>
      <c r="O257" s="20"/>
      <c r="P257" s="16"/>
      <c r="Q257" t="s">
        <v>36</v>
      </c>
      <c r="R257">
        <f t="shared" si="246"/>
        <v>1.9570999999999998E-3</v>
      </c>
      <c r="S257">
        <f t="shared" si="247"/>
        <v>4.1900000000000001E-3</v>
      </c>
      <c r="U257">
        <f t="shared" si="248"/>
        <v>2.0412E-3</v>
      </c>
      <c r="V257">
        <f t="shared" si="249"/>
        <v>4.1246E-3</v>
      </c>
      <c r="X257">
        <f>3*0.1*(1-0.1)*(1-0.1)*F66+3*0.1*0.1*(1-0.1)*J66+0.1*0.1*0.1*N66+(1-3*0.1*(1-0.1)*(1-0.1)-3*0.1*0.1*(1-0.1)-0.1*0.1*0.1)*B66</f>
        <v>2.5498000000000001E-3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2.0087999999999998E-3</v>
      </c>
      <c r="G263">
        <f t="shared" si="251"/>
        <v>4.2800000000000008E-3</v>
      </c>
      <c r="I263">
        <f t="shared" si="252"/>
        <v>2.1656000000000002E-3</v>
      </c>
      <c r="J263">
        <f t="shared" si="253"/>
        <v>4.1408E-3</v>
      </c>
      <c r="L263">
        <f>3*0.2*(1-0.2)*(1-0.2)*F66+3*0.2*0.2*(1-0.2)*J66+0.2*0.2*0.2*N66+(1-3*0.2*(1-0.2)*(1-0.2)-3*0.2*0.2*(1-0.2)-0.2*0.2*0.2)*B66</f>
        <v>2.7623999999999999E-3</v>
      </c>
      <c r="N263" s="21"/>
      <c r="O263" s="20"/>
      <c r="P263" s="16"/>
      <c r="Q263" t="s">
        <v>36</v>
      </c>
      <c r="R263">
        <f t="shared" si="254"/>
        <v>2.0557000000000001E-3</v>
      </c>
      <c r="S263">
        <f t="shared" si="255"/>
        <v>4.3700000000000006E-3</v>
      </c>
      <c r="U263">
        <f t="shared" si="256"/>
        <v>2.2744000000000002E-3</v>
      </c>
      <c r="V263">
        <f t="shared" si="257"/>
        <v>4.1522E-3</v>
      </c>
      <c r="X263">
        <f>3*0.3*(1-0.3)*(1-0.3)*F66+3*0.3*0.3*(1-0.3)*J66+0.3*0.3*0.3*N66+(1-3*0.3*(1-0.3)*(1-0.3)-3*0.3*0.3*(1-0.3)-0.3*0.3*0.3)*B66</f>
        <v>2.9426000000000001E-3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263"/>
  <sheetViews>
    <sheetView zoomScale="55" zoomScaleNormal="55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8.8000000000000005E-3</v>
      </c>
      <c r="D13" s="3">
        <v>8.8000000000000005E-3</v>
      </c>
      <c r="E13">
        <v>0.92377200000000004</v>
      </c>
      <c r="F13" t="s">
        <v>22</v>
      </c>
      <c r="G13" s="3">
        <v>9.4999999999999998E-3</v>
      </c>
      <c r="H13" s="3">
        <v>9.4999999999999998E-3</v>
      </c>
      <c r="I13">
        <v>0.91320900000000005</v>
      </c>
      <c r="J13" t="s">
        <v>22</v>
      </c>
      <c r="K13">
        <v>1.01E-2</v>
      </c>
      <c r="L13">
        <v>1.01E-2</v>
      </c>
      <c r="M13">
        <v>0.99887099999999995</v>
      </c>
      <c r="N13" t="s">
        <v>22</v>
      </c>
      <c r="O13">
        <v>1.0800000000000001E-2</v>
      </c>
      <c r="P13">
        <v>1.0800000000000001E-2</v>
      </c>
      <c r="Q13">
        <v>1.1978949999999999</v>
      </c>
      <c r="S13" s="17"/>
      <c r="T13" t="s">
        <v>22</v>
      </c>
      <c r="U13" s="3">
        <v>8.3000000000000001E-3</v>
      </c>
      <c r="V13" s="3">
        <v>8.3999999999999995E-3</v>
      </c>
      <c r="W13">
        <v>1.0151209999999999</v>
      </c>
      <c r="X13" t="s">
        <v>22</v>
      </c>
      <c r="Y13" s="3">
        <v>8.8999999999999999E-3</v>
      </c>
      <c r="Z13" s="3">
        <v>8.9999999999999993E-3</v>
      </c>
      <c r="AA13">
        <v>0.97857499999999997</v>
      </c>
      <c r="AB13" t="s">
        <v>22</v>
      </c>
      <c r="AC13">
        <v>9.4999999999999998E-3</v>
      </c>
      <c r="AD13">
        <v>9.5999999999999992E-3</v>
      </c>
      <c r="AE13">
        <v>0.97128300000000001</v>
      </c>
      <c r="AF13" t="s">
        <v>22</v>
      </c>
      <c r="AG13">
        <v>1.01E-2</v>
      </c>
      <c r="AH13">
        <v>1.0200000000000001E-2</v>
      </c>
      <c r="AI13">
        <v>0.98969600000000002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8.8000000000000005E-3</v>
      </c>
      <c r="D20" s="3">
        <v>8.8000000000000005E-3</v>
      </c>
      <c r="E20">
        <v>2.165384</v>
      </c>
      <c r="F20" t="s">
        <v>22</v>
      </c>
      <c r="G20" s="3">
        <v>9.4999999999999998E-3</v>
      </c>
      <c r="H20" s="3">
        <v>9.4999999999999998E-3</v>
      </c>
      <c r="I20">
        <v>2.143052</v>
      </c>
      <c r="J20" t="s">
        <v>22</v>
      </c>
      <c r="K20">
        <v>1.01E-2</v>
      </c>
      <c r="L20">
        <v>1.01E-2</v>
      </c>
      <c r="M20">
        <v>2.0888589999999998</v>
      </c>
      <c r="N20" t="s">
        <v>22</v>
      </c>
      <c r="O20">
        <v>1.0800000000000001E-2</v>
      </c>
      <c r="P20">
        <v>1.0800000000000001E-2</v>
      </c>
      <c r="Q20">
        <v>2.1183010000000002</v>
      </c>
      <c r="S20" s="18"/>
      <c r="T20" t="s">
        <v>22</v>
      </c>
      <c r="U20" s="3">
        <v>8.3000000000000001E-3</v>
      </c>
      <c r="V20" s="3">
        <v>8.3999999999999995E-3</v>
      </c>
      <c r="W20">
        <v>29.988098000000001</v>
      </c>
      <c r="X20" t="s">
        <v>22</v>
      </c>
      <c r="Y20" s="3">
        <v>8.8999999999999999E-3</v>
      </c>
      <c r="Z20" s="3">
        <v>8.9999999999999993E-3</v>
      </c>
      <c r="AA20">
        <v>22.774450999999999</v>
      </c>
      <c r="AB20" t="s">
        <v>22</v>
      </c>
      <c r="AC20">
        <v>9.4999999999999998E-3</v>
      </c>
      <c r="AD20">
        <v>9.5999999999999992E-3</v>
      </c>
      <c r="AE20">
        <v>19.479271000000001</v>
      </c>
      <c r="AF20" t="s">
        <v>22</v>
      </c>
      <c r="AG20">
        <v>1.01E-2</v>
      </c>
      <c r="AH20">
        <v>1.0200000000000001E-2</v>
      </c>
      <c r="AI20">
        <v>23.882771000000002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8.8000000000000005E-3</v>
      </c>
      <c r="C25" s="8"/>
      <c r="D25" s="8"/>
      <c r="E25">
        <v>3.509728</v>
      </c>
      <c r="F25" s="8">
        <v>9.4999999999999998E-3</v>
      </c>
      <c r="G25" s="8"/>
      <c r="H25" s="8"/>
      <c r="I25">
        <v>3.8097089999999998</v>
      </c>
      <c r="J25" s="10">
        <v>1.01E-2</v>
      </c>
      <c r="K25" s="10"/>
      <c r="L25" s="10"/>
      <c r="M25">
        <v>3.7825980000000001</v>
      </c>
      <c r="N25" s="10">
        <v>1.0699999999999999E-2</v>
      </c>
      <c r="O25" s="10"/>
      <c r="P25" s="10"/>
      <c r="Q25">
        <v>3.774575</v>
      </c>
      <c r="S25" s="19"/>
      <c r="T25" s="8">
        <v>8.3999999999999995E-3</v>
      </c>
      <c r="U25" s="8"/>
      <c r="V25" s="8"/>
      <c r="W25">
        <v>3.337663</v>
      </c>
      <c r="X25" s="8">
        <v>8.9999999999999993E-3</v>
      </c>
      <c r="Y25" s="8"/>
      <c r="Z25" s="8"/>
      <c r="AA25">
        <v>3.8109820000000001</v>
      </c>
      <c r="AB25" s="10">
        <v>9.5999999999999992E-3</v>
      </c>
      <c r="AC25" s="10"/>
      <c r="AD25" s="10"/>
      <c r="AE25">
        <v>3.537137</v>
      </c>
      <c r="AF25" s="10">
        <v>1.0200000000000001E-2</v>
      </c>
      <c r="AG25" s="10"/>
      <c r="AH25" s="10"/>
      <c r="AI25">
        <v>3.795229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6.7000000000000002E-3</v>
      </c>
      <c r="D34" s="3">
        <v>7.6E-3</v>
      </c>
      <c r="E34">
        <v>1.081607</v>
      </c>
      <c r="F34" t="s">
        <v>22</v>
      </c>
      <c r="G34" s="3">
        <v>7.1999999999999998E-3</v>
      </c>
      <c r="H34" s="3">
        <v>8.0999999999999996E-3</v>
      </c>
      <c r="I34">
        <v>1.04766</v>
      </c>
      <c r="J34" t="s">
        <v>22</v>
      </c>
      <c r="K34">
        <v>7.7000000000000002E-3</v>
      </c>
      <c r="L34">
        <v>8.6E-3</v>
      </c>
      <c r="M34">
        <v>1.2182109999999999</v>
      </c>
      <c r="N34" t="s">
        <v>22</v>
      </c>
      <c r="O34">
        <v>8.2000000000000007E-3</v>
      </c>
      <c r="P34">
        <v>9.1999999999999998E-3</v>
      </c>
      <c r="Q34">
        <v>0.94021299999999997</v>
      </c>
      <c r="S34" s="17"/>
      <c r="T34" t="s">
        <v>22</v>
      </c>
      <c r="U34" s="3">
        <v>3.8999999999999998E-3</v>
      </c>
      <c r="V34" s="3">
        <v>6.1999999999999998E-3</v>
      </c>
      <c r="W34">
        <v>0.94450699999999999</v>
      </c>
      <c r="X34" t="s">
        <v>22</v>
      </c>
      <c r="Y34" s="3">
        <v>4.1999999999999997E-3</v>
      </c>
      <c r="Z34" s="3">
        <v>6.7000000000000002E-3</v>
      </c>
      <c r="AA34">
        <v>1.0558590000000001</v>
      </c>
      <c r="AB34" t="s">
        <v>22</v>
      </c>
      <c r="AC34" s="3">
        <v>4.4999999999999997E-3</v>
      </c>
      <c r="AD34" s="3">
        <v>7.1000000000000004E-3</v>
      </c>
      <c r="AE34">
        <v>0.98802599999999996</v>
      </c>
      <c r="AF34" t="s">
        <v>22</v>
      </c>
      <c r="AG34" s="3">
        <v>4.7999999999999996E-3</v>
      </c>
      <c r="AH34" s="3">
        <v>7.6E-3</v>
      </c>
      <c r="AI34">
        <v>1.2220279999999999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6.7000000000000002E-3</v>
      </c>
      <c r="D41" s="3">
        <v>7.6E-3</v>
      </c>
      <c r="E41">
        <v>32.066420999999998</v>
      </c>
      <c r="F41" t="s">
        <v>22</v>
      </c>
      <c r="G41" s="3">
        <v>7.3000000000000001E-3</v>
      </c>
      <c r="H41" s="3">
        <v>8.0999999999999996E-3</v>
      </c>
      <c r="I41">
        <v>29.948338</v>
      </c>
      <c r="J41" t="s">
        <v>22</v>
      </c>
      <c r="K41">
        <v>7.7999999999999996E-3</v>
      </c>
      <c r="L41">
        <v>8.6E-3</v>
      </c>
      <c r="M41">
        <v>26.777761000000002</v>
      </c>
      <c r="N41" t="s">
        <v>22</v>
      </c>
      <c r="O41">
        <v>8.2000000000000007E-3</v>
      </c>
      <c r="P41">
        <v>9.1999999999999998E-3</v>
      </c>
      <c r="Q41">
        <v>25.718178999999999</v>
      </c>
      <c r="S41" s="18"/>
      <c r="T41" t="s">
        <v>22</v>
      </c>
      <c r="U41" s="3">
        <v>3.8999999999999998E-3</v>
      </c>
      <c r="V41" s="3">
        <v>6.1999999999999998E-3</v>
      </c>
      <c r="W41">
        <v>33.256239000000001</v>
      </c>
      <c r="X41" t="s">
        <v>22</v>
      </c>
      <c r="Y41" s="3">
        <v>4.4000000000000003E-3</v>
      </c>
      <c r="Z41" s="3">
        <v>6.7000000000000002E-3</v>
      </c>
      <c r="AA41">
        <v>28.976538000000001</v>
      </c>
      <c r="AB41" t="s">
        <v>22</v>
      </c>
      <c r="AC41" s="3">
        <v>4.7999999999999996E-3</v>
      </c>
      <c r="AD41" s="3">
        <v>7.1000000000000004E-3</v>
      </c>
      <c r="AE41">
        <v>29.794806000000001</v>
      </c>
      <c r="AF41" t="s">
        <v>22</v>
      </c>
      <c r="AG41" s="3">
        <v>5.1000000000000004E-3</v>
      </c>
      <c r="AH41" s="3">
        <v>7.4999999999999997E-3</v>
      </c>
      <c r="AI41">
        <v>47.156291000000003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7.3000000000000001E-3</v>
      </c>
      <c r="C46" s="8"/>
      <c r="D46" s="8"/>
      <c r="E46">
        <v>3.5658840000000001</v>
      </c>
      <c r="F46" s="8">
        <v>7.7999999999999996E-3</v>
      </c>
      <c r="G46" s="8"/>
      <c r="H46" s="8"/>
      <c r="I46">
        <v>3.3920319999999999</v>
      </c>
      <c r="J46" s="10">
        <v>8.3000000000000001E-3</v>
      </c>
      <c r="K46" s="10"/>
      <c r="L46" s="10"/>
      <c r="M46">
        <v>3.7856619999999999</v>
      </c>
      <c r="N46" s="10">
        <v>8.8000000000000005E-3</v>
      </c>
      <c r="O46" s="10"/>
      <c r="P46" s="10"/>
      <c r="Q46">
        <v>3.8440059999999998</v>
      </c>
      <c r="S46" s="19"/>
      <c r="T46" s="8">
        <v>5.4000000000000003E-3</v>
      </c>
      <c r="U46" s="8"/>
      <c r="V46" s="8"/>
      <c r="W46">
        <v>3.81541</v>
      </c>
      <c r="X46" s="8">
        <v>5.8999999999999999E-3</v>
      </c>
      <c r="Y46" s="8"/>
      <c r="Z46" s="8"/>
      <c r="AA46">
        <v>3.1359530000000002</v>
      </c>
      <c r="AB46" s="8">
        <v>6.1999999999999998E-3</v>
      </c>
      <c r="AC46" s="8"/>
      <c r="AD46" s="8"/>
      <c r="AE46">
        <v>3.8095249999999998</v>
      </c>
      <c r="AF46" s="8">
        <v>6.6E-3</v>
      </c>
      <c r="AG46" s="8"/>
      <c r="AH46" s="8"/>
      <c r="AI46">
        <v>3.8188279999999999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1.9E-3</v>
      </c>
      <c r="D54" s="3">
        <v>3.8999999999999998E-3</v>
      </c>
      <c r="E54">
        <v>1.0070079999999999</v>
      </c>
      <c r="F54" t="s">
        <v>22</v>
      </c>
      <c r="G54" s="3">
        <v>2.0999999999999999E-3</v>
      </c>
      <c r="H54" s="3">
        <v>4.1999999999999997E-3</v>
      </c>
      <c r="I54">
        <v>0.93444300000000002</v>
      </c>
      <c r="J54" t="s">
        <v>22</v>
      </c>
      <c r="K54" s="3">
        <v>2.2000000000000001E-3</v>
      </c>
      <c r="L54" s="3">
        <v>4.4999999999999997E-3</v>
      </c>
      <c r="M54">
        <v>1.2102900000000001</v>
      </c>
      <c r="N54" t="s">
        <v>22</v>
      </c>
      <c r="O54" s="3">
        <v>2.3999999999999998E-3</v>
      </c>
      <c r="P54" s="3">
        <v>4.7999999999999996E-3</v>
      </c>
      <c r="Q54">
        <v>1.0290269999999999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1.9E-3</v>
      </c>
      <c r="D61" s="3">
        <v>3.8999999999999998E-3</v>
      </c>
      <c r="E61">
        <v>24.946794000000001</v>
      </c>
      <c r="F61" t="s">
        <v>22</v>
      </c>
      <c r="G61" s="3">
        <v>2.3E-3</v>
      </c>
      <c r="H61" s="3">
        <v>3.8999999999999998E-3</v>
      </c>
      <c r="I61">
        <v>35.708314000000001</v>
      </c>
      <c r="J61" t="s">
        <v>22</v>
      </c>
      <c r="K61" s="3">
        <v>2.5000000000000001E-3</v>
      </c>
      <c r="L61" s="3">
        <v>3.8999999999999998E-3</v>
      </c>
      <c r="M61">
        <v>28.528727</v>
      </c>
      <c r="N61" t="s">
        <v>22</v>
      </c>
      <c r="O61" s="3">
        <v>2.7000000000000001E-3</v>
      </c>
      <c r="P61" s="3">
        <v>4.3E-3</v>
      </c>
      <c r="Q61">
        <v>28.292819999999999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2.8E-3</v>
      </c>
      <c r="C66" s="8"/>
      <c r="D66" s="8"/>
      <c r="E66">
        <v>3.5593460000000001</v>
      </c>
      <c r="F66" s="8">
        <v>3.0999999999999999E-3</v>
      </c>
      <c r="G66" s="8"/>
      <c r="H66" s="8"/>
      <c r="I66">
        <v>3.2232620000000001</v>
      </c>
      <c r="J66" s="8">
        <v>3.3999999999999998E-3</v>
      </c>
      <c r="K66" s="8"/>
      <c r="L66" s="8"/>
      <c r="M66">
        <v>3.6580189999999999</v>
      </c>
      <c r="N66" s="8">
        <v>3.5999999999999999E-3</v>
      </c>
      <c r="O66" s="8"/>
      <c r="P66" s="8"/>
      <c r="Q66">
        <v>3.8254830000000002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8.8349999999999991E-3</v>
      </c>
      <c r="G75">
        <f t="shared" si="1"/>
        <v>8.8349999999999991E-3</v>
      </c>
      <c r="H75">
        <f t="shared" si="2"/>
        <v>1.8369810000000002</v>
      </c>
      <c r="I75">
        <f t="shared" si="3"/>
        <v>8.8349999999999991E-3</v>
      </c>
      <c r="J75">
        <f t="shared" si="4"/>
        <v>8.8349999999999991E-3</v>
      </c>
      <c r="K75">
        <f t="shared" si="5"/>
        <v>4.3084360000000004</v>
      </c>
      <c r="L75">
        <f>0.05*F25+(1-0.05)*B25</f>
        <v>8.8349999999999991E-3</v>
      </c>
      <c r="M75">
        <f>I25+E25</f>
        <v>7.3194369999999997</v>
      </c>
      <c r="P75" s="16"/>
      <c r="Q75" t="s">
        <v>36</v>
      </c>
      <c r="R75">
        <f t="shared" si="6"/>
        <v>8.8699999999999994E-3</v>
      </c>
      <c r="S75">
        <f t="shared" si="7"/>
        <v>8.8699999999999994E-3</v>
      </c>
      <c r="U75">
        <f t="shared" si="8"/>
        <v>8.8699999999999994E-3</v>
      </c>
      <c r="V75">
        <f t="shared" si="9"/>
        <v>8.8699999999999994E-3</v>
      </c>
      <c r="X75">
        <f>0.1*F25+(1-0.1)*B25</f>
        <v>8.8699999999999994E-3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8.9400000000000018E-3</v>
      </c>
      <c r="G81">
        <f>0.2*H13+(1-0.2)*D13</f>
        <v>8.9400000000000018E-3</v>
      </c>
      <c r="I81">
        <f t="shared" si="11"/>
        <v>8.9400000000000018E-3</v>
      </c>
      <c r="J81">
        <f t="shared" si="12"/>
        <v>8.9400000000000018E-3</v>
      </c>
      <c r="L81">
        <f>0.2*F25+(1-0.2)*B25</f>
        <v>8.9400000000000018E-3</v>
      </c>
      <c r="P81" s="16"/>
      <c r="Q81" t="s">
        <v>36</v>
      </c>
      <c r="R81">
        <f t="shared" si="13"/>
        <v>9.0099999999999989E-3</v>
      </c>
      <c r="S81">
        <f t="shared" si="14"/>
        <v>9.0099999999999989E-3</v>
      </c>
      <c r="U81">
        <f t="shared" si="15"/>
        <v>9.0099999999999989E-3</v>
      </c>
      <c r="V81">
        <f t="shared" si="16"/>
        <v>9.0099999999999989E-3</v>
      </c>
      <c r="X81">
        <f>0.3*F25+(1-0.3)*B25</f>
        <v>9.0099999999999989E-3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8.8697500000000009E-3</v>
      </c>
      <c r="G88">
        <f t="shared" si="18"/>
        <v>8.8697500000000009E-3</v>
      </c>
      <c r="H88">
        <f t="shared" si="19"/>
        <v>2.835852</v>
      </c>
      <c r="I88">
        <f t="shared" si="20"/>
        <v>8.8697500000000009E-3</v>
      </c>
      <c r="J88">
        <f t="shared" si="21"/>
        <v>8.8697500000000009E-3</v>
      </c>
      <c r="K88">
        <f t="shared" si="22"/>
        <v>6.3972949999999997</v>
      </c>
      <c r="L88">
        <f>(0.05*(1-0.05)+0.05*(1-0.05))*F25+0.05*0.05*J25+(1-0.05*(1-0.05)-0.05*(1-0.05)-0.05*0.05)*B25</f>
        <v>8.8697500000000009E-3</v>
      </c>
      <c r="M88">
        <f>M25+I25+E25</f>
        <v>11.102035000000001</v>
      </c>
      <c r="O88" s="20"/>
      <c r="P88" s="16"/>
      <c r="Q88" t="s">
        <v>36</v>
      </c>
      <c r="R88">
        <f t="shared" si="23"/>
        <v>8.9390000000000008E-3</v>
      </c>
      <c r="S88">
        <f t="shared" si="24"/>
        <v>8.9390000000000008E-3</v>
      </c>
      <c r="U88">
        <f t="shared" si="25"/>
        <v>8.9390000000000008E-3</v>
      </c>
      <c r="V88">
        <f t="shared" si="26"/>
        <v>8.9390000000000008E-3</v>
      </c>
      <c r="X88">
        <f>(0.1*0.9+0.1*0.9)*F25+0.1*0.1*J25+(1-0.1*0.9-0.1*0.9-0.1*0.1)*B25</f>
        <v>8.9390000000000008E-3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9.0760000000000007E-3</v>
      </c>
      <c r="G94">
        <f t="shared" si="28"/>
        <v>9.0760000000000007E-3</v>
      </c>
      <c r="I94">
        <f t="shared" si="29"/>
        <v>9.0760000000000007E-3</v>
      </c>
      <c r="J94">
        <f t="shared" si="30"/>
        <v>9.0760000000000007E-3</v>
      </c>
      <c r="L94">
        <f>(0.2*0.8+0.2*0.8)*F25+0.2*0.2*J25+(1-0.2*0.8-0.2*0.8-0.2*0.2)*B25</f>
        <v>9.0760000000000007E-3</v>
      </c>
      <c r="O94" s="20"/>
      <c r="P94" s="16"/>
      <c r="Q94" t="s">
        <v>36</v>
      </c>
      <c r="R94">
        <f t="shared" si="31"/>
        <v>9.2110000000000004E-3</v>
      </c>
      <c r="S94">
        <f t="shared" si="32"/>
        <v>9.2110000000000004E-3</v>
      </c>
      <c r="U94">
        <f t="shared" si="33"/>
        <v>9.2110000000000004E-3</v>
      </c>
      <c r="V94">
        <f t="shared" si="34"/>
        <v>9.2110000000000004E-3</v>
      </c>
      <c r="X94">
        <f>(0.3*0.7+0.3*0.7)*F25+0.3*0.3*J25+(1-0.3*0.7-0.3*0.7-0.3*0.3)*B25</f>
        <v>9.2110000000000004E-3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8.9042749999999997E-3</v>
      </c>
      <c r="G101">
        <f t="shared" si="36"/>
        <v>8.9042749999999997E-3</v>
      </c>
      <c r="H101">
        <f>Q13+M13+I11+E13</f>
        <v>3.1205379999999998</v>
      </c>
      <c r="I101">
        <f t="shared" si="37"/>
        <v>8.9042749999999997E-3</v>
      </c>
      <c r="J101">
        <f t="shared" si="38"/>
        <v>8.9042749999999997E-3</v>
      </c>
      <c r="K101">
        <f t="shared" si="39"/>
        <v>8.5155959999999986</v>
      </c>
      <c r="L101">
        <f>3*0.05*(1-0.05)*(1-0.05)*F25+3*0.05*0.05*(1-0.05)*J25+0.05*0.05*0.05*N25+(1-3*0.05*(1-0.05)*(1-0.05)-3*0.05*0.05*(1-0.05)-0.05*0.05*0.05)*B25</f>
        <v>8.9042624999999993E-3</v>
      </c>
      <c r="M101">
        <f>Q25+M25+I25+E25</f>
        <v>14.876609999999999</v>
      </c>
      <c r="N101" s="21"/>
      <c r="O101" s="20"/>
      <c r="P101" s="16"/>
      <c r="Q101" t="s">
        <v>36</v>
      </c>
      <c r="R101">
        <f t="shared" si="40"/>
        <v>9.0071999999999999E-3</v>
      </c>
      <c r="S101">
        <f t="shared" si="41"/>
        <v>9.0071999999999999E-3</v>
      </c>
      <c r="U101">
        <f t="shared" si="42"/>
        <v>9.0071999999999999E-3</v>
      </c>
      <c r="V101">
        <f t="shared" si="43"/>
        <v>9.0071999999999999E-3</v>
      </c>
      <c r="X101">
        <f>3*0.1*(1-0.1)*(1-0.1)*F25+3*0.1*0.1*(1-0.1)*J25+0.1*0.1*0.1*N25+(1-3*0.1*(1-0.1)*(1-0.1)-3*0.1*0.1*(1-0.1)-0.1*0.1*0.1)*B25</f>
        <v>9.0071000000000005E-3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9.2096000000000001E-3</v>
      </c>
      <c r="G107">
        <f t="shared" si="45"/>
        <v>9.2096000000000001E-3</v>
      </c>
      <c r="I107">
        <f t="shared" si="46"/>
        <v>9.2096000000000001E-3</v>
      </c>
      <c r="J107">
        <f t="shared" si="47"/>
        <v>9.2096000000000001E-3</v>
      </c>
      <c r="L107">
        <f>3*0.2*(1-0.2)*(1-0.2)*F25+3*0.2*0.2*(1-0.2)*J25+0.2*0.2*0.2*N25+(1-3*0.2*(1-0.2)*(1-0.2)-3*0.2*0.2*(1-0.2)-0.2*0.2*0.2)*B25</f>
        <v>9.2087999999999996E-3</v>
      </c>
      <c r="N107" s="21"/>
      <c r="O107" s="20"/>
      <c r="P107" s="16"/>
      <c r="Q107" t="s">
        <v>36</v>
      </c>
      <c r="R107">
        <f t="shared" si="48"/>
        <v>9.4084000000000008E-3</v>
      </c>
      <c r="S107">
        <f t="shared" si="49"/>
        <v>9.4084000000000008E-3</v>
      </c>
      <c r="U107">
        <f t="shared" si="50"/>
        <v>9.4084000000000008E-3</v>
      </c>
      <c r="V107">
        <f t="shared" si="51"/>
        <v>9.4084000000000008E-3</v>
      </c>
      <c r="X107">
        <f>3*0.3*(1-0.3)*(1-0.3)*F25+3*0.3*0.3*(1-0.3)*J25+0.3*0.3*0.3*N25+(1-3*0.3*(1-0.3)*(1-0.3)-3*0.3*0.3*(1-0.3)-0.3*0.3*0.3)*B25</f>
        <v>9.4056999999999995E-3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8.3299999999999989E-3</v>
      </c>
      <c r="G114">
        <f t="shared" si="53"/>
        <v>8.43E-3</v>
      </c>
      <c r="H114">
        <f t="shared" si="54"/>
        <v>1.9936959999999999</v>
      </c>
      <c r="I114">
        <f t="shared" si="55"/>
        <v>8.3299999999999989E-3</v>
      </c>
      <c r="J114">
        <f t="shared" si="56"/>
        <v>8.43E-3</v>
      </c>
      <c r="K114">
        <f t="shared" si="57"/>
        <v>52.762549</v>
      </c>
      <c r="L114">
        <f>0.05*X25+(1-0.05)*T25</f>
        <v>8.43E-3</v>
      </c>
      <c r="M114">
        <f>AA25+W25</f>
        <v>7.1486450000000001</v>
      </c>
      <c r="P114" s="16"/>
      <c r="Q114" t="s">
        <v>36</v>
      </c>
      <c r="R114">
        <f t="shared" si="58"/>
        <v>8.3599999999999994E-3</v>
      </c>
      <c r="S114">
        <f t="shared" si="58"/>
        <v>8.4600000000000005E-3</v>
      </c>
      <c r="U114">
        <f t="shared" si="59"/>
        <v>8.3599999999999994E-3</v>
      </c>
      <c r="V114">
        <f t="shared" si="60"/>
        <v>8.4600000000000005E-3</v>
      </c>
      <c r="X114">
        <f>0.1*X25+(1-0.1)*T25</f>
        <v>8.4600000000000005E-3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8.4200000000000004E-3</v>
      </c>
      <c r="G120">
        <f t="shared" si="62"/>
        <v>8.5199999999999998E-3</v>
      </c>
      <c r="I120">
        <f t="shared" si="63"/>
        <v>8.4200000000000004E-3</v>
      </c>
      <c r="J120">
        <f t="shared" si="64"/>
        <v>8.5199999999999998E-3</v>
      </c>
      <c r="L120">
        <f>0.2*X25+(1-0.2)*T25</f>
        <v>8.5199999999999998E-3</v>
      </c>
      <c r="P120" s="16"/>
      <c r="Q120" t="s">
        <v>36</v>
      </c>
      <c r="R120">
        <f t="shared" si="65"/>
        <v>8.4799999999999997E-3</v>
      </c>
      <c r="S120">
        <f t="shared" si="65"/>
        <v>8.5799999999999991E-3</v>
      </c>
      <c r="U120">
        <f t="shared" si="66"/>
        <v>8.4799999999999997E-3</v>
      </c>
      <c r="V120">
        <f t="shared" si="67"/>
        <v>8.5799999999999991E-3</v>
      </c>
      <c r="X120">
        <f>0.3*X25+(1-0.3)*T25</f>
        <v>8.5799999999999991E-3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8.3600000000000011E-3</v>
      </c>
      <c r="G127">
        <f t="shared" si="69"/>
        <v>8.4600000000000005E-3</v>
      </c>
      <c r="H127">
        <f t="shared" si="70"/>
        <v>2.9649789999999996</v>
      </c>
      <c r="I127">
        <f t="shared" si="71"/>
        <v>8.3600000000000011E-3</v>
      </c>
      <c r="J127">
        <f t="shared" si="72"/>
        <v>8.4600000000000005E-3</v>
      </c>
      <c r="K127">
        <f t="shared" si="73"/>
        <v>72.24181999999999</v>
      </c>
      <c r="L127">
        <f>(0.05*(1-0.05)+0.05*(1-0.05))*X25+0.05*0.05*AB25+(1-0.05*(1-0.05)-0.05*(1-0.05)-0.05*0.05)*T25</f>
        <v>8.4600000000000005E-3</v>
      </c>
      <c r="M127">
        <f>AE25+AA25+W25</f>
        <v>10.685782</v>
      </c>
      <c r="O127" s="20"/>
      <c r="P127" s="16"/>
      <c r="Q127" t="s">
        <v>36</v>
      </c>
      <c r="R127">
        <f t="shared" si="74"/>
        <v>8.4200000000000004E-3</v>
      </c>
      <c r="S127">
        <f t="shared" si="75"/>
        <v>8.5199999999999998E-3</v>
      </c>
      <c r="U127">
        <f t="shared" si="76"/>
        <v>8.4200000000000004E-3</v>
      </c>
      <c r="V127">
        <f t="shared" si="77"/>
        <v>8.5199999999999998E-3</v>
      </c>
      <c r="X127">
        <f>(0.1*0.9+0.1*0.9)*X25+0.1*0.1*AB25+(1-0.1*0.9-0.1*0.9-0.1*0.1)*T25</f>
        <v>8.5199999999999998E-3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8.539999999999999E-3</v>
      </c>
      <c r="G133">
        <f t="shared" si="79"/>
        <v>8.6399999999999984E-3</v>
      </c>
      <c r="I133">
        <f t="shared" si="80"/>
        <v>8.539999999999999E-3</v>
      </c>
      <c r="J133">
        <f t="shared" si="81"/>
        <v>8.6399999999999984E-3</v>
      </c>
      <c r="L133">
        <f>(0.2*0.8+0.2*0.8)*X25+0.2*0.2*AB25+(1-0.2*0.8-0.2*0.8-0.2*0.2)*T25</f>
        <v>8.6399999999999984E-3</v>
      </c>
      <c r="O133" s="20"/>
      <c r="P133" s="16"/>
      <c r="Q133" t="s">
        <v>36</v>
      </c>
      <c r="R133">
        <f t="shared" si="82"/>
        <v>8.660000000000001E-3</v>
      </c>
      <c r="S133">
        <f t="shared" si="83"/>
        <v>8.7600000000000004E-3</v>
      </c>
      <c r="U133">
        <f t="shared" si="84"/>
        <v>8.660000000000001E-3</v>
      </c>
      <c r="V133">
        <f t="shared" si="85"/>
        <v>8.7600000000000004E-3</v>
      </c>
      <c r="X133">
        <f>(0.3*0.7+0.3*0.7)*X25+0.3*0.3*AB25+(1-0.3*0.7-0.3*0.7-0.3*0.3)*T25</f>
        <v>8.7600000000000004E-3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8.3899999999999999E-3</v>
      </c>
      <c r="G140">
        <f>3*0.05*(1-0.05)*(1-0.05)*Z20+3*0.05*0.05*(1-0.05)*AD13+0.05*0.05*0.05*AH13+(1-3*0.05*(1-0.05)*(1-0.05)-3*0.05*0.05*(1-0.05)-0.05*0.05*0.05)*V13</f>
        <v>8.4899999999999975E-3</v>
      </c>
      <c r="H140">
        <f>AI13+AE13+AA20+W13</f>
        <v>25.750551000000002</v>
      </c>
      <c r="I140">
        <f t="shared" si="86"/>
        <v>8.3899999999999999E-3</v>
      </c>
      <c r="J140">
        <f t="shared" si="87"/>
        <v>8.4899999999999975E-3</v>
      </c>
      <c r="K140">
        <f t="shared" si="88"/>
        <v>96.124591000000009</v>
      </c>
      <c r="L140">
        <f>3*0.05*(1-0.05)*(1-0.05)*X25+3*0.05*0.05*(1-0.05)*AB25+0.05*0.05*0.05*AF25+(1-3*0.05*(1-0.05)*(1-0.05)-3*0.05*0.05*(1-0.05)-0.05*0.05*0.05)*T25</f>
        <v>8.4899999999999975E-3</v>
      </c>
      <c r="M140">
        <f>AI25+AE25+AA25+W25</f>
        <v>14.481010999999999</v>
      </c>
      <c r="N140" s="21"/>
      <c r="O140" s="20"/>
      <c r="P140" s="16"/>
      <c r="Q140" t="s">
        <v>36</v>
      </c>
      <c r="R140">
        <f t="shared" si="89"/>
        <v>8.4799999999999997E-3</v>
      </c>
      <c r="S140">
        <f t="shared" si="90"/>
        <v>8.5799999999999991E-3</v>
      </c>
      <c r="U140">
        <f t="shared" si="91"/>
        <v>8.4799999999999997E-3</v>
      </c>
      <c r="V140">
        <f t="shared" si="92"/>
        <v>8.5799999999999991E-3</v>
      </c>
      <c r="X140">
        <f>3*0.1*(1-0.1)*(1-0.1)*X25+3*0.1*0.1*(1-0.1)*AB25+0.1*0.1*0.1*AF25+(1-3*0.1*(1-0.1)*(1-0.1)-3*0.1*0.1*(1-0.1)-0.1*0.1*0.1)*T25</f>
        <v>8.5799999999999991E-3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8.6599999999999993E-3</v>
      </c>
      <c r="G146">
        <f>3*0.2*(1-0.2)*(1-0.2)*Z20+3*0.2*0.2*(1-0.2)*AD13+0.2*0.2*0.2*AH13+(1-3*0.2*(1-0.2)*(1-0.2)-3*0.2*0.2*(1-0.2)-0.2*0.2*0.2)*V13</f>
        <v>8.7599999999999987E-3</v>
      </c>
      <c r="I146">
        <f t="shared" si="93"/>
        <v>8.6599999999999993E-3</v>
      </c>
      <c r="J146">
        <f t="shared" si="94"/>
        <v>8.7599999999999987E-3</v>
      </c>
      <c r="L146">
        <f>3*0.2*(1-0.2)*(1-0.2)*X25+3*0.2*0.2*(1-0.2)*AB25+0.2*0.2*0.2*AF25+(1-3*0.2*(1-0.2)*(1-0.2)-3*0.2*0.2*(1-0.2)-0.2*0.2*0.2)*T25</f>
        <v>8.7599999999999987E-3</v>
      </c>
      <c r="N146" s="21"/>
      <c r="O146" s="20"/>
      <c r="P146" s="16"/>
      <c r="Q146" t="s">
        <v>36</v>
      </c>
      <c r="R146">
        <f t="shared" si="95"/>
        <v>8.8400000000000006E-3</v>
      </c>
      <c r="S146">
        <f t="shared" si="96"/>
        <v>8.94E-3</v>
      </c>
      <c r="U146">
        <f t="shared" si="97"/>
        <v>8.8400000000000006E-3</v>
      </c>
      <c r="V146">
        <f t="shared" si="98"/>
        <v>8.94E-3</v>
      </c>
      <c r="X146">
        <f>3*0.3*(1-0.3)*(1-0.3)*X25+3*0.3*0.3*(1-0.3)*AB25+0.3*0.3*0.3*AF25+(1-3*0.3*(1-0.3)*(1-0.3)-3*0.3*0.3*(1-0.3)-0.3*0.3*0.3)*T25</f>
        <v>8.94E-3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6.7250000000000001E-3</v>
      </c>
      <c r="G153">
        <f t="shared" si="100"/>
        <v>7.6249999999999998E-3</v>
      </c>
      <c r="H153">
        <f t="shared" si="101"/>
        <v>2.129267</v>
      </c>
      <c r="I153">
        <f t="shared" si="102"/>
        <v>6.7299999999999999E-3</v>
      </c>
      <c r="J153">
        <f t="shared" si="103"/>
        <v>7.6249999999999998E-3</v>
      </c>
      <c r="K153">
        <f t="shared" si="104"/>
        <v>62.014758999999998</v>
      </c>
      <c r="L153">
        <f>0.05*F46+(1-0.05)*B46</f>
        <v>7.324999999999999E-3</v>
      </c>
      <c r="M153">
        <f>I46+E46</f>
        <v>6.957916</v>
      </c>
      <c r="P153" s="16"/>
      <c r="Q153" t="s">
        <v>36</v>
      </c>
      <c r="R153">
        <f t="shared" si="105"/>
        <v>6.7500000000000008E-3</v>
      </c>
      <c r="S153">
        <f t="shared" si="106"/>
        <v>7.6499999999999997E-3</v>
      </c>
      <c r="U153">
        <f t="shared" si="107"/>
        <v>6.7600000000000004E-3</v>
      </c>
      <c r="V153">
        <f t="shared" si="108"/>
        <v>7.6499999999999997E-3</v>
      </c>
      <c r="X153">
        <f>0.1*F46+(1-0.1)*B46</f>
        <v>7.3500000000000006E-3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6.8000000000000005E-3</v>
      </c>
      <c r="G159">
        <f t="shared" si="110"/>
        <v>7.7000000000000002E-3</v>
      </c>
      <c r="I159">
        <f t="shared" si="111"/>
        <v>6.8200000000000005E-3</v>
      </c>
      <c r="J159">
        <f t="shared" si="112"/>
        <v>7.7000000000000002E-3</v>
      </c>
      <c r="L159">
        <f>0.2*F46+(1-0.2)*B46</f>
        <v>7.4000000000000003E-3</v>
      </c>
      <c r="P159" s="16"/>
      <c r="Q159" t="s">
        <v>36</v>
      </c>
      <c r="R159">
        <f t="shared" si="113"/>
        <v>6.8500000000000002E-3</v>
      </c>
      <c r="S159">
        <f t="shared" si="114"/>
        <v>7.7499999999999999E-3</v>
      </c>
      <c r="U159">
        <f t="shared" si="115"/>
        <v>6.8799999999999998E-3</v>
      </c>
      <c r="V159">
        <f t="shared" si="116"/>
        <v>7.7499999999999999E-3</v>
      </c>
      <c r="X159">
        <f>0.3*F46+(1-0.3)*B46</f>
        <v>7.45E-3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6.7500000000000008E-3</v>
      </c>
      <c r="G166">
        <f t="shared" si="118"/>
        <v>7.6500000000000005E-3</v>
      </c>
      <c r="H166">
        <f t="shared" si="119"/>
        <v>3.3474779999999997</v>
      </c>
      <c r="I166">
        <f t="shared" si="120"/>
        <v>6.759750000000001E-3</v>
      </c>
      <c r="J166">
        <f t="shared" si="121"/>
        <v>7.6500000000000005E-3</v>
      </c>
      <c r="K166">
        <f t="shared" si="122"/>
        <v>88.792519999999996</v>
      </c>
      <c r="L166">
        <f>(0.05*(1-0.05)+0.05*(1-0.05))*F46+0.05*0.05*J46+(1-0.05*(1-0.05)-0.05*(1-0.05)-0.05*0.05)*B46</f>
        <v>7.3500000000000006E-3</v>
      </c>
      <c r="M166">
        <f>M46+I46+E46</f>
        <v>10.743577999999999</v>
      </c>
      <c r="O166" s="20"/>
      <c r="P166" s="16"/>
      <c r="Q166" t="s">
        <v>36</v>
      </c>
      <c r="R166">
        <f t="shared" si="123"/>
        <v>6.8000000000000005E-3</v>
      </c>
      <c r="S166">
        <f t="shared" si="124"/>
        <v>7.7000000000000002E-3</v>
      </c>
      <c r="U166">
        <f t="shared" si="125"/>
        <v>6.8190000000000004E-3</v>
      </c>
      <c r="V166">
        <f t="shared" si="126"/>
        <v>7.7000000000000002E-3</v>
      </c>
      <c r="X166">
        <f>(0.1*0.9+0.1*0.9)*F46+0.1*0.1*J46+(1-0.1*0.9-0.1*0.9-0.1*0.1)*B46</f>
        <v>7.4000000000000003E-3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6.8999999999999999E-3</v>
      </c>
      <c r="G172">
        <f t="shared" si="128"/>
        <v>7.7999999999999996E-3</v>
      </c>
      <c r="I172">
        <f t="shared" si="129"/>
        <v>6.9359999999999995E-3</v>
      </c>
      <c r="J172">
        <f t="shared" si="130"/>
        <v>7.7999999999999996E-3</v>
      </c>
      <c r="L172">
        <f>(0.2*0.8+0.2*0.8)*F46+0.2*0.2*J46+(1-0.2*0.8-0.2*0.8-0.2*0.2)*B46</f>
        <v>7.4999999999999997E-3</v>
      </c>
      <c r="O172" s="20"/>
      <c r="P172" s="16"/>
      <c r="Q172" t="s">
        <v>36</v>
      </c>
      <c r="R172">
        <f t="shared" si="131"/>
        <v>7.000000000000001E-3</v>
      </c>
      <c r="S172">
        <f t="shared" si="132"/>
        <v>7.9000000000000008E-3</v>
      </c>
      <c r="U172">
        <f t="shared" si="133"/>
        <v>7.051E-3</v>
      </c>
      <c r="V172">
        <f t="shared" si="134"/>
        <v>7.9000000000000008E-3</v>
      </c>
      <c r="X172">
        <f>(0.3*0.7+0.3*0.7)*F46+0.3*0.3*J46+(1-0.3*0.7-0.3*0.7-0.3*0.3)*B46</f>
        <v>7.6000000000000009E-3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6.7749999999999998E-3</v>
      </c>
      <c r="G179">
        <f t="shared" si="136"/>
        <v>7.6750124999999982E-3</v>
      </c>
      <c r="H179">
        <f t="shared" si="137"/>
        <v>4.2876910000000006</v>
      </c>
      <c r="I179">
        <f t="shared" si="138"/>
        <v>6.7892500000000001E-3</v>
      </c>
      <c r="J179">
        <f t="shared" si="139"/>
        <v>7.6750124999999982E-3</v>
      </c>
      <c r="K179">
        <f t="shared" si="140"/>
        <v>114.51069899999999</v>
      </c>
      <c r="L179">
        <f>3*0.05*(1-0.05)*(1-0.05)*F46+3*0.05*0.05*(1-0.05)*J46+0.05*0.05*0.05*N46+(1-3*0.05*(1-0.05)*(1-0.05)-3*0.05*0.05*(1-0.05)-0.05*0.05*0.05)*B46</f>
        <v>7.3749999999999996E-3</v>
      </c>
      <c r="M179">
        <f>Q46+M46+I46+E46</f>
        <v>14.587584</v>
      </c>
      <c r="N179" s="21"/>
      <c r="O179" s="20"/>
      <c r="P179" s="16"/>
      <c r="Q179" t="s">
        <v>36</v>
      </c>
      <c r="R179">
        <f t="shared" si="141"/>
        <v>6.8500000000000002E-3</v>
      </c>
      <c r="S179">
        <f t="shared" si="142"/>
        <v>7.7500999999999994E-3</v>
      </c>
      <c r="U179">
        <f t="shared" si="143"/>
        <v>6.8769999999999994E-3</v>
      </c>
      <c r="V179">
        <f t="shared" si="144"/>
        <v>7.7500999999999994E-3</v>
      </c>
      <c r="X179">
        <f>3*0.1*(1-0.1)*(1-0.1)*F46+3*0.1*0.1*(1-0.1)*J46+0.1*0.1*0.1*N46+(1-3*0.1*(1-0.1)*(1-0.1)-3*0.1*0.1*(1-0.1)-0.1*0.1*0.1)*B46</f>
        <v>7.45E-3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6.9999999999999993E-3</v>
      </c>
      <c r="G185">
        <f t="shared" si="146"/>
        <v>7.9007999999999995E-3</v>
      </c>
      <c r="I185">
        <f t="shared" si="147"/>
        <v>7.0480000000000004E-3</v>
      </c>
      <c r="J185">
        <f t="shared" si="148"/>
        <v>7.9007999999999995E-3</v>
      </c>
      <c r="L185">
        <f>3*0.2*(1-0.2)*(1-0.2)*F46+3*0.2*0.2*(1-0.2)*J46+0.2*0.2*0.2*N46+(1-3*0.2*(1-0.2)*(1-0.2)-3*0.2*0.2*(1-0.2)-0.2*0.2*0.2)*B46</f>
        <v>7.5999999999999991E-3</v>
      </c>
      <c r="N185" s="21"/>
      <c r="O185" s="20"/>
      <c r="P185" s="16"/>
      <c r="Q185" t="s">
        <v>36</v>
      </c>
      <c r="R185">
        <f t="shared" si="149"/>
        <v>7.1500000000000001E-3</v>
      </c>
      <c r="S185">
        <f t="shared" si="150"/>
        <v>8.0527000000000012E-3</v>
      </c>
      <c r="U185">
        <f t="shared" si="151"/>
        <v>7.2130000000000007E-3</v>
      </c>
      <c r="V185">
        <f t="shared" si="152"/>
        <v>8.0527000000000012E-3</v>
      </c>
      <c r="X185">
        <f>3*0.3*(1-0.3)*(1-0.3)*F46+3*0.3*0.3*(1-0.3)*J46+0.3*0.3*0.3*N46+(1-3*0.3*(1-0.3)*(1-0.3)-3*0.3*0.3*(1-0.3)-0.3*0.3*0.3)*B46</f>
        <v>7.7500000000000008E-3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3.9149999999999992E-3</v>
      </c>
      <c r="G192">
        <f t="shared" si="154"/>
        <v>6.2249999999999996E-3</v>
      </c>
      <c r="H192">
        <f t="shared" si="155"/>
        <v>2.0003660000000001</v>
      </c>
      <c r="I192">
        <f t="shared" si="156"/>
        <v>3.9249999999999997E-3</v>
      </c>
      <c r="J192">
        <f t="shared" si="157"/>
        <v>6.2249999999999996E-3</v>
      </c>
      <c r="K192">
        <f t="shared" si="158"/>
        <v>62.232776999999999</v>
      </c>
      <c r="L192">
        <f>0.05*X46+(1-0.05)*T46</f>
        <v>5.4250000000000001E-3</v>
      </c>
      <c r="M192">
        <f>AA46+W46</f>
        <v>6.9513630000000006</v>
      </c>
      <c r="P192" s="16"/>
      <c r="Q192" t="s">
        <v>36</v>
      </c>
      <c r="R192">
        <f t="shared" si="159"/>
        <v>3.9300000000000003E-3</v>
      </c>
      <c r="S192">
        <f t="shared" si="160"/>
        <v>6.2500000000000003E-3</v>
      </c>
      <c r="U192">
        <f t="shared" si="161"/>
        <v>3.9500000000000004E-3</v>
      </c>
      <c r="V192">
        <f t="shared" si="162"/>
        <v>6.2500000000000003E-3</v>
      </c>
      <c r="X192">
        <f>0.1*X46+(1-0.1)*T46</f>
        <v>5.4500000000000009E-3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3.96E-3</v>
      </c>
      <c r="G198">
        <f t="shared" si="164"/>
        <v>6.3E-3</v>
      </c>
      <c r="I198">
        <f t="shared" si="165"/>
        <v>4.0000000000000001E-3</v>
      </c>
      <c r="J198">
        <f t="shared" si="166"/>
        <v>6.3E-3</v>
      </c>
      <c r="L198">
        <f>0.2*X46+(1-0.2)*T46</f>
        <v>5.4999999999999997E-3</v>
      </c>
      <c r="P198" s="16"/>
      <c r="Q198" t="s">
        <v>36</v>
      </c>
      <c r="R198">
        <f t="shared" si="167"/>
        <v>3.9899999999999996E-3</v>
      </c>
      <c r="S198">
        <f t="shared" si="168"/>
        <v>6.3499999999999997E-3</v>
      </c>
      <c r="U198">
        <f t="shared" si="169"/>
        <v>4.0499999999999998E-3</v>
      </c>
      <c r="V198">
        <f t="shared" si="170"/>
        <v>6.3499999999999997E-3</v>
      </c>
      <c r="X198">
        <f>0.3*X46+(1-0.3)*T46</f>
        <v>5.5499999999999994E-3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3.9300000000000003E-3</v>
      </c>
      <c r="G205">
        <f t="shared" si="172"/>
        <v>6.249750000000001E-3</v>
      </c>
      <c r="H205">
        <f t="shared" si="173"/>
        <v>2.9883920000000002</v>
      </c>
      <c r="I205">
        <f t="shared" si="174"/>
        <v>3.9497500000000001E-3</v>
      </c>
      <c r="J205">
        <f t="shared" si="175"/>
        <v>6.249750000000001E-3</v>
      </c>
      <c r="K205">
        <f t="shared" si="176"/>
        <v>92.027582999999993</v>
      </c>
      <c r="L205">
        <f>(0.05*(1-0.05)+0.05*(1-0.05))*X46+0.05*0.05*AB46+(1-0.05*(1-0.05)-0.05*(1-0.05)-0.05*0.05)*T46</f>
        <v>5.4495000000000012E-3</v>
      </c>
      <c r="M205">
        <f>AE46+AA46+W46</f>
        <v>10.760888</v>
      </c>
      <c r="O205" s="20"/>
      <c r="P205" s="16"/>
      <c r="Q205" t="s">
        <v>36</v>
      </c>
      <c r="R205">
        <f t="shared" si="177"/>
        <v>3.96E-3</v>
      </c>
      <c r="S205">
        <f t="shared" si="178"/>
        <v>6.2990000000000008E-3</v>
      </c>
      <c r="U205">
        <f t="shared" si="179"/>
        <v>3.999E-3</v>
      </c>
      <c r="V205">
        <f t="shared" si="180"/>
        <v>6.2990000000000008E-3</v>
      </c>
      <c r="X205">
        <f>(0.1*0.9+0.1*0.9)*X46+0.1*0.1*AB46+(1-0.1*0.9-0.1*0.9-0.1*0.1)*T46</f>
        <v>5.4980000000000003E-3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4.0199999999999993E-3</v>
      </c>
      <c r="G211">
        <f t="shared" si="182"/>
        <v>6.3959999999999998E-3</v>
      </c>
      <c r="I211">
        <f t="shared" si="183"/>
        <v>4.0959999999999998E-3</v>
      </c>
      <c r="J211">
        <f t="shared" si="184"/>
        <v>6.3959999999999998E-3</v>
      </c>
      <c r="L211">
        <f>(0.2*0.8+0.2*0.8)*X46+0.2*0.2*AB46+(1-0.2*0.8-0.2*0.8-0.2*0.2)*T46</f>
        <v>5.5919999999999997E-3</v>
      </c>
      <c r="O211" s="20"/>
      <c r="P211" s="16"/>
      <c r="Q211" t="s">
        <v>36</v>
      </c>
      <c r="R211">
        <f t="shared" si="185"/>
        <v>4.0800000000000003E-3</v>
      </c>
      <c r="S211">
        <f t="shared" si="186"/>
        <v>6.4910000000000002E-3</v>
      </c>
      <c r="U211">
        <f t="shared" si="187"/>
        <v>4.1910000000000003E-3</v>
      </c>
      <c r="V211">
        <f t="shared" si="188"/>
        <v>6.4910000000000002E-3</v>
      </c>
      <c r="X211">
        <f>(0.3*0.7+0.3*0.7)*X46+0.3*0.3*AB46+(1-0.3*0.7-0.3*0.7-0.3*0.3)*T46</f>
        <v>5.6820000000000004E-3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3.9449999999999997E-3</v>
      </c>
      <c r="G218">
        <f t="shared" si="190"/>
        <v>6.2742749999999993E-3</v>
      </c>
      <c r="H218">
        <f t="shared" si="191"/>
        <v>4.2104200000000001</v>
      </c>
      <c r="I218">
        <f t="shared" si="192"/>
        <v>3.9742499999999995E-3</v>
      </c>
      <c r="J218">
        <f t="shared" si="193"/>
        <v>6.2742624999999989E-3</v>
      </c>
      <c r="K218">
        <f t="shared" si="194"/>
        <v>139.183874</v>
      </c>
      <c r="L218">
        <f>3*0.05*(1-0.05)*(1-0.05)*X46+3*0.05*0.05*(1-0.05)*AB46+0.05*0.05*0.05*AF46+(1-3*0.05*(1-0.05)*(1-0.05)-3*0.05*0.05*(1-0.05)-0.05*0.05*0.05)*T46</f>
        <v>5.4735374999999994E-3</v>
      </c>
      <c r="M218">
        <f>AI46+AE46+AA46+W46</f>
        <v>14.579715999999999</v>
      </c>
      <c r="N218" s="21"/>
      <c r="O218" s="20"/>
      <c r="P218" s="16"/>
      <c r="Q218" t="s">
        <v>36</v>
      </c>
      <c r="R218">
        <f t="shared" si="195"/>
        <v>3.9899999999999996E-3</v>
      </c>
      <c r="S218">
        <f t="shared" si="196"/>
        <v>6.3471999999999999E-3</v>
      </c>
      <c r="U218">
        <f t="shared" si="197"/>
        <v>4.0470000000000002E-3</v>
      </c>
      <c r="V218">
        <f t="shared" si="198"/>
        <v>6.3470999999999996E-3</v>
      </c>
      <c r="X218">
        <f>3*0.1*(1-0.1)*(1-0.1)*X46+3*0.1*0.1*(1-0.1)*AB46+0.1*0.1*0.1*AF46+(1-3*0.1*(1-0.1)*(1-0.1)-3*0.1*0.1*(1-0.1)-0.1*0.1*0.1)*T46</f>
        <v>5.5443000000000003E-3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4.0799999999999994E-3</v>
      </c>
      <c r="G224">
        <f t="shared" si="200"/>
        <v>6.4895999999999999E-3</v>
      </c>
      <c r="I224">
        <f t="shared" si="201"/>
        <v>4.1879999999999999E-3</v>
      </c>
      <c r="J224">
        <f t="shared" si="202"/>
        <v>6.4887999999999994E-3</v>
      </c>
      <c r="L224">
        <f>3*0.2*(1-0.2)*(1-0.2)*X46+3*0.2*0.2*(1-0.2)*AB46+0.2*0.2*0.2*AF46+(1-3*0.2*(1-0.2)*(1-0.2)-3*0.2*0.2*(1-0.2)-0.2*0.2*0.2)*T46</f>
        <v>5.6784000000000001E-3</v>
      </c>
      <c r="N224" s="21"/>
      <c r="O224" s="20"/>
      <c r="P224" s="16"/>
      <c r="Q224" t="s">
        <v>36</v>
      </c>
      <c r="R224">
        <f t="shared" si="203"/>
        <v>4.1700000000000001E-3</v>
      </c>
      <c r="S224">
        <f t="shared" si="204"/>
        <v>6.6284000000000004E-3</v>
      </c>
      <c r="U224">
        <f t="shared" si="205"/>
        <v>4.3230000000000005E-3</v>
      </c>
      <c r="V224">
        <f t="shared" si="206"/>
        <v>6.6257E-3</v>
      </c>
      <c r="X224">
        <f>3*0.3*(1-0.3)*(1-0.3)*X46+3*0.3*0.3*(1-0.3)*AB46+0.3*0.3*0.3*AF46+(1-3*0.3*(1-0.3)*(1-0.3)-3*0.3*0.3*(1-0.3)-0.3*0.3*0.3)*T46</f>
        <v>5.8041000000000004E-3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1.91E-3</v>
      </c>
      <c r="G231">
        <f t="shared" si="208"/>
        <v>3.9149999999999992E-3</v>
      </c>
      <c r="H231">
        <f t="shared" si="209"/>
        <v>1.9414509999999998</v>
      </c>
      <c r="I231">
        <f t="shared" si="210"/>
        <v>1.92E-3</v>
      </c>
      <c r="J231">
        <f t="shared" si="211"/>
        <v>3.8999999999999994E-3</v>
      </c>
      <c r="K231">
        <f t="shared" si="212"/>
        <v>60.655107999999998</v>
      </c>
      <c r="L231">
        <f>0.05*F66+(1-0.05)*B66</f>
        <v>2.8150000000000002E-3</v>
      </c>
      <c r="M231">
        <f>I66+E66</f>
        <v>6.7826079999999997</v>
      </c>
      <c r="P231" s="16"/>
      <c r="Q231" t="s">
        <v>36</v>
      </c>
      <c r="R231">
        <f>0.1*G54+(1-0.1)*C54</f>
        <v>1.9199999999999998E-3</v>
      </c>
      <c r="S231">
        <f t="shared" si="213"/>
        <v>3.9300000000000003E-3</v>
      </c>
      <c r="U231">
        <f t="shared" si="214"/>
        <v>1.9399999999999999E-3</v>
      </c>
      <c r="V231">
        <f t="shared" si="215"/>
        <v>3.9000000000000003E-3</v>
      </c>
      <c r="X231">
        <f>0.1*F66+(1-0.1)*B66</f>
        <v>2.8300000000000001E-3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1.9400000000000001E-3</v>
      </c>
      <c r="G237">
        <f t="shared" si="217"/>
        <v>3.96E-3</v>
      </c>
      <c r="I237">
        <f t="shared" si="218"/>
        <v>1.98E-3</v>
      </c>
      <c r="J237">
        <f t="shared" si="219"/>
        <v>3.8999999999999998E-3</v>
      </c>
      <c r="L237">
        <f>0.2*F66+(1-0.2)*B66</f>
        <v>2.8600000000000001E-3</v>
      </c>
      <c r="P237" s="16"/>
      <c r="Q237" t="s">
        <v>36</v>
      </c>
      <c r="R237">
        <f>0.3*G54+(1-0.3)*C54</f>
        <v>1.9599999999999999E-3</v>
      </c>
      <c r="S237">
        <f t="shared" si="220"/>
        <v>3.9899999999999996E-3</v>
      </c>
      <c r="U237">
        <f t="shared" si="221"/>
        <v>2.0200000000000001E-3</v>
      </c>
      <c r="V237">
        <f t="shared" si="222"/>
        <v>3.8999999999999998E-3</v>
      </c>
      <c r="X237">
        <f>0.3*F66+(1-0.3)*B66</f>
        <v>2.8899999999999998E-3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1.91975E-3</v>
      </c>
      <c r="G244">
        <f t="shared" si="224"/>
        <v>3.9300000000000003E-3</v>
      </c>
      <c r="H244">
        <f t="shared" si="225"/>
        <v>3.1517409999999999</v>
      </c>
      <c r="I244">
        <f t="shared" si="226"/>
        <v>1.9395E-3</v>
      </c>
      <c r="J244">
        <f t="shared" si="227"/>
        <v>3.9000000000000003E-3</v>
      </c>
      <c r="K244">
        <f t="shared" si="228"/>
        <v>89.183835000000002</v>
      </c>
      <c r="L244">
        <f>(0.05*(1-0.05)+0.05*(1-0.05))*F66+0.05*0.05*J66+(1-0.05*(1-0.05)-0.05*(1-0.05)-0.05*0.05)*B66</f>
        <v>2.8300000000000001E-3</v>
      </c>
      <c r="M244">
        <f>M66+I66+E66</f>
        <v>10.440626999999999</v>
      </c>
      <c r="O244" s="20"/>
      <c r="P244" s="16"/>
      <c r="Q244" t="s">
        <v>36</v>
      </c>
      <c r="R244">
        <f t="shared" si="229"/>
        <v>1.939E-3</v>
      </c>
      <c r="S244">
        <f t="shared" si="230"/>
        <v>3.96E-3</v>
      </c>
      <c r="U244">
        <f t="shared" si="231"/>
        <v>1.9780000000000002E-3</v>
      </c>
      <c r="V244">
        <f t="shared" si="232"/>
        <v>3.8999999999999998E-3</v>
      </c>
      <c r="X244">
        <f>(0.1*0.9+0.1*0.9)*F66+0.1*0.1*J66+(1-0.1*0.9-0.1*0.9-0.1*0.1)*B66</f>
        <v>2.8600000000000001E-3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1.9759999999999999E-3</v>
      </c>
      <c r="G250">
        <f t="shared" si="233"/>
        <v>4.0199999999999993E-3</v>
      </c>
      <c r="I250">
        <f t="shared" si="234"/>
        <v>2.052E-3</v>
      </c>
      <c r="J250">
        <f t="shared" si="235"/>
        <v>3.8999999999999998E-3</v>
      </c>
      <c r="L250">
        <f>(0.2*0.8+0.2*0.8)*F66+0.2*0.2*J66+(1-0.2*0.8-0.2*0.8-0.2*0.2)*B66</f>
        <v>2.9199999999999999E-3</v>
      </c>
      <c r="O250" s="20"/>
      <c r="P250" s="16"/>
      <c r="Q250" t="s">
        <v>36</v>
      </c>
      <c r="R250">
        <f t="shared" si="236"/>
        <v>2.0109999999999998E-3</v>
      </c>
      <c r="S250">
        <f t="shared" si="237"/>
        <v>4.0800000000000003E-3</v>
      </c>
      <c r="U250">
        <f t="shared" si="238"/>
        <v>2.1220000000000002E-3</v>
      </c>
      <c r="V250">
        <f t="shared" si="239"/>
        <v>3.9000000000000003E-3</v>
      </c>
      <c r="X250">
        <f>(0.3*0.7+0.3*0.7)*F66+0.3*0.3*J66+(1-0.3*0.7-0.3*0.7-0.3*0.3)*B66</f>
        <v>2.98E-3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1.9292749999999998E-3</v>
      </c>
      <c r="G257">
        <f t="shared" si="241"/>
        <v>3.9449999999999997E-3</v>
      </c>
      <c r="H257">
        <f t="shared" si="242"/>
        <v>4.1807679999999996</v>
      </c>
      <c r="I257">
        <f t="shared" si="243"/>
        <v>1.9585249999999996E-3</v>
      </c>
      <c r="J257">
        <f t="shared" si="244"/>
        <v>3.9000499999999995E-3</v>
      </c>
      <c r="K257">
        <f t="shared" si="245"/>
        <v>117.47665499999999</v>
      </c>
      <c r="L257">
        <f>3*0.05*(1-0.05)*(1-0.05)*F66+3*0.05*0.05*(1-0.05)*J66+0.05*0.05*0.05*N66+(1-3*0.05*(1-0.05)*(1-0.05)-3*0.05*0.05*(1-0.05)-0.05*0.05*0.05)*B66</f>
        <v>2.8449874999999999E-3</v>
      </c>
      <c r="M257">
        <f>Q66+M66+I66+E66</f>
        <v>14.266109999999999</v>
      </c>
      <c r="N257" s="21"/>
      <c r="O257" s="20"/>
      <c r="P257" s="16"/>
      <c r="Q257" t="s">
        <v>36</v>
      </c>
      <c r="R257">
        <f t="shared" si="246"/>
        <v>1.9572000000000001E-3</v>
      </c>
      <c r="S257">
        <f t="shared" si="247"/>
        <v>3.9899999999999996E-3</v>
      </c>
      <c r="U257">
        <f t="shared" si="248"/>
        <v>2.0141999999999998E-3</v>
      </c>
      <c r="V257">
        <f t="shared" si="249"/>
        <v>3.9004E-3</v>
      </c>
      <c r="X257">
        <f>3*0.1*(1-0.1)*(1-0.1)*F66+3*0.1*0.1*(1-0.1)*J66+0.1*0.1*0.1*N66+(1-3*0.1*(1-0.1)*(1-0.1)-3*0.1*0.1*(1-0.1)-0.1*0.1*0.1)*B66</f>
        <v>2.8898999999999999E-3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2.0095999999999998E-3</v>
      </c>
      <c r="G263">
        <f t="shared" si="251"/>
        <v>4.0799999999999994E-3</v>
      </c>
      <c r="I263">
        <f t="shared" si="252"/>
        <v>2.1175999999999999E-3</v>
      </c>
      <c r="J263">
        <f t="shared" si="253"/>
        <v>3.9031999999999995E-3</v>
      </c>
      <c r="L263">
        <f>3*0.2*(1-0.2)*(1-0.2)*F66+3*0.2*0.2*(1-0.2)*J66+0.2*0.2*0.2*N66+(1-3*0.2*(1-0.2)*(1-0.2)-3*0.2*0.2*(1-0.2)-0.2*0.2*0.2)*B66</f>
        <v>2.9792E-3</v>
      </c>
      <c r="N263" s="21"/>
      <c r="O263" s="20"/>
      <c r="P263" s="16"/>
      <c r="Q263" t="s">
        <v>36</v>
      </c>
      <c r="R263">
        <f t="shared" si="254"/>
        <v>2.0584000000000002E-3</v>
      </c>
      <c r="S263">
        <f t="shared" si="255"/>
        <v>4.1700000000000001E-3</v>
      </c>
      <c r="U263">
        <f t="shared" si="256"/>
        <v>2.2114000000000001E-3</v>
      </c>
      <c r="V263">
        <f t="shared" si="257"/>
        <v>3.9107999999999999E-3</v>
      </c>
      <c r="X263">
        <f>3*0.3*(1-0.3)*(1-0.3)*F66+3*0.3*0.3*(1-0.3)*J66+0.3*0.3*0.3*N66+(1-3*0.3*(1-0.3)*(1-0.3)-3*0.3*0.3*(1-0.3)-0.3*0.3*0.3)*B66</f>
        <v>3.0673000000000002E-3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8.2000000000000007E-3</v>
      </c>
      <c r="D13" s="3">
        <v>8.2000000000000007E-3</v>
      </c>
      <c r="E13">
        <v>1.0056639999999999</v>
      </c>
      <c r="F13" t="s">
        <v>22</v>
      </c>
      <c r="G13" s="3">
        <v>8.8000000000000005E-3</v>
      </c>
      <c r="H13" s="3">
        <v>8.8000000000000005E-3</v>
      </c>
      <c r="I13">
        <v>0.94411800000000001</v>
      </c>
      <c r="J13" t="s">
        <v>22</v>
      </c>
      <c r="K13">
        <v>9.4000000000000004E-3</v>
      </c>
      <c r="L13">
        <v>9.4999999999999998E-3</v>
      </c>
      <c r="M13">
        <v>0.88297899999999996</v>
      </c>
      <c r="N13" t="s">
        <v>22</v>
      </c>
      <c r="O13">
        <v>1.01E-2</v>
      </c>
      <c r="P13">
        <v>1.01E-2</v>
      </c>
      <c r="Q13">
        <v>1.031725</v>
      </c>
      <c r="S13" s="17"/>
      <c r="T13" t="s">
        <v>22</v>
      </c>
      <c r="U13" s="3">
        <v>7.7000000000000002E-3</v>
      </c>
      <c r="V13" s="3">
        <v>7.7999999999999996E-3</v>
      </c>
      <c r="W13">
        <v>1.1821980000000001</v>
      </c>
      <c r="X13" t="s">
        <v>22</v>
      </c>
      <c r="Y13" s="3">
        <v>8.3000000000000001E-3</v>
      </c>
      <c r="Z13" s="3">
        <v>8.3999999999999995E-3</v>
      </c>
      <c r="AA13">
        <v>0.90212400000000004</v>
      </c>
      <c r="AB13" t="s">
        <v>22</v>
      </c>
      <c r="AC13">
        <v>8.8999999999999999E-3</v>
      </c>
      <c r="AD13">
        <v>8.9999999999999993E-3</v>
      </c>
      <c r="AE13">
        <v>1.17205</v>
      </c>
      <c r="AF13" t="s">
        <v>22</v>
      </c>
      <c r="AG13">
        <v>9.4999999999999998E-3</v>
      </c>
      <c r="AH13">
        <v>9.5999999999999992E-3</v>
      </c>
      <c r="AI13">
        <v>0.91945500000000002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8.2000000000000007E-3</v>
      </c>
      <c r="D20" s="3">
        <v>8.2000000000000007E-3</v>
      </c>
      <c r="E20">
        <v>1.5270859999999999</v>
      </c>
      <c r="F20" t="s">
        <v>22</v>
      </c>
      <c r="G20" s="3">
        <v>8.8000000000000005E-3</v>
      </c>
      <c r="H20" s="3">
        <v>8.8000000000000005E-3</v>
      </c>
      <c r="I20">
        <v>1.5464370000000001</v>
      </c>
      <c r="J20" t="s">
        <v>22</v>
      </c>
      <c r="K20">
        <v>9.4000000000000004E-3</v>
      </c>
      <c r="L20">
        <v>9.4999999999999998E-3</v>
      </c>
      <c r="M20">
        <v>1.550862</v>
      </c>
      <c r="N20" t="s">
        <v>22</v>
      </c>
      <c r="O20">
        <v>1.01E-2</v>
      </c>
      <c r="P20">
        <v>1.01E-2</v>
      </c>
      <c r="Q20">
        <v>1.591472</v>
      </c>
      <c r="S20" s="18"/>
      <c r="T20" t="s">
        <v>22</v>
      </c>
      <c r="U20" s="3">
        <v>7.7000000000000002E-3</v>
      </c>
      <c r="V20" s="3">
        <v>7.7999999999999996E-3</v>
      </c>
      <c r="W20">
        <v>7.9881320000000002</v>
      </c>
      <c r="X20" t="s">
        <v>22</v>
      </c>
      <c r="Y20" s="3">
        <v>8.3000000000000001E-3</v>
      </c>
      <c r="Z20" s="3">
        <v>8.3999999999999995E-3</v>
      </c>
      <c r="AA20">
        <v>6.5029899999999996</v>
      </c>
      <c r="AB20" t="s">
        <v>22</v>
      </c>
      <c r="AC20">
        <v>8.8999999999999999E-3</v>
      </c>
      <c r="AD20">
        <v>8.9999999999999993E-3</v>
      </c>
      <c r="AE20">
        <v>7.0184499999999996</v>
      </c>
      <c r="AF20" t="s">
        <v>22</v>
      </c>
      <c r="AG20">
        <v>9.4999999999999998E-3</v>
      </c>
      <c r="AH20">
        <v>9.4999999999999998E-3</v>
      </c>
      <c r="AI20">
        <v>6.2043249999999999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8.2000000000000007E-3</v>
      </c>
      <c r="C25" s="8"/>
      <c r="D25" s="8"/>
      <c r="E25">
        <v>3.3441130000000001</v>
      </c>
      <c r="F25" s="8">
        <v>8.8000000000000005E-3</v>
      </c>
      <c r="G25" s="8"/>
      <c r="H25" s="8"/>
      <c r="I25">
        <v>3.5108790000000001</v>
      </c>
      <c r="J25" s="10">
        <v>9.4999999999999998E-3</v>
      </c>
      <c r="K25" s="10"/>
      <c r="L25" s="10"/>
      <c r="M25">
        <v>3.518224</v>
      </c>
      <c r="N25" s="10">
        <v>1.01E-2</v>
      </c>
      <c r="O25" s="10"/>
      <c r="P25" s="10"/>
      <c r="Q25">
        <v>3.4142540000000001</v>
      </c>
      <c r="S25" s="19"/>
      <c r="T25" s="8">
        <v>7.7999999999999996E-3</v>
      </c>
      <c r="U25" s="8"/>
      <c r="V25" s="8"/>
      <c r="W25">
        <v>3.541976</v>
      </c>
      <c r="X25" s="8">
        <v>8.3999999999999995E-3</v>
      </c>
      <c r="Y25" s="8"/>
      <c r="Z25" s="8"/>
      <c r="AA25">
        <v>3.6468829999999999</v>
      </c>
      <c r="AB25" s="10">
        <v>8.9999999999999993E-3</v>
      </c>
      <c r="AC25" s="10"/>
      <c r="AD25" s="10"/>
      <c r="AE25">
        <v>3.5117340000000001</v>
      </c>
      <c r="AF25" s="10">
        <v>9.5999999999999992E-3</v>
      </c>
      <c r="AG25" s="10"/>
      <c r="AH25" s="10"/>
      <c r="AI25">
        <v>3.5333199999999998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6.4000000000000003E-3</v>
      </c>
      <c r="D34" s="3">
        <v>7.0000000000000001E-3</v>
      </c>
      <c r="E34">
        <v>0.96948800000000002</v>
      </c>
      <c r="F34" t="s">
        <v>22</v>
      </c>
      <c r="G34" s="3">
        <v>6.8999999999999999E-3</v>
      </c>
      <c r="H34" s="3">
        <v>7.6E-3</v>
      </c>
      <c r="I34">
        <v>1.001673</v>
      </c>
      <c r="J34" t="s">
        <v>22</v>
      </c>
      <c r="K34">
        <v>7.4000000000000003E-3</v>
      </c>
      <c r="L34">
        <v>8.0999999999999996E-3</v>
      </c>
      <c r="M34">
        <v>1.1830510000000001</v>
      </c>
      <c r="N34" t="s">
        <v>22</v>
      </c>
      <c r="O34">
        <v>7.7999999999999996E-3</v>
      </c>
      <c r="P34">
        <v>8.6999999999999994E-3</v>
      </c>
      <c r="Q34">
        <v>1.150023</v>
      </c>
      <c r="S34" s="17"/>
      <c r="T34" t="s">
        <v>22</v>
      </c>
      <c r="U34" s="3">
        <v>3.8E-3</v>
      </c>
      <c r="V34" s="3">
        <v>5.7999999999999996E-3</v>
      </c>
      <c r="W34">
        <v>0.95963699999999996</v>
      </c>
      <c r="X34" t="s">
        <v>22</v>
      </c>
      <c r="Y34" s="3">
        <v>4.1000000000000003E-3</v>
      </c>
      <c r="Z34" s="3">
        <v>6.3E-3</v>
      </c>
      <c r="AA34">
        <v>1.169565</v>
      </c>
      <c r="AB34" t="s">
        <v>22</v>
      </c>
      <c r="AC34" s="3">
        <v>4.4000000000000003E-3</v>
      </c>
      <c r="AD34" s="3">
        <v>6.7000000000000002E-3</v>
      </c>
      <c r="AE34">
        <v>0.97595200000000004</v>
      </c>
      <c r="AF34" t="s">
        <v>22</v>
      </c>
      <c r="AG34" s="3">
        <v>4.7000000000000002E-3</v>
      </c>
      <c r="AH34" s="3">
        <v>7.1999999999999998E-3</v>
      </c>
      <c r="AI34">
        <v>0.93136799999999997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6.4000000000000003E-3</v>
      </c>
      <c r="D41" s="3">
        <v>7.0000000000000001E-3</v>
      </c>
      <c r="E41">
        <v>9.1238010000000003</v>
      </c>
      <c r="F41" t="s">
        <v>22</v>
      </c>
      <c r="G41" s="3">
        <v>7.0000000000000001E-3</v>
      </c>
      <c r="H41" s="3">
        <v>7.6E-3</v>
      </c>
      <c r="I41">
        <v>8.2792110000000001</v>
      </c>
      <c r="J41" t="s">
        <v>22</v>
      </c>
      <c r="K41">
        <v>7.4000000000000003E-3</v>
      </c>
      <c r="L41">
        <v>8.0999999999999996E-3</v>
      </c>
      <c r="M41">
        <v>7.3691190000000004</v>
      </c>
      <c r="N41" t="s">
        <v>22</v>
      </c>
      <c r="O41">
        <v>7.9000000000000008E-3</v>
      </c>
      <c r="P41">
        <v>8.6999999999999994E-3</v>
      </c>
      <c r="Q41">
        <v>7.5051540000000001</v>
      </c>
      <c r="S41" s="18"/>
      <c r="T41" t="s">
        <v>22</v>
      </c>
      <c r="U41" s="3">
        <v>3.8E-3</v>
      </c>
      <c r="V41" s="3">
        <v>5.7999999999999996E-3</v>
      </c>
      <c r="W41">
        <v>9.9565210000000004</v>
      </c>
      <c r="X41" t="s">
        <v>22</v>
      </c>
      <c r="Y41" s="3">
        <v>4.3E-3</v>
      </c>
      <c r="Z41" s="3">
        <v>6.3E-3</v>
      </c>
      <c r="AA41">
        <v>7.3492959999999998</v>
      </c>
      <c r="AB41" t="s">
        <v>22</v>
      </c>
      <c r="AC41" s="3">
        <v>4.5999999999999999E-3</v>
      </c>
      <c r="AD41" s="3">
        <v>6.7000000000000002E-3</v>
      </c>
      <c r="AE41">
        <v>8.4689879999999995</v>
      </c>
      <c r="AF41" t="s">
        <v>22</v>
      </c>
      <c r="AG41" s="3">
        <v>5.0000000000000001E-3</v>
      </c>
      <c r="AH41" s="3">
        <v>7.1000000000000004E-3</v>
      </c>
      <c r="AI41">
        <v>9.0521930000000008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6.7999999999999996E-3</v>
      </c>
      <c r="C46" s="8"/>
      <c r="D46" s="8"/>
      <c r="E46">
        <v>3.1668910000000001</v>
      </c>
      <c r="F46" s="8">
        <v>7.3000000000000001E-3</v>
      </c>
      <c r="G46" s="8"/>
      <c r="H46" s="8"/>
      <c r="I46">
        <v>3.294343</v>
      </c>
      <c r="J46" s="10">
        <v>7.9000000000000008E-3</v>
      </c>
      <c r="K46" s="10"/>
      <c r="L46" s="10"/>
      <c r="M46">
        <v>3.529077</v>
      </c>
      <c r="N46" s="10">
        <v>8.3999999999999995E-3</v>
      </c>
      <c r="O46" s="10"/>
      <c r="P46" s="10"/>
      <c r="Q46">
        <v>3.5226549999999999</v>
      </c>
      <c r="S46" s="19"/>
      <c r="T46" s="8">
        <v>5.1000000000000004E-3</v>
      </c>
      <c r="U46" s="8"/>
      <c r="V46" s="8"/>
      <c r="W46">
        <v>3.407149</v>
      </c>
      <c r="X46" s="8">
        <v>5.5999999999999999E-3</v>
      </c>
      <c r="Y46" s="8"/>
      <c r="Z46" s="8"/>
      <c r="AA46">
        <v>3.5542379999999998</v>
      </c>
      <c r="AB46" s="8">
        <v>6.0000000000000001E-3</v>
      </c>
      <c r="AC46" s="8"/>
      <c r="AD46" s="8"/>
      <c r="AE46">
        <v>3.5565030000000002</v>
      </c>
      <c r="AF46" s="8">
        <v>6.4000000000000003E-3</v>
      </c>
      <c r="AG46" s="8"/>
      <c r="AH46" s="8"/>
      <c r="AI46">
        <v>3.5143260000000001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1.9E-3</v>
      </c>
      <c r="D54" s="3">
        <v>3.5999999999999999E-3</v>
      </c>
      <c r="E54">
        <v>0.93929499999999999</v>
      </c>
      <c r="F54" t="s">
        <v>22</v>
      </c>
      <c r="G54" s="3">
        <v>2.0999999999999999E-3</v>
      </c>
      <c r="H54" s="3">
        <v>4.0000000000000001E-3</v>
      </c>
      <c r="I54">
        <v>0.98189700000000002</v>
      </c>
      <c r="J54" t="s">
        <v>22</v>
      </c>
      <c r="K54" s="3">
        <v>2.2000000000000001E-3</v>
      </c>
      <c r="L54" s="3">
        <v>4.3E-3</v>
      </c>
      <c r="M54">
        <v>1.173934</v>
      </c>
      <c r="N54" t="s">
        <v>22</v>
      </c>
      <c r="O54" s="3">
        <v>2.3999999999999998E-3</v>
      </c>
      <c r="P54" s="3">
        <v>4.5999999999999999E-3</v>
      </c>
      <c r="Q54">
        <v>0.93443799999999999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1.9E-3</v>
      </c>
      <c r="D61" s="3">
        <v>3.5999999999999999E-3</v>
      </c>
      <c r="E61">
        <v>7.2079890000000004</v>
      </c>
      <c r="F61" t="s">
        <v>22</v>
      </c>
      <c r="G61" s="3">
        <v>2.3E-3</v>
      </c>
      <c r="H61" s="3">
        <v>3.7000000000000002E-3</v>
      </c>
      <c r="I61">
        <v>7.7741429999999996</v>
      </c>
      <c r="J61" t="s">
        <v>22</v>
      </c>
      <c r="K61" s="3">
        <v>2.5000000000000001E-3</v>
      </c>
      <c r="L61" s="3">
        <v>3.7000000000000002E-3</v>
      </c>
      <c r="M61">
        <v>7.128406</v>
      </c>
      <c r="N61" t="s">
        <v>22</v>
      </c>
      <c r="O61" s="3">
        <v>2.7000000000000001E-3</v>
      </c>
      <c r="P61" s="3">
        <v>4.1000000000000003E-3</v>
      </c>
      <c r="Q61">
        <v>6.3448599999999997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2.7000000000000001E-3</v>
      </c>
      <c r="C66" s="8"/>
      <c r="D66" s="8"/>
      <c r="E66">
        <v>3.565369</v>
      </c>
      <c r="F66" s="8">
        <v>3.0000000000000001E-3</v>
      </c>
      <c r="G66" s="8"/>
      <c r="H66" s="8"/>
      <c r="I66">
        <v>3.4362379999999999</v>
      </c>
      <c r="J66" s="8">
        <v>3.3E-3</v>
      </c>
      <c r="K66" s="8"/>
      <c r="L66" s="8"/>
      <c r="M66">
        <v>3.4044059999999998</v>
      </c>
      <c r="N66" s="8">
        <v>3.5000000000000001E-3</v>
      </c>
      <c r="O66" s="8"/>
      <c r="P66" s="8"/>
      <c r="Q66">
        <v>3.4949940000000002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8.2299999999999995E-3</v>
      </c>
      <c r="G75">
        <f t="shared" si="1"/>
        <v>8.2299999999999995E-3</v>
      </c>
      <c r="H75">
        <f t="shared" si="2"/>
        <v>1.9497819999999999</v>
      </c>
      <c r="I75">
        <f t="shared" si="3"/>
        <v>8.2299999999999995E-3</v>
      </c>
      <c r="J75">
        <f t="shared" si="4"/>
        <v>8.2299999999999995E-3</v>
      </c>
      <c r="K75">
        <f t="shared" si="5"/>
        <v>3.0735229999999998</v>
      </c>
      <c r="L75">
        <f>0.05*F25+(1-0.05)*B25</f>
        <v>8.2299999999999995E-3</v>
      </c>
      <c r="M75">
        <f>I25+E25</f>
        <v>6.8549920000000002</v>
      </c>
      <c r="P75" s="16"/>
      <c r="Q75" t="s">
        <v>36</v>
      </c>
      <c r="R75">
        <f t="shared" si="6"/>
        <v>8.2600000000000017E-3</v>
      </c>
      <c r="S75">
        <f t="shared" si="7"/>
        <v>8.2600000000000017E-3</v>
      </c>
      <c r="U75">
        <f t="shared" si="8"/>
        <v>8.2600000000000017E-3</v>
      </c>
      <c r="V75">
        <f t="shared" si="9"/>
        <v>8.2600000000000017E-3</v>
      </c>
      <c r="X75">
        <f>0.1*F25+(1-0.1)*B25</f>
        <v>8.2600000000000017E-3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8.320000000000001E-3</v>
      </c>
      <c r="G81">
        <f>0.2*H13+(1-0.2)*D13</f>
        <v>8.320000000000001E-3</v>
      </c>
      <c r="I81">
        <f t="shared" si="11"/>
        <v>8.320000000000001E-3</v>
      </c>
      <c r="J81">
        <f t="shared" si="12"/>
        <v>8.320000000000001E-3</v>
      </c>
      <c r="L81">
        <f>0.2*F25+(1-0.2)*B25</f>
        <v>8.320000000000001E-3</v>
      </c>
      <c r="P81" s="16"/>
      <c r="Q81" t="s">
        <v>36</v>
      </c>
      <c r="R81">
        <f t="shared" si="13"/>
        <v>8.3800000000000003E-3</v>
      </c>
      <c r="S81">
        <f t="shared" si="14"/>
        <v>8.3800000000000003E-3</v>
      </c>
      <c r="U81">
        <f t="shared" si="15"/>
        <v>8.3800000000000003E-3</v>
      </c>
      <c r="V81">
        <f t="shared" si="16"/>
        <v>8.3800000000000003E-3</v>
      </c>
      <c r="X81">
        <f>0.3*F25+(1-0.3)*B25</f>
        <v>8.3800000000000003E-3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8.2600000000000017E-3</v>
      </c>
      <c r="G88">
        <f t="shared" si="18"/>
        <v>8.260250000000002E-3</v>
      </c>
      <c r="H88">
        <f t="shared" si="19"/>
        <v>2.8327609999999996</v>
      </c>
      <c r="I88">
        <f t="shared" si="20"/>
        <v>8.2600000000000017E-3</v>
      </c>
      <c r="J88">
        <f t="shared" si="21"/>
        <v>8.260250000000002E-3</v>
      </c>
      <c r="K88">
        <f t="shared" si="22"/>
        <v>4.6243850000000002</v>
      </c>
      <c r="L88">
        <f>(0.05*(1-0.05)+0.05*(1-0.05))*F25+0.05*0.05*J25+(1-0.05*(1-0.05)-0.05*(1-0.05)-0.05*0.05)*B25</f>
        <v>8.260250000000002E-3</v>
      </c>
      <c r="M88">
        <f>M25+I25+E25</f>
        <v>10.373215999999999</v>
      </c>
      <c r="O88" s="20"/>
      <c r="P88" s="16"/>
      <c r="Q88" t="s">
        <v>36</v>
      </c>
      <c r="R88">
        <f t="shared" si="23"/>
        <v>8.320000000000001E-3</v>
      </c>
      <c r="S88">
        <f t="shared" si="24"/>
        <v>8.321000000000002E-3</v>
      </c>
      <c r="U88">
        <f t="shared" si="25"/>
        <v>8.320000000000001E-3</v>
      </c>
      <c r="V88">
        <f t="shared" si="26"/>
        <v>8.321000000000002E-3</v>
      </c>
      <c r="X88">
        <f>(0.1*0.9+0.1*0.9)*F25+0.1*0.1*J25+(1-0.1*0.9-0.1*0.9-0.1*0.1)*B25</f>
        <v>8.321000000000002E-3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8.4400000000000013E-3</v>
      </c>
      <c r="G94">
        <f t="shared" si="28"/>
        <v>8.4440000000000001E-3</v>
      </c>
      <c r="I94">
        <f t="shared" si="29"/>
        <v>8.4400000000000013E-3</v>
      </c>
      <c r="J94">
        <f t="shared" si="30"/>
        <v>8.4440000000000001E-3</v>
      </c>
      <c r="L94">
        <f>(0.2*0.8+0.2*0.8)*F25+0.2*0.2*J25+(1-0.2*0.8-0.2*0.8-0.2*0.2)*B25</f>
        <v>8.4440000000000001E-3</v>
      </c>
      <c r="O94" s="20"/>
      <c r="P94" s="16"/>
      <c r="Q94" t="s">
        <v>36</v>
      </c>
      <c r="R94">
        <f t="shared" si="31"/>
        <v>8.5600000000000016E-3</v>
      </c>
      <c r="S94">
        <f t="shared" si="32"/>
        <v>8.569000000000002E-3</v>
      </c>
      <c r="U94">
        <f t="shared" si="33"/>
        <v>8.5600000000000016E-3</v>
      </c>
      <c r="V94">
        <f t="shared" si="34"/>
        <v>8.569000000000002E-3</v>
      </c>
      <c r="X94">
        <f>(0.3*0.7+0.3*0.7)*F25+0.3*0.3*J25+(1-0.3*0.7-0.3*0.7-0.3*0.3)*B25</f>
        <v>8.569000000000002E-3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8.2900124999999991E-3</v>
      </c>
      <c r="G101">
        <f t="shared" si="36"/>
        <v>8.2907249999999988E-3</v>
      </c>
      <c r="H101">
        <f>Q13+M13+I11+E13</f>
        <v>2.9203679999999999</v>
      </c>
      <c r="I101">
        <f t="shared" si="37"/>
        <v>8.2900124999999991E-3</v>
      </c>
      <c r="J101">
        <f t="shared" si="38"/>
        <v>8.2907249999999988E-3</v>
      </c>
      <c r="K101">
        <f t="shared" si="39"/>
        <v>6.2158569999999997</v>
      </c>
      <c r="L101">
        <f>3*0.05*(1-0.05)*(1-0.05)*F25+3*0.05*0.05*(1-0.05)*J25+0.05*0.05*0.05*N25+(1-3*0.05*(1-0.05)*(1-0.05)-3*0.05*0.05*(1-0.05)-0.05*0.05*0.05)*B25</f>
        <v>8.2907249999999988E-3</v>
      </c>
      <c r="M101">
        <f>Q25+M25+I25+E25</f>
        <v>13.787469999999999</v>
      </c>
      <c r="N101" s="21"/>
      <c r="O101" s="20"/>
      <c r="P101" s="16"/>
      <c r="Q101" t="s">
        <v>36</v>
      </c>
      <c r="R101">
        <f t="shared" si="40"/>
        <v>8.3800999999999997E-3</v>
      </c>
      <c r="S101">
        <f t="shared" si="41"/>
        <v>8.3827999999999993E-3</v>
      </c>
      <c r="U101">
        <f t="shared" si="42"/>
        <v>8.3800999999999997E-3</v>
      </c>
      <c r="V101">
        <f t="shared" si="43"/>
        <v>8.3827999999999993E-3</v>
      </c>
      <c r="X101">
        <f>3*0.1*(1-0.1)*(1-0.1)*F25+3*0.1*0.1*(1-0.1)*J25+0.1*0.1*0.1*N25+(1-3*0.1*(1-0.1)*(1-0.1)-3*0.1*0.1*(1-0.1)-0.1*0.1*0.1)*B25</f>
        <v>8.3827999999999993E-3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8.5608000000000004E-3</v>
      </c>
      <c r="G107">
        <f t="shared" si="45"/>
        <v>8.5703999999999989E-3</v>
      </c>
      <c r="I107">
        <f t="shared" si="46"/>
        <v>8.5608000000000004E-3</v>
      </c>
      <c r="J107">
        <f t="shared" si="47"/>
        <v>8.5703999999999989E-3</v>
      </c>
      <c r="L107">
        <f>3*0.2*(1-0.2)*(1-0.2)*F25+3*0.2*0.2*(1-0.2)*J25+0.2*0.2*0.2*N25+(1-3*0.2*(1-0.2)*(1-0.2)-3*0.2*0.2*(1-0.2)-0.2*0.2*0.2)*B25</f>
        <v>8.5703999999999989E-3</v>
      </c>
      <c r="N107" s="21"/>
      <c r="O107" s="20"/>
      <c r="P107" s="16"/>
      <c r="Q107" t="s">
        <v>36</v>
      </c>
      <c r="R107">
        <f t="shared" si="48"/>
        <v>8.7427000000000008E-3</v>
      </c>
      <c r="S107">
        <f t="shared" si="49"/>
        <v>8.7616000000000013E-3</v>
      </c>
      <c r="U107">
        <f t="shared" si="50"/>
        <v>8.7427000000000008E-3</v>
      </c>
      <c r="V107">
        <f t="shared" si="51"/>
        <v>8.7616000000000013E-3</v>
      </c>
      <c r="X107">
        <f>3*0.3*(1-0.3)*(1-0.3)*F25+3*0.3*0.3*(1-0.3)*J25+0.3*0.3*0.3*N25+(1-3*0.3*(1-0.3)*(1-0.3)-3*0.3*0.3*(1-0.3)-0.3*0.3*0.3)*B25</f>
        <v>8.7616000000000013E-3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7.7300000000000008E-3</v>
      </c>
      <c r="G114">
        <f t="shared" si="53"/>
        <v>7.8299999999999984E-3</v>
      </c>
      <c r="H114">
        <f t="shared" si="54"/>
        <v>2.0843220000000002</v>
      </c>
      <c r="I114">
        <f t="shared" si="55"/>
        <v>7.7300000000000008E-3</v>
      </c>
      <c r="J114">
        <f t="shared" si="56"/>
        <v>7.8299999999999984E-3</v>
      </c>
      <c r="K114">
        <f t="shared" si="57"/>
        <v>14.491122000000001</v>
      </c>
      <c r="L114">
        <f>0.05*X25+(1-0.05)*T25</f>
        <v>7.8299999999999984E-3</v>
      </c>
      <c r="M114">
        <f>AA25+W25</f>
        <v>7.1888589999999999</v>
      </c>
      <c r="P114" s="16"/>
      <c r="Q114" t="s">
        <v>36</v>
      </c>
      <c r="R114">
        <f t="shared" si="58"/>
        <v>7.7600000000000004E-3</v>
      </c>
      <c r="S114">
        <f t="shared" si="58"/>
        <v>7.8600000000000007E-3</v>
      </c>
      <c r="U114">
        <f t="shared" si="59"/>
        <v>7.7600000000000004E-3</v>
      </c>
      <c r="V114">
        <f t="shared" si="60"/>
        <v>7.8600000000000007E-3</v>
      </c>
      <c r="X114">
        <f>0.1*X25+(1-0.1)*T25</f>
        <v>7.8600000000000007E-3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7.8200000000000006E-3</v>
      </c>
      <c r="G120">
        <f t="shared" si="62"/>
        <v>7.92E-3</v>
      </c>
      <c r="I120">
        <f t="shared" si="63"/>
        <v>7.8200000000000006E-3</v>
      </c>
      <c r="J120">
        <f t="shared" si="64"/>
        <v>7.92E-3</v>
      </c>
      <c r="L120">
        <f>0.2*X25+(1-0.2)*T25</f>
        <v>7.92E-3</v>
      </c>
      <c r="P120" s="16"/>
      <c r="Q120" t="s">
        <v>36</v>
      </c>
      <c r="R120">
        <f t="shared" si="65"/>
        <v>7.8799999999999999E-3</v>
      </c>
      <c r="S120">
        <f t="shared" si="65"/>
        <v>7.9799999999999992E-3</v>
      </c>
      <c r="U120">
        <f t="shared" si="66"/>
        <v>7.8799999999999999E-3</v>
      </c>
      <c r="V120">
        <f t="shared" si="67"/>
        <v>7.9799999999999992E-3</v>
      </c>
      <c r="X120">
        <f>0.3*X25+(1-0.3)*T25</f>
        <v>7.9799999999999992E-3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7.7600000000000004E-3</v>
      </c>
      <c r="G127">
        <f t="shared" si="69"/>
        <v>7.8600000000000007E-3</v>
      </c>
      <c r="H127">
        <f t="shared" si="70"/>
        <v>3.2563720000000003</v>
      </c>
      <c r="I127">
        <f t="shared" si="71"/>
        <v>7.7600000000000004E-3</v>
      </c>
      <c r="J127">
        <f t="shared" si="72"/>
        <v>7.8600000000000007E-3</v>
      </c>
      <c r="K127">
        <f t="shared" si="73"/>
        <v>21.509571999999999</v>
      </c>
      <c r="L127">
        <f>(0.05*(1-0.05)+0.05*(1-0.05))*X25+0.05*0.05*AB25+(1-0.05*(1-0.05)-0.05*(1-0.05)-0.05*0.05)*T25</f>
        <v>7.8600000000000007E-3</v>
      </c>
      <c r="M127">
        <f>AE25+AA25+W25</f>
        <v>10.700593</v>
      </c>
      <c r="O127" s="20"/>
      <c r="P127" s="16"/>
      <c r="Q127" t="s">
        <v>36</v>
      </c>
      <c r="R127">
        <f t="shared" si="74"/>
        <v>7.8200000000000006E-3</v>
      </c>
      <c r="S127">
        <f t="shared" si="75"/>
        <v>7.92E-3</v>
      </c>
      <c r="U127">
        <f t="shared" si="76"/>
        <v>7.8200000000000006E-3</v>
      </c>
      <c r="V127">
        <f t="shared" si="77"/>
        <v>7.92E-3</v>
      </c>
      <c r="X127">
        <f>(0.1*0.9+0.1*0.9)*X25+0.1*0.1*AB25+(1-0.1*0.9-0.1*0.9-0.1*0.1)*T25</f>
        <v>7.92E-3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7.9399999999999991E-3</v>
      </c>
      <c r="G133">
        <f t="shared" si="79"/>
        <v>8.0399999999999985E-3</v>
      </c>
      <c r="I133">
        <f t="shared" si="80"/>
        <v>7.9399999999999991E-3</v>
      </c>
      <c r="J133">
        <f t="shared" si="81"/>
        <v>8.0399999999999985E-3</v>
      </c>
      <c r="L133">
        <f>(0.2*0.8+0.2*0.8)*X25+0.2*0.2*AB25+(1-0.2*0.8-0.2*0.8-0.2*0.2)*T25</f>
        <v>8.0399999999999985E-3</v>
      </c>
      <c r="O133" s="20"/>
      <c r="P133" s="16"/>
      <c r="Q133" t="s">
        <v>36</v>
      </c>
      <c r="R133">
        <f t="shared" si="82"/>
        <v>8.0600000000000012E-3</v>
      </c>
      <c r="S133">
        <f t="shared" si="83"/>
        <v>8.1600000000000006E-3</v>
      </c>
      <c r="U133">
        <f t="shared" si="84"/>
        <v>8.0600000000000012E-3</v>
      </c>
      <c r="V133">
        <f t="shared" si="85"/>
        <v>8.1600000000000006E-3</v>
      </c>
      <c r="X133">
        <f>(0.3*0.7+0.3*0.7)*X25+0.3*0.3*AB25+(1-0.3*0.7-0.3*0.7-0.3*0.3)*T25</f>
        <v>8.1600000000000006E-3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7.7899999999999992E-3</v>
      </c>
      <c r="G140">
        <f>3*0.05*(1-0.05)*(1-0.05)*Z20+3*0.05*0.05*(1-0.05)*AD13+0.05*0.05*0.05*AH13+(1-3*0.05*(1-0.05)*(1-0.05)-3*0.05*0.05*(1-0.05)-0.05*0.05*0.05)*V13</f>
        <v>7.8899999999999994E-3</v>
      </c>
      <c r="H140">
        <f>AI13+AE13+AA20+W13</f>
        <v>9.7766929999999999</v>
      </c>
      <c r="I140">
        <f t="shared" si="86"/>
        <v>7.7899999999999992E-3</v>
      </c>
      <c r="J140">
        <f t="shared" si="87"/>
        <v>7.8899874999999991E-3</v>
      </c>
      <c r="K140">
        <f t="shared" si="88"/>
        <v>27.713896999999999</v>
      </c>
      <c r="L140">
        <f>3*0.05*(1-0.05)*(1-0.05)*X25+3*0.05*0.05*(1-0.05)*AB25+0.05*0.05*0.05*AF25+(1-3*0.05*(1-0.05)*(1-0.05)-3*0.05*0.05*(1-0.05)-0.05*0.05*0.05)*T25</f>
        <v>7.8899999999999994E-3</v>
      </c>
      <c r="M140">
        <f>AI25+AE25+AA25+W25</f>
        <v>14.233912999999999</v>
      </c>
      <c r="N140" s="21"/>
      <c r="O140" s="20"/>
      <c r="P140" s="16"/>
      <c r="Q140" t="s">
        <v>36</v>
      </c>
      <c r="R140">
        <f t="shared" si="89"/>
        <v>7.8799999999999999E-3</v>
      </c>
      <c r="S140">
        <f t="shared" si="90"/>
        <v>7.9799999999999992E-3</v>
      </c>
      <c r="U140">
        <f t="shared" si="91"/>
        <v>7.8799999999999999E-3</v>
      </c>
      <c r="V140">
        <f t="shared" si="92"/>
        <v>7.9798999999999998E-3</v>
      </c>
      <c r="X140">
        <f>3*0.1*(1-0.1)*(1-0.1)*X25+3*0.1*0.1*(1-0.1)*AB25+0.1*0.1*0.1*AF25+(1-3*0.1*(1-0.1)*(1-0.1)-3*0.1*0.1*(1-0.1)-0.1*0.1*0.1)*T25</f>
        <v>7.9799999999999992E-3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8.0599999999999995E-3</v>
      </c>
      <c r="G146">
        <f>3*0.2*(1-0.2)*(1-0.2)*Z20+3*0.2*0.2*(1-0.2)*AD13+0.2*0.2*0.2*AH13+(1-3*0.2*(1-0.2)*(1-0.2)-3*0.2*0.2*(1-0.2)-0.2*0.2*0.2)*V13</f>
        <v>8.1599999999999989E-3</v>
      </c>
      <c r="I146">
        <f t="shared" si="93"/>
        <v>8.0599999999999995E-3</v>
      </c>
      <c r="J146">
        <f t="shared" si="94"/>
        <v>8.1591999999999984E-3</v>
      </c>
      <c r="L146">
        <f>3*0.2*(1-0.2)*(1-0.2)*X25+3*0.2*0.2*(1-0.2)*AB25+0.2*0.2*0.2*AF25+(1-3*0.2*(1-0.2)*(1-0.2)-3*0.2*0.2*(1-0.2)-0.2*0.2*0.2)*T25</f>
        <v>8.1599999999999989E-3</v>
      </c>
      <c r="N146" s="21"/>
      <c r="O146" s="20"/>
      <c r="P146" s="16"/>
      <c r="Q146" t="s">
        <v>36</v>
      </c>
      <c r="R146">
        <f t="shared" si="95"/>
        <v>8.2400000000000008E-3</v>
      </c>
      <c r="S146">
        <f t="shared" si="96"/>
        <v>8.3400000000000002E-3</v>
      </c>
      <c r="U146">
        <f t="shared" si="97"/>
        <v>8.2400000000000008E-3</v>
      </c>
      <c r="V146">
        <f t="shared" si="98"/>
        <v>8.3372999999999989E-3</v>
      </c>
      <c r="X146">
        <f>3*0.3*(1-0.3)*(1-0.3)*X25+3*0.3*0.3*(1-0.3)*AB25+0.3*0.3*0.3*AF25+(1-3*0.3*(1-0.3)*(1-0.3)-3*0.3*0.3*(1-0.3)-0.3*0.3*0.3)*T25</f>
        <v>8.3400000000000002E-3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6.4250000000000002E-3</v>
      </c>
      <c r="G153">
        <f t="shared" si="100"/>
        <v>7.0299999999999998E-3</v>
      </c>
      <c r="H153">
        <f t="shared" si="101"/>
        <v>1.9711609999999999</v>
      </c>
      <c r="I153">
        <f t="shared" si="102"/>
        <v>6.43E-3</v>
      </c>
      <c r="J153">
        <f t="shared" si="103"/>
        <v>7.0299999999999998E-3</v>
      </c>
      <c r="K153">
        <f t="shared" si="104"/>
        <v>17.403012</v>
      </c>
      <c r="L153">
        <f>0.05*F46+(1-0.05)*B46</f>
        <v>6.8249999999999995E-3</v>
      </c>
      <c r="M153">
        <f>I46+E46</f>
        <v>6.4612340000000001</v>
      </c>
      <c r="P153" s="16"/>
      <c r="Q153" t="s">
        <v>36</v>
      </c>
      <c r="R153">
        <f t="shared" si="105"/>
        <v>6.4500000000000009E-3</v>
      </c>
      <c r="S153">
        <f t="shared" si="106"/>
        <v>7.0600000000000003E-3</v>
      </c>
      <c r="U153">
        <f t="shared" si="107"/>
        <v>6.4600000000000005E-3</v>
      </c>
      <c r="V153">
        <f t="shared" si="108"/>
        <v>7.0600000000000003E-3</v>
      </c>
      <c r="X153">
        <f>0.1*F46+(1-0.1)*B46</f>
        <v>6.8499999999999993E-3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6.5000000000000006E-3</v>
      </c>
      <c r="G159">
        <f t="shared" si="110"/>
        <v>7.1200000000000013E-3</v>
      </c>
      <c r="I159">
        <f t="shared" si="111"/>
        <v>6.5200000000000006E-3</v>
      </c>
      <c r="J159">
        <f t="shared" si="112"/>
        <v>7.1200000000000013E-3</v>
      </c>
      <c r="L159">
        <f>0.2*F46+(1-0.2)*B46</f>
        <v>6.9000000000000008E-3</v>
      </c>
      <c r="P159" s="16"/>
      <c r="Q159" t="s">
        <v>36</v>
      </c>
      <c r="R159">
        <f t="shared" si="113"/>
        <v>6.5499999999999994E-3</v>
      </c>
      <c r="S159">
        <f t="shared" si="114"/>
        <v>7.1799999999999998E-3</v>
      </c>
      <c r="U159">
        <f t="shared" si="115"/>
        <v>6.579999999999999E-3</v>
      </c>
      <c r="V159">
        <f t="shared" si="116"/>
        <v>7.1799999999999998E-3</v>
      </c>
      <c r="X159">
        <f>0.3*F46+(1-0.3)*B46</f>
        <v>6.9499999999999996E-3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6.4500000000000009E-3</v>
      </c>
      <c r="G166">
        <f t="shared" si="118"/>
        <v>7.0597500000000009E-3</v>
      </c>
      <c r="H166">
        <f t="shared" si="119"/>
        <v>3.1542120000000002</v>
      </c>
      <c r="I166">
        <f t="shared" si="120"/>
        <v>6.4595000000000008E-3</v>
      </c>
      <c r="J166">
        <f t="shared" si="121"/>
        <v>7.0597500000000009E-3</v>
      </c>
      <c r="K166">
        <f t="shared" si="122"/>
        <v>24.772131000000002</v>
      </c>
      <c r="L166">
        <f>(0.05*(1-0.05)+0.05*(1-0.05))*F46+0.05*0.05*J46+(1-0.05*(1-0.05)-0.05*(1-0.05)-0.05*0.05)*B46</f>
        <v>6.8502500000000004E-3</v>
      </c>
      <c r="M166">
        <f>M46+I46+E46</f>
        <v>9.9903110000000002</v>
      </c>
      <c r="O166" s="20"/>
      <c r="P166" s="16"/>
      <c r="Q166" t="s">
        <v>36</v>
      </c>
      <c r="R166">
        <f t="shared" si="123"/>
        <v>6.5000000000000006E-3</v>
      </c>
      <c r="S166">
        <f t="shared" si="124"/>
        <v>7.1190000000000003E-3</v>
      </c>
      <c r="U166">
        <f t="shared" si="125"/>
        <v>6.5180000000000004E-3</v>
      </c>
      <c r="V166">
        <f t="shared" si="126"/>
        <v>7.1190000000000003E-3</v>
      </c>
      <c r="X166">
        <f>(0.1*0.9+0.1*0.9)*F46+0.1*0.1*J46+(1-0.1*0.9-0.1*0.9-0.1*0.1)*B46</f>
        <v>6.901E-3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6.6E-3</v>
      </c>
      <c r="G172">
        <f t="shared" si="128"/>
        <v>7.2360000000000002E-3</v>
      </c>
      <c r="I172">
        <f t="shared" si="129"/>
        <v>6.6320000000000007E-3</v>
      </c>
      <c r="J172">
        <f t="shared" si="130"/>
        <v>7.2360000000000002E-3</v>
      </c>
      <c r="L172">
        <f>(0.2*0.8+0.2*0.8)*F46+0.2*0.2*J46+(1-0.2*0.8-0.2*0.8-0.2*0.2)*B46</f>
        <v>7.0039999999999998E-3</v>
      </c>
      <c r="O172" s="20"/>
      <c r="P172" s="16"/>
      <c r="Q172" t="s">
        <v>36</v>
      </c>
      <c r="R172">
        <f t="shared" si="131"/>
        <v>6.7000000000000011E-3</v>
      </c>
      <c r="S172">
        <f t="shared" si="132"/>
        <v>7.3510000000000008E-3</v>
      </c>
      <c r="U172">
        <f t="shared" si="133"/>
        <v>6.7420000000000006E-3</v>
      </c>
      <c r="V172">
        <f t="shared" si="134"/>
        <v>7.3510000000000008E-3</v>
      </c>
      <c r="X172">
        <f>(0.3*0.7+0.3*0.7)*F46+0.3*0.3*J46+(1-0.3*0.7-0.3*0.7-0.3*0.3)*B46</f>
        <v>7.1090000000000007E-3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6.4749874999999995E-3</v>
      </c>
      <c r="G179">
        <f t="shared" si="136"/>
        <v>7.089274999999999E-3</v>
      </c>
      <c r="H179">
        <f t="shared" si="137"/>
        <v>4.3042350000000003</v>
      </c>
      <c r="I179">
        <f t="shared" si="138"/>
        <v>6.4885374999999997E-3</v>
      </c>
      <c r="J179">
        <f t="shared" si="139"/>
        <v>7.089274999999999E-3</v>
      </c>
      <c r="K179">
        <f t="shared" si="140"/>
        <v>32.277284999999999</v>
      </c>
      <c r="L179">
        <f>3*0.05*(1-0.05)*(1-0.05)*F46+3*0.05*0.05*(1-0.05)*J46+0.05*0.05*0.05*N46+(1-3*0.05*(1-0.05)*(1-0.05)-3*0.05*0.05*(1-0.05)-0.05*0.05*0.05)*B46</f>
        <v>6.8757249999999992E-3</v>
      </c>
      <c r="M179">
        <f>Q46+M46+I46+E46</f>
        <v>13.512965999999999</v>
      </c>
      <c r="N179" s="21"/>
      <c r="O179" s="20"/>
      <c r="P179" s="16"/>
      <c r="Q179" t="s">
        <v>36</v>
      </c>
      <c r="R179">
        <f t="shared" si="141"/>
        <v>6.5499000000000009E-3</v>
      </c>
      <c r="S179">
        <f t="shared" si="142"/>
        <v>7.1771999999999999E-3</v>
      </c>
      <c r="U179">
        <f t="shared" si="143"/>
        <v>6.5742999999999999E-3</v>
      </c>
      <c r="V179">
        <f t="shared" si="144"/>
        <v>7.1771999999999999E-3</v>
      </c>
      <c r="X179">
        <f>3*0.1*(1-0.1)*(1-0.1)*F46+3*0.1*0.1*(1-0.1)*J46+0.1*0.1*0.1*N46+(1-3*0.1*(1-0.1)*(1-0.1)-3*0.1*0.1*(1-0.1)-0.1*0.1*0.1)*B46</f>
        <v>6.9527999999999986E-3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6.6992000000000006E-3</v>
      </c>
      <c r="G185">
        <f t="shared" si="146"/>
        <v>7.3495999999999995E-3</v>
      </c>
      <c r="I185">
        <f t="shared" si="147"/>
        <v>6.7384000000000003E-3</v>
      </c>
      <c r="J185">
        <f t="shared" si="148"/>
        <v>7.3495999999999995E-3</v>
      </c>
      <c r="L185">
        <f>3*0.2*(1-0.2)*(1-0.2)*F46+3*0.2*0.2*(1-0.2)*J46+0.2*0.2*0.2*N46+(1-3*0.2*(1-0.2)*(1-0.2)-3*0.2*0.2*(1-0.2)-0.2*0.2*0.2)*B46</f>
        <v>7.1103999999999994E-3</v>
      </c>
      <c r="N185" s="21"/>
      <c r="O185" s="20"/>
      <c r="P185" s="16"/>
      <c r="Q185" t="s">
        <v>36</v>
      </c>
      <c r="R185">
        <f t="shared" si="149"/>
        <v>6.8473000000000006E-3</v>
      </c>
      <c r="S185">
        <f t="shared" si="150"/>
        <v>7.5183999999999997E-3</v>
      </c>
      <c r="U185">
        <f t="shared" si="151"/>
        <v>6.8941000000000002E-3</v>
      </c>
      <c r="V185">
        <f t="shared" si="152"/>
        <v>7.5183999999999997E-3</v>
      </c>
      <c r="X185">
        <f>3*0.3*(1-0.3)*(1-0.3)*F46+3*0.3*0.3*(1-0.3)*J46+0.3*0.3*0.3*N46+(1-3*0.3*(1-0.3)*(1-0.3)-3*0.3*0.3*(1-0.3)-0.3*0.3*0.3)*B46</f>
        <v>7.2716000000000013E-3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3.8149999999999998E-3</v>
      </c>
      <c r="G192">
        <f t="shared" si="154"/>
        <v>5.8249999999999994E-3</v>
      </c>
      <c r="H192">
        <f t="shared" si="155"/>
        <v>2.1292019999999998</v>
      </c>
      <c r="I192">
        <f t="shared" si="156"/>
        <v>3.8249999999999998E-3</v>
      </c>
      <c r="J192">
        <f t="shared" si="157"/>
        <v>5.8249999999999994E-3</v>
      </c>
      <c r="K192">
        <f t="shared" si="158"/>
        <v>17.305817000000001</v>
      </c>
      <c r="L192">
        <f>0.05*X46+(1-0.05)*T46</f>
        <v>5.1250000000000002E-3</v>
      </c>
      <c r="M192">
        <f>AA46+W46</f>
        <v>6.9613870000000002</v>
      </c>
      <c r="P192" s="16"/>
      <c r="Q192" t="s">
        <v>36</v>
      </c>
      <c r="R192">
        <f t="shared" si="159"/>
        <v>3.8300000000000001E-3</v>
      </c>
      <c r="S192">
        <f t="shared" si="160"/>
        <v>5.8500000000000002E-3</v>
      </c>
      <c r="U192">
        <f t="shared" si="161"/>
        <v>3.8500000000000001E-3</v>
      </c>
      <c r="V192">
        <f t="shared" si="162"/>
        <v>5.8500000000000002E-3</v>
      </c>
      <c r="X192">
        <f>0.1*X46+(1-0.1)*T46</f>
        <v>5.1500000000000001E-3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3.8600000000000001E-3</v>
      </c>
      <c r="G198">
        <f t="shared" si="164"/>
        <v>5.8999999999999999E-3</v>
      </c>
      <c r="I198">
        <f t="shared" si="165"/>
        <v>3.9000000000000003E-3</v>
      </c>
      <c r="J198">
        <f t="shared" si="166"/>
        <v>5.8999999999999999E-3</v>
      </c>
      <c r="L198">
        <f>0.2*X46+(1-0.2)*T46</f>
        <v>5.2000000000000006E-3</v>
      </c>
      <c r="P198" s="16"/>
      <c r="Q198" t="s">
        <v>36</v>
      </c>
      <c r="R198">
        <f t="shared" si="167"/>
        <v>3.8900000000000002E-3</v>
      </c>
      <c r="S198">
        <f t="shared" si="168"/>
        <v>5.9499999999999996E-3</v>
      </c>
      <c r="U198">
        <f t="shared" si="169"/>
        <v>3.9500000000000004E-3</v>
      </c>
      <c r="V198">
        <f t="shared" si="170"/>
        <v>5.9499999999999996E-3</v>
      </c>
      <c r="X198">
        <f>0.3*X46+(1-0.3)*T46</f>
        <v>5.2499999999999995E-3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3.8300000000000001E-3</v>
      </c>
      <c r="G205">
        <f t="shared" si="172"/>
        <v>5.8497500000000008E-3</v>
      </c>
      <c r="H205">
        <f t="shared" si="173"/>
        <v>3.1051539999999997</v>
      </c>
      <c r="I205">
        <f t="shared" si="174"/>
        <v>3.8495000000000005E-3</v>
      </c>
      <c r="J205">
        <f t="shared" si="175"/>
        <v>5.8497500000000008E-3</v>
      </c>
      <c r="K205">
        <f t="shared" si="176"/>
        <v>25.774805000000001</v>
      </c>
      <c r="L205">
        <f>(0.05*(1-0.05)+0.05*(1-0.05))*X46+0.05*0.05*AB46+(1-0.05*(1-0.05)-0.05*(1-0.05)-0.05*0.05)*T46</f>
        <v>5.1497500000000007E-3</v>
      </c>
      <c r="M205">
        <f>AE46+AA46+W46</f>
        <v>10.51789</v>
      </c>
      <c r="O205" s="20"/>
      <c r="P205" s="16"/>
      <c r="Q205" t="s">
        <v>36</v>
      </c>
      <c r="R205">
        <f t="shared" si="177"/>
        <v>3.8600000000000001E-3</v>
      </c>
      <c r="S205">
        <f t="shared" si="178"/>
        <v>5.8989999999999997E-3</v>
      </c>
      <c r="U205">
        <f t="shared" si="179"/>
        <v>3.898E-3</v>
      </c>
      <c r="V205">
        <f t="shared" si="180"/>
        <v>5.8989999999999997E-3</v>
      </c>
      <c r="X205">
        <f>(0.1*0.9+0.1*0.9)*X46+0.1*0.1*AB46+(1-0.1*0.9-0.1*0.9-0.1*0.1)*T46</f>
        <v>5.1990000000000014E-3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3.9199999999999999E-3</v>
      </c>
      <c r="G211">
        <f t="shared" si="182"/>
        <v>5.9959999999999996E-3</v>
      </c>
      <c r="I211">
        <f t="shared" si="183"/>
        <v>3.9919999999999999E-3</v>
      </c>
      <c r="J211">
        <f t="shared" si="184"/>
        <v>5.9959999999999996E-3</v>
      </c>
      <c r="L211">
        <f>(0.2*0.8+0.2*0.8)*X46+0.2*0.2*AB46+(1-0.2*0.8-0.2*0.8-0.2*0.2)*T46</f>
        <v>5.2960000000000004E-3</v>
      </c>
      <c r="O211" s="20"/>
      <c r="P211" s="16"/>
      <c r="Q211" t="s">
        <v>36</v>
      </c>
      <c r="R211">
        <f t="shared" si="185"/>
        <v>3.9800000000000009E-3</v>
      </c>
      <c r="S211">
        <f t="shared" si="186"/>
        <v>6.0910000000000009E-3</v>
      </c>
      <c r="U211">
        <f t="shared" si="187"/>
        <v>4.0820000000000006E-3</v>
      </c>
      <c r="V211">
        <f t="shared" si="188"/>
        <v>6.0910000000000009E-3</v>
      </c>
      <c r="X211">
        <f>(0.3*0.7+0.3*0.7)*X46+0.3*0.3*AB46+(1-0.3*0.7-0.3*0.7-0.3*0.3)*T46</f>
        <v>5.3910000000000008E-3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3.8449999999999995E-3</v>
      </c>
      <c r="G218">
        <f t="shared" si="190"/>
        <v>5.8742749999999982E-3</v>
      </c>
      <c r="H218">
        <f t="shared" si="191"/>
        <v>4.0365219999999997</v>
      </c>
      <c r="I218">
        <f t="shared" si="192"/>
        <v>3.8735374999999996E-3</v>
      </c>
      <c r="J218">
        <f t="shared" si="193"/>
        <v>5.8742624999999988E-3</v>
      </c>
      <c r="K218">
        <f t="shared" si="194"/>
        <v>34.826997999999996</v>
      </c>
      <c r="L218">
        <f>3*0.05*(1-0.05)*(1-0.05)*X46+3*0.05*0.05*(1-0.05)*AB46+0.05*0.05*0.05*AF46+(1-3*0.05*(1-0.05)*(1-0.05)-3*0.05*0.05*(1-0.05)-0.05*0.05*0.05)*T46</f>
        <v>5.1742624999999995E-3</v>
      </c>
      <c r="M218">
        <f>AI46+AE46+AA46+W46</f>
        <v>14.032216</v>
      </c>
      <c r="N218" s="21"/>
      <c r="O218" s="20"/>
      <c r="P218" s="16"/>
      <c r="Q218" t="s">
        <v>36</v>
      </c>
      <c r="R218">
        <f t="shared" si="195"/>
        <v>3.8900000000000002E-3</v>
      </c>
      <c r="S218">
        <f t="shared" si="196"/>
        <v>5.9471999999999997E-3</v>
      </c>
      <c r="U218">
        <f t="shared" si="197"/>
        <v>3.9442999999999995E-3</v>
      </c>
      <c r="V218">
        <f t="shared" si="198"/>
        <v>5.9470999999999994E-3</v>
      </c>
      <c r="X218">
        <f>3*0.1*(1-0.1)*(1-0.1)*X46+3*0.1*0.1*(1-0.1)*AB46+0.1*0.1*0.1*AF46+(1-3*0.1*(1-0.1)*(1-0.1)-3*0.1*0.1*(1-0.1)-0.1*0.1*0.1)*T46</f>
        <v>5.2471000000000002E-3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3.98E-3</v>
      </c>
      <c r="G224">
        <f t="shared" si="200"/>
        <v>6.0895999999999988E-3</v>
      </c>
      <c r="I224">
        <f t="shared" si="201"/>
        <v>4.0783999999999994E-3</v>
      </c>
      <c r="J224">
        <f t="shared" si="202"/>
        <v>6.0887999999999992E-3</v>
      </c>
      <c r="L224">
        <f>3*0.2*(1-0.2)*(1-0.2)*X46+3*0.2*0.2*(1-0.2)*AB46+0.2*0.2*0.2*AF46+(1-3*0.2*(1-0.2)*(1-0.2)-3*0.2*0.2*(1-0.2)-0.2*0.2*0.2)*T46</f>
        <v>5.3888E-3</v>
      </c>
      <c r="N224" s="21"/>
      <c r="O224" s="20"/>
      <c r="P224" s="16"/>
      <c r="Q224" t="s">
        <v>36</v>
      </c>
      <c r="R224">
        <f t="shared" si="203"/>
        <v>4.0700000000000007E-3</v>
      </c>
      <c r="S224">
        <f t="shared" si="204"/>
        <v>6.2284000000000003E-3</v>
      </c>
      <c r="U224">
        <f t="shared" si="205"/>
        <v>4.2041000000000005E-3</v>
      </c>
      <c r="V224">
        <f t="shared" si="206"/>
        <v>6.2257000000000007E-3</v>
      </c>
      <c r="X224">
        <f>3*0.3*(1-0.3)*(1-0.3)*X46+3*0.3*0.3*(1-0.3)*AB46+0.3*0.3*0.3*AF46+(1-3*0.3*(1-0.3)*(1-0.3)-3*0.3*0.3*(1-0.3)-0.3*0.3*0.3)*T46</f>
        <v>5.5257000000000006E-3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1.91E-3</v>
      </c>
      <c r="G231">
        <f t="shared" si="208"/>
        <v>3.62E-3</v>
      </c>
      <c r="H231">
        <f t="shared" si="209"/>
        <v>1.921192</v>
      </c>
      <c r="I231">
        <f t="shared" si="210"/>
        <v>1.92E-3</v>
      </c>
      <c r="J231">
        <f t="shared" si="211"/>
        <v>3.6049999999999997E-3</v>
      </c>
      <c r="K231">
        <f t="shared" si="212"/>
        <v>14.982132</v>
      </c>
      <c r="L231">
        <f>0.05*F66+(1-0.05)*B66</f>
        <v>2.715E-3</v>
      </c>
      <c r="M231">
        <f>I66+E66</f>
        <v>7.0016069999999999</v>
      </c>
      <c r="P231" s="16"/>
      <c r="Q231" t="s">
        <v>36</v>
      </c>
      <c r="R231">
        <f>0.1*G54+(1-0.1)*C54</f>
        <v>1.9199999999999998E-3</v>
      </c>
      <c r="S231">
        <f t="shared" si="213"/>
        <v>3.64E-3</v>
      </c>
      <c r="U231">
        <f t="shared" si="214"/>
        <v>1.9399999999999999E-3</v>
      </c>
      <c r="V231">
        <f t="shared" si="215"/>
        <v>3.6099999999999999E-3</v>
      </c>
      <c r="X231">
        <f>0.1*F66+(1-0.1)*B66</f>
        <v>2.7300000000000002E-3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1.9400000000000001E-3</v>
      </c>
      <c r="G237">
        <f t="shared" si="217"/>
        <v>3.6800000000000001E-3</v>
      </c>
      <c r="I237">
        <f t="shared" si="218"/>
        <v>1.98E-3</v>
      </c>
      <c r="J237">
        <f t="shared" si="219"/>
        <v>3.6200000000000004E-3</v>
      </c>
      <c r="L237">
        <f>0.2*F66+(1-0.2)*B66</f>
        <v>2.7600000000000003E-3</v>
      </c>
      <c r="P237" s="16"/>
      <c r="Q237" t="s">
        <v>36</v>
      </c>
      <c r="R237">
        <f>0.3*G54+(1-0.3)*C54</f>
        <v>1.9599999999999999E-3</v>
      </c>
      <c r="S237">
        <f t="shared" si="220"/>
        <v>3.7199999999999993E-3</v>
      </c>
      <c r="U237">
        <f t="shared" si="221"/>
        <v>2.0200000000000001E-3</v>
      </c>
      <c r="V237">
        <f t="shared" si="222"/>
        <v>3.6299999999999995E-3</v>
      </c>
      <c r="X237">
        <f>0.3*F66+(1-0.3)*B66</f>
        <v>2.7899999999999999E-3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1.91975E-3</v>
      </c>
      <c r="G244">
        <f t="shared" si="224"/>
        <v>3.6397500000000002E-3</v>
      </c>
      <c r="H244">
        <f t="shared" si="225"/>
        <v>3.095126</v>
      </c>
      <c r="I244">
        <f t="shared" si="226"/>
        <v>1.9395E-3</v>
      </c>
      <c r="J244">
        <f t="shared" si="227"/>
        <v>3.6097500000000001E-3</v>
      </c>
      <c r="K244">
        <f t="shared" si="228"/>
        <v>22.110538000000002</v>
      </c>
      <c r="L244">
        <f>(0.05*(1-0.05)+0.05*(1-0.05))*F66+0.05*0.05*J66+(1-0.05*(1-0.05)-0.05*(1-0.05)-0.05*0.05)*B66</f>
        <v>2.7300000000000007E-3</v>
      </c>
      <c r="M244">
        <f>M66+I66+E66</f>
        <v>10.406013</v>
      </c>
      <c r="O244" s="20"/>
      <c r="P244" s="16"/>
      <c r="Q244" t="s">
        <v>36</v>
      </c>
      <c r="R244">
        <f t="shared" si="229"/>
        <v>1.939E-3</v>
      </c>
      <c r="S244">
        <f t="shared" si="230"/>
        <v>3.679E-3</v>
      </c>
      <c r="U244">
        <f t="shared" si="231"/>
        <v>1.9780000000000002E-3</v>
      </c>
      <c r="V244">
        <f t="shared" si="232"/>
        <v>3.6190000000000003E-3</v>
      </c>
      <c r="X244">
        <f>(0.1*0.9+0.1*0.9)*F66+0.1*0.1*J66+(1-0.1*0.9-0.1*0.9-0.1*0.1)*B66</f>
        <v>2.7600000000000003E-3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1.9759999999999999E-3</v>
      </c>
      <c r="G250">
        <f t="shared" si="233"/>
        <v>3.7559999999999998E-3</v>
      </c>
      <c r="I250">
        <f t="shared" si="234"/>
        <v>2.052E-3</v>
      </c>
      <c r="J250">
        <f t="shared" si="235"/>
        <v>3.6360000000000003E-3</v>
      </c>
      <c r="L250">
        <f>(0.2*0.8+0.2*0.8)*F66+0.2*0.2*J66+(1-0.2*0.8-0.2*0.8-0.2*0.2)*B66</f>
        <v>2.8200000000000005E-3</v>
      </c>
      <c r="O250" s="20"/>
      <c r="P250" s="16"/>
      <c r="Q250" t="s">
        <v>36</v>
      </c>
      <c r="R250">
        <f t="shared" si="236"/>
        <v>2.0109999999999998E-3</v>
      </c>
      <c r="S250">
        <f t="shared" si="237"/>
        <v>3.8310000000000006E-3</v>
      </c>
      <c r="U250">
        <f t="shared" si="238"/>
        <v>2.1220000000000002E-3</v>
      </c>
      <c r="V250">
        <f t="shared" si="239"/>
        <v>3.6510000000000006E-3</v>
      </c>
      <c r="X250">
        <f>(0.3*0.7+0.3*0.7)*F66+0.3*0.3*J66+(1-0.3*0.7-0.3*0.7-0.3*0.3)*B66</f>
        <v>2.8800000000000006E-3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1.9292749999999998E-3</v>
      </c>
      <c r="G257">
        <f t="shared" si="241"/>
        <v>3.6592624999999997E-3</v>
      </c>
      <c r="H257">
        <f t="shared" si="242"/>
        <v>4.0295640000000006</v>
      </c>
      <c r="I257">
        <f t="shared" si="243"/>
        <v>1.9585249999999996E-3</v>
      </c>
      <c r="J257">
        <f t="shared" si="244"/>
        <v>3.6143124999999995E-3</v>
      </c>
      <c r="K257">
        <f t="shared" si="245"/>
        <v>28.455397999999999</v>
      </c>
      <c r="L257">
        <f>3*0.05*(1-0.05)*(1-0.05)*F66+3*0.05*0.05*(1-0.05)*J66+0.05*0.05*0.05*N66+(1-3*0.05*(1-0.05)*(1-0.05)-3*0.05*0.05*(1-0.05)-0.05*0.05*0.05)*B66</f>
        <v>2.7449874999999997E-3</v>
      </c>
      <c r="M257">
        <f>Q66+M66+I66+E66</f>
        <v>13.901007</v>
      </c>
      <c r="N257" s="21"/>
      <c r="O257" s="20"/>
      <c r="P257" s="16"/>
      <c r="Q257" t="s">
        <v>36</v>
      </c>
      <c r="R257">
        <f t="shared" si="246"/>
        <v>1.9572000000000001E-3</v>
      </c>
      <c r="S257">
        <f t="shared" si="247"/>
        <v>3.7170999999999997E-3</v>
      </c>
      <c r="U257">
        <f t="shared" si="248"/>
        <v>2.0141999999999998E-3</v>
      </c>
      <c r="V257">
        <f t="shared" si="249"/>
        <v>3.6274999999999996E-3</v>
      </c>
      <c r="X257">
        <f>3*0.1*(1-0.1)*(1-0.1)*F66+3*0.1*0.1*(1-0.1)*J66+0.1*0.1*0.1*N66+(1-3*0.1*(1-0.1)*(1-0.1)-3*0.1*0.1*(1-0.1)-0.1*0.1*0.1)*B66</f>
        <v>2.7899000000000001E-3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2.0095999999999998E-3</v>
      </c>
      <c r="G263">
        <f t="shared" si="251"/>
        <v>3.8287999999999998E-3</v>
      </c>
      <c r="I263">
        <f t="shared" si="252"/>
        <v>2.1175999999999999E-3</v>
      </c>
      <c r="J263">
        <f t="shared" si="253"/>
        <v>3.6519999999999999E-3</v>
      </c>
      <c r="L263">
        <f>3*0.2*(1-0.2)*(1-0.2)*F66+3*0.2*0.2*(1-0.2)*J66+0.2*0.2*0.2*N66+(1-3*0.2*(1-0.2)*(1-0.2)-3*0.2*0.2*(1-0.2)-0.2*0.2*0.2)*B66</f>
        <v>2.8792000000000002E-3</v>
      </c>
      <c r="N263" s="21"/>
      <c r="O263" s="20"/>
      <c r="P263" s="16"/>
      <c r="Q263" t="s">
        <v>36</v>
      </c>
      <c r="R263">
        <f t="shared" si="254"/>
        <v>2.0584000000000002E-3</v>
      </c>
      <c r="S263">
        <f t="shared" si="255"/>
        <v>3.9357000000000003E-3</v>
      </c>
      <c r="U263">
        <f t="shared" si="256"/>
        <v>2.2114000000000001E-3</v>
      </c>
      <c r="V263">
        <f t="shared" si="257"/>
        <v>3.6765000000000005E-3</v>
      </c>
      <c r="X263">
        <f>3*0.3*(1-0.3)*(1-0.3)*F66+3*0.3*0.3*(1-0.3)*J66+0.3*0.3*0.3*N66+(1-3*0.3*(1-0.3)*(1-0.3)-3*0.3*0.3*(1-0.3)-0.3*0.3*0.3)*B66</f>
        <v>2.9673E-3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7.4999999999999997E-3</v>
      </c>
      <c r="D13" s="3">
        <v>7.4999999999999997E-3</v>
      </c>
      <c r="E13">
        <v>1.9228940000000001</v>
      </c>
      <c r="F13" t="s">
        <v>22</v>
      </c>
      <c r="G13" s="3">
        <v>8.0999999999999996E-3</v>
      </c>
      <c r="H13" s="3">
        <v>8.0999999999999996E-3</v>
      </c>
      <c r="I13">
        <v>0.928041</v>
      </c>
      <c r="J13" t="s">
        <v>22</v>
      </c>
      <c r="K13">
        <v>8.8000000000000005E-3</v>
      </c>
      <c r="L13">
        <v>8.8000000000000005E-3</v>
      </c>
      <c r="M13">
        <v>0.93412499999999998</v>
      </c>
      <c r="N13" t="s">
        <v>22</v>
      </c>
      <c r="O13">
        <v>9.4000000000000004E-3</v>
      </c>
      <c r="P13">
        <v>9.4000000000000004E-3</v>
      </c>
      <c r="Q13">
        <v>0.87700599999999995</v>
      </c>
      <c r="S13" s="17"/>
      <c r="T13" t="s">
        <v>22</v>
      </c>
      <c r="U13" s="3">
        <v>7.1000000000000004E-3</v>
      </c>
      <c r="V13" s="3">
        <v>7.1999999999999998E-3</v>
      </c>
      <c r="W13">
        <v>0.96444200000000002</v>
      </c>
      <c r="X13" t="s">
        <v>22</v>
      </c>
      <c r="Y13" s="3">
        <v>7.7000000000000002E-3</v>
      </c>
      <c r="Z13" s="3">
        <v>7.7999999999999996E-3</v>
      </c>
      <c r="AA13">
        <v>1.1533690000000001</v>
      </c>
      <c r="AB13" t="s">
        <v>22</v>
      </c>
      <c r="AC13">
        <v>8.3000000000000001E-3</v>
      </c>
      <c r="AD13">
        <v>8.3999999999999995E-3</v>
      </c>
      <c r="AE13">
        <v>0.947716</v>
      </c>
      <c r="AF13" t="s">
        <v>22</v>
      </c>
      <c r="AG13">
        <v>8.8999999999999999E-3</v>
      </c>
      <c r="AH13">
        <v>8.9999999999999993E-3</v>
      </c>
      <c r="AI13">
        <v>1.1588719999999999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7.4999999999999997E-3</v>
      </c>
      <c r="D20" s="3">
        <v>7.4999999999999997E-3</v>
      </c>
      <c r="E20">
        <v>0.99717699999999998</v>
      </c>
      <c r="F20" t="s">
        <v>22</v>
      </c>
      <c r="G20" s="3">
        <v>8.0999999999999996E-3</v>
      </c>
      <c r="H20" s="3">
        <v>8.0999999999999996E-3</v>
      </c>
      <c r="I20">
        <v>1.281199</v>
      </c>
      <c r="J20" t="s">
        <v>22</v>
      </c>
      <c r="K20">
        <v>8.8000000000000005E-3</v>
      </c>
      <c r="L20">
        <v>8.8000000000000005E-3</v>
      </c>
      <c r="M20">
        <v>1.282551</v>
      </c>
      <c r="N20" t="s">
        <v>22</v>
      </c>
      <c r="O20">
        <v>9.4000000000000004E-3</v>
      </c>
      <c r="P20">
        <v>9.4000000000000004E-3</v>
      </c>
      <c r="Q20">
        <v>1.160863</v>
      </c>
      <c r="S20" s="18"/>
      <c r="T20" t="s">
        <v>22</v>
      </c>
      <c r="U20" s="3">
        <v>7.1000000000000004E-3</v>
      </c>
      <c r="V20" s="3">
        <v>7.1999999999999998E-3</v>
      </c>
      <c r="W20">
        <v>2.4622160000000002</v>
      </c>
      <c r="X20" t="s">
        <v>22</v>
      </c>
      <c r="Y20" s="3">
        <v>7.7000000000000002E-3</v>
      </c>
      <c r="Z20" s="3">
        <v>7.7999999999999996E-3</v>
      </c>
      <c r="AA20">
        <v>2.2371720000000002</v>
      </c>
      <c r="AB20" t="s">
        <v>22</v>
      </c>
      <c r="AC20">
        <v>8.3000000000000001E-3</v>
      </c>
      <c r="AD20">
        <v>8.3999999999999995E-3</v>
      </c>
      <c r="AE20">
        <v>2.3311980000000001</v>
      </c>
      <c r="AF20" t="s">
        <v>22</v>
      </c>
      <c r="AG20">
        <v>8.8999999999999999E-3</v>
      </c>
      <c r="AH20">
        <v>8.9999999999999993E-3</v>
      </c>
      <c r="AI20">
        <v>2.350406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7.4999999999999997E-3</v>
      </c>
      <c r="C25" s="8"/>
      <c r="D25" s="8"/>
      <c r="E25">
        <v>2.6038519999999998</v>
      </c>
      <c r="F25" s="8">
        <v>8.0999999999999996E-3</v>
      </c>
      <c r="G25" s="8"/>
      <c r="H25" s="8"/>
      <c r="I25">
        <v>3.2193350000000001</v>
      </c>
      <c r="J25" s="10">
        <v>8.8000000000000005E-3</v>
      </c>
      <c r="K25" s="10"/>
      <c r="L25" s="10"/>
      <c r="M25">
        <v>3.3141039999999999</v>
      </c>
      <c r="N25" s="10">
        <v>9.4000000000000004E-3</v>
      </c>
      <c r="O25" s="10"/>
      <c r="P25" s="10"/>
      <c r="Q25">
        <v>3.236669</v>
      </c>
      <c r="S25" s="19"/>
      <c r="T25" s="8">
        <v>7.1999999999999998E-3</v>
      </c>
      <c r="U25" s="8"/>
      <c r="V25" s="8"/>
      <c r="W25">
        <v>3.2308050000000001</v>
      </c>
      <c r="X25" s="8">
        <v>7.7999999999999996E-3</v>
      </c>
      <c r="Y25" s="8"/>
      <c r="Z25" s="8"/>
      <c r="AA25">
        <v>2.7457289999999999</v>
      </c>
      <c r="AB25" s="10">
        <v>8.3000000000000001E-3</v>
      </c>
      <c r="AC25" s="10"/>
      <c r="AD25" s="10"/>
      <c r="AE25">
        <v>3.25319</v>
      </c>
      <c r="AF25" s="10">
        <v>8.9999999999999993E-3</v>
      </c>
      <c r="AG25" s="10"/>
      <c r="AH25" s="10"/>
      <c r="AI25">
        <v>3.2441239999999998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6.0000000000000001E-3</v>
      </c>
      <c r="D34" s="3">
        <v>6.4999999999999997E-3</v>
      </c>
      <c r="E34">
        <v>0.95056700000000005</v>
      </c>
      <c r="F34" t="s">
        <v>22</v>
      </c>
      <c r="G34" s="3">
        <v>6.4999999999999997E-3</v>
      </c>
      <c r="H34" s="3">
        <v>7.1000000000000004E-3</v>
      </c>
      <c r="I34">
        <v>0.90045699999999995</v>
      </c>
      <c r="J34" t="s">
        <v>22</v>
      </c>
      <c r="K34">
        <v>7.0000000000000001E-3</v>
      </c>
      <c r="L34">
        <v>7.6E-3</v>
      </c>
      <c r="M34">
        <v>1.2354830000000001</v>
      </c>
      <c r="N34" t="s">
        <v>22</v>
      </c>
      <c r="O34">
        <v>7.4999999999999997E-3</v>
      </c>
      <c r="P34">
        <v>8.0999999999999996E-3</v>
      </c>
      <c r="Q34">
        <v>0.90473999999999999</v>
      </c>
      <c r="S34" s="17"/>
      <c r="T34" t="s">
        <v>22</v>
      </c>
      <c r="U34" s="3">
        <v>3.5999999999999999E-3</v>
      </c>
      <c r="V34" s="3">
        <v>5.4000000000000003E-3</v>
      </c>
      <c r="W34">
        <v>0.89354</v>
      </c>
      <c r="X34" t="s">
        <v>22</v>
      </c>
      <c r="Y34" s="3">
        <v>3.8999999999999998E-3</v>
      </c>
      <c r="Z34" s="3">
        <v>5.8999999999999999E-3</v>
      </c>
      <c r="AA34">
        <v>0.882212</v>
      </c>
      <c r="AB34" t="s">
        <v>22</v>
      </c>
      <c r="AC34" s="3">
        <v>4.3E-3</v>
      </c>
      <c r="AD34" s="3">
        <v>6.3E-3</v>
      </c>
      <c r="AE34">
        <v>0.93335299999999999</v>
      </c>
      <c r="AF34" t="s">
        <v>22</v>
      </c>
      <c r="AG34" s="3">
        <v>4.5999999999999999E-3</v>
      </c>
      <c r="AH34" s="3">
        <v>6.7999999999999996E-3</v>
      </c>
      <c r="AI34">
        <v>1.1532549999999999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6.0000000000000001E-3</v>
      </c>
      <c r="D41" s="3">
        <v>6.4999999999999997E-3</v>
      </c>
      <c r="E41">
        <v>2.722159</v>
      </c>
      <c r="F41" t="s">
        <v>22</v>
      </c>
      <c r="G41" s="3">
        <v>6.6E-3</v>
      </c>
      <c r="H41" s="3">
        <v>7.1000000000000004E-3</v>
      </c>
      <c r="I41">
        <v>2.4185940000000001</v>
      </c>
      <c r="J41" t="s">
        <v>22</v>
      </c>
      <c r="K41">
        <v>7.1000000000000004E-3</v>
      </c>
      <c r="L41">
        <v>7.6E-3</v>
      </c>
      <c r="M41">
        <v>2.7239589999999998</v>
      </c>
      <c r="N41" t="s">
        <v>22</v>
      </c>
      <c r="O41">
        <v>7.6E-3</v>
      </c>
      <c r="P41">
        <v>8.0999999999999996E-3</v>
      </c>
      <c r="Q41">
        <v>2.6476000000000002</v>
      </c>
      <c r="S41" s="18"/>
      <c r="T41" t="s">
        <v>22</v>
      </c>
      <c r="U41" s="3">
        <v>3.5999999999999999E-3</v>
      </c>
      <c r="V41" s="3">
        <v>5.4000000000000003E-3</v>
      </c>
      <c r="W41">
        <v>2.5417610000000002</v>
      </c>
      <c r="X41" t="s">
        <v>22</v>
      </c>
      <c r="Y41" s="3">
        <v>4.1999999999999997E-3</v>
      </c>
      <c r="Z41" s="3">
        <v>5.7999999999999996E-3</v>
      </c>
      <c r="AA41">
        <v>2.8359869999999998</v>
      </c>
      <c r="AB41" t="s">
        <v>22</v>
      </c>
      <c r="AC41" s="3">
        <v>4.4999999999999997E-3</v>
      </c>
      <c r="AD41" s="3">
        <v>6.3E-3</v>
      </c>
      <c r="AE41">
        <v>2.4897800000000001</v>
      </c>
      <c r="AF41" t="s">
        <v>22</v>
      </c>
      <c r="AG41" s="3">
        <v>4.8999999999999998E-3</v>
      </c>
      <c r="AH41" s="3">
        <v>6.7000000000000002E-3</v>
      </c>
      <c r="AI41">
        <v>2.6591040000000001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6.4000000000000003E-3</v>
      </c>
      <c r="C46" s="8"/>
      <c r="D46" s="8"/>
      <c r="E46">
        <v>3.2485719999999998</v>
      </c>
      <c r="F46" s="8">
        <v>6.8999999999999999E-3</v>
      </c>
      <c r="G46" s="8"/>
      <c r="H46" s="8"/>
      <c r="I46">
        <v>3.2243900000000001</v>
      </c>
      <c r="J46" s="10">
        <v>7.4000000000000003E-3</v>
      </c>
      <c r="K46" s="10"/>
      <c r="L46" s="10"/>
      <c r="M46">
        <v>2.6186729999999998</v>
      </c>
      <c r="N46" s="10">
        <v>7.9000000000000008E-3</v>
      </c>
      <c r="O46" s="10"/>
      <c r="P46" s="10"/>
      <c r="Q46">
        <v>2.8526660000000001</v>
      </c>
      <c r="S46" s="19"/>
      <c r="T46" s="8">
        <v>4.7999999999999996E-3</v>
      </c>
      <c r="U46" s="8"/>
      <c r="V46" s="8"/>
      <c r="W46">
        <v>3.3085429999999998</v>
      </c>
      <c r="X46" s="8">
        <v>5.3E-3</v>
      </c>
      <c r="Y46" s="8"/>
      <c r="Z46" s="8"/>
      <c r="AA46">
        <v>3.234912</v>
      </c>
      <c r="AB46" s="8">
        <v>5.7000000000000002E-3</v>
      </c>
      <c r="AC46" s="8"/>
      <c r="AD46" s="8"/>
      <c r="AE46">
        <v>3.2059760000000002</v>
      </c>
      <c r="AF46" s="8">
        <v>6.1000000000000004E-3</v>
      </c>
      <c r="AG46" s="8"/>
      <c r="AH46" s="8"/>
      <c r="AI46">
        <v>3.1945589999999999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1.9E-3</v>
      </c>
      <c r="D54" s="3">
        <v>3.3999999999999998E-3</v>
      </c>
      <c r="E54">
        <v>0.99265400000000004</v>
      </c>
      <c r="F54" t="s">
        <v>22</v>
      </c>
      <c r="G54" s="3">
        <v>2E-3</v>
      </c>
      <c r="H54" s="3">
        <v>3.7000000000000002E-3</v>
      </c>
      <c r="I54">
        <v>0.93387299999999995</v>
      </c>
      <c r="J54" t="s">
        <v>22</v>
      </c>
      <c r="K54" s="3">
        <v>2.2000000000000001E-3</v>
      </c>
      <c r="L54" s="3">
        <v>4.1000000000000003E-3</v>
      </c>
      <c r="M54">
        <v>1.1485829999999999</v>
      </c>
      <c r="N54" t="s">
        <v>22</v>
      </c>
      <c r="O54" s="3">
        <v>2.3999999999999998E-3</v>
      </c>
      <c r="P54" s="3">
        <v>4.4000000000000003E-3</v>
      </c>
      <c r="Q54">
        <v>1.1467350000000001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1.9E-3</v>
      </c>
      <c r="D61" s="3">
        <v>3.3999999999999998E-3</v>
      </c>
      <c r="E61">
        <v>2.2340429999999998</v>
      </c>
      <c r="F61" t="s">
        <v>22</v>
      </c>
      <c r="G61" s="3">
        <v>2.3E-3</v>
      </c>
      <c r="H61" s="3">
        <v>3.5000000000000001E-3</v>
      </c>
      <c r="I61">
        <v>1.79318</v>
      </c>
      <c r="J61" t="s">
        <v>22</v>
      </c>
      <c r="K61" s="3">
        <v>2.5000000000000001E-3</v>
      </c>
      <c r="L61" s="3">
        <v>3.5999999999999999E-3</v>
      </c>
      <c r="M61">
        <v>2.2386180000000002</v>
      </c>
      <c r="N61" t="s">
        <v>22</v>
      </c>
      <c r="O61" s="3">
        <v>2.7000000000000001E-3</v>
      </c>
      <c r="P61" s="3">
        <v>3.8999999999999998E-3</v>
      </c>
      <c r="Q61">
        <v>1.993598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2.5999999999999999E-3</v>
      </c>
      <c r="C66" s="8"/>
      <c r="D66" s="8"/>
      <c r="E66">
        <v>2.6875140000000002</v>
      </c>
      <c r="F66" s="8">
        <v>2.8999999999999998E-3</v>
      </c>
      <c r="G66" s="8"/>
      <c r="H66" s="8"/>
      <c r="I66">
        <v>3.1763940000000002</v>
      </c>
      <c r="J66" s="8">
        <v>3.2000000000000002E-3</v>
      </c>
      <c r="K66" s="8"/>
      <c r="L66" s="8"/>
      <c r="M66">
        <v>3.2142369999999998</v>
      </c>
      <c r="N66" s="8">
        <v>3.3999999999999998E-3</v>
      </c>
      <c r="O66" s="8"/>
      <c r="P66" s="8"/>
      <c r="Q66">
        <v>3.1715909999999998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7.5299999999999994E-3</v>
      </c>
      <c r="G75">
        <f t="shared" si="1"/>
        <v>7.5299999999999994E-3</v>
      </c>
      <c r="H75">
        <f t="shared" si="2"/>
        <v>2.8509350000000002</v>
      </c>
      <c r="I75">
        <f t="shared" si="3"/>
        <v>7.5299999999999994E-3</v>
      </c>
      <c r="J75">
        <f t="shared" si="4"/>
        <v>7.5299999999999994E-3</v>
      </c>
      <c r="K75">
        <f t="shared" si="5"/>
        <v>2.2783759999999997</v>
      </c>
      <c r="L75">
        <f>0.05*F25+(1-0.05)*B25</f>
        <v>7.5299999999999994E-3</v>
      </c>
      <c r="M75">
        <f>I25+E25</f>
        <v>5.8231869999999999</v>
      </c>
      <c r="P75" s="16"/>
      <c r="Q75" t="s">
        <v>36</v>
      </c>
      <c r="R75">
        <f t="shared" si="6"/>
        <v>7.5599999999999999E-3</v>
      </c>
      <c r="S75">
        <f t="shared" si="7"/>
        <v>7.5599999999999999E-3</v>
      </c>
      <c r="U75">
        <f t="shared" si="8"/>
        <v>7.5599999999999999E-3</v>
      </c>
      <c r="V75">
        <f t="shared" si="9"/>
        <v>7.5599999999999999E-3</v>
      </c>
      <c r="X75">
        <f>0.1*F25+(1-0.1)*B25</f>
        <v>7.5599999999999999E-3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7.62E-3</v>
      </c>
      <c r="G81">
        <f>0.2*H13+(1-0.2)*D13</f>
        <v>7.62E-3</v>
      </c>
      <c r="I81">
        <f t="shared" si="11"/>
        <v>7.62E-3</v>
      </c>
      <c r="J81">
        <f t="shared" si="12"/>
        <v>7.62E-3</v>
      </c>
      <c r="L81">
        <f>0.2*F25+(1-0.2)*B25</f>
        <v>7.62E-3</v>
      </c>
      <c r="P81" s="16"/>
      <c r="Q81" t="s">
        <v>36</v>
      </c>
      <c r="R81">
        <f t="shared" si="13"/>
        <v>7.6799999999999993E-3</v>
      </c>
      <c r="S81">
        <f t="shared" si="14"/>
        <v>7.6799999999999993E-3</v>
      </c>
      <c r="U81">
        <f t="shared" si="15"/>
        <v>7.6799999999999993E-3</v>
      </c>
      <c r="V81">
        <f t="shared" si="16"/>
        <v>7.6799999999999993E-3</v>
      </c>
      <c r="X81">
        <f>0.3*F25+(1-0.3)*B25</f>
        <v>7.6799999999999993E-3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7.5602500000000001E-3</v>
      </c>
      <c r="G88">
        <f t="shared" si="18"/>
        <v>7.5602500000000001E-3</v>
      </c>
      <c r="H88">
        <f t="shared" si="19"/>
        <v>3.7850600000000001</v>
      </c>
      <c r="I88">
        <f t="shared" si="20"/>
        <v>7.5602500000000001E-3</v>
      </c>
      <c r="J88">
        <f t="shared" si="21"/>
        <v>7.5602500000000001E-3</v>
      </c>
      <c r="K88">
        <f t="shared" si="22"/>
        <v>3.5609269999999995</v>
      </c>
      <c r="L88">
        <f>(0.05*(1-0.05)+0.05*(1-0.05))*F25+0.05*0.05*J25+(1-0.05*(1-0.05)-0.05*(1-0.05)-0.05*0.05)*B25</f>
        <v>7.5602500000000001E-3</v>
      </c>
      <c r="M88">
        <f>M25+I25+E25</f>
        <v>9.1372909999999994</v>
      </c>
      <c r="O88" s="20"/>
      <c r="P88" s="16"/>
      <c r="Q88" t="s">
        <v>36</v>
      </c>
      <c r="R88">
        <f t="shared" si="23"/>
        <v>7.621000000000001E-3</v>
      </c>
      <c r="S88">
        <f t="shared" si="24"/>
        <v>7.621000000000001E-3</v>
      </c>
      <c r="U88">
        <f t="shared" si="25"/>
        <v>7.621000000000001E-3</v>
      </c>
      <c r="V88">
        <f t="shared" si="26"/>
        <v>7.621000000000001E-3</v>
      </c>
      <c r="X88">
        <f>(0.1*0.9+0.1*0.9)*F25+0.1*0.1*J25+(1-0.1*0.9-0.1*0.9-0.1*0.1)*B25</f>
        <v>7.621000000000001E-3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7.7439999999999991E-3</v>
      </c>
      <c r="G94">
        <f t="shared" si="28"/>
        <v>7.7439999999999991E-3</v>
      </c>
      <c r="I94">
        <f t="shared" si="29"/>
        <v>7.7439999999999991E-3</v>
      </c>
      <c r="J94">
        <f t="shared" si="30"/>
        <v>7.7439999999999991E-3</v>
      </c>
      <c r="L94">
        <f>(0.2*0.8+0.2*0.8)*F25+0.2*0.2*J25+(1-0.2*0.8-0.2*0.8-0.2*0.2)*B25</f>
        <v>7.7439999999999991E-3</v>
      </c>
      <c r="O94" s="20"/>
      <c r="P94" s="16"/>
      <c r="Q94" t="s">
        <v>36</v>
      </c>
      <c r="R94">
        <f t="shared" si="31"/>
        <v>7.869000000000001E-3</v>
      </c>
      <c r="S94">
        <f t="shared" si="32"/>
        <v>7.869000000000001E-3</v>
      </c>
      <c r="U94">
        <f t="shared" si="33"/>
        <v>7.869000000000001E-3</v>
      </c>
      <c r="V94">
        <f t="shared" si="34"/>
        <v>7.869000000000001E-3</v>
      </c>
      <c r="X94">
        <f>(0.3*0.7+0.3*0.7)*F25+0.3*0.3*J25+(1-0.3*0.7-0.3*0.7-0.3*0.3)*B25</f>
        <v>7.869000000000001E-3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7.5907249999999978E-3</v>
      </c>
      <c r="G101">
        <f t="shared" si="36"/>
        <v>7.5907249999999978E-3</v>
      </c>
      <c r="H101">
        <f>Q13+M13+I11+E13</f>
        <v>3.7340249999999999</v>
      </c>
      <c r="I101">
        <f t="shared" si="37"/>
        <v>7.5907249999999978E-3</v>
      </c>
      <c r="J101">
        <f t="shared" si="38"/>
        <v>7.5907249999999978E-3</v>
      </c>
      <c r="K101">
        <f t="shared" si="39"/>
        <v>4.7217899999999995</v>
      </c>
      <c r="L101">
        <f>3*0.05*(1-0.05)*(1-0.05)*F25+3*0.05*0.05*(1-0.05)*J25+0.05*0.05*0.05*N25+(1-3*0.05*(1-0.05)*(1-0.05)-3*0.05*0.05*(1-0.05)-0.05*0.05*0.05)*B25</f>
        <v>7.5907249999999978E-3</v>
      </c>
      <c r="M101">
        <f>Q25+M25+I25+E25</f>
        <v>12.37396</v>
      </c>
      <c r="N101" s="21"/>
      <c r="O101" s="20"/>
      <c r="P101" s="16"/>
      <c r="Q101" t="s">
        <v>36</v>
      </c>
      <c r="R101">
        <f t="shared" si="40"/>
        <v>7.6827999999999992E-3</v>
      </c>
      <c r="S101">
        <f t="shared" si="41"/>
        <v>7.6827999999999992E-3</v>
      </c>
      <c r="U101">
        <f t="shared" si="42"/>
        <v>7.6827999999999992E-3</v>
      </c>
      <c r="V101">
        <f t="shared" si="43"/>
        <v>7.6827999999999992E-3</v>
      </c>
      <c r="X101">
        <f>3*0.1*(1-0.1)*(1-0.1)*F25+3*0.1*0.1*(1-0.1)*J25+0.1*0.1*0.1*N25+(1-3*0.1*(1-0.1)*(1-0.1)-3*0.1*0.1*(1-0.1)-0.1*0.1*0.1)*B25</f>
        <v>7.6827999999999992E-3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7.8703999999999996E-3</v>
      </c>
      <c r="G107">
        <f t="shared" si="45"/>
        <v>7.8703999999999996E-3</v>
      </c>
      <c r="I107">
        <f t="shared" si="46"/>
        <v>7.8703999999999996E-3</v>
      </c>
      <c r="J107">
        <f t="shared" si="47"/>
        <v>7.8703999999999996E-3</v>
      </c>
      <c r="L107">
        <f>3*0.2*(1-0.2)*(1-0.2)*F25+3*0.2*0.2*(1-0.2)*J25+0.2*0.2*0.2*N25+(1-3*0.2*(1-0.2)*(1-0.2)-3*0.2*0.2*(1-0.2)-0.2*0.2*0.2)*B25</f>
        <v>7.8703999999999996E-3</v>
      </c>
      <c r="N107" s="21"/>
      <c r="O107" s="20"/>
      <c r="P107" s="16"/>
      <c r="Q107" t="s">
        <v>36</v>
      </c>
      <c r="R107">
        <f t="shared" si="48"/>
        <v>8.0616000000000004E-3</v>
      </c>
      <c r="S107">
        <f t="shared" si="49"/>
        <v>8.0616000000000004E-3</v>
      </c>
      <c r="U107">
        <f t="shared" si="50"/>
        <v>8.0616000000000004E-3</v>
      </c>
      <c r="V107">
        <f t="shared" si="51"/>
        <v>8.0616000000000004E-3</v>
      </c>
      <c r="X107">
        <f>3*0.3*(1-0.3)*(1-0.3)*F25+3*0.3*0.3*(1-0.3)*J25+0.3*0.3*0.3*N25+(1-3*0.3*(1-0.3)*(1-0.3)-3*0.3*0.3*(1-0.3)-0.3*0.3*0.3)*B25</f>
        <v>8.0616000000000004E-3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>0.1*Y11+(1-0.1)*U11</f>
        <v>0</v>
      </c>
      <c r="S112">
        <f>0.1*Z11+(1-0.1)*V11</f>
        <v>0</v>
      </c>
      <c r="U112">
        <f t="shared" ref="U112:U114" si="58">0.1*Y18+(1-0.1)*U18</f>
        <v>0</v>
      </c>
      <c r="V112">
        <f t="shared" ref="V112:V114" si="59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>0.1*Y12+(1-0.1)*U12</f>
        <v>0</v>
      </c>
      <c r="S113">
        <f>0.1*Z12+(1-0.1)*V12</f>
        <v>0</v>
      </c>
      <c r="U113">
        <f t="shared" si="58"/>
        <v>0</v>
      </c>
      <c r="V113">
        <f t="shared" si="59"/>
        <v>0</v>
      </c>
    </row>
    <row r="114" spans="2:25" x14ac:dyDescent="0.25">
      <c r="C114" s="17"/>
      <c r="D114" s="16"/>
      <c r="E114" t="s">
        <v>36</v>
      </c>
      <c r="F114">
        <f t="shared" si="52"/>
        <v>7.1300000000000001E-3</v>
      </c>
      <c r="G114">
        <f t="shared" si="53"/>
        <v>7.2299999999999994E-3</v>
      </c>
      <c r="H114">
        <f t="shared" si="54"/>
        <v>2.1178110000000001</v>
      </c>
      <c r="I114">
        <f t="shared" si="55"/>
        <v>7.1300000000000001E-3</v>
      </c>
      <c r="J114">
        <f t="shared" si="56"/>
        <v>7.2299999999999994E-3</v>
      </c>
      <c r="K114">
        <f t="shared" si="57"/>
        <v>4.6993880000000008</v>
      </c>
      <c r="L114">
        <f>0.05*X25+(1-0.05)*T25</f>
        <v>7.2299999999999994E-3</v>
      </c>
      <c r="M114">
        <f>AA25+W25</f>
        <v>5.976534</v>
      </c>
      <c r="P114" s="16"/>
      <c r="Q114" t="s">
        <v>36</v>
      </c>
      <c r="R114">
        <f>0.1*Y20+(1-0.1)*U13</f>
        <v>7.1600000000000006E-3</v>
      </c>
      <c r="S114">
        <f>0.1*Z13+(1-0.1)*V13</f>
        <v>7.26E-3</v>
      </c>
      <c r="U114">
        <f t="shared" si="58"/>
        <v>7.1600000000000006E-3</v>
      </c>
      <c r="V114">
        <f t="shared" si="59"/>
        <v>7.26E-3</v>
      </c>
      <c r="X114">
        <f>0.1*X25+(1-0.1)*T25</f>
        <v>7.26E-3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0">0.2*Y11+(1-0.2)*U11</f>
        <v>0</v>
      </c>
      <c r="G118">
        <f t="shared" ref="G118:G120" si="61">0.2*Z11+(1-0.2)*V11</f>
        <v>0</v>
      </c>
      <c r="I118">
        <f t="shared" ref="I118:I120" si="62">0.2*Y18+(1-0.2)*U18</f>
        <v>0</v>
      </c>
      <c r="J118">
        <f t="shared" ref="J118:J120" si="63">0.2*Z18+(1-0.2)*V18</f>
        <v>0</v>
      </c>
      <c r="P118" s="16" t="s">
        <v>38</v>
      </c>
      <c r="Q118" t="s">
        <v>33</v>
      </c>
      <c r="R118">
        <f t="shared" ref="R118:S120" si="64">0.3*Y11+(1-0.3)*U11</f>
        <v>0</v>
      </c>
      <c r="S118">
        <f t="shared" si="64"/>
        <v>0</v>
      </c>
      <c r="U118">
        <f t="shared" ref="U118:U120" si="65">0.3*Y18+(1-0.3)*U18</f>
        <v>0</v>
      </c>
      <c r="V118">
        <f t="shared" ref="V118:V120" si="66">0.3*Z18+(1-0.3)*V18</f>
        <v>0</v>
      </c>
    </row>
    <row r="119" spans="2:25" x14ac:dyDescent="0.25">
      <c r="C119" s="17"/>
      <c r="D119" s="16"/>
      <c r="E119" t="s">
        <v>35</v>
      </c>
      <c r="F119">
        <f t="shared" si="60"/>
        <v>0</v>
      </c>
      <c r="G119">
        <f t="shared" si="61"/>
        <v>0</v>
      </c>
      <c r="I119">
        <f t="shared" si="62"/>
        <v>0</v>
      </c>
      <c r="J119">
        <f t="shared" si="63"/>
        <v>0</v>
      </c>
      <c r="P119" s="16"/>
      <c r="Q119" t="s">
        <v>35</v>
      </c>
      <c r="R119">
        <f t="shared" si="64"/>
        <v>0</v>
      </c>
      <c r="S119">
        <f t="shared" si="64"/>
        <v>0</v>
      </c>
      <c r="U119">
        <f t="shared" si="65"/>
        <v>0</v>
      </c>
      <c r="V119">
        <f t="shared" si="66"/>
        <v>0</v>
      </c>
    </row>
    <row r="120" spans="2:25" x14ac:dyDescent="0.25">
      <c r="C120" s="17"/>
      <c r="D120" s="16"/>
      <c r="E120" t="s">
        <v>36</v>
      </c>
      <c r="F120">
        <f t="shared" si="60"/>
        <v>7.2200000000000007E-3</v>
      </c>
      <c r="G120">
        <f t="shared" si="61"/>
        <v>7.3200000000000001E-3</v>
      </c>
      <c r="I120">
        <f t="shared" si="62"/>
        <v>7.2200000000000007E-3</v>
      </c>
      <c r="J120">
        <f t="shared" si="63"/>
        <v>7.3200000000000001E-3</v>
      </c>
      <c r="L120">
        <f>0.2*X25+(1-0.2)*T25</f>
        <v>7.3200000000000001E-3</v>
      </c>
      <c r="P120" s="16"/>
      <c r="Q120" t="s">
        <v>36</v>
      </c>
      <c r="R120">
        <f t="shared" si="64"/>
        <v>7.28E-3</v>
      </c>
      <c r="S120">
        <f t="shared" si="64"/>
        <v>7.3799999999999994E-3</v>
      </c>
      <c r="U120">
        <f t="shared" si="65"/>
        <v>7.28E-3</v>
      </c>
      <c r="V120">
        <f t="shared" si="66"/>
        <v>7.3799999999999994E-3</v>
      </c>
      <c r="X120">
        <f>0.3*X25+(1-0.3)*T25</f>
        <v>7.3799999999999994E-3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7">(0.05*(1-0.05)+0.05*(1-0.05))*Y11+0.05*0.05*AC11+(1-0.05*(1-0.05)-0.05*(1-0.05)-0.05*0.05)*U11</f>
        <v>0</v>
      </c>
      <c r="G125">
        <f t="shared" ref="G125:G127" si="68">(0.05*(1-0.05)+0.05*(1-0.05))*Z11+0.05*0.05*AD11+(1-0.05*(1-0.05)-0.05*(1-0.05)-0.05*0.05)*V11</f>
        <v>0</v>
      </c>
      <c r="H125">
        <f t="shared" ref="H125:H127" si="69">AE11+AA11+W11</f>
        <v>0</v>
      </c>
      <c r="I125">
        <f t="shared" ref="I125:I127" si="70">(0.05*(1-0.05)+0.05*(1-0.05))*Y18+0.05*0.05*AC18+(1-0.05*(1-0.05)-0.05*(1-0.05)-0.05*0.05)*U18</f>
        <v>0</v>
      </c>
      <c r="J125">
        <f t="shared" ref="J125:J127" si="71">(0.05*(1-0.05)+0.05*(1-0.05))*Z18+0.05*0.05*AD18+(1-0.05*(1-0.05)-0.05*(1-0.05)-0.05*0.05)*V18</f>
        <v>0</v>
      </c>
      <c r="K125">
        <f t="shared" ref="K125:K127" si="72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3">(0.1*0.9+0.1*0.9)*Y11+0.1*0.1*AC11+(1-0.1*0.9-0.1*0.9-0.1*0.1)*U11</f>
        <v>0</v>
      </c>
      <c r="S125">
        <f t="shared" ref="S125:S127" si="74">(0.1*0.9+0.1*0.9)*Z11+0.1*0.1*AD11+(1-0.1*0.9-0.1*0.9-0.1*0.1)*V11</f>
        <v>0</v>
      </c>
      <c r="U125">
        <f t="shared" ref="U125:U127" si="75">(0.1*0.9+0.1*0.9)*Y18+0.1*0.1*AC18+(1-0.1*0.9-0.1*0.9-0.1*0.1)*U18</f>
        <v>0</v>
      </c>
      <c r="V125">
        <f t="shared" ref="V125:V127" si="76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7"/>
        <v>0</v>
      </c>
      <c r="G126">
        <f t="shared" si="68"/>
        <v>0</v>
      </c>
      <c r="H126">
        <f t="shared" si="69"/>
        <v>0</v>
      </c>
      <c r="I126">
        <f t="shared" si="70"/>
        <v>0</v>
      </c>
      <c r="J126">
        <f t="shared" si="71"/>
        <v>0</v>
      </c>
      <c r="K126">
        <f t="shared" si="72"/>
        <v>0</v>
      </c>
      <c r="O126" s="20"/>
      <c r="P126" s="16"/>
      <c r="Q126" t="s">
        <v>35</v>
      </c>
      <c r="R126">
        <f t="shared" si="73"/>
        <v>0</v>
      </c>
      <c r="S126">
        <f t="shared" si="74"/>
        <v>0</v>
      </c>
      <c r="U126">
        <f t="shared" si="75"/>
        <v>0</v>
      </c>
      <c r="V126">
        <f t="shared" si="76"/>
        <v>0</v>
      </c>
    </row>
    <row r="127" spans="2:25" x14ac:dyDescent="0.25">
      <c r="B127" s="17"/>
      <c r="C127" s="20"/>
      <c r="D127" s="16"/>
      <c r="E127" t="s">
        <v>36</v>
      </c>
      <c r="F127">
        <f t="shared" si="67"/>
        <v>7.1600000000000014E-3</v>
      </c>
      <c r="G127">
        <f t="shared" si="68"/>
        <v>7.26E-3</v>
      </c>
      <c r="H127">
        <f t="shared" si="69"/>
        <v>3.0655270000000003</v>
      </c>
      <c r="I127">
        <f t="shared" si="70"/>
        <v>7.1600000000000014E-3</v>
      </c>
      <c r="J127">
        <f t="shared" si="71"/>
        <v>7.26E-3</v>
      </c>
      <c r="K127">
        <f t="shared" si="72"/>
        <v>7.0305859999999996</v>
      </c>
      <c r="L127">
        <f>(0.05*(1-0.05)+0.05*(1-0.05))*X25+0.05*0.05*AB25+(1-0.05*(1-0.05)-0.05*(1-0.05)-0.05*0.05)*T25</f>
        <v>7.2597500000000006E-3</v>
      </c>
      <c r="M127">
        <f>AE25+AA25+W25</f>
        <v>9.2297240000000009</v>
      </c>
      <c r="O127" s="20"/>
      <c r="P127" s="16"/>
      <c r="Q127" t="s">
        <v>36</v>
      </c>
      <c r="R127">
        <f t="shared" si="73"/>
        <v>7.2200000000000007E-3</v>
      </c>
      <c r="S127">
        <f t="shared" si="74"/>
        <v>7.3200000000000001E-3</v>
      </c>
      <c r="U127">
        <f t="shared" si="75"/>
        <v>7.2200000000000007E-3</v>
      </c>
      <c r="V127">
        <f t="shared" si="76"/>
        <v>7.3200000000000001E-3</v>
      </c>
      <c r="X127">
        <f>(0.1*0.9+0.1*0.9)*X25+0.1*0.1*AB25+(1-0.1*0.9-0.1*0.9-0.1*0.1)*T25</f>
        <v>7.3190000000000009E-3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7">(0.2*0.8+0.2*0.8)*Y11+0.2*0.2*AC11+(1-0.2*0.8-0.2*0.8-0.2*0.2)*U11</f>
        <v>0</v>
      </c>
      <c r="G131">
        <f t="shared" ref="G131:G133" si="78">(0.2*0.8+0.2*0.8)*Z11+0.2*0.2*AD11+(1-0.2*0.8-0.2*0.8-0.2*0.2)*V11</f>
        <v>0</v>
      </c>
      <c r="I131">
        <f t="shared" ref="I131:I133" si="79">(0.2*0.8+0.2*0.8)*Y18+0.2*0.2*AC18+(1-0.2*0.8-0.2*0.8-0.2*0.2)*U18</f>
        <v>0</v>
      </c>
      <c r="J131">
        <f t="shared" ref="J131:J133" si="80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1">(0.3*0.7+0.3*0.7)*Y11+0.3*0.3*AC11+(1-0.3*0.7-0.3*0.7-0.3*0.3)*U11</f>
        <v>0</v>
      </c>
      <c r="S131">
        <f t="shared" ref="S131:S133" si="82">(0.3*0.7+0.3*0.7)*Z11+0.3*0.3*AD11+(1-0.3*0.7-0.3*0.7-0.3*0.3)*V11</f>
        <v>0</v>
      </c>
      <c r="U131">
        <f t="shared" ref="U131:U133" si="83">(0.3*0.7+0.3*0.7)*Y18+0.3*0.3*AC18+(1-0.3*0.7-0.3*0.7-0.3*0.3)*U18</f>
        <v>0</v>
      </c>
      <c r="V131">
        <f t="shared" ref="V131:V133" si="84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7"/>
        <v>0</v>
      </c>
      <c r="G132">
        <f t="shared" si="78"/>
        <v>0</v>
      </c>
      <c r="I132">
        <f t="shared" si="79"/>
        <v>0</v>
      </c>
      <c r="J132">
        <f t="shared" si="80"/>
        <v>0</v>
      </c>
      <c r="O132" s="20"/>
      <c r="P132" s="16"/>
      <c r="Q132" t="s">
        <v>35</v>
      </c>
      <c r="R132">
        <f t="shared" si="81"/>
        <v>0</v>
      </c>
      <c r="S132">
        <f t="shared" si="82"/>
        <v>0</v>
      </c>
      <c r="U132">
        <f t="shared" si="83"/>
        <v>0</v>
      </c>
      <c r="V132">
        <f t="shared" si="84"/>
        <v>0</v>
      </c>
    </row>
    <row r="133" spans="1:25" x14ac:dyDescent="0.25">
      <c r="B133" s="17"/>
      <c r="C133" s="20"/>
      <c r="D133" s="16"/>
      <c r="E133" t="s">
        <v>36</v>
      </c>
      <c r="F133">
        <f t="shared" si="77"/>
        <v>7.3400000000000002E-3</v>
      </c>
      <c r="G133">
        <f t="shared" si="78"/>
        <v>7.4399999999999996E-3</v>
      </c>
      <c r="I133">
        <f t="shared" si="79"/>
        <v>7.3400000000000002E-3</v>
      </c>
      <c r="J133">
        <f t="shared" si="80"/>
        <v>7.4399999999999996E-3</v>
      </c>
      <c r="L133">
        <f>(0.2*0.8+0.2*0.8)*X25+0.2*0.2*AB25+(1-0.2*0.8-0.2*0.8-0.2*0.2)*T25</f>
        <v>7.4359999999999999E-3</v>
      </c>
      <c r="O133" s="20"/>
      <c r="P133" s="16"/>
      <c r="Q133" t="s">
        <v>36</v>
      </c>
      <c r="R133">
        <f t="shared" si="81"/>
        <v>7.4600000000000014E-3</v>
      </c>
      <c r="S133">
        <f t="shared" si="82"/>
        <v>7.5600000000000007E-3</v>
      </c>
      <c r="U133">
        <f t="shared" si="83"/>
        <v>7.4600000000000014E-3</v>
      </c>
      <c r="V133">
        <f t="shared" si="84"/>
        <v>7.5600000000000007E-3</v>
      </c>
      <c r="X133">
        <f>(0.3*0.7+0.3*0.7)*X25+0.3*0.3*AB25+(1-0.3*0.7-0.3*0.7-0.3*0.3)*T25</f>
        <v>7.5510000000000004E-3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5">3*0.05*(1-0.05)*(1-0.05)*Y18+3*0.05*0.05*(1-0.05)*AC18+0.05*0.05*0.05*AG18+(1-3*0.05*(1-0.05)*(1-0.05)-3*0.05*0.05*(1-0.05)-0.05*0.05*0.05)*U18</f>
        <v>0</v>
      </c>
      <c r="J138">
        <f t="shared" ref="J138:J140" si="86">3*0.05*(1-0.05)*(1-0.05)*Z18+3*0.05*0.05*(1-0.05)*AD18+0.05*0.05*0.05*AH18+(1-3*0.05*(1-0.05)*(1-0.05)-3*0.05*0.05*(1-0.05)-0.05*0.05*0.05)*V18</f>
        <v>0</v>
      </c>
      <c r="K138">
        <f t="shared" ref="K138:K140" si="87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8">3*0.1*(1-0.1)*(1-0.1)*Y11+3*0.1*0.1*(1-0.1)*AC11+0.1*0.1*0.1*AG11+(1-3*0.1*(1-0.1)*(1-0.1)-3*0.1*0.1*(1-0.1)-0.1*0.1*0.1)*U11</f>
        <v>0</v>
      </c>
      <c r="S138">
        <f t="shared" ref="S138:S140" si="89">3*0.1*(1-0.1)*(1-0.1)*Z11+3*0.1*0.1*(1-0.1)*AD11+0.1*0.1*0.1*AH11+(1-3*0.1*(1-0.1)*(1-0.1)-3*0.1*0.1*(1-0.1)-0.1*0.1*0.1)*V11</f>
        <v>0</v>
      </c>
      <c r="U138">
        <f t="shared" ref="U138:U140" si="90">3*0.1*(1-0.1)*(1-0.1)*Y18+3*0.1*0.1*(1-0.1)*AC18+0.1*0.1*0.1*AG18+(1-3*0.1*(1-0.1)*(1-0.1)-3*0.1*0.1*(1-0.1)-0.1*0.1*0.1)*U18</f>
        <v>0</v>
      </c>
      <c r="V138">
        <f t="shared" ref="V138:V140" si="91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5"/>
        <v>0</v>
      </c>
      <c r="J139">
        <f t="shared" si="86"/>
        <v>0</v>
      </c>
      <c r="K139">
        <f t="shared" si="87"/>
        <v>0</v>
      </c>
      <c r="N139" s="21"/>
      <c r="O139" s="20"/>
      <c r="P139" s="16"/>
      <c r="Q139" t="s">
        <v>35</v>
      </c>
      <c r="R139">
        <f t="shared" si="88"/>
        <v>0</v>
      </c>
      <c r="S139">
        <f t="shared" si="89"/>
        <v>0</v>
      </c>
      <c r="U139">
        <f t="shared" si="90"/>
        <v>0</v>
      </c>
      <c r="V139">
        <f t="shared" si="91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7.1899999999999993E-3</v>
      </c>
      <c r="G140">
        <f>3*0.05*(1-0.05)*(1-0.05)*Z20+3*0.05*0.05*(1-0.05)*AD13+0.05*0.05*0.05*AH13+(1-3*0.05*(1-0.05)*(1-0.05)-3*0.05*0.05*(1-0.05)-0.05*0.05*0.05)*V13</f>
        <v>7.2899999999999987E-3</v>
      </c>
      <c r="H140">
        <f>AI13+AE13+AA20+W13</f>
        <v>5.3082019999999996</v>
      </c>
      <c r="I140">
        <f t="shared" si="85"/>
        <v>7.1899999999999993E-3</v>
      </c>
      <c r="J140">
        <f t="shared" si="86"/>
        <v>7.2899999999999987E-3</v>
      </c>
      <c r="K140">
        <f t="shared" si="87"/>
        <v>9.3809920000000009</v>
      </c>
      <c r="L140">
        <f>3*0.05*(1-0.05)*(1-0.05)*X25+3*0.05*0.05*(1-0.05)*AB25+0.05*0.05*0.05*AF25+(1-3*0.05*(1-0.05)*(1-0.05)-3*0.05*0.05*(1-0.05)-0.05*0.05*0.05)*T25</f>
        <v>7.2892874999999991E-3</v>
      </c>
      <c r="M140">
        <f>AI25+AE25+AA25+W25</f>
        <v>12.473848</v>
      </c>
      <c r="N140" s="21"/>
      <c r="O140" s="20"/>
      <c r="P140" s="16"/>
      <c r="Q140" t="s">
        <v>36</v>
      </c>
      <c r="R140">
        <f t="shared" si="88"/>
        <v>7.28E-3</v>
      </c>
      <c r="S140">
        <f t="shared" si="89"/>
        <v>7.3799999999999994E-3</v>
      </c>
      <c r="U140">
        <f t="shared" si="90"/>
        <v>7.28E-3</v>
      </c>
      <c r="V140">
        <f t="shared" si="91"/>
        <v>7.3799999999999994E-3</v>
      </c>
      <c r="X140">
        <f>3*0.1*(1-0.1)*(1-0.1)*X25+3*0.1*0.1*(1-0.1)*AB25+0.1*0.1*0.1*AF25+(1-3*0.1*(1-0.1)*(1-0.1)-3*0.1*0.1*(1-0.1)-0.1*0.1*0.1)*T25</f>
        <v>7.377299999999999E-3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2">3*0.2*(1-0.2)*(1-0.2)*Y18+3*0.2*0.2*(1-0.2)*AC18+0.2*0.2*0.2*AG18+(1-3*0.2*(1-0.2)*(1-0.2)-3*0.2*0.2*(1-0.2)-0.2*0.2*0.2)*U18</f>
        <v>0</v>
      </c>
      <c r="J144">
        <f t="shared" ref="J144:J146" si="93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4">3*0.3*(1-0.3)*(1-0.3)*Y11+3*0.3*0.3*(1-0.3)*AC11+0.3*0.3*0.3*AG11+(1-3*0.3*(1-0.3)*(1-0.3)-3*0.3*0.3*(1-0.3)-0.3*0.3*0.3)*U11</f>
        <v>0</v>
      </c>
      <c r="S144">
        <f t="shared" ref="S144:S146" si="95">3*0.3*(1-0.3)*(1-0.3)*Z11+3*0.3*0.3*(1-0.3)*AD11+0.3*0.3*0.3*AH11+(1-3*0.3*(1-0.3)*(1-0.3)-3*0.3*0.3*(1-0.3)-0.3*0.3*0.3)*V11</f>
        <v>0</v>
      </c>
      <c r="U144">
        <f t="shared" ref="U144:U146" si="96">3*0.3*(1-0.3)*(1-0.3)*Y18+3*0.3*0.3*(1-0.3)*AC18+0.3*0.3*0.3*AG18+(1-3*0.3*(1-0.3)*(1-0.3)-3*0.3*0.3*(1-0.3)-0.3*0.3*0.3)*U18</f>
        <v>0</v>
      </c>
      <c r="V144">
        <f t="shared" ref="V144:V146" si="97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2"/>
        <v>0</v>
      </c>
      <c r="J145">
        <f t="shared" si="93"/>
        <v>0</v>
      </c>
      <c r="N145" s="21"/>
      <c r="O145" s="20"/>
      <c r="P145" s="16"/>
      <c r="Q145" t="s">
        <v>35</v>
      </c>
      <c r="R145">
        <f t="shared" si="94"/>
        <v>0</v>
      </c>
      <c r="S145">
        <f t="shared" si="95"/>
        <v>0</v>
      </c>
      <c r="U145">
        <f t="shared" si="96"/>
        <v>0</v>
      </c>
      <c r="V145">
        <f t="shared" si="97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7.4599999999999996E-3</v>
      </c>
      <c r="G146">
        <f>3*0.2*(1-0.2)*(1-0.2)*Z20+3*0.2*0.2*(1-0.2)*AD13+0.2*0.2*0.2*AH13+(1-3*0.2*(1-0.2)*(1-0.2)-3*0.2*0.2*(1-0.2)-0.2*0.2*0.2)*V13</f>
        <v>7.559999999999999E-3</v>
      </c>
      <c r="I146">
        <f t="shared" si="92"/>
        <v>7.4599999999999996E-3</v>
      </c>
      <c r="J146">
        <f t="shared" si="93"/>
        <v>7.559999999999999E-3</v>
      </c>
      <c r="L146">
        <f>3*0.2*(1-0.2)*(1-0.2)*X25+3*0.2*0.2*(1-0.2)*AB25+0.2*0.2*0.2*AF25+(1-3*0.2*(1-0.2)*(1-0.2)-3*0.2*0.2*(1-0.2)-0.2*0.2*0.2)*T25</f>
        <v>7.5503999999999996E-3</v>
      </c>
      <c r="N146" s="21"/>
      <c r="O146" s="20"/>
      <c r="P146" s="16"/>
      <c r="Q146" t="s">
        <v>36</v>
      </c>
      <c r="R146">
        <f t="shared" si="94"/>
        <v>7.6400000000000001E-3</v>
      </c>
      <c r="S146">
        <f t="shared" si="95"/>
        <v>7.7400000000000004E-3</v>
      </c>
      <c r="U146">
        <f t="shared" si="96"/>
        <v>7.6400000000000001E-3</v>
      </c>
      <c r="V146">
        <f t="shared" si="97"/>
        <v>7.7400000000000004E-3</v>
      </c>
      <c r="X146">
        <f>3*0.3*(1-0.3)*(1-0.3)*X25+3*0.3*0.3*(1-0.3)*AB25+0.3*0.3*0.3*AF25+(1-3*0.3*(1-0.3)*(1-0.3)-3*0.3*0.3*(1-0.3)-0.3*0.3*0.3)*T25</f>
        <v>7.7211000000000007E-3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8">0.05*G32+(1-0.05)*C32</f>
        <v>0</v>
      </c>
      <c r="G151">
        <f t="shared" ref="G151:G153" si="99">0.05*H32+(1-0.05)*D32</f>
        <v>0</v>
      </c>
      <c r="H151">
        <f t="shared" ref="H151:H153" si="100">I32++E32</f>
        <v>0</v>
      </c>
      <c r="I151">
        <f t="shared" ref="I151:I153" si="101">0.05*G39+(1-0.05)*C39</f>
        <v>0</v>
      </c>
      <c r="J151">
        <f t="shared" ref="J151:J153" si="102">0.05*H39+(1-0.05)*D39</f>
        <v>0</v>
      </c>
      <c r="K151">
        <f t="shared" ref="K151:K153" si="103">I39+E39</f>
        <v>0</v>
      </c>
      <c r="P151" s="16" t="s">
        <v>34</v>
      </c>
      <c r="Q151" t="s">
        <v>33</v>
      </c>
      <c r="R151">
        <f t="shared" ref="R151:R153" si="104">0.1*G32+(1-0.1)*C32</f>
        <v>0</v>
      </c>
      <c r="S151">
        <f t="shared" ref="S151:S153" si="105">0.1*H32+(1-0.1)*D32</f>
        <v>0</v>
      </c>
      <c r="U151">
        <f t="shared" ref="U151:U153" si="106">0.1*G39+(1-0.1)*C39</f>
        <v>0</v>
      </c>
      <c r="V151">
        <f t="shared" ref="V151:V153" si="107">0.1*H39+(1-0.1)*D39</f>
        <v>0</v>
      </c>
    </row>
    <row r="152" spans="1:25" x14ac:dyDescent="0.25">
      <c r="C152" s="17"/>
      <c r="D152" s="16"/>
      <c r="E152" t="s">
        <v>35</v>
      </c>
      <c r="F152">
        <f t="shared" si="98"/>
        <v>0</v>
      </c>
      <c r="G152">
        <f t="shared" si="99"/>
        <v>0</v>
      </c>
      <c r="H152">
        <f t="shared" si="100"/>
        <v>0</v>
      </c>
      <c r="I152">
        <f t="shared" si="101"/>
        <v>0</v>
      </c>
      <c r="J152">
        <f t="shared" si="102"/>
        <v>0</v>
      </c>
      <c r="K152">
        <f t="shared" si="103"/>
        <v>0</v>
      </c>
      <c r="P152" s="16"/>
      <c r="Q152" t="s">
        <v>35</v>
      </c>
      <c r="R152">
        <f t="shared" si="104"/>
        <v>0</v>
      </c>
      <c r="S152">
        <f t="shared" si="105"/>
        <v>0</v>
      </c>
      <c r="U152">
        <f t="shared" si="106"/>
        <v>0</v>
      </c>
      <c r="V152">
        <f t="shared" si="107"/>
        <v>0</v>
      </c>
    </row>
    <row r="153" spans="1:25" x14ac:dyDescent="0.25">
      <c r="C153" s="17"/>
      <c r="D153" s="16"/>
      <c r="E153" t="s">
        <v>36</v>
      </c>
      <c r="F153">
        <f t="shared" si="98"/>
        <v>6.025E-3</v>
      </c>
      <c r="G153">
        <f t="shared" si="99"/>
        <v>6.5299999999999993E-3</v>
      </c>
      <c r="H153">
        <f t="shared" si="100"/>
        <v>1.851024</v>
      </c>
      <c r="I153">
        <f t="shared" si="101"/>
        <v>6.0300000000000006E-3</v>
      </c>
      <c r="J153">
        <f t="shared" si="102"/>
        <v>6.5299999999999993E-3</v>
      </c>
      <c r="K153">
        <f t="shared" si="103"/>
        <v>5.1407530000000001</v>
      </c>
      <c r="L153">
        <f>0.05*F46+(1-0.05)*B46</f>
        <v>6.4250000000000002E-3</v>
      </c>
      <c r="M153">
        <f>I46+E46</f>
        <v>6.4729619999999999</v>
      </c>
      <c r="P153" s="16"/>
      <c r="Q153" t="s">
        <v>36</v>
      </c>
      <c r="R153">
        <f t="shared" si="104"/>
        <v>6.0499999999999998E-3</v>
      </c>
      <c r="S153">
        <f t="shared" si="105"/>
        <v>6.5599999999999999E-3</v>
      </c>
      <c r="U153">
        <f t="shared" si="106"/>
        <v>6.0600000000000003E-3</v>
      </c>
      <c r="V153">
        <f t="shared" si="107"/>
        <v>6.5599999999999999E-3</v>
      </c>
      <c r="X153">
        <f>0.1*F46+(1-0.1)*B46</f>
        <v>6.4500000000000009E-3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8">0.2*G32+(1-0.2)*C32</f>
        <v>0</v>
      </c>
      <c r="G157">
        <f t="shared" ref="G157:G159" si="109">0.2*H32+(1-0.2)*D32</f>
        <v>0</v>
      </c>
      <c r="I157">
        <f t="shared" ref="I157:I159" si="110">0.2*G39+(1-0.2)*C39</f>
        <v>0</v>
      </c>
      <c r="J157">
        <f t="shared" ref="J157:J159" si="111">0.2*H39+(1-0.2)*D39</f>
        <v>0</v>
      </c>
      <c r="P157" s="16" t="s">
        <v>38</v>
      </c>
      <c r="Q157" t="s">
        <v>33</v>
      </c>
      <c r="R157">
        <f t="shared" ref="R157:R159" si="112">0.3*G32+(1-0.3)*C32</f>
        <v>0</v>
      </c>
      <c r="S157">
        <f t="shared" ref="S157:S159" si="113">0.3*H32+(1-0.3)*D32</f>
        <v>0</v>
      </c>
      <c r="U157">
        <f t="shared" ref="U157:U159" si="114">0.3*G39+(1-0.3)*C39</f>
        <v>0</v>
      </c>
      <c r="V157">
        <f t="shared" ref="V157:V159" si="115">0.3*H39+(1-0.3)*D39</f>
        <v>0</v>
      </c>
    </row>
    <row r="158" spans="1:25" x14ac:dyDescent="0.25">
      <c r="C158" s="17"/>
      <c r="D158" s="16"/>
      <c r="E158" t="s">
        <v>35</v>
      </c>
      <c r="F158">
        <f t="shared" si="108"/>
        <v>0</v>
      </c>
      <c r="G158">
        <f t="shared" si="109"/>
        <v>0</v>
      </c>
      <c r="I158">
        <f t="shared" si="110"/>
        <v>0</v>
      </c>
      <c r="J158">
        <f t="shared" si="111"/>
        <v>0</v>
      </c>
      <c r="P158" s="16"/>
      <c r="Q158" t="s">
        <v>35</v>
      </c>
      <c r="R158">
        <f t="shared" si="112"/>
        <v>0</v>
      </c>
      <c r="S158">
        <f t="shared" si="113"/>
        <v>0</v>
      </c>
      <c r="U158">
        <f t="shared" si="114"/>
        <v>0</v>
      </c>
      <c r="V158">
        <f t="shared" si="115"/>
        <v>0</v>
      </c>
    </row>
    <row r="159" spans="1:25" x14ac:dyDescent="0.25">
      <c r="C159" s="17"/>
      <c r="D159" s="16"/>
      <c r="E159" t="s">
        <v>36</v>
      </c>
      <c r="F159">
        <f t="shared" si="108"/>
        <v>6.1000000000000004E-3</v>
      </c>
      <c r="G159">
        <f t="shared" si="109"/>
        <v>6.62E-3</v>
      </c>
      <c r="I159">
        <f t="shared" si="110"/>
        <v>6.1200000000000004E-3</v>
      </c>
      <c r="J159">
        <f t="shared" si="111"/>
        <v>6.62E-3</v>
      </c>
      <c r="L159">
        <f>0.2*F46+(1-0.2)*B46</f>
        <v>6.5000000000000006E-3</v>
      </c>
      <c r="P159" s="16"/>
      <c r="Q159" t="s">
        <v>36</v>
      </c>
      <c r="R159">
        <f t="shared" si="112"/>
        <v>6.1499999999999992E-3</v>
      </c>
      <c r="S159">
        <f t="shared" si="113"/>
        <v>6.6799999999999993E-3</v>
      </c>
      <c r="U159">
        <f t="shared" si="114"/>
        <v>6.1799999999999997E-3</v>
      </c>
      <c r="V159">
        <f t="shared" si="115"/>
        <v>6.6799999999999993E-3</v>
      </c>
      <c r="X159">
        <f>0.3*F46+(1-0.3)*B46</f>
        <v>6.5499999999999994E-3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6">(0.05*(1-0.05)+0.05*(1-0.05))*G32+0.05*0.05*K32+(1-0.05*(1-0.05)-0.05*(1-0.05)-0.05*0.05)*C32</f>
        <v>0</v>
      </c>
      <c r="G164">
        <f t="shared" ref="G164:G166" si="117">(0.05*(1-0.05)+0.05*(1-0.05))*H32+0.05*0.05*L32+(1-0.05*(1-0.05)-0.05*(1-0.05)-0.05*0.05)*D32</f>
        <v>0</v>
      </c>
      <c r="H164">
        <f t="shared" ref="H164:H166" si="118">M32+I32+E32</f>
        <v>0</v>
      </c>
      <c r="I164">
        <f t="shared" ref="I164:I166" si="119">(0.05*(1-0.05)+0.05*(1-0.05))*G39+0.05*0.05*K39+(1-0.05*(1-0.05)-0.05*(1-0.05)-0.05*0.05)*C39</f>
        <v>0</v>
      </c>
      <c r="J164">
        <f t="shared" ref="J164:J166" si="120">(0.05*(1-0.05)+0.05*(1-0.05))*H39+0.05*0.05*L39+(1-0.05*(1-0.05)-0.05*(1-0.05)-0.05*0.05)*D39</f>
        <v>0</v>
      </c>
      <c r="K164">
        <f t="shared" ref="K164:K166" si="121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2">(0.1*0.9+0.1*0.9)*G32+0.1*0.1*K32+(1-0.1*0.9-0.1*0.9-0.1*0.1)*C32</f>
        <v>0</v>
      </c>
      <c r="S164">
        <f t="shared" ref="S164:S166" si="123">(0.1*0.9+0.1*0.9)*H32+0.1*0.1*L32+(1-0.1*0.9-0.1*0.9-0.1*0.1)*D32</f>
        <v>0</v>
      </c>
      <c r="U164">
        <f t="shared" ref="U164:U166" si="124">(0.1*0.9+0.1*0.9)*G39+0.1*0.1*K39+(1-0.1*0.9-0.1*0.9-0.1*0.1)*C39</f>
        <v>0</v>
      </c>
      <c r="V164">
        <f t="shared" ref="V164:V166" si="125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6"/>
        <v>0</v>
      </c>
      <c r="G165">
        <f t="shared" si="117"/>
        <v>0</v>
      </c>
      <c r="H165">
        <f t="shared" si="118"/>
        <v>0</v>
      </c>
      <c r="I165">
        <f t="shared" si="119"/>
        <v>0</v>
      </c>
      <c r="J165">
        <f t="shared" si="120"/>
        <v>0</v>
      </c>
      <c r="K165">
        <f t="shared" si="121"/>
        <v>0</v>
      </c>
      <c r="O165" s="20"/>
      <c r="P165" s="16"/>
      <c r="Q165" t="s">
        <v>35</v>
      </c>
      <c r="R165">
        <f t="shared" si="122"/>
        <v>0</v>
      </c>
      <c r="S165">
        <f t="shared" si="123"/>
        <v>0</v>
      </c>
      <c r="U165">
        <f t="shared" si="124"/>
        <v>0</v>
      </c>
      <c r="V165">
        <f t="shared" si="125"/>
        <v>0</v>
      </c>
    </row>
    <row r="166" spans="2:25" x14ac:dyDescent="0.25">
      <c r="B166" s="17"/>
      <c r="C166" s="20"/>
      <c r="D166" s="16"/>
      <c r="E166" t="s">
        <v>36</v>
      </c>
      <c r="F166">
        <f t="shared" si="116"/>
        <v>6.0500000000000007E-3</v>
      </c>
      <c r="G166">
        <f t="shared" si="117"/>
        <v>6.5597499999999996E-3</v>
      </c>
      <c r="H166">
        <f t="shared" si="118"/>
        <v>3.0865070000000001</v>
      </c>
      <c r="I166">
        <f t="shared" si="119"/>
        <v>6.0597500000000009E-3</v>
      </c>
      <c r="J166">
        <f t="shared" si="120"/>
        <v>6.5597499999999996E-3</v>
      </c>
      <c r="K166">
        <f t="shared" si="121"/>
        <v>7.864711999999999</v>
      </c>
      <c r="L166">
        <f>(0.05*(1-0.05)+0.05*(1-0.05))*F46+0.05*0.05*J46+(1-0.05*(1-0.05)-0.05*(1-0.05)-0.05*0.05)*B46</f>
        <v>6.4500000000000009E-3</v>
      </c>
      <c r="M166">
        <f>M46+I46+E46</f>
        <v>9.0916350000000001</v>
      </c>
      <c r="O166" s="20"/>
      <c r="P166" s="16"/>
      <c r="Q166" t="s">
        <v>36</v>
      </c>
      <c r="R166">
        <f t="shared" si="122"/>
        <v>6.1000000000000004E-3</v>
      </c>
      <c r="S166">
        <f t="shared" si="123"/>
        <v>6.6189999999999999E-3</v>
      </c>
      <c r="U166">
        <f t="shared" si="124"/>
        <v>6.1190000000000012E-3</v>
      </c>
      <c r="V166">
        <f t="shared" si="125"/>
        <v>6.6189999999999999E-3</v>
      </c>
      <c r="X166">
        <f>(0.1*0.9+0.1*0.9)*F46+0.1*0.1*J46+(1-0.1*0.9-0.1*0.9-0.1*0.1)*B46</f>
        <v>6.5000000000000006E-3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6">(0.2*0.8+0.2*0.8)*G32+0.2*0.2*K32+(1-0.2*0.8-0.2*0.8-0.2*0.2)*C32</f>
        <v>0</v>
      </c>
      <c r="G170">
        <f t="shared" ref="G170:G172" si="127">(0.2*0.8+0.2*0.8)*H32+0.2*0.2*L32+(1-0.2*0.8-0.2*0.8-0.2*0.2)*D32</f>
        <v>0</v>
      </c>
      <c r="I170">
        <f t="shared" ref="I170:I172" si="128">(0.2*0.8+0.2*0.8)*G39+0.2*0.2*K39+(1-0.2*0.8-0.2*0.8-0.2*0.2)*C39</f>
        <v>0</v>
      </c>
      <c r="J170">
        <f t="shared" ref="J170:J172" si="129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0">(0.3*0.7+0.3*0.7)*G32+0.3*0.3*K32+(1-0.3*0.7-0.3*0.7-0.3*0.3)*C32</f>
        <v>0</v>
      </c>
      <c r="S170">
        <f t="shared" ref="S170:S172" si="131">(0.3*0.7+0.3*0.7)*H32+0.3*0.3*L32+(1-0.3*0.7-0.3*0.7-0.3*0.3)*D32</f>
        <v>0</v>
      </c>
      <c r="U170">
        <f t="shared" ref="U170:U172" si="132">(0.3*0.7+0.3*0.7)*G39+0.3*0.3*K39+(1-0.3*0.7-0.3*0.7-0.3*0.3)*C39</f>
        <v>0</v>
      </c>
      <c r="V170">
        <f t="shared" ref="V170:V172" si="133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6"/>
        <v>0</v>
      </c>
      <c r="G171">
        <f t="shared" si="127"/>
        <v>0</v>
      </c>
      <c r="I171">
        <f t="shared" si="128"/>
        <v>0</v>
      </c>
      <c r="J171">
        <f t="shared" si="129"/>
        <v>0</v>
      </c>
      <c r="O171" s="20"/>
      <c r="P171" s="16"/>
      <c r="Q171" t="s">
        <v>35</v>
      </c>
      <c r="R171">
        <f t="shared" si="130"/>
        <v>0</v>
      </c>
      <c r="S171">
        <f t="shared" si="131"/>
        <v>0</v>
      </c>
      <c r="U171">
        <f t="shared" si="132"/>
        <v>0</v>
      </c>
      <c r="V171">
        <f t="shared" si="133"/>
        <v>0</v>
      </c>
    </row>
    <row r="172" spans="2:25" x14ac:dyDescent="0.25">
      <c r="B172" s="17"/>
      <c r="C172" s="20"/>
      <c r="D172" s="16"/>
      <c r="E172" t="s">
        <v>36</v>
      </c>
      <c r="F172">
        <f t="shared" si="126"/>
        <v>6.1999999999999998E-3</v>
      </c>
      <c r="G172">
        <f t="shared" si="127"/>
        <v>6.7359999999999989E-3</v>
      </c>
      <c r="I172">
        <f t="shared" si="128"/>
        <v>6.2360000000000002E-3</v>
      </c>
      <c r="J172">
        <f t="shared" si="129"/>
        <v>6.7359999999999989E-3</v>
      </c>
      <c r="L172">
        <f>(0.2*0.8+0.2*0.8)*F46+0.2*0.2*J46+(1-0.2*0.8-0.2*0.8-0.2*0.2)*B46</f>
        <v>6.6E-3</v>
      </c>
      <c r="O172" s="20"/>
      <c r="P172" s="16"/>
      <c r="Q172" t="s">
        <v>36</v>
      </c>
      <c r="R172">
        <f t="shared" si="130"/>
        <v>6.3E-3</v>
      </c>
      <c r="S172">
        <f t="shared" si="131"/>
        <v>6.8510000000000003E-3</v>
      </c>
      <c r="U172">
        <f t="shared" si="132"/>
        <v>6.3510000000000007E-3</v>
      </c>
      <c r="V172">
        <f t="shared" si="133"/>
        <v>6.8510000000000003E-3</v>
      </c>
      <c r="X172">
        <f>(0.3*0.7+0.3*0.7)*F46+0.3*0.3*J46+(1-0.3*0.7-0.3*0.7-0.3*0.3)*B46</f>
        <v>6.7000000000000011E-3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4">3*0.05*(1-0.05)*(1-0.05)*G32+3*0.05*0.05*(1-0.05)*K32+0.05*0.05*0.05*O32+(1-3*0.05*(1-0.05)*(1-0.05)-3*0.05*0.05*(1-0.05)-0.05*0.05*0.05)*C32</f>
        <v>0</v>
      </c>
      <c r="G177">
        <f t="shared" ref="G177:G179" si="135">3*0.05*(1-0.05)*(1-0.05)*H32+3*0.05*0.05*(1-0.05)*L32+0.05*0.05*0.05*P32+(1-3*0.05*(1-0.05)*(1-0.05)-3*0.05*0.05*(1-0.05)-0.05*0.05*0.05)*D32</f>
        <v>0</v>
      </c>
      <c r="H177">
        <f t="shared" ref="H177:H179" si="136">Q32+M32+I32+E32</f>
        <v>0</v>
      </c>
      <c r="I177">
        <f t="shared" ref="I177:I179" si="137">3*0.05*(1-0.05)*(1-0.05)*G39+3*0.05*0.05*(1-0.05)*K39+0.05*0.05*0.05*O39+(1-3*0.05*(1-0.05)*(1-0.05)-3*0.05*0.05*(1-0.05)-0.05*0.05*0.05)*C39</f>
        <v>0</v>
      </c>
      <c r="J177">
        <f t="shared" ref="J177:J179" si="138">3*0.05*(1-0.05)*(1-0.05)*H39+3*0.05*0.05*(1-0.05)*L39+0.05*0.05*0.05*P39+(1-3*0.05*(1-0.05)*(1-0.05)-3*0.05*0.05*(1-0.05)-0.05*0.05*0.05)*D39</f>
        <v>0</v>
      </c>
      <c r="K177">
        <f t="shared" ref="K177:K179" si="139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0">3*0.1*(1-0.1)*(1-0.1)*G32+3*0.1*0.1*(1-0.1)*K32+0.1*0.1*0.1*O32+(1-3*0.1*(1-0.1)*(1-0.1)-3*0.1*0.1*(1-0.1)-0.1*0.1*0.1)*C32</f>
        <v>0</v>
      </c>
      <c r="S177">
        <f t="shared" ref="S177:S179" si="141">3*0.1*(1-0.1)*(1-0.1)*H32+3*0.1*0.1*(1-0.1)*L32+0.1*0.1*0.1*P32+(1-3*0.1*(1-0.1)*(1-0.1)-3*0.1*0.1*(1-0.1)-0.1*0.1*0.1)*D32</f>
        <v>0</v>
      </c>
      <c r="U177">
        <f t="shared" ref="U177:U179" si="142">3*0.1*(1-0.1)*(1-0.1)*G39+3*0.1*0.1*(1-0.1)*K39+0.1*0.1*0.1*O39+(1-3*0.1*(1-0.1)*(1-0.1)-3*0.1*0.1*(1-0.1)-0.1*0.1*0.1)*C39</f>
        <v>0</v>
      </c>
      <c r="V177">
        <f t="shared" ref="V177:V179" si="143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4"/>
        <v>0</v>
      </c>
      <c r="G178">
        <f t="shared" si="135"/>
        <v>0</v>
      </c>
      <c r="H178">
        <f t="shared" si="136"/>
        <v>0</v>
      </c>
      <c r="I178">
        <f t="shared" si="137"/>
        <v>0</v>
      </c>
      <c r="J178">
        <f t="shared" si="138"/>
        <v>0</v>
      </c>
      <c r="K178">
        <f t="shared" si="139"/>
        <v>0</v>
      </c>
      <c r="N178" s="21"/>
      <c r="O178" s="20"/>
      <c r="P178" s="16"/>
      <c r="Q178" t="s">
        <v>35</v>
      </c>
      <c r="R178">
        <f t="shared" si="140"/>
        <v>0</v>
      </c>
      <c r="S178">
        <f t="shared" si="141"/>
        <v>0</v>
      </c>
      <c r="U178">
        <f t="shared" si="142"/>
        <v>0</v>
      </c>
      <c r="V178">
        <f t="shared" si="143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4"/>
        <v>6.0749999999999997E-3</v>
      </c>
      <c r="G179">
        <f t="shared" si="135"/>
        <v>6.5892624999999991E-3</v>
      </c>
      <c r="H179">
        <f t="shared" si="136"/>
        <v>3.991247</v>
      </c>
      <c r="I179">
        <f t="shared" si="137"/>
        <v>6.0892624999999995E-3</v>
      </c>
      <c r="J179">
        <f t="shared" si="138"/>
        <v>6.5892624999999991E-3</v>
      </c>
      <c r="K179">
        <f t="shared" si="139"/>
        <v>10.512312</v>
      </c>
      <c r="L179">
        <f>3*0.05*(1-0.05)*(1-0.05)*F46+3*0.05*0.05*(1-0.05)*J46+0.05*0.05*0.05*N46+(1-3*0.05*(1-0.05)*(1-0.05)-3*0.05*0.05*(1-0.05)-0.05*0.05*0.05)*B46</f>
        <v>6.4749999999999999E-3</v>
      </c>
      <c r="M179">
        <f>Q46+M46+I46+E46</f>
        <v>11.944300999999999</v>
      </c>
      <c r="N179" s="21"/>
      <c r="O179" s="20"/>
      <c r="P179" s="16"/>
      <c r="Q179" t="s">
        <v>36</v>
      </c>
      <c r="R179">
        <f t="shared" si="140"/>
        <v>6.1500000000000001E-3</v>
      </c>
      <c r="S179">
        <f t="shared" si="141"/>
        <v>6.6770999999999992E-3</v>
      </c>
      <c r="U179">
        <f t="shared" si="142"/>
        <v>6.1770999999999996E-3</v>
      </c>
      <c r="V179">
        <f t="shared" si="143"/>
        <v>6.6770999999999992E-3</v>
      </c>
      <c r="X179">
        <f>3*0.1*(1-0.1)*(1-0.1)*F46+3*0.1*0.1*(1-0.1)*J46+0.1*0.1*0.1*N46+(1-3*0.1*(1-0.1)*(1-0.1)-3*0.1*0.1*(1-0.1)-0.1*0.1*0.1)*B46</f>
        <v>6.5500000000000003E-3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4">3*0.2*(1-0.2)*(1-0.2)*G32+3*0.2*0.2*(1-0.2)*K32+0.2*0.2*0.2*O32+(1-3*0.2*(1-0.2)*(1-0.2)-3*0.2*0.2*(1-0.2)-0.2*0.2*0.2)*C32</f>
        <v>0</v>
      </c>
      <c r="G183">
        <f t="shared" ref="G183:G185" si="145">3*0.2*(1-0.2)*(1-0.2)*H32+3*0.2*0.2*(1-0.2)*L32+0.2*0.2*0.2*P32+(1-3*0.2*(1-0.2)*(1-0.2)-3*0.2*0.2*(1-0.2)-0.2*0.2*0.2)*D32</f>
        <v>0</v>
      </c>
      <c r="I183">
        <f t="shared" ref="I183:I185" si="146">3*0.2*(1-0.2)*(1-0.2)*G39+3*0.2*0.2*(1-0.2)*K39+0.2*0.2*0.2*O39+(1-3*0.2*(1-0.2)*(1-0.2)-3*0.2*0.2*(1-0.2)-0.2*0.2*0.2)*C39</f>
        <v>0</v>
      </c>
      <c r="J183">
        <f t="shared" ref="J183:J185" si="147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8">3*0.3*(1-0.3)*(1-0.3)*G32+3*0.3*0.3*(1-0.3)*K32+0.3*0.3*0.3*O32+(1-3*0.3*(1-0.3)*(1-0.3)-3*0.3*0.3*(1-0.3)-0.3*0.3*0.3)*C32</f>
        <v>0</v>
      </c>
      <c r="S183">
        <f t="shared" ref="S183:S185" si="149">3*0.3*(1-0.3)*(1-0.3)*H32+3*0.3*0.3*(1-0.3)*L32+0.3*0.3*0.3*P32+(1-3*0.3*(1-0.3)*(1-0.3)-3*0.3*0.3*(1-0.3)-0.3*0.3*0.3)*D32</f>
        <v>0</v>
      </c>
      <c r="U183">
        <f t="shared" ref="U183:U185" si="150">3*0.3*(1-0.3)*(1-0.3)*G39+3*0.3*0.3*(1-0.3)*K39+0.3*0.3*0.3*O39+(1-3*0.3*(1-0.3)*(1-0.3)-3*0.3*0.3*(1-0.3)-0.3*0.3*0.3)*C39</f>
        <v>0</v>
      </c>
      <c r="V183">
        <f t="shared" ref="V183:V185" si="151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4"/>
        <v>0</v>
      </c>
      <c r="G184">
        <f t="shared" si="145"/>
        <v>0</v>
      </c>
      <c r="I184">
        <f t="shared" si="146"/>
        <v>0</v>
      </c>
      <c r="J184">
        <f t="shared" si="147"/>
        <v>0</v>
      </c>
      <c r="N184" s="21"/>
      <c r="O184" s="20"/>
      <c r="P184" s="16"/>
      <c r="Q184" t="s">
        <v>35</v>
      </c>
      <c r="R184">
        <f t="shared" si="148"/>
        <v>0</v>
      </c>
      <c r="S184">
        <f t="shared" si="149"/>
        <v>0</v>
      </c>
      <c r="U184">
        <f t="shared" si="150"/>
        <v>0</v>
      </c>
      <c r="V184">
        <f t="shared" si="151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4"/>
        <v>6.3E-3</v>
      </c>
      <c r="G185">
        <f t="shared" si="145"/>
        <v>6.8488000000000004E-3</v>
      </c>
      <c r="I185">
        <f t="shared" si="146"/>
        <v>6.3487999999999999E-3</v>
      </c>
      <c r="J185">
        <f t="shared" si="147"/>
        <v>6.8488000000000004E-3</v>
      </c>
      <c r="L185">
        <f>3*0.2*(1-0.2)*(1-0.2)*F46+3*0.2*0.2*(1-0.2)*J46+0.2*0.2*0.2*N46+(1-3*0.2*(1-0.2)*(1-0.2)-3*0.2*0.2*(1-0.2)-0.2*0.2*0.2)*B46</f>
        <v>6.7000000000000002E-3</v>
      </c>
      <c r="N185" s="21"/>
      <c r="O185" s="20"/>
      <c r="P185" s="16"/>
      <c r="Q185" t="s">
        <v>36</v>
      </c>
      <c r="R185">
        <f t="shared" si="148"/>
        <v>6.4499999999999991E-3</v>
      </c>
      <c r="S185">
        <f t="shared" si="149"/>
        <v>7.0156999999999997E-3</v>
      </c>
      <c r="U185">
        <f t="shared" si="150"/>
        <v>6.515700000000001E-3</v>
      </c>
      <c r="V185">
        <f t="shared" si="151"/>
        <v>7.0156999999999997E-3</v>
      </c>
      <c r="X185">
        <f>3*0.3*(1-0.3)*(1-0.3)*F46+3*0.3*0.3*(1-0.3)*J46+0.3*0.3*0.3*N46+(1-3*0.3*(1-0.3)*(1-0.3)-3*0.3*0.3*(1-0.3)-0.3*0.3*0.3)*B46</f>
        <v>6.8500000000000002E-3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2">0.05*Y32+(1-0.05)*U32</f>
        <v>0</v>
      </c>
      <c r="G190">
        <f t="shared" ref="G190:G192" si="153">0.05*Z32+(1-0.05)*V32</f>
        <v>0</v>
      </c>
      <c r="H190">
        <f t="shared" ref="H190:H192" si="154">AA32+W32</f>
        <v>0</v>
      </c>
      <c r="I190">
        <f t="shared" ref="I190:I192" si="155">0.05*Y39+(1-0.05)*U39</f>
        <v>0</v>
      </c>
      <c r="J190">
        <f t="shared" ref="J190:J192" si="156">0.05*Z39+(1-0.05)*V39</f>
        <v>0</v>
      </c>
      <c r="K190">
        <f t="shared" ref="K190:K192" si="157">AA39+W39</f>
        <v>0</v>
      </c>
      <c r="P190" s="16" t="s">
        <v>34</v>
      </c>
      <c r="Q190" t="s">
        <v>33</v>
      </c>
      <c r="R190">
        <f t="shared" ref="R190:R192" si="158">0.1*Y32+(1-0.1)*U32</f>
        <v>0</v>
      </c>
      <c r="S190">
        <f t="shared" ref="S190:S192" si="159">0.1*Z32+(1-0.1)*V32</f>
        <v>0</v>
      </c>
      <c r="U190">
        <f t="shared" ref="U190:U192" si="160">0.1*Y39+(1-0.1)*U39</f>
        <v>0</v>
      </c>
      <c r="V190">
        <f t="shared" ref="V190:V192" si="161">0.1*Z39+(1-0.1)*V39</f>
        <v>0</v>
      </c>
    </row>
    <row r="191" spans="1:25" x14ac:dyDescent="0.25">
      <c r="C191" s="17"/>
      <c r="D191" s="16"/>
      <c r="E191" t="s">
        <v>35</v>
      </c>
      <c r="F191">
        <f t="shared" si="152"/>
        <v>0</v>
      </c>
      <c r="G191">
        <f t="shared" si="153"/>
        <v>0</v>
      </c>
      <c r="H191">
        <f t="shared" si="154"/>
        <v>0</v>
      </c>
      <c r="I191">
        <f t="shared" si="155"/>
        <v>0</v>
      </c>
      <c r="J191">
        <f t="shared" si="156"/>
        <v>0</v>
      </c>
      <c r="K191">
        <f t="shared" si="157"/>
        <v>0</v>
      </c>
      <c r="P191" s="16"/>
      <c r="Q191" t="s">
        <v>35</v>
      </c>
      <c r="R191">
        <f t="shared" si="158"/>
        <v>0</v>
      </c>
      <c r="S191">
        <f t="shared" si="159"/>
        <v>0</v>
      </c>
      <c r="U191">
        <f t="shared" si="160"/>
        <v>0</v>
      </c>
      <c r="V191">
        <f t="shared" si="161"/>
        <v>0</v>
      </c>
    </row>
    <row r="192" spans="1:25" x14ac:dyDescent="0.25">
      <c r="C192" s="17"/>
      <c r="D192" s="16"/>
      <c r="E192" t="s">
        <v>36</v>
      </c>
      <c r="F192">
        <f t="shared" si="152"/>
        <v>3.6149999999999997E-3</v>
      </c>
      <c r="G192">
        <f t="shared" si="153"/>
        <v>5.4250000000000001E-3</v>
      </c>
      <c r="H192">
        <f t="shared" si="154"/>
        <v>1.775752</v>
      </c>
      <c r="I192">
        <f t="shared" si="155"/>
        <v>3.63E-3</v>
      </c>
      <c r="J192">
        <f t="shared" si="156"/>
        <v>5.4200000000000003E-3</v>
      </c>
      <c r="K192">
        <f t="shared" si="157"/>
        <v>5.3777480000000004</v>
      </c>
      <c r="L192">
        <f>0.05*X46+(1-0.05)*T46</f>
        <v>4.8249999999999994E-3</v>
      </c>
      <c r="M192">
        <f>AA46+W46</f>
        <v>6.5434549999999998</v>
      </c>
      <c r="P192" s="16"/>
      <c r="Q192" t="s">
        <v>36</v>
      </c>
      <c r="R192">
        <f t="shared" si="158"/>
        <v>3.63E-3</v>
      </c>
      <c r="S192">
        <f t="shared" si="159"/>
        <v>5.4500000000000009E-3</v>
      </c>
      <c r="U192">
        <f t="shared" si="160"/>
        <v>3.6600000000000001E-3</v>
      </c>
      <c r="V192">
        <f t="shared" si="161"/>
        <v>5.4400000000000004E-3</v>
      </c>
      <c r="X192">
        <f>0.1*X46+(1-0.1)*T46</f>
        <v>4.8500000000000001E-3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2">0.2*Y32+(1-0.2)*U32</f>
        <v>0</v>
      </c>
      <c r="G196">
        <f t="shared" ref="G196:G198" si="163">0.2*Z32+(1-0.2)*V32</f>
        <v>0</v>
      </c>
      <c r="I196">
        <f t="shared" ref="I196:I198" si="164">0.2*Y39+(1-0.2)*U39</f>
        <v>0</v>
      </c>
      <c r="J196">
        <f t="shared" ref="J196:J198" si="165">0.2*Z39+(1-0.2)*V39</f>
        <v>0</v>
      </c>
      <c r="P196" s="16" t="s">
        <v>38</v>
      </c>
      <c r="Q196" t="s">
        <v>33</v>
      </c>
      <c r="R196">
        <f t="shared" ref="R196:R198" si="166">0.3*Y32+(1-0.3)*U32</f>
        <v>0</v>
      </c>
      <c r="S196">
        <f t="shared" ref="S196:S198" si="167">0.3*Z32+(1-0.3)*V32</f>
        <v>0</v>
      </c>
      <c r="U196">
        <f t="shared" ref="U196:U198" si="168">0.3*Y39+(1-0.3)*U39</f>
        <v>0</v>
      </c>
      <c r="V196">
        <f t="shared" ref="V196:V198" si="169">0.3*Z39+(1-0.3)*V39</f>
        <v>0</v>
      </c>
    </row>
    <row r="197" spans="2:25" x14ac:dyDescent="0.25">
      <c r="C197" s="17"/>
      <c r="D197" s="16"/>
      <c r="E197" t="s">
        <v>35</v>
      </c>
      <c r="F197">
        <f t="shared" si="162"/>
        <v>0</v>
      </c>
      <c r="G197">
        <f t="shared" si="163"/>
        <v>0</v>
      </c>
      <c r="I197">
        <f t="shared" si="164"/>
        <v>0</v>
      </c>
      <c r="J197">
        <f t="shared" si="165"/>
        <v>0</v>
      </c>
      <c r="P197" s="16"/>
      <c r="Q197" t="s">
        <v>35</v>
      </c>
      <c r="R197">
        <f t="shared" si="166"/>
        <v>0</v>
      </c>
      <c r="S197">
        <f t="shared" si="167"/>
        <v>0</v>
      </c>
      <c r="U197">
        <f t="shared" si="168"/>
        <v>0</v>
      </c>
      <c r="V197">
        <f t="shared" si="169"/>
        <v>0</v>
      </c>
    </row>
    <row r="198" spans="2:25" x14ac:dyDescent="0.25">
      <c r="C198" s="17"/>
      <c r="D198" s="16"/>
      <c r="E198" t="s">
        <v>36</v>
      </c>
      <c r="F198">
        <f t="shared" si="162"/>
        <v>3.6600000000000001E-3</v>
      </c>
      <c r="G198">
        <f t="shared" si="163"/>
        <v>5.4999999999999997E-3</v>
      </c>
      <c r="I198">
        <f t="shared" si="164"/>
        <v>3.7200000000000002E-3</v>
      </c>
      <c r="J198">
        <f t="shared" si="165"/>
        <v>5.4800000000000005E-3</v>
      </c>
      <c r="L198">
        <f>0.2*X46+(1-0.2)*T46</f>
        <v>4.8999999999999998E-3</v>
      </c>
      <c r="P198" s="16"/>
      <c r="Q198" t="s">
        <v>36</v>
      </c>
      <c r="R198">
        <f t="shared" si="166"/>
        <v>3.6899999999999997E-3</v>
      </c>
      <c r="S198">
        <f t="shared" si="167"/>
        <v>5.5499999999999994E-3</v>
      </c>
      <c r="U198">
        <f t="shared" si="168"/>
        <v>3.7799999999999995E-3</v>
      </c>
      <c r="V198">
        <f t="shared" si="169"/>
        <v>5.5199999999999997E-3</v>
      </c>
      <c r="X198">
        <f>0.3*X46+(1-0.3)*T46</f>
        <v>4.9499999999999995E-3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0">(0.05*(1-0.05)+0.05*(1-0.05))*Y32+0.05*0.05*AC32+(1-0.05*(1-0.05)-0.05*(1-0.05)-0.05*0.05)*U32</f>
        <v>0</v>
      </c>
      <c r="G203">
        <f t="shared" ref="G203:G205" si="171">(0.05*(1-0.05)+0.05*(1-0.05))*Z32+0.05*0.05*AD32+(1-0.05*(1-0.05)-0.05*(1-0.05)-0.05*0.05)*V32</f>
        <v>0</v>
      </c>
      <c r="H203">
        <f t="shared" ref="H203:H205" si="172">AE32+AA32+W32</f>
        <v>0</v>
      </c>
      <c r="I203">
        <f t="shared" ref="I203:I205" si="173">(0.05*(1-0.05)+0.05*(1-0.05))*Y39+0.05*0.05*AC39+(1-0.05*(1-0.05)-0.05*(1-0.05)-0.05*0.05)*U39</f>
        <v>0</v>
      </c>
      <c r="J203">
        <f t="shared" ref="J203:J205" si="174">(0.05*(1-0.05)+0.05*(1-0.05))*Z39+0.05*0.05*AD39+(1-0.05*(1-0.05)-0.05*(1-0.05)-0.05*0.05)*V39</f>
        <v>0</v>
      </c>
      <c r="K203">
        <f t="shared" ref="K203:K205" si="175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6">(0.1*0.9+0.1*0.9)*Y32+0.1*0.1*AC32+(1-0.1*0.9-0.1*0.9-0.1*0.1)*U32</f>
        <v>0</v>
      </c>
      <c r="S203">
        <f t="shared" ref="S203:S205" si="177">(0.1*0.9+0.1*0.9)*Z32+0.1*0.1*AD32+(1-0.1*0.9-0.1*0.9-0.1*0.1)*V32</f>
        <v>0</v>
      </c>
      <c r="U203">
        <f t="shared" ref="U203:U205" si="178">(0.1*0.9+0.1*0.9)*Y39+0.1*0.1*AC39+(1-0.1*0.9-0.1*0.9-0.1*0.1)*U39</f>
        <v>0</v>
      </c>
      <c r="V203">
        <f t="shared" ref="V203:V205" si="179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0"/>
        <v>0</v>
      </c>
      <c r="G204">
        <f t="shared" si="171"/>
        <v>0</v>
      </c>
      <c r="H204">
        <f t="shared" si="172"/>
        <v>0</v>
      </c>
      <c r="I204">
        <f t="shared" si="173"/>
        <v>0</v>
      </c>
      <c r="J204">
        <f t="shared" si="174"/>
        <v>0</v>
      </c>
      <c r="K204">
        <f t="shared" si="175"/>
        <v>0</v>
      </c>
      <c r="O204" s="20"/>
      <c r="P204" s="16"/>
      <c r="Q204" t="s">
        <v>35</v>
      </c>
      <c r="R204">
        <f t="shared" si="176"/>
        <v>0</v>
      </c>
      <c r="S204">
        <f t="shared" si="177"/>
        <v>0</v>
      </c>
      <c r="U204">
        <f t="shared" si="178"/>
        <v>0</v>
      </c>
      <c r="V204">
        <f t="shared" si="179"/>
        <v>0</v>
      </c>
    </row>
    <row r="205" spans="2:25" x14ac:dyDescent="0.25">
      <c r="B205" s="17"/>
      <c r="C205" s="20"/>
      <c r="D205" s="16"/>
      <c r="E205" t="s">
        <v>36</v>
      </c>
      <c r="F205">
        <f t="shared" si="170"/>
        <v>3.6302500000000002E-3</v>
      </c>
      <c r="G205">
        <f t="shared" si="171"/>
        <v>5.4497500000000015E-3</v>
      </c>
      <c r="H205">
        <f t="shared" si="172"/>
        <v>2.7091050000000001</v>
      </c>
      <c r="I205">
        <f t="shared" si="173"/>
        <v>3.6592500000000002E-3</v>
      </c>
      <c r="J205">
        <f t="shared" si="174"/>
        <v>5.4402500000000006E-3</v>
      </c>
      <c r="K205">
        <f t="shared" si="175"/>
        <v>7.8675280000000001</v>
      </c>
      <c r="L205">
        <f>(0.05*(1-0.05)+0.05*(1-0.05))*X46+0.05*0.05*AB46+(1-0.05*(1-0.05)-0.05*(1-0.05)-0.05*0.05)*T46</f>
        <v>4.8497499999999999E-3</v>
      </c>
      <c r="M205">
        <f>AE46+AA46+W46</f>
        <v>9.7494309999999995</v>
      </c>
      <c r="O205" s="20"/>
      <c r="P205" s="16"/>
      <c r="Q205" t="s">
        <v>36</v>
      </c>
      <c r="R205">
        <f t="shared" si="176"/>
        <v>3.6610000000000002E-3</v>
      </c>
      <c r="S205">
        <f t="shared" si="177"/>
        <v>5.4990000000000004E-3</v>
      </c>
      <c r="U205">
        <f t="shared" si="178"/>
        <v>3.7170000000000003E-3</v>
      </c>
      <c r="V205">
        <f t="shared" si="179"/>
        <v>5.4809999999999998E-3</v>
      </c>
      <c r="X205">
        <f>(0.1*0.9+0.1*0.9)*X46+0.1*0.1*AB46+(1-0.1*0.9-0.1*0.9-0.1*0.1)*T46</f>
        <v>4.8990000000000006E-3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0">(0.2*0.8+0.2*0.8)*Y32+0.2*0.2*AC32+(1-0.2*0.8-0.2*0.8-0.2*0.2)*U32</f>
        <v>0</v>
      </c>
      <c r="G209">
        <f t="shared" ref="G209:G211" si="181">(0.2*0.8+0.2*0.8)*Z32+0.2*0.2*AD32+(1-0.2*0.8-0.2*0.8-0.2*0.2)*V32</f>
        <v>0</v>
      </c>
      <c r="I209">
        <f t="shared" ref="I209:I211" si="182">(0.2*0.8+0.2*0.8)*Y39+0.2*0.2*AC39+(1-0.2*0.8-0.2*0.8-0.2*0.2)*U39</f>
        <v>0</v>
      </c>
      <c r="J209">
        <f t="shared" ref="J209:J211" si="183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4">(0.3*0.7+0.3*0.7)*Y32+0.3*0.3*AC32+(1-0.3*0.7-0.3*0.7-0.3*0.3)*U32</f>
        <v>0</v>
      </c>
      <c r="S209">
        <f t="shared" ref="S209:S211" si="185">(0.3*0.7+0.3*0.7)*Z32+0.3*0.3*AD32+(1-0.3*0.7-0.3*0.7-0.3*0.3)*V32</f>
        <v>0</v>
      </c>
      <c r="U209">
        <f t="shared" ref="U209:U211" si="186">(0.3*0.7+0.3*0.7)*Y39+0.3*0.3*AC39+(1-0.3*0.7-0.3*0.7-0.3*0.3)*U39</f>
        <v>0</v>
      </c>
      <c r="V209">
        <f t="shared" ref="V209:V211" si="187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0"/>
        <v>0</v>
      </c>
      <c r="G210">
        <f t="shared" si="181"/>
        <v>0</v>
      </c>
      <c r="I210">
        <f t="shared" si="182"/>
        <v>0</v>
      </c>
      <c r="J210">
        <f t="shared" si="183"/>
        <v>0</v>
      </c>
      <c r="O210" s="20"/>
      <c r="P210" s="16"/>
      <c r="Q210" t="s">
        <v>35</v>
      </c>
      <c r="R210">
        <f t="shared" si="184"/>
        <v>0</v>
      </c>
      <c r="S210">
        <f t="shared" si="185"/>
        <v>0</v>
      </c>
      <c r="U210">
        <f t="shared" si="186"/>
        <v>0</v>
      </c>
      <c r="V210">
        <f t="shared" si="187"/>
        <v>0</v>
      </c>
    </row>
    <row r="211" spans="1:25" x14ac:dyDescent="0.25">
      <c r="B211" s="17"/>
      <c r="C211" s="20"/>
      <c r="D211" s="16"/>
      <c r="E211" t="s">
        <v>36</v>
      </c>
      <c r="F211">
        <f t="shared" si="180"/>
        <v>3.7239999999999999E-3</v>
      </c>
      <c r="G211">
        <f t="shared" si="181"/>
        <v>5.5960000000000003E-3</v>
      </c>
      <c r="I211">
        <f t="shared" si="182"/>
        <v>3.8279999999999998E-3</v>
      </c>
      <c r="J211">
        <f t="shared" si="183"/>
        <v>5.5640000000000004E-3</v>
      </c>
      <c r="L211">
        <f>(0.2*0.8+0.2*0.8)*X46+0.2*0.2*AB46+(1-0.2*0.8-0.2*0.8-0.2*0.2)*T46</f>
        <v>4.9959999999999996E-3</v>
      </c>
      <c r="O211" s="20"/>
      <c r="P211" s="16"/>
      <c r="Q211" t="s">
        <v>36</v>
      </c>
      <c r="R211">
        <f t="shared" si="184"/>
        <v>3.7890000000000003E-3</v>
      </c>
      <c r="S211">
        <f t="shared" si="185"/>
        <v>5.6910000000000007E-3</v>
      </c>
      <c r="U211">
        <f t="shared" si="186"/>
        <v>3.9330000000000007E-3</v>
      </c>
      <c r="V211">
        <f t="shared" si="187"/>
        <v>5.6490000000000004E-3</v>
      </c>
      <c r="X211">
        <f>(0.3*0.7+0.3*0.7)*X46+0.3*0.3*AB46+(1-0.3*0.7-0.3*0.7-0.3*0.3)*T46</f>
        <v>5.091E-3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8">3*0.05*(1-0.05)*(1-0.05)*Y32+3*0.05*0.05*(1-0.05)*AC32+0.05*0.05*0.05*AG32+(1-3*0.05*(1-0.05)*(1-0.05)-3*0.05*0.05*(1-0.05)-0.05*0.05*0.05)*U32</f>
        <v>0</v>
      </c>
      <c r="G216">
        <f t="shared" ref="G216:G218" si="189">3*0.05*(1-0.05)*(1-0.05)*Z32+3*0.05*0.05*(1-0.05)*AD32+0.05*0.05*0.05*AH32+(1-3*0.05*(1-0.05)*(1-0.05)-3*0.05*0.05*(1-0.05)-0.05*0.05*0.05)*V32</f>
        <v>0</v>
      </c>
      <c r="H216">
        <f t="shared" ref="H216:H218" si="190">AI32+AE32+AA32+W32</f>
        <v>0</v>
      </c>
      <c r="I216">
        <f t="shared" ref="I216:I218" si="191">3*0.05*(1-0.05)*(1-0.05)*Y39+3*0.05*0.05*(1-0.05)*AC39+0.05*0.05*0.05*AG39+(1-3*0.05*(1-0.05)*(1-0.05)-3*0.05*0.05*(1-0.05)-0.05*0.05*0.05)*U39</f>
        <v>0</v>
      </c>
      <c r="J216">
        <f t="shared" ref="J216:J218" si="192">3*0.05*(1-0.05)*(1-0.05)*Z39+3*0.05*0.05*(1-0.05)*AD39+0.05*0.05*0.05*AH39+(1-3*0.05*(1-0.05)*(1-0.05)-3*0.05*0.05*(1-0.05)-0.05*0.05*0.05)*V39</f>
        <v>0</v>
      </c>
      <c r="K216">
        <f t="shared" ref="K216:K218" si="193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4">3*0.1*(1-0.1)*(1-0.1)*Y32+3*0.1*0.1*(1-0.1)*AC32+0.1*0.1*0.1*AG32+(1-3*0.1*(1-0.1)*(1-0.1)-3*0.1*0.1*(1-0.1)-0.1*0.1*0.1)*U32</f>
        <v>0</v>
      </c>
      <c r="S216">
        <f t="shared" ref="S216:S218" si="195">3*0.1*(1-0.1)*(1-0.1)*Z32+3*0.1*0.1*(1-0.1)*AD32+0.1*0.1*0.1*AH32+(1-3*0.1*(1-0.1)*(1-0.1)-3*0.1*0.1*(1-0.1)-0.1*0.1*0.1)*V32</f>
        <v>0</v>
      </c>
      <c r="U216">
        <f t="shared" ref="U216:U218" si="196">3*0.1*(1-0.1)*(1-0.1)*Y39+3*0.1*0.1*(1-0.1)*AC39+0.1*0.1*0.1*AG39+(1-3*0.1*(1-0.1)*(1-0.1)-3*0.1*0.1*(1-0.1)-0.1*0.1*0.1)*U39</f>
        <v>0</v>
      </c>
      <c r="V216">
        <f t="shared" ref="V216:V218" si="197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8"/>
        <v>0</v>
      </c>
      <c r="G217">
        <f t="shared" si="189"/>
        <v>0</v>
      </c>
      <c r="H217">
        <f t="shared" si="190"/>
        <v>0</v>
      </c>
      <c r="I217">
        <f t="shared" si="191"/>
        <v>0</v>
      </c>
      <c r="J217">
        <f t="shared" si="192"/>
        <v>0</v>
      </c>
      <c r="K217">
        <f t="shared" si="193"/>
        <v>0</v>
      </c>
      <c r="N217" s="21"/>
      <c r="O217" s="20"/>
      <c r="P217" s="16"/>
      <c r="Q217" t="s">
        <v>35</v>
      </c>
      <c r="R217">
        <f t="shared" si="194"/>
        <v>0</v>
      </c>
      <c r="S217">
        <f t="shared" si="195"/>
        <v>0</v>
      </c>
      <c r="U217">
        <f t="shared" si="196"/>
        <v>0</v>
      </c>
      <c r="V217">
        <f t="shared" si="197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8"/>
        <v>3.6457249999999994E-3</v>
      </c>
      <c r="G218">
        <f t="shared" si="189"/>
        <v>5.4742749999999998E-3</v>
      </c>
      <c r="H218">
        <f t="shared" si="190"/>
        <v>3.8623599999999998</v>
      </c>
      <c r="I218">
        <f t="shared" si="191"/>
        <v>3.6877999999999998E-3</v>
      </c>
      <c r="J218">
        <f t="shared" si="192"/>
        <v>5.4607249999999996E-3</v>
      </c>
      <c r="K218">
        <f t="shared" si="193"/>
        <v>10.526631999999999</v>
      </c>
      <c r="L218">
        <f>3*0.05*(1-0.05)*(1-0.05)*X46+3*0.05*0.05*(1-0.05)*AB46+0.05*0.05*0.05*AF46+(1-3*0.05*(1-0.05)*(1-0.05)-3*0.05*0.05*(1-0.05)-0.05*0.05*0.05)*T46</f>
        <v>4.8742624999999987E-3</v>
      </c>
      <c r="M218">
        <f>AI46+AE46+AA46+W46</f>
        <v>12.943989999999999</v>
      </c>
      <c r="N218" s="21"/>
      <c r="O218" s="20"/>
      <c r="P218" s="16"/>
      <c r="Q218" t="s">
        <v>36</v>
      </c>
      <c r="R218">
        <f t="shared" si="194"/>
        <v>3.6927999999999996E-3</v>
      </c>
      <c r="S218">
        <f t="shared" si="195"/>
        <v>5.5471999999999995E-3</v>
      </c>
      <c r="U218">
        <f t="shared" si="196"/>
        <v>3.7713999999999994E-3</v>
      </c>
      <c r="V218">
        <f t="shared" si="197"/>
        <v>5.5227999999999996E-3</v>
      </c>
      <c r="X218">
        <f>3*0.1*(1-0.1)*(1-0.1)*X46+3*0.1*0.1*(1-0.1)*AB46+0.1*0.1*0.1*AF46+(1-3*0.1*(1-0.1)*(1-0.1)-3*0.1*0.1*(1-0.1)-0.1*0.1*0.1)*T46</f>
        <v>4.9470999999999994E-3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8">3*0.2*(1-0.2)*(1-0.2)*Y32+3*0.2*0.2*(1-0.2)*AC32+0.2*0.2*0.2*AG32+(1-3*0.2*(1-0.2)*(1-0.2)-3*0.2*0.2*(1-0.2)-0.2*0.2*0.2)*U32</f>
        <v>0</v>
      </c>
      <c r="G222">
        <f t="shared" ref="G222:G224" si="199">3*0.2*(1-0.2)*(1-0.2)*Z32+3*0.2*0.2*(1-0.2)*AD32+0.2*0.2*0.2*AH32+(1-3*0.2*(1-0.2)*(1-0.2)-3*0.2*0.2*(1-0.2)-0.2*0.2*0.2)*V32</f>
        <v>0</v>
      </c>
      <c r="I222">
        <f t="shared" ref="I222:I224" si="200">3*0.2*(1-0.2)*(1-0.2)*Y39+3*0.2*0.2*(1-0.2)*AC39+0.2*0.2*0.2*AG39+(1-3*0.2*(1-0.2)*(1-0.2)-3*0.2*0.2*(1-0.2)-0.2*0.2*0.2)*U39</f>
        <v>0</v>
      </c>
      <c r="J222">
        <f t="shared" ref="J222:J224" si="201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2">3*0.3*(1-0.3)*(1-0.3)*Y32+3*0.3*0.3*(1-0.3)*AC32+0.3*0.3*0.3*AG32+(1-3*0.3*(1-0.3)*(1-0.3)-3*0.3*0.3*(1-0.3)-0.3*0.3*0.3)*U32</f>
        <v>0</v>
      </c>
      <c r="S222">
        <f t="shared" ref="S222:S224" si="203">3*0.3*(1-0.3)*(1-0.3)*Z32+3*0.3*0.3*(1-0.3)*AD32+0.3*0.3*0.3*AH32+(1-3*0.3*(1-0.3)*(1-0.3)-3*0.3*0.3*(1-0.3)-0.3*0.3*0.3)*V32</f>
        <v>0</v>
      </c>
      <c r="U222">
        <f t="shared" ref="U222:U224" si="204">3*0.3*(1-0.3)*(1-0.3)*Y39+3*0.3*0.3*(1-0.3)*AC39+0.3*0.3*0.3*AG39+(1-3*0.3*(1-0.3)*(1-0.3)-3*0.3*0.3*(1-0.3)-0.3*0.3*0.3)*U39</f>
        <v>0</v>
      </c>
      <c r="V222">
        <f t="shared" ref="V222:V224" si="205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8"/>
        <v>0</v>
      </c>
      <c r="G223">
        <f t="shared" si="199"/>
        <v>0</v>
      </c>
      <c r="I223">
        <f t="shared" si="200"/>
        <v>0</v>
      </c>
      <c r="J223">
        <f t="shared" si="201"/>
        <v>0</v>
      </c>
      <c r="N223" s="21"/>
      <c r="O223" s="20"/>
      <c r="P223" s="16"/>
      <c r="Q223" t="s">
        <v>35</v>
      </c>
      <c r="R223">
        <f t="shared" si="202"/>
        <v>0</v>
      </c>
      <c r="S223">
        <f t="shared" si="203"/>
        <v>0</v>
      </c>
      <c r="U223">
        <f t="shared" si="204"/>
        <v>0</v>
      </c>
      <c r="V223">
        <f t="shared" si="205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8"/>
        <v>3.7903999999999998E-3</v>
      </c>
      <c r="G224">
        <f t="shared" si="199"/>
        <v>5.6896000000000004E-3</v>
      </c>
      <c r="I224">
        <f t="shared" si="200"/>
        <v>3.9271999999999996E-3</v>
      </c>
      <c r="J224">
        <f t="shared" si="201"/>
        <v>5.6503999999999999E-3</v>
      </c>
      <c r="L224">
        <f>3*0.2*(1-0.2)*(1-0.2)*X46+3*0.2*0.2*(1-0.2)*AB46+0.2*0.2*0.2*AF46+(1-3*0.2*(1-0.2)*(1-0.2)-3*0.2*0.2*(1-0.2)-0.2*0.2*0.2)*T46</f>
        <v>5.0887999999999992E-3</v>
      </c>
      <c r="N224" s="21"/>
      <c r="O224" s="20"/>
      <c r="P224" s="16"/>
      <c r="Q224" t="s">
        <v>36</v>
      </c>
      <c r="R224">
        <f t="shared" si="202"/>
        <v>3.8916000000000003E-3</v>
      </c>
      <c r="S224">
        <f t="shared" si="203"/>
        <v>5.8284000000000001E-3</v>
      </c>
      <c r="U224">
        <f t="shared" si="204"/>
        <v>4.0698000000000002E-3</v>
      </c>
      <c r="V224">
        <f t="shared" si="205"/>
        <v>5.7816000000000005E-3</v>
      </c>
      <c r="X224">
        <f>3*0.3*(1-0.3)*(1-0.3)*X46+3*0.3*0.3*(1-0.3)*AB46+0.3*0.3*0.3*AF46+(1-3*0.3*(1-0.3)*(1-0.3)-3*0.3*0.3*(1-0.3)-0.3*0.3*0.3)*T46</f>
        <v>5.2256999999999998E-3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6">0.05*G52+(1-0.05)*C52</f>
        <v>0</v>
      </c>
      <c r="G229">
        <f t="shared" ref="G229:G231" si="207">0.05*H52+(1-0.05)*D52</f>
        <v>0</v>
      </c>
      <c r="H229">
        <f t="shared" ref="H229:H231" si="208">I52+E52</f>
        <v>0</v>
      </c>
      <c r="I229">
        <f t="shared" ref="I229:I231" si="209">0.05*G59+(1-0.05)*C59</f>
        <v>0</v>
      </c>
      <c r="J229">
        <f t="shared" ref="J229:J231" si="210">0.05*H59+(1-0.05)*D59</f>
        <v>0</v>
      </c>
      <c r="K229">
        <f t="shared" ref="K229:K231" si="211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2">0.1*H52+(1-0.1)*D52</f>
        <v>0</v>
      </c>
      <c r="U229">
        <f t="shared" ref="U229:U231" si="213">0.1*G59+(1-0.1)*C59</f>
        <v>0</v>
      </c>
      <c r="V229">
        <f t="shared" ref="V229:V231" si="214">0.1*H59+(1-0.1)*D59</f>
        <v>0</v>
      </c>
    </row>
    <row r="230" spans="1:25" x14ac:dyDescent="0.25">
      <c r="C230" s="17"/>
      <c r="D230" s="16"/>
      <c r="E230" t="s">
        <v>35</v>
      </c>
      <c r="F230">
        <f t="shared" si="206"/>
        <v>0</v>
      </c>
      <c r="G230">
        <f t="shared" si="207"/>
        <v>0</v>
      </c>
      <c r="H230">
        <f t="shared" si="208"/>
        <v>0</v>
      </c>
      <c r="I230">
        <f t="shared" si="209"/>
        <v>0</v>
      </c>
      <c r="J230">
        <f t="shared" si="210"/>
        <v>0</v>
      </c>
      <c r="K230">
        <f t="shared" si="211"/>
        <v>0</v>
      </c>
      <c r="P230" s="16"/>
      <c r="Q230" t="s">
        <v>35</v>
      </c>
      <c r="R230">
        <f>0.1*G53+(1-0.1)*C53</f>
        <v>0</v>
      </c>
      <c r="S230">
        <f t="shared" si="212"/>
        <v>0</v>
      </c>
      <c r="U230">
        <f t="shared" si="213"/>
        <v>0</v>
      </c>
      <c r="V230">
        <f t="shared" si="214"/>
        <v>0</v>
      </c>
    </row>
    <row r="231" spans="1:25" x14ac:dyDescent="0.25">
      <c r="C231" s="17"/>
      <c r="D231" s="16"/>
      <c r="E231" t="s">
        <v>36</v>
      </c>
      <c r="F231">
        <f t="shared" si="206"/>
        <v>1.905E-3</v>
      </c>
      <c r="G231">
        <f t="shared" si="207"/>
        <v>3.4149999999999996E-3</v>
      </c>
      <c r="H231">
        <f t="shared" si="208"/>
        <v>1.9265270000000001</v>
      </c>
      <c r="I231">
        <f t="shared" si="209"/>
        <v>1.92E-3</v>
      </c>
      <c r="J231">
        <f t="shared" si="210"/>
        <v>3.405E-3</v>
      </c>
      <c r="K231">
        <f t="shared" si="211"/>
        <v>4.0272229999999993</v>
      </c>
      <c r="L231">
        <f>0.05*F66+(1-0.05)*B66</f>
        <v>2.6150000000000001E-3</v>
      </c>
      <c r="M231">
        <f>I66+E66</f>
        <v>5.8639080000000003</v>
      </c>
      <c r="P231" s="16"/>
      <c r="Q231" t="s">
        <v>36</v>
      </c>
      <c r="R231">
        <f>0.1*G54+(1-0.1)*C54</f>
        <v>1.91E-3</v>
      </c>
      <c r="S231">
        <f t="shared" si="212"/>
        <v>3.4299999999999999E-3</v>
      </c>
      <c r="U231">
        <f t="shared" si="213"/>
        <v>1.9399999999999999E-3</v>
      </c>
      <c r="V231">
        <f t="shared" si="214"/>
        <v>3.4099999999999998E-3</v>
      </c>
      <c r="X231">
        <f>0.1*F66+(1-0.1)*B66</f>
        <v>2.63E-3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5">0.2*G52+(1-0.2)*C52</f>
        <v>0</v>
      </c>
      <c r="G235">
        <f t="shared" ref="G235:G237" si="216">0.2*H52+(1-0.2)*D52</f>
        <v>0</v>
      </c>
      <c r="I235">
        <f t="shared" ref="I235:I237" si="217">0.2*G59+(1-0.2)*C59</f>
        <v>0</v>
      </c>
      <c r="J235">
        <f t="shared" ref="J235:J237" si="218">0.2*H59+(1-0.2)*D59</f>
        <v>0</v>
      </c>
      <c r="P235" s="16" t="s">
        <v>38</v>
      </c>
      <c r="Q235" t="s">
        <v>33</v>
      </c>
      <c r="S235">
        <f t="shared" ref="S235:S237" si="219">0.3*H52+(1-0.3)*D52</f>
        <v>0</v>
      </c>
      <c r="U235">
        <f t="shared" ref="U235:U237" si="220">0.3*G59+(1-0.3)*C59</f>
        <v>0</v>
      </c>
      <c r="V235">
        <f t="shared" ref="V235:V237" si="221">0.3*H59+(1-0.3)*D59</f>
        <v>0</v>
      </c>
    </row>
    <row r="236" spans="1:25" x14ac:dyDescent="0.25">
      <c r="C236" s="17"/>
      <c r="D236" s="16"/>
      <c r="E236" t="s">
        <v>35</v>
      </c>
      <c r="F236">
        <f t="shared" si="215"/>
        <v>0</v>
      </c>
      <c r="G236">
        <f t="shared" si="216"/>
        <v>0</v>
      </c>
      <c r="I236">
        <f t="shared" si="217"/>
        <v>0</v>
      </c>
      <c r="J236">
        <f t="shared" si="218"/>
        <v>0</v>
      </c>
      <c r="P236" s="16"/>
      <c r="Q236" t="s">
        <v>35</v>
      </c>
      <c r="S236">
        <f t="shared" si="219"/>
        <v>0</v>
      </c>
      <c r="U236">
        <f t="shared" si="220"/>
        <v>0</v>
      </c>
      <c r="V236">
        <f t="shared" si="221"/>
        <v>0</v>
      </c>
    </row>
    <row r="237" spans="1:25" x14ac:dyDescent="0.25">
      <c r="C237" s="17"/>
      <c r="D237" s="16"/>
      <c r="E237" t="s">
        <v>36</v>
      </c>
      <c r="F237">
        <f t="shared" si="215"/>
        <v>1.92E-3</v>
      </c>
      <c r="G237">
        <f t="shared" si="216"/>
        <v>3.4600000000000004E-3</v>
      </c>
      <c r="I237">
        <f t="shared" si="217"/>
        <v>1.98E-3</v>
      </c>
      <c r="J237">
        <f t="shared" si="218"/>
        <v>3.4200000000000003E-3</v>
      </c>
      <c r="L237">
        <f>0.2*F66+(1-0.2)*B66</f>
        <v>2.66E-3</v>
      </c>
      <c r="P237" s="16"/>
      <c r="Q237" t="s">
        <v>36</v>
      </c>
      <c r="S237">
        <f t="shared" si="219"/>
        <v>3.49E-3</v>
      </c>
      <c r="U237">
        <f t="shared" si="220"/>
        <v>2.0200000000000001E-3</v>
      </c>
      <c r="V237">
        <f t="shared" si="221"/>
        <v>3.4299999999999999E-3</v>
      </c>
      <c r="X237">
        <f>0.3*F66+(1-0.3)*B66</f>
        <v>2.6899999999999997E-3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2">(0.05*(1-0.05)+0.05*(1-0.05))*G52+0.05*0.05*K52+(1-0.05*(1-0.05)-0.05*(1-0.05)-0.05*0.05)*C52</f>
        <v>0</v>
      </c>
      <c r="G242">
        <f t="shared" ref="G242:G244" si="223">(0.05*(1-0.05)+0.05*(1-0.05))*H52+0.05*0.05*L52+(1-0.05*(1-0.05)-0.05*(1-0.05)-0.05*0.05)*D52</f>
        <v>0</v>
      </c>
      <c r="H242">
        <f t="shared" ref="H242:H244" si="224">M52+I52+E52</f>
        <v>0</v>
      </c>
      <c r="I242">
        <f t="shared" ref="I242:I244" si="225">(0.05*(1-0.05)+0.05*(1-0.05))*G59+0.05*0.05*K59+(1-0.05*(1-0.05)-0.05*(1-0.05)-0.05*0.05)*C59</f>
        <v>0</v>
      </c>
      <c r="J242">
        <f t="shared" ref="J242:J244" si="226">(0.05*(1-0.05)+0.05*(1-0.05))*H59+0.05*0.05*L59+(1-0.05*(1-0.05)-0.05*(1-0.05)-0.05*0.05)*D59</f>
        <v>0</v>
      </c>
      <c r="K242">
        <f t="shared" ref="K242:K244" si="227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8">(0.1*0.9+0.1*0.9)*G52+0.1*0.1*K52+(1-0.1*0.9-0.1*0.9-0.1*0.1)*C52</f>
        <v>0</v>
      </c>
      <c r="S242">
        <f t="shared" ref="S242:S244" si="229">(0.1*0.9+0.1*0.9)*H52+0.1*0.1*L52+(1-0.1*0.9-0.1*0.9-0.1*0.1)*D52</f>
        <v>0</v>
      </c>
      <c r="U242">
        <f t="shared" ref="U242:U244" si="230">(0.1*0.9+0.1*0.9)*G59+0.1*0.1*K59+(1-0.1*0.9-0.1*0.9-0.1*0.1)*C59</f>
        <v>0</v>
      </c>
      <c r="V242">
        <f t="shared" ref="V242:V244" si="231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2"/>
        <v>0</v>
      </c>
      <c r="G243">
        <f t="shared" si="223"/>
        <v>0</v>
      </c>
      <c r="H243">
        <f t="shared" si="224"/>
        <v>0</v>
      </c>
      <c r="I243">
        <f t="shared" si="225"/>
        <v>0</v>
      </c>
      <c r="J243">
        <f t="shared" si="226"/>
        <v>0</v>
      </c>
      <c r="K243">
        <f t="shared" si="227"/>
        <v>0</v>
      </c>
      <c r="O243" s="20"/>
      <c r="P243" s="16"/>
      <c r="Q243" t="s">
        <v>35</v>
      </c>
      <c r="R243">
        <f t="shared" si="228"/>
        <v>0</v>
      </c>
      <c r="S243">
        <f t="shared" si="229"/>
        <v>0</v>
      </c>
      <c r="U243">
        <f t="shared" si="230"/>
        <v>0</v>
      </c>
      <c r="V243">
        <f t="shared" si="231"/>
        <v>0</v>
      </c>
    </row>
    <row r="244" spans="1:25" x14ac:dyDescent="0.25">
      <c r="B244" s="17"/>
      <c r="C244" s="20"/>
      <c r="D244" s="16"/>
      <c r="E244" t="s">
        <v>36</v>
      </c>
      <c r="F244">
        <f t="shared" si="222"/>
        <v>1.9102500000000001E-3</v>
      </c>
      <c r="G244">
        <f t="shared" si="223"/>
        <v>3.4302500000000001E-3</v>
      </c>
      <c r="H244">
        <f t="shared" si="224"/>
        <v>3.0751099999999996</v>
      </c>
      <c r="I244">
        <f t="shared" si="225"/>
        <v>1.9395E-3</v>
      </c>
      <c r="J244">
        <f t="shared" si="226"/>
        <v>3.4099999999999998E-3</v>
      </c>
      <c r="K244">
        <f t="shared" si="227"/>
        <v>6.265841</v>
      </c>
      <c r="L244">
        <f>(0.05*(1-0.05)+0.05*(1-0.05))*F66+0.05*0.05*J66+(1-0.05*(1-0.05)-0.05*(1-0.05)-0.05*0.05)*B66</f>
        <v>2.63E-3</v>
      </c>
      <c r="M244">
        <f>M66+I66+E66</f>
        <v>9.0781449999999992</v>
      </c>
      <c r="O244" s="20"/>
      <c r="P244" s="16"/>
      <c r="Q244" t="s">
        <v>36</v>
      </c>
      <c r="R244">
        <f t="shared" si="228"/>
        <v>1.921E-3</v>
      </c>
      <c r="S244">
        <f t="shared" si="229"/>
        <v>3.4610000000000001E-3</v>
      </c>
      <c r="U244">
        <f t="shared" si="230"/>
        <v>1.9780000000000002E-3</v>
      </c>
      <c r="V244">
        <f t="shared" si="231"/>
        <v>3.4200000000000003E-3</v>
      </c>
      <c r="X244">
        <f>(0.1*0.9+0.1*0.9)*F66+0.1*0.1*J66+(1-0.1*0.9-0.1*0.9-0.1*0.1)*B66</f>
        <v>2.66E-3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2">(0.2*0.8+0.2*0.8)*H52+0.2*0.2*L52+(1-0.2*0.8-0.2*0.8-0.2*0.2)*D52</f>
        <v>0</v>
      </c>
      <c r="I248">
        <f t="shared" ref="I248:I250" si="233">(0.2*0.8+0.2*0.8)*G59+0.2*0.2*K59+(1-0.2*0.8-0.2*0.8-0.2*0.2)*C59</f>
        <v>0</v>
      </c>
      <c r="J248">
        <f t="shared" ref="J248:J250" si="234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5">(0.3*0.7+0.3*0.7)*G52+0.3*0.3*K52+(1-0.3*0.7-0.3*0.7-0.3*0.3)*C52</f>
        <v>0</v>
      </c>
      <c r="S248">
        <f t="shared" ref="S248:S250" si="236">(0.3*0.7+0.3*0.7)*H52+0.3*0.3*L52+(1-0.3*0.7-0.3*0.7-0.3*0.3)*D52</f>
        <v>0</v>
      </c>
      <c r="U248">
        <f t="shared" ref="U248:U250" si="237">(0.3*0.7+0.3*0.7)*G59+0.3*0.3*K59+(1-0.3*0.7-0.3*0.7-0.3*0.3)*C59</f>
        <v>0</v>
      </c>
      <c r="V248">
        <f t="shared" ref="V248:V250" si="238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2"/>
        <v>0</v>
      </c>
      <c r="I249">
        <f t="shared" si="233"/>
        <v>0</v>
      </c>
      <c r="J249">
        <f t="shared" si="234"/>
        <v>0</v>
      </c>
      <c r="O249" s="20"/>
      <c r="P249" s="16"/>
      <c r="Q249" t="s">
        <v>35</v>
      </c>
      <c r="R249">
        <f t="shared" si="235"/>
        <v>0</v>
      </c>
      <c r="S249">
        <f t="shared" si="236"/>
        <v>0</v>
      </c>
      <c r="U249">
        <f t="shared" si="237"/>
        <v>0</v>
      </c>
      <c r="V249">
        <f t="shared" si="238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1.944E-3</v>
      </c>
      <c r="G250">
        <f t="shared" si="232"/>
        <v>3.5240000000000002E-3</v>
      </c>
      <c r="I250">
        <f t="shared" si="233"/>
        <v>2.052E-3</v>
      </c>
      <c r="J250">
        <f t="shared" si="234"/>
        <v>3.4399999999999999E-3</v>
      </c>
      <c r="L250">
        <f>(0.2*0.8+0.2*0.8)*F66+0.2*0.2*J66+(1-0.2*0.8-0.2*0.8-0.2*0.2)*B66</f>
        <v>2.7199999999999998E-3</v>
      </c>
      <c r="O250" s="20"/>
      <c r="P250" s="16"/>
      <c r="Q250" t="s">
        <v>36</v>
      </c>
      <c r="R250">
        <f t="shared" si="235"/>
        <v>1.9690000000000003E-3</v>
      </c>
      <c r="S250">
        <f t="shared" si="236"/>
        <v>3.5890000000000002E-3</v>
      </c>
      <c r="U250">
        <f t="shared" si="237"/>
        <v>2.1220000000000002E-3</v>
      </c>
      <c r="V250">
        <f t="shared" si="238"/>
        <v>3.4600000000000004E-3</v>
      </c>
      <c r="X250">
        <f>(0.3*0.7+0.3*0.7)*F66+0.3*0.3*J66+(1-0.3*0.7-0.3*0.7-0.3*0.3)*B66</f>
        <v>2.7800000000000004E-3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39">3*0.05*(1-0.05)*(1-0.05)*G52+3*0.05*0.05*(1-0.05)*K52+0.05*0.05*0.05*O52+(1-3*0.05*(1-0.05)*(1-0.05)-3*0.05*0.05*(1-0.05)-0.05*0.05*0.05)*C52</f>
        <v>0</v>
      </c>
      <c r="G255">
        <f t="shared" ref="G255:G257" si="240">3*0.05*(1-0.05)*(1-0.05)*H52+3*0.05*0.05*(1-0.05)*L52+0.05*0.05*0.05*P52+(1-3*0.05*(1-0.05)*(1-0.05)-3*0.05*0.05*(1-0.05)-0.05*0.05*0.05)*D52</f>
        <v>0</v>
      </c>
      <c r="H255">
        <f t="shared" ref="H255:H257" si="241">Q52+M52+I52+E52</f>
        <v>0</v>
      </c>
      <c r="I255">
        <f t="shared" ref="I255:I257" si="242">3*0.05*(1-0.05)*(1-0.05)*G59+3*0.05*0.05*(1-0.05)*K59+0.05*0.05*0.05*O59+(1-3*0.05*(1-0.05)*(1-0.05)-3*0.05*0.05*(1-0.05)-0.05*0.05*0.05)*C59</f>
        <v>0</v>
      </c>
      <c r="J255">
        <f t="shared" ref="J255:J257" si="243">3*0.05*(1-0.05)*(1-0.05)*H59+3*0.05*0.05*(1-0.05)*L59+0.05*0.05*0.05*P59+(1-3*0.05*(1-0.05)*(1-0.05)-3*0.05*0.05*(1-0.05)-0.05*0.05*0.05)*D59</f>
        <v>0</v>
      </c>
      <c r="K255">
        <f t="shared" ref="K255:K257" si="244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5">3*0.1*(1-0.1)*(1-0.1)*G52+3*0.1*0.1*(1-0.1)*K52+0.1*0.1*0.1*O52+(1-3*0.1*(1-0.1)*(1-0.1)-3*0.1*0.1*(1-0.1)-0.1*0.1*0.1)*C52</f>
        <v>0</v>
      </c>
      <c r="S255">
        <f t="shared" ref="S255:S257" si="246">3*0.1*(1-0.1)*(1-0.1)*H52+3*0.1*0.1*(1-0.1)*L52+0.1*0.1*0.1*P52+(1-3*0.1*(1-0.1)*(1-0.1)-3*0.1*0.1*(1-0.1)-0.1*0.1*0.1)*D52</f>
        <v>0</v>
      </c>
      <c r="U255">
        <f t="shared" ref="U255:U257" si="247">3*0.1*(1-0.1)*(1-0.1)*G59+3*0.1*0.1*(1-0.1)*K59+0.1*0.1*0.1*O59+(1-3*0.1*(1-0.1)*(1-0.1)-3*0.1*0.1*(1-0.1)-0.1*0.1*0.1)*C59</f>
        <v>0</v>
      </c>
      <c r="V255">
        <f t="shared" ref="V255:V257" si="248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39"/>
        <v>0</v>
      </c>
      <c r="G256">
        <f t="shared" si="240"/>
        <v>0</v>
      </c>
      <c r="H256">
        <f t="shared" si="241"/>
        <v>0</v>
      </c>
      <c r="I256">
        <f t="shared" si="242"/>
        <v>0</v>
      </c>
      <c r="J256">
        <f t="shared" si="243"/>
        <v>0</v>
      </c>
      <c r="K256">
        <f t="shared" si="244"/>
        <v>0</v>
      </c>
      <c r="N256" s="21"/>
      <c r="O256" s="20"/>
      <c r="P256" s="16"/>
      <c r="Q256" t="s">
        <v>35</v>
      </c>
      <c r="R256">
        <f t="shared" si="245"/>
        <v>0</v>
      </c>
      <c r="S256">
        <f t="shared" si="246"/>
        <v>0</v>
      </c>
      <c r="U256">
        <f t="shared" si="247"/>
        <v>0</v>
      </c>
      <c r="V256">
        <f t="shared" si="248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39"/>
        <v>1.9157374999999998E-3</v>
      </c>
      <c r="G257">
        <f t="shared" si="240"/>
        <v>3.4457249999999997E-3</v>
      </c>
      <c r="H257">
        <f t="shared" si="241"/>
        <v>4.2218450000000001</v>
      </c>
      <c r="I257">
        <f t="shared" si="242"/>
        <v>1.9585249999999996E-3</v>
      </c>
      <c r="J257">
        <f t="shared" si="243"/>
        <v>3.4150249999999995E-3</v>
      </c>
      <c r="K257">
        <f t="shared" si="244"/>
        <v>8.2594390000000004</v>
      </c>
      <c r="L257">
        <f>3*0.05*(1-0.05)*(1-0.05)*F66+3*0.05*0.05*(1-0.05)*J66+0.05*0.05*0.05*N66+(1-3*0.05*(1-0.05)*(1-0.05)-3*0.05*0.05*(1-0.05)-0.05*0.05*0.05)*B66</f>
        <v>2.6449874999999994E-3</v>
      </c>
      <c r="M257">
        <f>Q66+M66+I66+E66</f>
        <v>12.249736</v>
      </c>
      <c r="N257" s="21"/>
      <c r="O257" s="20"/>
      <c r="P257" s="16"/>
      <c r="Q257" t="s">
        <v>36</v>
      </c>
      <c r="R257">
        <f t="shared" si="245"/>
        <v>1.9329E-3</v>
      </c>
      <c r="S257">
        <f t="shared" si="246"/>
        <v>3.4927999999999999E-3</v>
      </c>
      <c r="U257">
        <f t="shared" si="247"/>
        <v>2.0141999999999998E-3</v>
      </c>
      <c r="V257">
        <f t="shared" si="248"/>
        <v>3.4301999999999996E-3</v>
      </c>
      <c r="X257">
        <f>3*0.1*(1-0.1)*(1-0.1)*F66+3*0.1*0.1*(1-0.1)*J66+0.1*0.1*0.1*N66+(1-3*0.1*(1-0.1)*(1-0.1)-3*0.1*0.1*(1-0.1)-0.1*0.1*0.1)*B66</f>
        <v>2.6898999999999998E-3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49">3*0.2*(1-0.2)*(1-0.2)*G52+3*0.2*0.2*(1-0.2)*K52+0.2*0.2*0.2*O52+(1-3*0.2*(1-0.2)*(1-0.2)-3*0.2*0.2*(1-0.2)-0.2*0.2*0.2)*C52</f>
        <v>0</v>
      </c>
      <c r="G261">
        <f t="shared" ref="G261:G263" si="250">3*0.2*(1-0.2)*(1-0.2)*H52+3*0.2*0.2*(1-0.2)*L52+0.2*0.2*0.2*P52+(1-3*0.2*(1-0.2)*(1-0.2)-3*0.2*0.2*(1-0.2)-0.2*0.2*0.2)*D52</f>
        <v>0</v>
      </c>
      <c r="I261">
        <f t="shared" ref="I261:I263" si="251">3*0.2*(1-0.2)*(1-0.2)*G59+3*0.2*0.2*(1-0.2)*K59+0.2*0.2*0.2*O59+(1-3*0.2*(1-0.2)*(1-0.2)-3*0.2*0.2*(1-0.2)-0.2*0.2*0.2)*C59</f>
        <v>0</v>
      </c>
      <c r="J261">
        <f t="shared" ref="J261:J263" si="252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3">3*0.3*(1-0.3)*(1-0.3)*G52+3*0.3*0.3*(1-0.3)*K52+0.3*0.3*0.3*O52+(1-3*0.3*(1-0.3)*(1-0.3)-3*0.3*0.3*(1-0.3)-0.3*0.3*0.3)*C52</f>
        <v>0</v>
      </c>
      <c r="S261">
        <f t="shared" ref="S261:S263" si="254">3*0.3*(1-0.3)*(1-0.3)*H52+3*0.3*0.3*(1-0.3)*L52+0.3*0.3*0.3*P52+(1-3*0.3*(1-0.3)*(1-0.3)-3*0.3*0.3*(1-0.3)-0.3*0.3*0.3)*D52</f>
        <v>0</v>
      </c>
      <c r="U261">
        <f t="shared" ref="U261:U263" si="255">3*0.3*(1-0.3)*(1-0.3)*G59+3*0.3*0.3*(1-0.3)*K59+0.3*0.3*0.3*O59+(1-3*0.3*(1-0.3)*(1-0.3)-3*0.3*0.3*(1-0.3)-0.3*0.3*0.3)*C59</f>
        <v>0</v>
      </c>
      <c r="V261">
        <f t="shared" ref="V261:V263" si="256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49"/>
        <v>0</v>
      </c>
      <c r="G262">
        <f t="shared" si="250"/>
        <v>0</v>
      </c>
      <c r="I262">
        <f t="shared" si="251"/>
        <v>0</v>
      </c>
      <c r="J262">
        <f t="shared" si="252"/>
        <v>0</v>
      </c>
      <c r="N262" s="21"/>
      <c r="O262" s="20"/>
      <c r="P262" s="16"/>
      <c r="Q262" t="s">
        <v>35</v>
      </c>
      <c r="R262">
        <f t="shared" si="253"/>
        <v>0</v>
      </c>
      <c r="S262">
        <f t="shared" si="254"/>
        <v>0</v>
      </c>
      <c r="U262">
        <f t="shared" si="255"/>
        <v>0</v>
      </c>
      <c r="V262">
        <f t="shared" si="256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49"/>
        <v>1.9712000000000002E-3</v>
      </c>
      <c r="G263">
        <f t="shared" si="250"/>
        <v>3.5903999999999997E-3</v>
      </c>
      <c r="I263">
        <f t="shared" si="251"/>
        <v>2.1175999999999999E-3</v>
      </c>
      <c r="J263">
        <f t="shared" si="252"/>
        <v>3.4615999999999996E-3</v>
      </c>
      <c r="L263">
        <f>3*0.2*(1-0.2)*(1-0.2)*F66+3*0.2*0.2*(1-0.2)*J66+0.2*0.2*0.2*N66+(1-3*0.2*(1-0.2)*(1-0.2)-3*0.2*0.2*(1-0.2)-0.2*0.2*0.2)*B66</f>
        <v>2.7791999999999999E-3</v>
      </c>
      <c r="N263" s="21"/>
      <c r="O263" s="20"/>
      <c r="P263" s="16"/>
      <c r="Q263" t="s">
        <v>36</v>
      </c>
      <c r="R263">
        <f t="shared" si="253"/>
        <v>2.0143000000000001E-3</v>
      </c>
      <c r="S263">
        <f t="shared" si="254"/>
        <v>3.6916000000000006E-3</v>
      </c>
      <c r="U263">
        <f t="shared" si="255"/>
        <v>2.2114000000000001E-3</v>
      </c>
      <c r="V263">
        <f t="shared" si="256"/>
        <v>3.4954000000000001E-3</v>
      </c>
      <c r="X263">
        <f>3*0.3*(1-0.3)*(1-0.3)*F66+3*0.3*0.3*(1-0.3)*J66+0.3*0.3*0.3*N66+(1-3*0.3*(1-0.3)*(1-0.3)-3*0.3*0.3*(1-0.3)-0.3*0.3*0.3)*B66</f>
        <v>2.8673000000000001E-3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6.7999999999999996E-3</v>
      </c>
      <c r="D13" s="3">
        <v>6.7999999999999996E-3</v>
      </c>
      <c r="E13">
        <v>0.84387199999999996</v>
      </c>
      <c r="F13" t="s">
        <v>22</v>
      </c>
      <c r="G13" s="3">
        <v>7.4999999999999997E-3</v>
      </c>
      <c r="H13" s="3">
        <v>7.4999999999999997E-3</v>
      </c>
      <c r="I13">
        <v>0.84137099999999998</v>
      </c>
      <c r="J13" t="s">
        <v>22</v>
      </c>
      <c r="K13">
        <v>8.0999999999999996E-3</v>
      </c>
      <c r="L13">
        <v>8.0999999999999996E-3</v>
      </c>
      <c r="M13">
        <v>0.91915100000000005</v>
      </c>
      <c r="N13" t="s">
        <v>22</v>
      </c>
      <c r="O13">
        <v>8.8000000000000005E-3</v>
      </c>
      <c r="P13">
        <v>8.8000000000000005E-3</v>
      </c>
      <c r="Q13">
        <v>0.95081899999999997</v>
      </c>
      <c r="S13" s="17"/>
      <c r="T13" t="s">
        <v>22</v>
      </c>
      <c r="U13" s="3">
        <v>6.4999999999999997E-3</v>
      </c>
      <c r="V13" s="3">
        <v>6.4999999999999997E-3</v>
      </c>
      <c r="W13">
        <v>1.069094</v>
      </c>
      <c r="X13" t="s">
        <v>22</v>
      </c>
      <c r="Y13" s="3">
        <v>7.1000000000000004E-3</v>
      </c>
      <c r="Z13" s="3">
        <v>7.1999999999999998E-3</v>
      </c>
      <c r="AA13">
        <v>0.929566</v>
      </c>
      <c r="AB13" t="s">
        <v>22</v>
      </c>
      <c r="AC13">
        <v>7.7000000000000002E-3</v>
      </c>
      <c r="AD13">
        <v>7.7999999999999996E-3</v>
      </c>
      <c r="AE13">
        <v>0.89047900000000002</v>
      </c>
      <c r="AF13" t="s">
        <v>22</v>
      </c>
      <c r="AG13">
        <v>8.3000000000000001E-3</v>
      </c>
      <c r="AH13">
        <v>8.3999999999999995E-3</v>
      </c>
      <c r="AI13">
        <v>0.84096899999999997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6.7999999999999996E-3</v>
      </c>
      <c r="D20" s="3">
        <v>6.7999999999999996E-3</v>
      </c>
      <c r="E20">
        <v>1.149073</v>
      </c>
      <c r="F20" t="s">
        <v>22</v>
      </c>
      <c r="G20" s="3">
        <v>7.4999999999999997E-3</v>
      </c>
      <c r="H20" s="3">
        <v>7.4999999999999997E-3</v>
      </c>
      <c r="I20">
        <v>0.94400099999999998</v>
      </c>
      <c r="J20" t="s">
        <v>22</v>
      </c>
      <c r="K20">
        <v>8.0999999999999996E-3</v>
      </c>
      <c r="L20">
        <v>8.0999999999999996E-3</v>
      </c>
      <c r="M20">
        <v>1.155675</v>
      </c>
      <c r="N20" t="s">
        <v>22</v>
      </c>
      <c r="O20">
        <v>8.8000000000000005E-3</v>
      </c>
      <c r="P20">
        <v>8.8000000000000005E-3</v>
      </c>
      <c r="Q20">
        <v>0.92049999999999998</v>
      </c>
      <c r="S20" s="18"/>
      <c r="T20" t="s">
        <v>22</v>
      </c>
      <c r="U20" s="3">
        <v>6.4999999999999997E-3</v>
      </c>
      <c r="V20" s="3">
        <v>6.4999999999999997E-3</v>
      </c>
      <c r="W20">
        <v>1.503609</v>
      </c>
      <c r="X20" t="s">
        <v>22</v>
      </c>
      <c r="Y20" s="3">
        <v>7.1000000000000004E-3</v>
      </c>
      <c r="Z20" s="3">
        <v>7.1999999999999998E-3</v>
      </c>
      <c r="AA20">
        <v>1.443568</v>
      </c>
      <c r="AB20" t="s">
        <v>22</v>
      </c>
      <c r="AC20">
        <v>7.7000000000000002E-3</v>
      </c>
      <c r="AD20">
        <v>7.7999999999999996E-3</v>
      </c>
      <c r="AE20">
        <v>1.145391</v>
      </c>
      <c r="AF20" t="s">
        <v>22</v>
      </c>
      <c r="AG20">
        <v>8.3000000000000001E-3</v>
      </c>
      <c r="AH20">
        <v>8.3999999999999995E-3</v>
      </c>
      <c r="AI20">
        <v>1.476998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6.7999999999999996E-3</v>
      </c>
      <c r="C25" s="8"/>
      <c r="D25" s="8"/>
      <c r="E25">
        <v>2.6259459999999999</v>
      </c>
      <c r="F25" s="8">
        <v>7.4999999999999997E-3</v>
      </c>
      <c r="G25" s="8"/>
      <c r="H25" s="8"/>
      <c r="I25">
        <v>2.2509220000000001</v>
      </c>
      <c r="J25" s="10">
        <v>8.0999999999999996E-3</v>
      </c>
      <c r="K25" s="10"/>
      <c r="L25" s="10"/>
      <c r="M25">
        <v>2.3602949999999998</v>
      </c>
      <c r="N25" s="10">
        <v>8.8000000000000005E-3</v>
      </c>
      <c r="O25" s="10"/>
      <c r="P25" s="10"/>
      <c r="Q25">
        <v>2.1814010000000001</v>
      </c>
      <c r="S25" s="19"/>
      <c r="T25" s="8">
        <v>6.4999999999999997E-3</v>
      </c>
      <c r="U25" s="8"/>
      <c r="V25" s="8"/>
      <c r="W25">
        <v>2.184968</v>
      </c>
      <c r="X25" s="8">
        <v>7.1000000000000004E-3</v>
      </c>
      <c r="Y25" s="8"/>
      <c r="Z25" s="8"/>
      <c r="AA25">
        <v>2.4378259999999998</v>
      </c>
      <c r="AB25" s="10">
        <v>7.7000000000000002E-3</v>
      </c>
      <c r="AC25" s="10"/>
      <c r="AD25" s="10"/>
      <c r="AE25">
        <v>2.6394660000000001</v>
      </c>
      <c r="AF25" s="10">
        <v>8.3999999999999995E-3</v>
      </c>
      <c r="AG25" s="10"/>
      <c r="AH25" s="10"/>
      <c r="AI25">
        <v>2.6460020000000002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5.5999999999999999E-3</v>
      </c>
      <c r="D34" s="3">
        <v>6.0000000000000001E-3</v>
      </c>
      <c r="E34">
        <v>0.97719999999999996</v>
      </c>
      <c r="F34" t="s">
        <v>22</v>
      </c>
      <c r="G34" s="3">
        <v>6.1000000000000004E-3</v>
      </c>
      <c r="H34" s="3">
        <v>6.4999999999999997E-3</v>
      </c>
      <c r="I34">
        <v>0.91459900000000005</v>
      </c>
      <c r="J34" t="s">
        <v>22</v>
      </c>
      <c r="K34">
        <v>6.6E-3</v>
      </c>
      <c r="L34">
        <v>7.1000000000000004E-3</v>
      </c>
      <c r="M34">
        <v>1.124549</v>
      </c>
      <c r="N34" t="s">
        <v>22</v>
      </c>
      <c r="O34">
        <v>7.1000000000000004E-3</v>
      </c>
      <c r="P34">
        <v>7.6E-3</v>
      </c>
      <c r="Q34">
        <v>1.136447</v>
      </c>
      <c r="S34" s="17"/>
      <c r="T34" t="s">
        <v>22</v>
      </c>
      <c r="U34" s="3">
        <v>3.5999999999999999E-3</v>
      </c>
      <c r="V34" s="3">
        <v>5.0000000000000001E-3</v>
      </c>
      <c r="W34">
        <v>0.97261399999999998</v>
      </c>
      <c r="X34" t="s">
        <v>22</v>
      </c>
      <c r="Y34" s="3">
        <v>4.0000000000000001E-3</v>
      </c>
      <c r="Z34" s="3">
        <v>5.4000000000000003E-3</v>
      </c>
      <c r="AA34">
        <v>1.128844</v>
      </c>
      <c r="AB34" t="s">
        <v>22</v>
      </c>
      <c r="AC34" s="3">
        <v>4.3E-3</v>
      </c>
      <c r="AD34" s="3">
        <v>5.8999999999999999E-3</v>
      </c>
      <c r="AE34">
        <v>1.1903030000000001</v>
      </c>
      <c r="AF34" t="s">
        <v>22</v>
      </c>
      <c r="AG34" s="3">
        <v>4.7000000000000002E-3</v>
      </c>
      <c r="AH34" s="3">
        <v>6.4000000000000003E-3</v>
      </c>
      <c r="AI34">
        <v>1.1415409999999999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5.5999999999999999E-3</v>
      </c>
      <c r="D41" s="3">
        <v>6.0000000000000001E-3</v>
      </c>
      <c r="E41">
        <v>1.582854</v>
      </c>
      <c r="F41" t="s">
        <v>22</v>
      </c>
      <c r="G41" s="3">
        <v>6.1999999999999998E-3</v>
      </c>
      <c r="H41" s="3">
        <v>6.4999999999999997E-3</v>
      </c>
      <c r="I41">
        <v>1.460974</v>
      </c>
      <c r="J41" t="s">
        <v>22</v>
      </c>
      <c r="K41">
        <v>6.7000000000000002E-3</v>
      </c>
      <c r="L41">
        <v>7.1000000000000004E-3</v>
      </c>
      <c r="M41">
        <v>1.4455340000000001</v>
      </c>
      <c r="N41" t="s">
        <v>22</v>
      </c>
      <c r="O41">
        <v>7.1999999999999998E-3</v>
      </c>
      <c r="P41">
        <v>7.6E-3</v>
      </c>
      <c r="Q41">
        <v>1.4660960000000001</v>
      </c>
      <c r="S41" s="18"/>
      <c r="T41" t="s">
        <v>22</v>
      </c>
      <c r="U41" s="3">
        <v>3.5999999999999999E-3</v>
      </c>
      <c r="V41" s="3">
        <v>5.0000000000000001E-3</v>
      </c>
      <c r="W41">
        <v>1.4119790000000001</v>
      </c>
      <c r="X41" t="s">
        <v>22</v>
      </c>
      <c r="Y41" s="3">
        <v>4.1999999999999997E-3</v>
      </c>
      <c r="Z41" s="3">
        <v>5.4000000000000003E-3</v>
      </c>
      <c r="AA41">
        <v>1.475546</v>
      </c>
      <c r="AB41" t="s">
        <v>22</v>
      </c>
      <c r="AC41" s="3">
        <v>4.4999999999999997E-3</v>
      </c>
      <c r="AD41" s="3">
        <v>5.8999999999999999E-3</v>
      </c>
      <c r="AE41">
        <v>1.4941409999999999</v>
      </c>
      <c r="AF41" t="s">
        <v>22</v>
      </c>
      <c r="AG41" s="3">
        <v>4.7999999999999996E-3</v>
      </c>
      <c r="AH41" s="3">
        <v>6.3E-3</v>
      </c>
      <c r="AI41">
        <v>1.488575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5.7999999999999996E-3</v>
      </c>
      <c r="C46" s="8"/>
      <c r="D46" s="8"/>
      <c r="E46">
        <v>2.3088229999999998</v>
      </c>
      <c r="F46" s="8">
        <v>6.4000000000000003E-3</v>
      </c>
      <c r="G46" s="8"/>
      <c r="H46" s="8"/>
      <c r="I46">
        <v>2.3174419999999998</v>
      </c>
      <c r="J46" s="10">
        <v>6.8999999999999999E-3</v>
      </c>
      <c r="K46" s="10"/>
      <c r="L46" s="10"/>
      <c r="M46">
        <v>2.1883439999999998</v>
      </c>
      <c r="N46" s="10">
        <v>7.4999999999999997E-3</v>
      </c>
      <c r="O46" s="10"/>
      <c r="P46" s="10"/>
      <c r="Q46">
        <v>2.61809</v>
      </c>
      <c r="S46" s="19"/>
      <c r="T46" s="8">
        <v>4.4999999999999997E-3</v>
      </c>
      <c r="U46" s="8"/>
      <c r="V46" s="8"/>
      <c r="W46">
        <v>2.91215</v>
      </c>
      <c r="X46" s="8">
        <v>5.0000000000000001E-3</v>
      </c>
      <c r="Y46" s="8"/>
      <c r="Z46" s="8"/>
      <c r="AA46">
        <v>2.6694309999999999</v>
      </c>
      <c r="AB46" s="8">
        <v>5.4000000000000003E-3</v>
      </c>
      <c r="AC46" s="8"/>
      <c r="AD46" s="8"/>
      <c r="AE46">
        <v>2.6802790000000001</v>
      </c>
      <c r="AF46" s="8">
        <v>5.7999999999999996E-3</v>
      </c>
      <c r="AG46" s="8"/>
      <c r="AH46" s="8"/>
      <c r="AI46">
        <v>2.6596899999999999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1.8E-3</v>
      </c>
      <c r="D54" s="3">
        <v>3.2000000000000002E-3</v>
      </c>
      <c r="E54">
        <v>0.98446400000000001</v>
      </c>
      <c r="F54" t="s">
        <v>22</v>
      </c>
      <c r="G54" s="3">
        <v>2E-3</v>
      </c>
      <c r="H54" s="3">
        <v>3.5000000000000001E-3</v>
      </c>
      <c r="I54">
        <v>0.94851600000000003</v>
      </c>
      <c r="J54" t="s">
        <v>22</v>
      </c>
      <c r="K54" s="3">
        <v>2.2000000000000001E-3</v>
      </c>
      <c r="L54" s="3">
        <v>3.8E-3</v>
      </c>
      <c r="M54">
        <v>0.89105599999999996</v>
      </c>
      <c r="N54" t="s">
        <v>22</v>
      </c>
      <c r="O54" s="3">
        <v>2.3999999999999998E-3</v>
      </c>
      <c r="P54" s="3">
        <v>4.1000000000000003E-3</v>
      </c>
      <c r="Q54">
        <v>1.1316660000000001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3.2000000000000002E-3</v>
      </c>
      <c r="E61">
        <v>1.4398010000000001</v>
      </c>
      <c r="F61" t="s">
        <v>22</v>
      </c>
      <c r="G61" s="3">
        <v>2.3E-3</v>
      </c>
      <c r="H61" s="3">
        <v>3.3E-3</v>
      </c>
      <c r="I61">
        <v>1.2350639999999999</v>
      </c>
      <c r="J61" t="s">
        <v>22</v>
      </c>
      <c r="K61" s="3">
        <v>2.5000000000000001E-3</v>
      </c>
      <c r="L61" s="3">
        <v>3.3999999999999998E-3</v>
      </c>
      <c r="M61">
        <v>1.3962289999999999</v>
      </c>
      <c r="N61" t="s">
        <v>22</v>
      </c>
      <c r="O61" s="3">
        <v>2.7000000000000001E-3</v>
      </c>
      <c r="P61" s="3">
        <v>3.8E-3</v>
      </c>
      <c r="Q61">
        <v>1.3526819999999999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2.5000000000000001E-3</v>
      </c>
      <c r="C66" s="8"/>
      <c r="D66" s="8"/>
      <c r="E66">
        <v>2.620965</v>
      </c>
      <c r="F66" s="8">
        <v>2.8E-3</v>
      </c>
      <c r="G66" s="8"/>
      <c r="H66" s="8"/>
      <c r="I66">
        <v>2.6266720000000001</v>
      </c>
      <c r="J66" s="8">
        <v>3.0999999999999999E-3</v>
      </c>
      <c r="K66" s="8"/>
      <c r="L66" s="8"/>
      <c r="M66">
        <v>2.650849</v>
      </c>
      <c r="N66" s="8">
        <v>3.3E-3</v>
      </c>
      <c r="O66" s="8"/>
      <c r="P66" s="8"/>
      <c r="Q66">
        <v>2.626188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6.8349999999999999E-3</v>
      </c>
      <c r="G75">
        <f t="shared" si="1"/>
        <v>6.8349999999999999E-3</v>
      </c>
      <c r="H75">
        <f t="shared" si="2"/>
        <v>1.6852429999999998</v>
      </c>
      <c r="I75">
        <f t="shared" si="3"/>
        <v>6.8349999999999999E-3</v>
      </c>
      <c r="J75">
        <f t="shared" si="4"/>
        <v>6.8349999999999999E-3</v>
      </c>
      <c r="K75">
        <f t="shared" si="5"/>
        <v>2.0930740000000001</v>
      </c>
      <c r="L75">
        <f>0.05*F25+(1-0.05)*B25</f>
        <v>6.8349999999999999E-3</v>
      </c>
      <c r="M75">
        <f>I25+E25</f>
        <v>4.876868</v>
      </c>
      <c r="P75" s="16"/>
      <c r="Q75" t="s">
        <v>36</v>
      </c>
      <c r="R75">
        <f t="shared" si="6"/>
        <v>6.8699999999999994E-3</v>
      </c>
      <c r="S75">
        <f t="shared" si="7"/>
        <v>6.8699999999999994E-3</v>
      </c>
      <c r="U75">
        <f t="shared" si="8"/>
        <v>6.8699999999999994E-3</v>
      </c>
      <c r="V75">
        <f t="shared" si="9"/>
        <v>6.8699999999999994E-3</v>
      </c>
      <c r="X75">
        <f>0.1*F25+(1-0.1)*B25</f>
        <v>6.8699999999999994E-3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6.94E-3</v>
      </c>
      <c r="G81">
        <f>0.2*H13+(1-0.2)*D13</f>
        <v>6.94E-3</v>
      </c>
      <c r="I81">
        <f t="shared" si="11"/>
        <v>6.94E-3</v>
      </c>
      <c r="J81">
        <f t="shared" si="12"/>
        <v>6.94E-3</v>
      </c>
      <c r="L81">
        <f>0.2*F25+(1-0.2)*B25</f>
        <v>6.94E-3</v>
      </c>
      <c r="P81" s="16"/>
      <c r="Q81" t="s">
        <v>36</v>
      </c>
      <c r="R81">
        <f t="shared" si="13"/>
        <v>7.0099999999999989E-3</v>
      </c>
      <c r="S81">
        <f t="shared" si="14"/>
        <v>7.0099999999999989E-3</v>
      </c>
      <c r="U81">
        <f t="shared" si="15"/>
        <v>7.0099999999999989E-3</v>
      </c>
      <c r="V81">
        <f t="shared" si="16"/>
        <v>7.0099999999999989E-3</v>
      </c>
      <c r="X81">
        <f>0.3*F25+(1-0.3)*B25</f>
        <v>7.0099999999999989E-3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6.86975E-3</v>
      </c>
      <c r="G88">
        <f t="shared" si="18"/>
        <v>6.86975E-3</v>
      </c>
      <c r="H88">
        <f t="shared" si="19"/>
        <v>2.6043940000000001</v>
      </c>
      <c r="I88">
        <f t="shared" si="20"/>
        <v>6.86975E-3</v>
      </c>
      <c r="J88">
        <f t="shared" si="21"/>
        <v>6.86975E-3</v>
      </c>
      <c r="K88">
        <f t="shared" si="22"/>
        <v>3.2487490000000001</v>
      </c>
      <c r="L88">
        <f>(0.05*(1-0.05)+0.05*(1-0.05))*F25+0.05*0.05*J25+(1-0.05*(1-0.05)-0.05*(1-0.05)-0.05*0.05)*B25</f>
        <v>6.86975E-3</v>
      </c>
      <c r="M88">
        <f>M25+I25+E25</f>
        <v>7.2371629999999998</v>
      </c>
      <c r="O88" s="20"/>
      <c r="P88" s="16"/>
      <c r="Q88" t="s">
        <v>36</v>
      </c>
      <c r="R88">
        <f t="shared" si="23"/>
        <v>6.9389999999999999E-3</v>
      </c>
      <c r="S88">
        <f t="shared" si="24"/>
        <v>6.9389999999999999E-3</v>
      </c>
      <c r="U88">
        <f t="shared" si="25"/>
        <v>6.9389999999999999E-3</v>
      </c>
      <c r="V88">
        <f t="shared" si="26"/>
        <v>6.9389999999999999E-3</v>
      </c>
      <c r="X88">
        <f>(0.1*0.9+0.1*0.9)*F25+0.1*0.1*J25+(1-0.1*0.9-0.1*0.9-0.1*0.1)*B25</f>
        <v>6.9389999999999999E-3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7.075999999999999E-3</v>
      </c>
      <c r="G94">
        <f t="shared" si="28"/>
        <v>7.075999999999999E-3</v>
      </c>
      <c r="I94">
        <f t="shared" si="29"/>
        <v>7.075999999999999E-3</v>
      </c>
      <c r="J94">
        <f t="shared" si="30"/>
        <v>7.075999999999999E-3</v>
      </c>
      <c r="L94">
        <f>(0.2*0.8+0.2*0.8)*F25+0.2*0.2*J25+(1-0.2*0.8-0.2*0.8-0.2*0.2)*B25</f>
        <v>7.075999999999999E-3</v>
      </c>
      <c r="O94" s="20"/>
      <c r="P94" s="16"/>
      <c r="Q94" t="s">
        <v>36</v>
      </c>
      <c r="R94">
        <f t="shared" si="31"/>
        <v>7.2110000000000004E-3</v>
      </c>
      <c r="S94">
        <f t="shared" si="32"/>
        <v>7.2110000000000004E-3</v>
      </c>
      <c r="U94">
        <f t="shared" si="33"/>
        <v>7.2110000000000004E-3</v>
      </c>
      <c r="V94">
        <f t="shared" si="34"/>
        <v>7.2110000000000004E-3</v>
      </c>
      <c r="X94">
        <f>(0.3*0.7+0.3*0.7)*F25+0.3*0.3*J25+(1-0.3*0.7-0.3*0.7-0.3*0.3)*B25</f>
        <v>7.2110000000000004E-3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6.9042749999999996E-3</v>
      </c>
      <c r="G101">
        <f t="shared" si="36"/>
        <v>6.9042749999999996E-3</v>
      </c>
      <c r="H101">
        <f>Q13+M13+I11+E13</f>
        <v>2.7138419999999996</v>
      </c>
      <c r="I101">
        <f t="shared" si="37"/>
        <v>6.9042749999999996E-3</v>
      </c>
      <c r="J101">
        <f t="shared" si="38"/>
        <v>6.9042749999999996E-3</v>
      </c>
      <c r="K101">
        <f t="shared" si="39"/>
        <v>4.1692489999999998</v>
      </c>
      <c r="L101">
        <f>3*0.05*(1-0.05)*(1-0.05)*F25+3*0.05*0.05*(1-0.05)*J25+0.05*0.05*0.05*N25+(1-3*0.05*(1-0.05)*(1-0.05)-3*0.05*0.05*(1-0.05)-0.05*0.05*0.05)*B25</f>
        <v>6.9042749999999996E-3</v>
      </c>
      <c r="M101">
        <f>Q25+M25+I25+E25</f>
        <v>9.4185639999999999</v>
      </c>
      <c r="N101" s="21"/>
      <c r="O101" s="20"/>
      <c r="P101" s="16"/>
      <c r="Q101" t="s">
        <v>36</v>
      </c>
      <c r="R101">
        <f t="shared" si="40"/>
        <v>7.007199999999999E-3</v>
      </c>
      <c r="S101">
        <f t="shared" si="41"/>
        <v>7.007199999999999E-3</v>
      </c>
      <c r="U101">
        <f t="shared" si="42"/>
        <v>7.007199999999999E-3</v>
      </c>
      <c r="V101">
        <f t="shared" si="43"/>
        <v>7.007199999999999E-3</v>
      </c>
      <c r="X101">
        <f>3*0.1*(1-0.1)*(1-0.1)*F25+3*0.1*0.1*(1-0.1)*J25+0.1*0.1*0.1*N25+(1-3*0.1*(1-0.1)*(1-0.1)-3*0.1*0.1*(1-0.1)-0.1*0.1*0.1)*B25</f>
        <v>7.007199999999999E-3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7.2095999999999992E-3</v>
      </c>
      <c r="G107">
        <f t="shared" si="45"/>
        <v>7.2095999999999992E-3</v>
      </c>
      <c r="I107">
        <f t="shared" si="46"/>
        <v>7.2095999999999992E-3</v>
      </c>
      <c r="J107">
        <f t="shared" si="47"/>
        <v>7.2095999999999992E-3</v>
      </c>
      <c r="L107">
        <f>3*0.2*(1-0.2)*(1-0.2)*F25+3*0.2*0.2*(1-0.2)*J25+0.2*0.2*0.2*N25+(1-3*0.2*(1-0.2)*(1-0.2)-3*0.2*0.2*(1-0.2)-0.2*0.2*0.2)*B25</f>
        <v>7.2095999999999992E-3</v>
      </c>
      <c r="N107" s="21"/>
      <c r="O107" s="20"/>
      <c r="P107" s="16"/>
      <c r="Q107" t="s">
        <v>36</v>
      </c>
      <c r="R107">
        <f t="shared" si="48"/>
        <v>7.4084000000000007E-3</v>
      </c>
      <c r="S107">
        <f t="shared" si="49"/>
        <v>7.4084000000000007E-3</v>
      </c>
      <c r="U107">
        <f t="shared" si="50"/>
        <v>7.4084000000000007E-3</v>
      </c>
      <c r="V107">
        <f t="shared" si="51"/>
        <v>7.4084000000000007E-3</v>
      </c>
      <c r="X107">
        <f>3*0.3*(1-0.3)*(1-0.3)*F25+3*0.3*0.3*(1-0.3)*J25+0.3*0.3*0.3*N25+(1-3*0.3*(1-0.3)*(1-0.3)-3*0.3*0.3*(1-0.3)-0.3*0.3*0.3)*B25</f>
        <v>7.4084000000000007E-3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6.5299999999999993E-3</v>
      </c>
      <c r="G114">
        <f t="shared" si="53"/>
        <v>6.5349999999999991E-3</v>
      </c>
      <c r="H114">
        <f t="shared" si="54"/>
        <v>1.9986600000000001</v>
      </c>
      <c r="I114">
        <f t="shared" si="55"/>
        <v>6.5299999999999993E-3</v>
      </c>
      <c r="J114">
        <f t="shared" si="56"/>
        <v>6.5349999999999991E-3</v>
      </c>
      <c r="K114">
        <f t="shared" si="57"/>
        <v>2.9471769999999999</v>
      </c>
      <c r="L114">
        <f>0.05*X25+(1-0.05)*T25</f>
        <v>6.5299999999999993E-3</v>
      </c>
      <c r="M114">
        <f>AA25+W25</f>
        <v>4.6227939999999998</v>
      </c>
      <c r="P114" s="16"/>
      <c r="Q114" t="s">
        <v>36</v>
      </c>
      <c r="R114">
        <f t="shared" si="58"/>
        <v>6.5599999999999999E-3</v>
      </c>
      <c r="S114">
        <f t="shared" si="58"/>
        <v>6.5700000000000003E-3</v>
      </c>
      <c r="U114">
        <f t="shared" si="59"/>
        <v>6.5599999999999999E-3</v>
      </c>
      <c r="V114">
        <f t="shared" si="60"/>
        <v>6.5700000000000003E-3</v>
      </c>
      <c r="X114">
        <f>0.1*X25+(1-0.1)*T25</f>
        <v>6.5599999999999999E-3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6.62E-3</v>
      </c>
      <c r="G120">
        <f t="shared" si="62"/>
        <v>6.6400000000000001E-3</v>
      </c>
      <c r="I120">
        <f t="shared" si="63"/>
        <v>6.62E-3</v>
      </c>
      <c r="J120">
        <f t="shared" si="64"/>
        <v>6.6400000000000001E-3</v>
      </c>
      <c r="L120">
        <f>0.2*X25+(1-0.2)*T25</f>
        <v>6.62E-3</v>
      </c>
      <c r="P120" s="16"/>
      <c r="Q120" t="s">
        <v>36</v>
      </c>
      <c r="R120">
        <f t="shared" si="65"/>
        <v>6.6799999999999993E-3</v>
      </c>
      <c r="S120">
        <f t="shared" si="65"/>
        <v>6.709999999999999E-3</v>
      </c>
      <c r="U120">
        <f t="shared" si="66"/>
        <v>6.6799999999999993E-3</v>
      </c>
      <c r="V120">
        <f t="shared" si="67"/>
        <v>6.709999999999999E-3</v>
      </c>
      <c r="X120">
        <f>0.3*X25+(1-0.3)*T25</f>
        <v>6.6799999999999993E-3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6.5599999999999999E-3</v>
      </c>
      <c r="G127">
        <f t="shared" si="69"/>
        <v>6.5697500000000001E-3</v>
      </c>
      <c r="H127">
        <f t="shared" si="70"/>
        <v>2.8891390000000001</v>
      </c>
      <c r="I127">
        <f t="shared" si="71"/>
        <v>6.5599999999999999E-3</v>
      </c>
      <c r="J127">
        <f t="shared" si="72"/>
        <v>6.5697500000000001E-3</v>
      </c>
      <c r="K127">
        <f t="shared" si="73"/>
        <v>4.092568</v>
      </c>
      <c r="L127">
        <f>(0.05*(1-0.05)+0.05*(1-0.05))*X25+0.05*0.05*AB25+(1-0.05*(1-0.05)-0.05*(1-0.05)-0.05*0.05)*T25</f>
        <v>6.5599999999999999E-3</v>
      </c>
      <c r="M127">
        <f>AE25+AA25+W25</f>
        <v>7.2622599999999995</v>
      </c>
      <c r="O127" s="20"/>
      <c r="P127" s="16"/>
      <c r="Q127" t="s">
        <v>36</v>
      </c>
      <c r="R127">
        <f t="shared" si="74"/>
        <v>6.62E-3</v>
      </c>
      <c r="S127">
        <f t="shared" si="75"/>
        <v>6.6389999999999999E-3</v>
      </c>
      <c r="U127">
        <f t="shared" si="76"/>
        <v>6.62E-3</v>
      </c>
      <c r="V127">
        <f t="shared" si="77"/>
        <v>6.6389999999999999E-3</v>
      </c>
      <c r="X127">
        <f>(0.1*0.9+0.1*0.9)*X25+0.1*0.1*AB25+(1-0.1*0.9-0.1*0.9-0.1*0.1)*T25</f>
        <v>6.62E-3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6.7399999999999995E-3</v>
      </c>
      <c r="G133">
        <f t="shared" si="79"/>
        <v>6.775999999999999E-3</v>
      </c>
      <c r="I133">
        <f t="shared" si="80"/>
        <v>6.7399999999999995E-3</v>
      </c>
      <c r="J133">
        <f t="shared" si="81"/>
        <v>6.775999999999999E-3</v>
      </c>
      <c r="L133">
        <f>(0.2*0.8+0.2*0.8)*X25+0.2*0.2*AB25+(1-0.2*0.8-0.2*0.8-0.2*0.2)*T25</f>
        <v>6.7399999999999995E-3</v>
      </c>
      <c r="O133" s="20"/>
      <c r="P133" s="16"/>
      <c r="Q133" t="s">
        <v>36</v>
      </c>
      <c r="R133">
        <f t="shared" si="82"/>
        <v>6.8600000000000006E-3</v>
      </c>
      <c r="S133">
        <f t="shared" si="83"/>
        <v>6.9110000000000005E-3</v>
      </c>
      <c r="U133">
        <f t="shared" si="84"/>
        <v>6.8600000000000006E-3</v>
      </c>
      <c r="V133">
        <f t="shared" si="85"/>
        <v>6.9110000000000005E-3</v>
      </c>
      <c r="X133">
        <f>(0.3*0.7+0.3*0.7)*X25+0.3*0.3*AB25+(1-0.3*0.7-0.3*0.7-0.3*0.3)*T25</f>
        <v>6.8600000000000006E-3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6.5899999999999986E-3</v>
      </c>
      <c r="G140">
        <f>3*0.05*(1-0.05)*(1-0.05)*Z20+3*0.05*0.05*(1-0.05)*AD13+0.05*0.05*0.05*AH13+(1-3*0.05*(1-0.05)*(1-0.05)-3*0.05*0.05*(1-0.05)-0.05*0.05*0.05)*V13</f>
        <v>6.6042624999999994E-3</v>
      </c>
      <c r="H140">
        <f>AI13+AE13+AA20+W13</f>
        <v>4.24411</v>
      </c>
      <c r="I140">
        <f t="shared" si="86"/>
        <v>6.5899999999999986E-3</v>
      </c>
      <c r="J140">
        <f t="shared" si="87"/>
        <v>6.6042624999999994E-3</v>
      </c>
      <c r="K140">
        <f t="shared" si="88"/>
        <v>5.569566</v>
      </c>
      <c r="L140">
        <f>3*0.05*(1-0.05)*(1-0.05)*X25+3*0.05*0.05*(1-0.05)*AB25+0.05*0.05*0.05*AF25+(1-3*0.05*(1-0.05)*(1-0.05)-3*0.05*0.05*(1-0.05)-0.05*0.05*0.05)*T25</f>
        <v>6.590012499999999E-3</v>
      </c>
      <c r="M140">
        <f>AI25+AE25+AA25+W25</f>
        <v>9.9082619999999988</v>
      </c>
      <c r="N140" s="21"/>
      <c r="O140" s="20"/>
      <c r="P140" s="16"/>
      <c r="Q140" t="s">
        <v>36</v>
      </c>
      <c r="R140">
        <f t="shared" si="89"/>
        <v>6.6799999999999993E-3</v>
      </c>
      <c r="S140">
        <f t="shared" si="90"/>
        <v>6.7070999999999988E-3</v>
      </c>
      <c r="U140">
        <f t="shared" si="91"/>
        <v>6.6799999999999993E-3</v>
      </c>
      <c r="V140">
        <f t="shared" si="92"/>
        <v>6.7070999999999988E-3</v>
      </c>
      <c r="X140">
        <f>3*0.1*(1-0.1)*(1-0.1)*X25+3*0.1*0.1*(1-0.1)*AB25+0.1*0.1*0.1*AF25+(1-3*0.1*(1-0.1)*(1-0.1)-3*0.1*0.1*(1-0.1)-0.1*0.1*0.1)*T25</f>
        <v>6.6800999999999996E-3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6.8599999999999998E-3</v>
      </c>
      <c r="G146">
        <f>3*0.2*(1-0.2)*(1-0.2)*Z20+3*0.2*0.2*(1-0.2)*AD13+0.2*0.2*0.2*AH13+(1-3*0.2*(1-0.2)*(1-0.2)-3*0.2*0.2*(1-0.2)-0.2*0.2*0.2)*V13</f>
        <v>6.9087999999999997E-3</v>
      </c>
      <c r="I146">
        <f t="shared" si="93"/>
        <v>6.8599999999999998E-3</v>
      </c>
      <c r="J146">
        <f t="shared" si="94"/>
        <v>6.9087999999999997E-3</v>
      </c>
      <c r="L146">
        <f>3*0.2*(1-0.2)*(1-0.2)*X25+3*0.2*0.2*(1-0.2)*AB25+0.2*0.2*0.2*AF25+(1-3*0.2*(1-0.2)*(1-0.2)-3*0.2*0.2*(1-0.2)-0.2*0.2*0.2)*T25</f>
        <v>6.8608000000000002E-3</v>
      </c>
      <c r="N146" s="21"/>
      <c r="O146" s="20"/>
      <c r="P146" s="16"/>
      <c r="Q146" t="s">
        <v>36</v>
      </c>
      <c r="R146">
        <f t="shared" si="95"/>
        <v>7.0399999999999994E-3</v>
      </c>
      <c r="S146">
        <f t="shared" si="96"/>
        <v>7.1056999999999995E-3</v>
      </c>
      <c r="U146">
        <f t="shared" si="97"/>
        <v>7.0399999999999994E-3</v>
      </c>
      <c r="V146">
        <f t="shared" si="98"/>
        <v>7.1056999999999995E-3</v>
      </c>
      <c r="X146">
        <f>3*0.3*(1-0.3)*(1-0.3)*X25+3*0.3*0.3*(1-0.3)*AB25+0.3*0.3*0.3*AF25+(1-3*0.3*(1-0.3)*(1-0.3)-3*0.3*0.3*(1-0.3)-0.3*0.3*0.3)*T25</f>
        <v>7.0427000000000007E-3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5.6249999999999998E-3</v>
      </c>
      <c r="G153">
        <f t="shared" si="100"/>
        <v>6.025E-3</v>
      </c>
      <c r="H153">
        <f t="shared" si="101"/>
        <v>1.891799</v>
      </c>
      <c r="I153">
        <f t="shared" si="102"/>
        <v>5.6300000000000005E-3</v>
      </c>
      <c r="J153">
        <f t="shared" si="103"/>
        <v>6.025E-3</v>
      </c>
      <c r="K153">
        <f t="shared" si="104"/>
        <v>3.043828</v>
      </c>
      <c r="L153">
        <f>0.05*F46+(1-0.05)*B46</f>
        <v>5.8299999999999992E-3</v>
      </c>
      <c r="M153">
        <f>I46+E46</f>
        <v>4.6262650000000001</v>
      </c>
      <c r="P153" s="16"/>
      <c r="Q153" t="s">
        <v>36</v>
      </c>
      <c r="R153">
        <f t="shared" si="105"/>
        <v>5.6500000000000005E-3</v>
      </c>
      <c r="S153">
        <f t="shared" si="106"/>
        <v>6.0499999999999998E-3</v>
      </c>
      <c r="U153">
        <f t="shared" si="107"/>
        <v>5.6600000000000001E-3</v>
      </c>
      <c r="V153">
        <f t="shared" si="108"/>
        <v>6.0499999999999998E-3</v>
      </c>
      <c r="X153">
        <f>0.1*F46+(1-0.1)*B46</f>
        <v>5.8599999999999998E-3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5.7000000000000002E-3</v>
      </c>
      <c r="G159">
        <f t="shared" si="110"/>
        <v>6.1000000000000004E-3</v>
      </c>
      <c r="I159">
        <f t="shared" si="111"/>
        <v>5.7200000000000003E-3</v>
      </c>
      <c r="J159">
        <f t="shared" si="112"/>
        <v>6.1000000000000004E-3</v>
      </c>
      <c r="L159">
        <f>0.2*F46+(1-0.2)*B46</f>
        <v>5.9199999999999999E-3</v>
      </c>
      <c r="P159" s="16"/>
      <c r="Q159" t="s">
        <v>36</v>
      </c>
      <c r="R159">
        <f t="shared" si="113"/>
        <v>5.7499999999999999E-3</v>
      </c>
      <c r="S159">
        <f t="shared" si="114"/>
        <v>6.1499999999999992E-3</v>
      </c>
      <c r="U159">
        <f t="shared" si="115"/>
        <v>5.7799999999999995E-3</v>
      </c>
      <c r="V159">
        <f t="shared" si="116"/>
        <v>6.1499999999999992E-3</v>
      </c>
      <c r="X159">
        <f>0.3*F46+(1-0.3)*B46</f>
        <v>5.9799999999999992E-3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5.6500000000000005E-3</v>
      </c>
      <c r="G166">
        <f t="shared" si="118"/>
        <v>6.0502500000000001E-3</v>
      </c>
      <c r="H166">
        <f t="shared" si="119"/>
        <v>3.0163479999999998</v>
      </c>
      <c r="I166">
        <f t="shared" si="120"/>
        <v>5.6597500000000007E-3</v>
      </c>
      <c r="J166">
        <f t="shared" si="121"/>
        <v>6.0502500000000001E-3</v>
      </c>
      <c r="K166">
        <f t="shared" si="122"/>
        <v>4.4893619999999999</v>
      </c>
      <c r="L166">
        <f>(0.05*(1-0.05)+0.05*(1-0.05))*F46+0.05*0.05*J46+(1-0.05*(1-0.05)-0.05*(1-0.05)-0.05*0.05)*B46</f>
        <v>5.8597500000000004E-3</v>
      </c>
      <c r="M166">
        <f>M46+I46+E46</f>
        <v>6.814608999999999</v>
      </c>
      <c r="O166" s="20"/>
      <c r="P166" s="16"/>
      <c r="Q166" t="s">
        <v>36</v>
      </c>
      <c r="R166">
        <f t="shared" si="123"/>
        <v>5.7000000000000002E-3</v>
      </c>
      <c r="S166">
        <f t="shared" si="124"/>
        <v>6.1010000000000005E-3</v>
      </c>
      <c r="U166">
        <f t="shared" si="125"/>
        <v>5.7190000000000001E-3</v>
      </c>
      <c r="V166">
        <f t="shared" si="126"/>
        <v>6.1010000000000005E-3</v>
      </c>
      <c r="X166">
        <f>(0.1*0.9+0.1*0.9)*F46+0.1*0.1*J46+(1-0.1*0.9-0.1*0.9-0.1*0.1)*B46</f>
        <v>5.9190000000000006E-3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5.7999999999999996E-3</v>
      </c>
      <c r="G172">
        <f t="shared" si="128"/>
        <v>6.2039999999999994E-3</v>
      </c>
      <c r="I172">
        <f t="shared" si="129"/>
        <v>5.836E-3</v>
      </c>
      <c r="J172">
        <f t="shared" si="130"/>
        <v>6.2039999999999994E-3</v>
      </c>
      <c r="L172">
        <f>(0.2*0.8+0.2*0.8)*F46+0.2*0.2*J46+(1-0.2*0.8-0.2*0.8-0.2*0.2)*B46</f>
        <v>6.0359999999999997E-3</v>
      </c>
      <c r="O172" s="20"/>
      <c r="P172" s="16"/>
      <c r="Q172" t="s">
        <v>36</v>
      </c>
      <c r="R172">
        <f t="shared" si="131"/>
        <v>5.9000000000000007E-3</v>
      </c>
      <c r="S172">
        <f t="shared" si="132"/>
        <v>6.3090000000000004E-3</v>
      </c>
      <c r="U172">
        <f t="shared" si="133"/>
        <v>5.9509999999999997E-3</v>
      </c>
      <c r="V172">
        <f t="shared" si="134"/>
        <v>6.3090000000000004E-3</v>
      </c>
      <c r="X172">
        <f>(0.3*0.7+0.3*0.7)*F46+0.3*0.3*J46+(1-0.3*0.7-0.3*0.7-0.3*0.3)*B46</f>
        <v>6.1510000000000002E-3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5.6749999999999995E-3</v>
      </c>
      <c r="G179">
        <f t="shared" si="136"/>
        <v>6.0757249999999997E-3</v>
      </c>
      <c r="H179">
        <f t="shared" si="137"/>
        <v>4.1527950000000002</v>
      </c>
      <c r="I179">
        <f t="shared" si="138"/>
        <v>5.6892624999999994E-3</v>
      </c>
      <c r="J179">
        <f t="shared" si="139"/>
        <v>6.0757249999999997E-3</v>
      </c>
      <c r="K179">
        <f t="shared" si="140"/>
        <v>5.9554580000000001</v>
      </c>
      <c r="L179">
        <f>3*0.05*(1-0.05)*(1-0.05)*F46+3*0.05*0.05*(1-0.05)*J46+0.05*0.05*0.05*N46+(1-3*0.05*(1-0.05)*(1-0.05)-3*0.05*0.05*(1-0.05)-0.05*0.05*0.05)*B46</f>
        <v>5.8892749999999985E-3</v>
      </c>
      <c r="M179">
        <f>Q46+M46+I46+E46</f>
        <v>9.4326989999999995</v>
      </c>
      <c r="N179" s="21"/>
      <c r="O179" s="20"/>
      <c r="P179" s="16"/>
      <c r="Q179" t="s">
        <v>36</v>
      </c>
      <c r="R179">
        <f t="shared" si="141"/>
        <v>5.7499999999999999E-3</v>
      </c>
      <c r="S179">
        <f t="shared" si="142"/>
        <v>6.1527999999999999E-3</v>
      </c>
      <c r="U179">
        <f t="shared" si="143"/>
        <v>5.7770999999999994E-3</v>
      </c>
      <c r="V179">
        <f t="shared" si="144"/>
        <v>6.1527999999999999E-3</v>
      </c>
      <c r="X179">
        <f>3*0.1*(1-0.1)*(1-0.1)*F46+3*0.1*0.1*(1-0.1)*J46+0.1*0.1*0.1*N46+(1-3*0.1*(1-0.1)*(1-0.1)-3*0.1*0.1*(1-0.1)-0.1*0.1*0.1)*B46</f>
        <v>5.9771999999999994E-3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5.9000000000000007E-3</v>
      </c>
      <c r="G185">
        <f t="shared" si="146"/>
        <v>6.3103999999999999E-3</v>
      </c>
      <c r="I185">
        <f t="shared" si="147"/>
        <v>5.9487999999999997E-3</v>
      </c>
      <c r="J185">
        <f t="shared" si="148"/>
        <v>6.3103999999999999E-3</v>
      </c>
      <c r="L185">
        <f>3*0.2*(1-0.2)*(1-0.2)*F46+3*0.2*0.2*(1-0.2)*J46+0.2*0.2*0.2*N46+(1-3*0.2*(1-0.2)*(1-0.2)-3*0.2*0.2*(1-0.2)-0.2*0.2*0.2)*B46</f>
        <v>6.1495999999999999E-3</v>
      </c>
      <c r="N185" s="21"/>
      <c r="O185" s="20"/>
      <c r="P185" s="16"/>
      <c r="Q185" t="s">
        <v>36</v>
      </c>
      <c r="R185">
        <f t="shared" si="149"/>
        <v>6.0500000000000007E-3</v>
      </c>
      <c r="S185">
        <f t="shared" si="150"/>
        <v>6.471600000000001E-3</v>
      </c>
      <c r="U185">
        <f t="shared" si="151"/>
        <v>6.1157E-3</v>
      </c>
      <c r="V185">
        <f t="shared" si="152"/>
        <v>6.471600000000001E-3</v>
      </c>
      <c r="X185">
        <f>3*0.3*(1-0.3)*(1-0.3)*F46+3*0.3*0.3*(1-0.3)*J46+0.3*0.3*0.3*N46+(1-3*0.3*(1-0.3)*(1-0.3)-3*0.3*0.3*(1-0.3)-0.3*0.3*0.3)*B46</f>
        <v>6.3184000000000001E-3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3.62E-3</v>
      </c>
      <c r="G192">
        <f t="shared" si="154"/>
        <v>5.0200000000000002E-3</v>
      </c>
      <c r="H192">
        <f t="shared" si="155"/>
        <v>2.101458</v>
      </c>
      <c r="I192">
        <f t="shared" si="156"/>
        <v>3.63E-3</v>
      </c>
      <c r="J192">
        <f t="shared" si="157"/>
        <v>5.0200000000000002E-3</v>
      </c>
      <c r="K192">
        <f t="shared" si="158"/>
        <v>2.8875250000000001</v>
      </c>
      <c r="L192">
        <f>0.05*X46+(1-0.05)*T46</f>
        <v>4.5249999999999995E-3</v>
      </c>
      <c r="M192">
        <f>AA46+W46</f>
        <v>5.5815809999999999</v>
      </c>
      <c r="P192" s="16"/>
      <c r="Q192" t="s">
        <v>36</v>
      </c>
      <c r="R192">
        <f t="shared" si="159"/>
        <v>3.64E-3</v>
      </c>
      <c r="S192">
        <f t="shared" si="160"/>
        <v>5.0400000000000002E-3</v>
      </c>
      <c r="U192">
        <f t="shared" si="161"/>
        <v>3.6600000000000001E-3</v>
      </c>
      <c r="V192">
        <f t="shared" si="162"/>
        <v>5.0400000000000002E-3</v>
      </c>
      <c r="X192">
        <f>0.1*X46+(1-0.1)*T46</f>
        <v>4.5500000000000002E-3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3.6800000000000001E-3</v>
      </c>
      <c r="G198">
        <f t="shared" si="164"/>
        <v>5.0800000000000003E-3</v>
      </c>
      <c r="I198">
        <f t="shared" si="165"/>
        <v>3.7200000000000002E-3</v>
      </c>
      <c r="J198">
        <f t="shared" si="166"/>
        <v>5.0800000000000003E-3</v>
      </c>
      <c r="L198">
        <f>0.2*X46+(1-0.2)*T46</f>
        <v>4.5999999999999999E-3</v>
      </c>
      <c r="P198" s="16"/>
      <c r="Q198" t="s">
        <v>36</v>
      </c>
      <c r="R198">
        <f t="shared" si="167"/>
        <v>3.7199999999999993E-3</v>
      </c>
      <c r="S198">
        <f t="shared" si="168"/>
        <v>5.1199999999999996E-3</v>
      </c>
      <c r="U198">
        <f t="shared" si="169"/>
        <v>3.7799999999999995E-3</v>
      </c>
      <c r="V198">
        <f t="shared" si="170"/>
        <v>5.1199999999999996E-3</v>
      </c>
      <c r="X198">
        <f>0.3*X46+(1-0.3)*T46</f>
        <v>4.6499999999999996E-3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3.6397500000000002E-3</v>
      </c>
      <c r="G205">
        <f t="shared" si="172"/>
        <v>5.0402500000000013E-3</v>
      </c>
      <c r="H205">
        <f t="shared" si="173"/>
        <v>3.2917610000000002</v>
      </c>
      <c r="I205">
        <f t="shared" si="174"/>
        <v>3.6592500000000002E-3</v>
      </c>
      <c r="J205">
        <f t="shared" si="175"/>
        <v>5.0402500000000013E-3</v>
      </c>
      <c r="K205">
        <f t="shared" si="176"/>
        <v>4.3816660000000001</v>
      </c>
      <c r="L205">
        <f>(0.05*(1-0.05)+0.05*(1-0.05))*X46+0.05*0.05*AB46+(1-0.05*(1-0.05)-0.05*(1-0.05)-0.05*0.05)*T46</f>
        <v>4.54975E-3</v>
      </c>
      <c r="M205">
        <f>AE46+AA46+W46</f>
        <v>8.2618600000000004</v>
      </c>
      <c r="O205" s="20"/>
      <c r="P205" s="16"/>
      <c r="Q205" t="s">
        <v>36</v>
      </c>
      <c r="R205">
        <f t="shared" si="177"/>
        <v>3.679E-3</v>
      </c>
      <c r="S205">
        <f t="shared" si="178"/>
        <v>5.0810000000000004E-3</v>
      </c>
      <c r="U205">
        <f t="shared" si="179"/>
        <v>3.7170000000000003E-3</v>
      </c>
      <c r="V205">
        <f t="shared" si="180"/>
        <v>5.0810000000000004E-3</v>
      </c>
      <c r="X205">
        <f>(0.1*0.9+0.1*0.9)*X46+0.1*0.1*AB46+(1-0.1*0.9-0.1*0.9-0.1*0.1)*T46</f>
        <v>4.5989999999999998E-3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3.7559999999999998E-3</v>
      </c>
      <c r="G211">
        <f t="shared" si="182"/>
        <v>5.1640000000000002E-3</v>
      </c>
      <c r="I211">
        <f t="shared" si="183"/>
        <v>3.8279999999999998E-3</v>
      </c>
      <c r="J211">
        <f t="shared" si="184"/>
        <v>5.1640000000000002E-3</v>
      </c>
      <c r="L211">
        <f>(0.2*0.8+0.2*0.8)*X46+0.2*0.2*AB46+(1-0.2*0.8-0.2*0.8-0.2*0.2)*T46</f>
        <v>4.6959999999999997E-3</v>
      </c>
      <c r="O211" s="20"/>
      <c r="P211" s="16"/>
      <c r="Q211" t="s">
        <v>36</v>
      </c>
      <c r="R211">
        <f t="shared" si="185"/>
        <v>3.8310000000000006E-3</v>
      </c>
      <c r="S211">
        <f t="shared" si="186"/>
        <v>5.2490000000000002E-3</v>
      </c>
      <c r="U211">
        <f t="shared" si="187"/>
        <v>3.9330000000000007E-3</v>
      </c>
      <c r="V211">
        <f t="shared" si="188"/>
        <v>5.2490000000000002E-3</v>
      </c>
      <c r="X211">
        <f>(0.3*0.7+0.3*0.7)*X46+0.3*0.3*AB46+(1-0.3*0.7-0.3*0.7-0.3*0.3)*T46</f>
        <v>4.7910000000000001E-3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3.6592749999999996E-3</v>
      </c>
      <c r="G218">
        <f t="shared" si="190"/>
        <v>5.0607374999999998E-3</v>
      </c>
      <c r="H218">
        <f t="shared" si="191"/>
        <v>4.4333020000000003</v>
      </c>
      <c r="I218">
        <f t="shared" si="192"/>
        <v>3.6877874999999994E-3</v>
      </c>
      <c r="J218">
        <f t="shared" si="193"/>
        <v>5.0607250000000003E-3</v>
      </c>
      <c r="K218">
        <f t="shared" si="194"/>
        <v>5.870241</v>
      </c>
      <c r="L218">
        <f>3*0.05*(1-0.05)*(1-0.05)*X46+3*0.05*0.05*(1-0.05)*AB46+0.05*0.05*0.05*AF46+(1-3*0.05*(1-0.05)*(1-0.05)-3*0.05*0.05*(1-0.05)-0.05*0.05*0.05)*T46</f>
        <v>4.5742624999999988E-3</v>
      </c>
      <c r="M218">
        <f>AI46+AE46+AA46+W46</f>
        <v>10.92155</v>
      </c>
      <c r="N218" s="21"/>
      <c r="O218" s="20"/>
      <c r="P218" s="16"/>
      <c r="Q218" t="s">
        <v>36</v>
      </c>
      <c r="R218">
        <f t="shared" si="195"/>
        <v>3.7171999999999995E-3</v>
      </c>
      <c r="S218">
        <f t="shared" si="196"/>
        <v>5.1228999999999997E-3</v>
      </c>
      <c r="U218">
        <f t="shared" si="197"/>
        <v>3.7712999999999996E-3</v>
      </c>
      <c r="V218">
        <f t="shared" si="198"/>
        <v>5.1228000000000003E-3</v>
      </c>
      <c r="X218">
        <f>3*0.1*(1-0.1)*(1-0.1)*X46+3*0.1*0.1*(1-0.1)*AB46+0.1*0.1*0.1*AF46+(1-3*0.1*(1-0.1)*(1-0.1)-3*0.1*0.1*(1-0.1)-0.1*0.1*0.1)*T46</f>
        <v>4.6470999999999995E-3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3.8295999999999998E-3</v>
      </c>
      <c r="G224">
        <f t="shared" si="200"/>
        <v>5.2512000000000001E-3</v>
      </c>
      <c r="I224">
        <f t="shared" si="201"/>
        <v>3.9264E-3</v>
      </c>
      <c r="J224">
        <f t="shared" si="202"/>
        <v>5.2504000000000006E-3</v>
      </c>
      <c r="L224">
        <f>3*0.2*(1-0.2)*(1-0.2)*X46+3*0.2*0.2*(1-0.2)*AB46+0.2*0.2*0.2*AF46+(1-3*0.2*(1-0.2)*(1-0.2)-3*0.2*0.2*(1-0.2)-0.2*0.2*0.2)*T46</f>
        <v>4.7887999999999993E-3</v>
      </c>
      <c r="N224" s="21"/>
      <c r="O224" s="20"/>
      <c r="P224" s="16"/>
      <c r="Q224" t="s">
        <v>36</v>
      </c>
      <c r="R224">
        <f t="shared" si="203"/>
        <v>3.9383999999999999E-3</v>
      </c>
      <c r="S224">
        <f t="shared" si="204"/>
        <v>5.3843000000000007E-3</v>
      </c>
      <c r="U224">
        <f t="shared" si="205"/>
        <v>4.0671000000000006E-3</v>
      </c>
      <c r="V224">
        <f t="shared" si="206"/>
        <v>5.3816000000000003E-3</v>
      </c>
      <c r="X224">
        <f>3*0.3*(1-0.3)*(1-0.3)*X46+3*0.3*0.3*(1-0.3)*AB46+0.3*0.3*0.3*AF46+(1-3*0.3*(1-0.3)*(1-0.3)-3*0.3*0.3*(1-0.3)-0.3*0.3*0.3)*T46</f>
        <v>4.9256999999999999E-3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1.81E-3</v>
      </c>
      <c r="G231">
        <f t="shared" si="208"/>
        <v>3.215E-3</v>
      </c>
      <c r="H231">
        <f t="shared" si="209"/>
        <v>1.9329800000000001</v>
      </c>
      <c r="I231">
        <f t="shared" si="210"/>
        <v>1.825E-3</v>
      </c>
      <c r="J231">
        <f t="shared" si="211"/>
        <v>3.2050000000000004E-3</v>
      </c>
      <c r="K231">
        <f t="shared" si="212"/>
        <v>2.674865</v>
      </c>
      <c r="L231">
        <f>0.05*F66+(1-0.05)*B66</f>
        <v>2.5149999999999999E-3</v>
      </c>
      <c r="M231">
        <f>I66+E66</f>
        <v>5.2476370000000001</v>
      </c>
      <c r="P231" s="16"/>
      <c r="Q231" t="s">
        <v>36</v>
      </c>
      <c r="R231">
        <f>0.1*G54+(1-0.1)*C54</f>
        <v>1.82E-3</v>
      </c>
      <c r="S231">
        <f t="shared" si="213"/>
        <v>3.2300000000000002E-3</v>
      </c>
      <c r="U231">
        <f t="shared" si="214"/>
        <v>1.8499999999999999E-3</v>
      </c>
      <c r="V231">
        <f t="shared" si="215"/>
        <v>3.2100000000000002E-3</v>
      </c>
      <c r="X231">
        <f>0.1*F66+(1-0.1)*B66</f>
        <v>2.5300000000000001E-3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1.8400000000000001E-3</v>
      </c>
      <c r="G237">
        <f t="shared" si="217"/>
        <v>3.2600000000000003E-3</v>
      </c>
      <c r="I237">
        <f t="shared" si="218"/>
        <v>1.9000000000000002E-3</v>
      </c>
      <c r="J237">
        <f t="shared" si="219"/>
        <v>3.2200000000000002E-3</v>
      </c>
      <c r="L237">
        <f>0.2*F66+(1-0.2)*B66</f>
        <v>2.5600000000000002E-3</v>
      </c>
      <c r="P237" s="16"/>
      <c r="Q237" t="s">
        <v>36</v>
      </c>
      <c r="R237">
        <f>0.3*G54+(1-0.3)*C54</f>
        <v>1.8599999999999997E-3</v>
      </c>
      <c r="S237">
        <f t="shared" si="220"/>
        <v>3.2899999999999995E-3</v>
      </c>
      <c r="U237">
        <f t="shared" si="221"/>
        <v>1.9499999999999999E-3</v>
      </c>
      <c r="V237">
        <f t="shared" si="222"/>
        <v>3.2299999999999998E-3</v>
      </c>
      <c r="X237">
        <f>0.3*F66+(1-0.3)*B66</f>
        <v>2.5899999999999999E-3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1.82E-3</v>
      </c>
      <c r="G244">
        <f t="shared" si="224"/>
        <v>3.2300000000000002E-3</v>
      </c>
      <c r="H244">
        <f t="shared" si="225"/>
        <v>2.824036</v>
      </c>
      <c r="I244">
        <f t="shared" si="226"/>
        <v>1.84925E-3</v>
      </c>
      <c r="J244">
        <f t="shared" si="227"/>
        <v>3.2100000000000002E-3</v>
      </c>
      <c r="K244">
        <f t="shared" si="228"/>
        <v>4.0710940000000004</v>
      </c>
      <c r="L244">
        <f>(0.05*(1-0.05)+0.05*(1-0.05))*F66+0.05*0.05*J66+(1-0.05*(1-0.05)-0.05*(1-0.05)-0.05*0.05)*B66</f>
        <v>2.5300000000000006E-3</v>
      </c>
      <c r="M244">
        <f>M66+I66+E66</f>
        <v>7.8984860000000001</v>
      </c>
      <c r="O244" s="20"/>
      <c r="P244" s="16"/>
      <c r="Q244" t="s">
        <v>36</v>
      </c>
      <c r="R244">
        <f t="shared" si="229"/>
        <v>1.8400000000000001E-3</v>
      </c>
      <c r="S244">
        <f t="shared" si="230"/>
        <v>3.2600000000000003E-3</v>
      </c>
      <c r="U244">
        <f t="shared" si="231"/>
        <v>1.8970000000000002E-3</v>
      </c>
      <c r="V244">
        <f t="shared" si="232"/>
        <v>3.2200000000000002E-3</v>
      </c>
      <c r="X244">
        <f>(0.1*0.9+0.1*0.9)*F66+0.1*0.1*J66+(1-0.1*0.9-0.1*0.9-0.1*0.1)*B66</f>
        <v>2.5600000000000006E-3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1.8799999999999999E-3</v>
      </c>
      <c r="G250">
        <f t="shared" si="233"/>
        <v>3.32E-3</v>
      </c>
      <c r="I250">
        <f t="shared" si="234"/>
        <v>1.9880000000000002E-3</v>
      </c>
      <c r="J250">
        <f t="shared" si="235"/>
        <v>3.2400000000000003E-3</v>
      </c>
      <c r="L250">
        <f>(0.2*0.8+0.2*0.8)*F66+0.2*0.2*J66+(1-0.2*0.8-0.2*0.8-0.2*0.2)*B66</f>
        <v>2.6199999999999999E-3</v>
      </c>
      <c r="O250" s="20"/>
      <c r="P250" s="16"/>
      <c r="Q250" t="s">
        <v>36</v>
      </c>
      <c r="R250">
        <f t="shared" si="236"/>
        <v>1.9200000000000003E-3</v>
      </c>
      <c r="S250">
        <f t="shared" si="237"/>
        <v>3.3800000000000002E-3</v>
      </c>
      <c r="U250">
        <f t="shared" si="238"/>
        <v>2.0730000000000002E-3</v>
      </c>
      <c r="V250">
        <f t="shared" si="239"/>
        <v>3.2600000000000003E-3</v>
      </c>
      <c r="X250">
        <f>(0.3*0.7+0.3*0.7)*F66+0.3*0.3*J66+(1-0.3*0.7-0.3*0.7-0.3*0.3)*B66</f>
        <v>2.6800000000000001E-3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1.8299999999999998E-3</v>
      </c>
      <c r="G257">
        <f t="shared" si="241"/>
        <v>3.2449999999999996E-3</v>
      </c>
      <c r="H257">
        <f t="shared" si="242"/>
        <v>3.9557020000000001</v>
      </c>
      <c r="I257">
        <f t="shared" si="243"/>
        <v>1.8727874999999996E-3</v>
      </c>
      <c r="J257">
        <f t="shared" si="244"/>
        <v>3.2150374999999998E-3</v>
      </c>
      <c r="K257">
        <f t="shared" si="245"/>
        <v>5.4237760000000002</v>
      </c>
      <c r="L257">
        <f>3*0.05*(1-0.05)*(1-0.05)*F66+3*0.05*0.05*(1-0.05)*J66+0.05*0.05*0.05*N66+(1-3*0.05*(1-0.05)*(1-0.05)-3*0.05*0.05*(1-0.05)-0.05*0.05*0.05)*B66</f>
        <v>2.5449875E-3</v>
      </c>
      <c r="M257">
        <f>Q66+M66+I66+E66</f>
        <v>10.524674000000001</v>
      </c>
      <c r="N257" s="21"/>
      <c r="O257" s="20"/>
      <c r="P257" s="16"/>
      <c r="Q257" t="s">
        <v>36</v>
      </c>
      <c r="R257">
        <f t="shared" si="246"/>
        <v>1.8599999999999997E-3</v>
      </c>
      <c r="S257">
        <f t="shared" si="247"/>
        <v>3.2900000000000004E-3</v>
      </c>
      <c r="U257">
        <f t="shared" si="248"/>
        <v>1.9413E-3</v>
      </c>
      <c r="V257">
        <f t="shared" si="249"/>
        <v>3.2303000000000002E-3</v>
      </c>
      <c r="X257">
        <f>3*0.1*(1-0.1)*(1-0.1)*F66+3*0.1*0.1*(1-0.1)*J66+0.1*0.1*0.1*N66+(1-3*0.1*(1-0.1)*(1-0.1)-3*0.1*0.1*(1-0.1)-0.1*0.1*0.1)*B66</f>
        <v>2.5899E-3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1.92E-3</v>
      </c>
      <c r="G263">
        <f t="shared" si="251"/>
        <v>3.3800000000000002E-3</v>
      </c>
      <c r="I263">
        <f t="shared" si="252"/>
        <v>2.0664000000000004E-3</v>
      </c>
      <c r="J263">
        <f t="shared" si="253"/>
        <v>3.2624000000000004E-3</v>
      </c>
      <c r="L263">
        <f>3*0.2*(1-0.2)*(1-0.2)*F66+3*0.2*0.2*(1-0.2)*J66+0.2*0.2*0.2*N66+(1-3*0.2*(1-0.2)*(1-0.2)-3*0.2*0.2*(1-0.2)-0.2*0.2*0.2)*B66</f>
        <v>2.6791999999999996E-3</v>
      </c>
      <c r="N263" s="21"/>
      <c r="O263" s="20"/>
      <c r="P263" s="16"/>
      <c r="Q263" t="s">
        <v>36</v>
      </c>
      <c r="R263">
        <f t="shared" si="254"/>
        <v>1.98E-3</v>
      </c>
      <c r="S263">
        <f t="shared" si="255"/>
        <v>3.4700000000000004E-3</v>
      </c>
      <c r="U263">
        <f t="shared" si="256"/>
        <v>2.1771E-3</v>
      </c>
      <c r="V263">
        <f t="shared" si="257"/>
        <v>3.2981000000000004E-3</v>
      </c>
      <c r="X263">
        <f>3*0.3*(1-0.3)*(1-0.3)*F66+3*0.3*0.3*(1-0.3)*J66+0.3*0.3*0.3*N66+(1-3*0.3*(1-0.3)*(1-0.3)-3*0.3*0.3*(1-0.3)-0.3*0.3*0.3)*B66</f>
        <v>2.7672999999999999E-3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6.1000000000000004E-3</v>
      </c>
      <c r="D13" s="3">
        <v>6.1000000000000004E-3</v>
      </c>
      <c r="E13">
        <v>0.88067200000000001</v>
      </c>
      <c r="F13" t="s">
        <v>22</v>
      </c>
      <c r="G13" s="3">
        <v>6.7999999999999996E-3</v>
      </c>
      <c r="H13" s="3">
        <v>6.7999999999999996E-3</v>
      </c>
      <c r="I13">
        <v>0.88433499999999998</v>
      </c>
      <c r="J13" t="s">
        <v>22</v>
      </c>
      <c r="K13">
        <v>7.4000000000000003E-3</v>
      </c>
      <c r="L13">
        <v>7.4000000000000003E-3</v>
      </c>
      <c r="M13">
        <v>1.48611</v>
      </c>
      <c r="N13" t="s">
        <v>22</v>
      </c>
      <c r="O13">
        <v>8.0999999999999996E-3</v>
      </c>
      <c r="P13">
        <v>8.0999999999999996E-3</v>
      </c>
      <c r="Q13">
        <v>0.95922099999999999</v>
      </c>
      <c r="S13" s="17"/>
      <c r="T13" t="s">
        <v>22</v>
      </c>
      <c r="U13" s="3">
        <v>5.8999999999999999E-3</v>
      </c>
      <c r="V13" s="3">
        <v>5.8999999999999999E-3</v>
      </c>
      <c r="W13">
        <v>0.84273399999999998</v>
      </c>
      <c r="X13" t="s">
        <v>22</v>
      </c>
      <c r="Y13" s="3">
        <v>6.4999999999999997E-3</v>
      </c>
      <c r="Z13" s="3">
        <v>6.4999999999999997E-3</v>
      </c>
      <c r="AA13">
        <v>0.86829900000000004</v>
      </c>
      <c r="AB13" t="s">
        <v>22</v>
      </c>
      <c r="AC13">
        <v>7.1000000000000004E-3</v>
      </c>
      <c r="AD13">
        <v>7.1999999999999998E-3</v>
      </c>
      <c r="AE13">
        <v>0.90720000000000001</v>
      </c>
      <c r="AF13" t="s">
        <v>22</v>
      </c>
      <c r="AG13">
        <v>7.7000000000000002E-3</v>
      </c>
      <c r="AH13">
        <v>7.7999999999999996E-3</v>
      </c>
      <c r="AI13">
        <v>0.907636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6.1000000000000004E-3</v>
      </c>
      <c r="D20" s="3">
        <v>6.1000000000000004E-3</v>
      </c>
      <c r="E20">
        <v>0.92859999999999998</v>
      </c>
      <c r="F20" t="s">
        <v>22</v>
      </c>
      <c r="G20" s="3">
        <v>6.7999999999999996E-3</v>
      </c>
      <c r="H20" s="3">
        <v>6.7999999999999996E-3</v>
      </c>
      <c r="I20">
        <v>1.1420969999999999</v>
      </c>
      <c r="J20" t="s">
        <v>22</v>
      </c>
      <c r="K20">
        <v>7.4000000000000003E-3</v>
      </c>
      <c r="L20">
        <v>7.4000000000000003E-3</v>
      </c>
      <c r="M20">
        <v>1.1691499999999999</v>
      </c>
      <c r="N20" t="s">
        <v>22</v>
      </c>
      <c r="O20">
        <v>8.0999999999999996E-3</v>
      </c>
      <c r="P20">
        <v>8.0999999999999996E-3</v>
      </c>
      <c r="Q20">
        <v>1.1399060000000001</v>
      </c>
      <c r="S20" s="18"/>
      <c r="T20" t="s">
        <v>22</v>
      </c>
      <c r="U20" s="3">
        <v>5.8999999999999999E-3</v>
      </c>
      <c r="V20" s="3">
        <v>5.8999999999999999E-3</v>
      </c>
      <c r="W20">
        <v>0.97332399999999997</v>
      </c>
      <c r="X20" t="s">
        <v>22</v>
      </c>
      <c r="Y20" s="3">
        <v>6.4999999999999997E-3</v>
      </c>
      <c r="Z20" s="3">
        <v>6.4999999999999997E-3</v>
      </c>
      <c r="AA20">
        <v>1.1961930000000001</v>
      </c>
      <c r="AB20" t="s">
        <v>22</v>
      </c>
      <c r="AC20">
        <v>7.1000000000000004E-3</v>
      </c>
      <c r="AD20">
        <v>7.1999999999999998E-3</v>
      </c>
      <c r="AE20">
        <v>1.216064</v>
      </c>
      <c r="AF20" t="s">
        <v>22</v>
      </c>
      <c r="AG20">
        <v>7.7000000000000002E-3</v>
      </c>
      <c r="AH20">
        <v>7.7999999999999996E-3</v>
      </c>
      <c r="AI20">
        <v>1.219565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6.1999999999999998E-3</v>
      </c>
      <c r="C25" s="8"/>
      <c r="D25" s="8"/>
      <c r="E25">
        <v>2.487584</v>
      </c>
      <c r="F25" s="8">
        <v>6.7999999999999996E-3</v>
      </c>
      <c r="G25" s="8"/>
      <c r="H25" s="8"/>
      <c r="I25">
        <v>2.3644810000000001</v>
      </c>
      <c r="J25" s="10">
        <v>7.4000000000000003E-3</v>
      </c>
      <c r="K25" s="10"/>
      <c r="L25" s="10"/>
      <c r="M25">
        <v>1.921254</v>
      </c>
      <c r="N25" s="10">
        <v>8.0999999999999996E-3</v>
      </c>
      <c r="O25" s="10"/>
      <c r="P25" s="10"/>
      <c r="Q25">
        <v>1.991749</v>
      </c>
      <c r="S25" s="19"/>
      <c r="T25" s="8">
        <v>5.8999999999999999E-3</v>
      </c>
      <c r="U25" s="8"/>
      <c r="V25" s="8"/>
      <c r="W25">
        <v>2.2040139999999999</v>
      </c>
      <c r="X25" s="8">
        <v>6.4999999999999997E-3</v>
      </c>
      <c r="Y25" s="8"/>
      <c r="Z25" s="8"/>
      <c r="AA25">
        <v>2.4515829999999998</v>
      </c>
      <c r="AB25" s="10">
        <v>7.1000000000000004E-3</v>
      </c>
      <c r="AC25" s="10"/>
      <c r="AD25" s="10"/>
      <c r="AE25">
        <v>2.1159400000000002</v>
      </c>
      <c r="AF25" s="10">
        <v>7.7999999999999996E-3</v>
      </c>
      <c r="AG25" s="10"/>
      <c r="AH25" s="10"/>
      <c r="AI25">
        <v>2.38171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5.1999999999999998E-3</v>
      </c>
      <c r="D34" s="3">
        <v>5.4000000000000003E-3</v>
      </c>
      <c r="E34">
        <v>0.85074700000000003</v>
      </c>
      <c r="F34" t="s">
        <v>22</v>
      </c>
      <c r="G34" s="3">
        <v>5.7000000000000002E-3</v>
      </c>
      <c r="H34" s="3">
        <v>6.0000000000000001E-3</v>
      </c>
      <c r="I34">
        <v>0.90736899999999998</v>
      </c>
      <c r="J34" t="s">
        <v>22</v>
      </c>
      <c r="K34">
        <v>6.1999999999999998E-3</v>
      </c>
      <c r="L34">
        <v>6.6E-3</v>
      </c>
      <c r="M34">
        <v>1.120465</v>
      </c>
      <c r="N34" t="s">
        <v>22</v>
      </c>
      <c r="O34">
        <v>6.7999999999999996E-3</v>
      </c>
      <c r="P34">
        <v>7.1000000000000004E-3</v>
      </c>
      <c r="Q34">
        <v>0.87733700000000003</v>
      </c>
      <c r="S34" s="17"/>
      <c r="T34" t="s">
        <v>22</v>
      </c>
      <c r="U34" s="3">
        <v>3.5000000000000001E-3</v>
      </c>
      <c r="V34" s="3">
        <v>4.4999999999999997E-3</v>
      </c>
      <c r="W34">
        <v>1.1191059999999999</v>
      </c>
      <c r="X34" t="s">
        <v>22</v>
      </c>
      <c r="Y34" s="3">
        <v>3.8999999999999998E-3</v>
      </c>
      <c r="Z34" s="3">
        <v>5.0000000000000001E-3</v>
      </c>
      <c r="AA34">
        <v>0.87725200000000003</v>
      </c>
      <c r="AB34" t="s">
        <v>22</v>
      </c>
      <c r="AC34" s="3">
        <v>4.3E-3</v>
      </c>
      <c r="AD34" s="3">
        <v>5.4999999999999997E-3</v>
      </c>
      <c r="AE34">
        <v>0.92381899999999995</v>
      </c>
      <c r="AF34" t="s">
        <v>22</v>
      </c>
      <c r="AG34" s="3">
        <v>4.7000000000000002E-3</v>
      </c>
      <c r="AH34" s="3">
        <v>5.8999999999999999E-3</v>
      </c>
      <c r="AI34">
        <v>0.95200600000000002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5.1999999999999998E-3</v>
      </c>
      <c r="D41" s="3">
        <v>5.4000000000000003E-3</v>
      </c>
      <c r="E41">
        <v>1.225913</v>
      </c>
      <c r="F41" t="s">
        <v>22</v>
      </c>
      <c r="G41" s="3">
        <v>5.7000000000000002E-3</v>
      </c>
      <c r="H41" s="3">
        <v>6.0000000000000001E-3</v>
      </c>
      <c r="I41">
        <v>0.93473600000000001</v>
      </c>
      <c r="J41" t="s">
        <v>22</v>
      </c>
      <c r="K41">
        <v>6.3E-3</v>
      </c>
      <c r="L41">
        <v>6.6E-3</v>
      </c>
      <c r="M41">
        <v>1.190483</v>
      </c>
      <c r="N41" t="s">
        <v>22</v>
      </c>
      <c r="O41">
        <v>6.7999999999999996E-3</v>
      </c>
      <c r="P41">
        <v>7.1000000000000004E-3</v>
      </c>
      <c r="Q41">
        <v>1.187214</v>
      </c>
      <c r="S41" s="18"/>
      <c r="T41" t="s">
        <v>22</v>
      </c>
      <c r="U41" s="3">
        <v>3.5000000000000001E-3</v>
      </c>
      <c r="V41" s="3">
        <v>4.4999999999999997E-3</v>
      </c>
      <c r="W41">
        <v>1.209317</v>
      </c>
      <c r="X41" t="s">
        <v>22</v>
      </c>
      <c r="Y41" s="3">
        <v>4.1000000000000003E-3</v>
      </c>
      <c r="Z41" s="3">
        <v>5.0000000000000001E-3</v>
      </c>
      <c r="AA41">
        <v>1.226583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4.7999999999999996E-3</v>
      </c>
      <c r="AH41" s="3">
        <v>5.8999999999999999E-3</v>
      </c>
      <c r="AI41">
        <v>1.2241379999999999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5.3E-3</v>
      </c>
      <c r="C46" s="8"/>
      <c r="D46" s="8"/>
      <c r="E46">
        <v>2.3643480000000001</v>
      </c>
      <c r="F46" s="8">
        <v>5.8999999999999999E-3</v>
      </c>
      <c r="G46" s="8"/>
      <c r="H46" s="8"/>
      <c r="I46">
        <v>2.1888290000000001</v>
      </c>
      <c r="J46" s="10">
        <v>6.4000000000000003E-3</v>
      </c>
      <c r="K46" s="10"/>
      <c r="L46" s="10"/>
      <c r="M46">
        <v>2.3956919999999999</v>
      </c>
      <c r="N46" s="10">
        <v>7.0000000000000001E-3</v>
      </c>
      <c r="O46" s="10"/>
      <c r="P46" s="10"/>
      <c r="Q46">
        <v>2.3630330000000002</v>
      </c>
      <c r="S46" s="19"/>
      <c r="T46" s="8">
        <v>4.1999999999999997E-3</v>
      </c>
      <c r="U46" s="8"/>
      <c r="V46" s="8"/>
      <c r="W46">
        <v>2.4046159999999999</v>
      </c>
      <c r="X46" s="8">
        <v>4.7000000000000002E-3</v>
      </c>
      <c r="Y46" s="8"/>
      <c r="Z46" s="8"/>
      <c r="AA46">
        <v>2.3619620000000001</v>
      </c>
      <c r="AB46" s="8">
        <v>5.1000000000000004E-3</v>
      </c>
      <c r="AC46" s="8"/>
      <c r="AD46" s="8"/>
      <c r="AE46">
        <v>1.9917689999999999</v>
      </c>
      <c r="AF46" s="8">
        <v>5.4999999999999997E-3</v>
      </c>
      <c r="AG46" s="8"/>
      <c r="AH46" s="8"/>
      <c r="AI46">
        <v>2.3902350000000001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1.8E-3</v>
      </c>
      <c r="D54" s="3">
        <v>2.8999999999999998E-3</v>
      </c>
      <c r="E54">
        <v>1.1226700000000001</v>
      </c>
      <c r="F54" t="s">
        <v>22</v>
      </c>
      <c r="G54" s="3">
        <v>2E-3</v>
      </c>
      <c r="H54" s="3">
        <v>3.3E-3</v>
      </c>
      <c r="I54">
        <v>0.89415500000000003</v>
      </c>
      <c r="J54" t="s">
        <v>22</v>
      </c>
      <c r="K54" s="3">
        <v>2.3E-3</v>
      </c>
      <c r="L54" s="3">
        <v>3.5999999999999999E-3</v>
      </c>
      <c r="M54">
        <v>1.123704</v>
      </c>
      <c r="N54" t="s">
        <v>22</v>
      </c>
      <c r="O54" s="3">
        <v>2.5000000000000001E-3</v>
      </c>
      <c r="P54" s="3">
        <v>3.8999999999999998E-3</v>
      </c>
      <c r="Q54">
        <v>0.88108399999999998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2.8999999999999998E-3</v>
      </c>
      <c r="E61">
        <v>1.2106600000000001</v>
      </c>
      <c r="F61" t="s">
        <v>22</v>
      </c>
      <c r="G61" s="3">
        <v>2.3E-3</v>
      </c>
      <c r="H61" s="3">
        <v>3.0999999999999999E-3</v>
      </c>
      <c r="I61">
        <v>0.99857399999999996</v>
      </c>
      <c r="J61" t="s">
        <v>22</v>
      </c>
      <c r="K61" s="3">
        <v>2.5000000000000001E-3</v>
      </c>
      <c r="L61" s="3">
        <v>3.2000000000000002E-3</v>
      </c>
      <c r="M61">
        <v>1.193459</v>
      </c>
      <c r="N61" t="s">
        <v>22</v>
      </c>
      <c r="O61" s="3">
        <v>2.7000000000000001E-3</v>
      </c>
      <c r="P61" s="3">
        <v>3.5999999999999999E-3</v>
      </c>
      <c r="Q61">
        <v>1.1800360000000001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2.3999999999999998E-3</v>
      </c>
      <c r="C66" s="8"/>
      <c r="D66" s="8"/>
      <c r="E66">
        <v>2.3781479999999999</v>
      </c>
      <c r="F66" s="8">
        <v>2.7000000000000001E-3</v>
      </c>
      <c r="G66" s="8"/>
      <c r="H66" s="8"/>
      <c r="I66">
        <v>1.9669160000000001</v>
      </c>
      <c r="J66" s="8">
        <v>3.0000000000000001E-3</v>
      </c>
      <c r="K66" s="8"/>
      <c r="L66" s="8"/>
      <c r="M66">
        <v>2.350114</v>
      </c>
      <c r="N66" s="8">
        <v>3.3E-3</v>
      </c>
      <c r="O66" s="8"/>
      <c r="P66" s="8"/>
      <c r="Q66">
        <v>2.0477180000000001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6" t="s">
        <v>34</v>
      </c>
      <c r="Q73" t="s">
        <v>33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6"/>
      <c r="Q74" t="s">
        <v>35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7"/>
      <c r="D75" s="16"/>
      <c r="E75" t="s">
        <v>36</v>
      </c>
      <c r="F75">
        <f t="shared" si="0"/>
        <v>6.1349999999999998E-3</v>
      </c>
      <c r="G75">
        <f t="shared" si="1"/>
        <v>6.1349999999999998E-3</v>
      </c>
      <c r="H75">
        <f t="shared" si="2"/>
        <v>1.765007</v>
      </c>
      <c r="I75">
        <f t="shared" si="3"/>
        <v>6.1349999999999998E-3</v>
      </c>
      <c r="J75">
        <f t="shared" si="4"/>
        <v>6.1349999999999998E-3</v>
      </c>
      <c r="K75">
        <f t="shared" si="5"/>
        <v>2.070697</v>
      </c>
      <c r="L75">
        <f>0.05*F25+(1-0.05)*B25</f>
        <v>6.2299999999999994E-3</v>
      </c>
      <c r="M75">
        <f>I25+E25</f>
        <v>4.8520649999999996</v>
      </c>
      <c r="P75" s="16"/>
      <c r="Q75" t="s">
        <v>36</v>
      </c>
      <c r="R75">
        <f t="shared" si="6"/>
        <v>6.1700000000000001E-3</v>
      </c>
      <c r="S75">
        <f t="shared" si="7"/>
        <v>6.1700000000000001E-3</v>
      </c>
      <c r="U75">
        <f t="shared" si="8"/>
        <v>6.1700000000000001E-3</v>
      </c>
      <c r="V75">
        <f t="shared" si="9"/>
        <v>6.1700000000000001E-3</v>
      </c>
      <c r="X75">
        <f>0.1*F25+(1-0.1)*B25</f>
        <v>6.2599999999999999E-3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F81" si="10">0.2*G11+(1-0.2)*C11</f>
        <v>0</v>
      </c>
      <c r="G79">
        <f>0.2*H11+(1-0.2)*D11</f>
        <v>0</v>
      </c>
      <c r="I79">
        <f t="shared" ref="I79:I81" si="11">0.2*G18+(1-0.2)*C18</f>
        <v>0</v>
      </c>
      <c r="J79">
        <f t="shared" ref="J79:J81" si="12">0.2*H18+(1-0.2)*D18</f>
        <v>0</v>
      </c>
      <c r="P79" s="16" t="s">
        <v>38</v>
      </c>
      <c r="Q79" t="s">
        <v>33</v>
      </c>
      <c r="R79">
        <f t="shared" ref="R79:R81" si="13">0.3*G11+(1-0.3)*C11</f>
        <v>0</v>
      </c>
      <c r="S79">
        <f t="shared" ref="S79:S81" si="14">0.3*H11+(1-0.3)*D11</f>
        <v>0</v>
      </c>
      <c r="U79">
        <f t="shared" ref="U79:U81" si="15">0.3*G18+(1-0.3)*C18</f>
        <v>0</v>
      </c>
      <c r="V79">
        <f t="shared" ref="V79:V81" si="16">0.3*H18+(1-0.3)*D18</f>
        <v>0</v>
      </c>
    </row>
    <row r="80" spans="1:27" x14ac:dyDescent="0.25">
      <c r="C80" s="17"/>
      <c r="D80" s="16"/>
      <c r="E80" t="s">
        <v>35</v>
      </c>
      <c r="F80">
        <f t="shared" si="10"/>
        <v>0</v>
      </c>
      <c r="G80">
        <f>0.2*H12+(1-0.2)*D12</f>
        <v>0</v>
      </c>
      <c r="I80">
        <f t="shared" si="11"/>
        <v>0</v>
      </c>
      <c r="J80">
        <f t="shared" si="12"/>
        <v>0</v>
      </c>
      <c r="P80" s="16"/>
      <c r="Q80" t="s">
        <v>35</v>
      </c>
      <c r="R80">
        <f t="shared" si="13"/>
        <v>0</v>
      </c>
      <c r="S80">
        <f t="shared" si="14"/>
        <v>0</v>
      </c>
      <c r="U80">
        <f t="shared" si="15"/>
        <v>0</v>
      </c>
      <c r="V80">
        <f t="shared" si="16"/>
        <v>0</v>
      </c>
    </row>
    <row r="81" spans="2:25" x14ac:dyDescent="0.25">
      <c r="C81" s="17"/>
      <c r="D81" s="16"/>
      <c r="E81" t="s">
        <v>36</v>
      </c>
      <c r="F81">
        <f t="shared" si="10"/>
        <v>6.2400000000000008E-3</v>
      </c>
      <c r="G81">
        <f>0.2*H13+(1-0.2)*D13</f>
        <v>6.2400000000000008E-3</v>
      </c>
      <c r="I81">
        <f t="shared" si="11"/>
        <v>6.2400000000000008E-3</v>
      </c>
      <c r="J81">
        <f t="shared" si="12"/>
        <v>6.2400000000000008E-3</v>
      </c>
      <c r="L81">
        <f>0.2*F25+(1-0.2)*B25</f>
        <v>6.3200000000000001E-3</v>
      </c>
      <c r="P81" s="16"/>
      <c r="Q81" t="s">
        <v>36</v>
      </c>
      <c r="R81">
        <f t="shared" si="13"/>
        <v>6.3099999999999996E-3</v>
      </c>
      <c r="S81">
        <f t="shared" si="14"/>
        <v>6.3099999999999996E-3</v>
      </c>
      <c r="U81">
        <f t="shared" si="15"/>
        <v>6.3099999999999996E-3</v>
      </c>
      <c r="V81">
        <f t="shared" si="16"/>
        <v>6.3099999999999996E-3</v>
      </c>
      <c r="X81">
        <f>0.3*F25+(1-0.3)*B25</f>
        <v>6.3799999999999985E-3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F88" si="17">(0.05*(1-0.05)+0.05*(1-0.05))*G11+0.05*0.05*K11+(1-0.05*(1-0.05)-0.05*(1-0.05)-0.05*0.05)*C11</f>
        <v>0</v>
      </c>
      <c r="G86">
        <f t="shared" ref="G86:G88" si="18">(0.05*(1-0.05)+0.05*(1-0.05))*H11+0.05*0.05*L11+(1-0.05*(1-0.05)-0.05*(1-0.05)-0.05*0.05)*D11</f>
        <v>0</v>
      </c>
      <c r="H86">
        <f t="shared" ref="H86:H88" si="19">M11+I11+E11</f>
        <v>0</v>
      </c>
      <c r="I86">
        <f t="shared" ref="I86:I88" si="20">(0.05*(1-0.05)+0.05*(1-0.05))*G18+0.05*0.05*K18+(1-0.05*(1-0.05)-0.05*(1-0.05)-0.05*0.05)*C18</f>
        <v>0</v>
      </c>
      <c r="J86">
        <f t="shared" ref="J86:J88" si="21">(0.05*(1-0.05)+0.05*(1-0.05))*H18+0.05*0.05*L18+(1-0.05*(1-0.05)-0.05*(1-0.05)-0.05*0.05)*D18</f>
        <v>0</v>
      </c>
      <c r="K86">
        <f t="shared" ref="K86:K88" si="22">M18+I18+E18</f>
        <v>0</v>
      </c>
      <c r="O86" s="20" t="s">
        <v>40</v>
      </c>
      <c r="P86" s="16" t="s">
        <v>34</v>
      </c>
      <c r="Q86" t="s">
        <v>33</v>
      </c>
      <c r="R86">
        <f t="shared" ref="R86:R88" si="23">(0.1*0.9+0.1*0.9)*G11+0.1*0.1*K11+(1-0.1*0.9-0.1*0.9-0.1*0.1)*C11</f>
        <v>0</v>
      </c>
      <c r="S86">
        <f t="shared" ref="S86:S88" si="24">(0.1*0.9+0.1*0.9)*H11+0.1*0.1*L11+(1-0.1*0.9-0.1*0.9-0.1*0.1)*D11</f>
        <v>0</v>
      </c>
      <c r="U86">
        <f t="shared" ref="U86:U88" si="25">(0.1*0.9+0.1*0.9)*G18+0.1*0.1*K18+(1-0.1*0.9-0.1*0.9-0.1*0.1)*C18</f>
        <v>0</v>
      </c>
      <c r="V86">
        <f t="shared" ref="V86:V88" si="26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7"/>
        <v>0</v>
      </c>
      <c r="G87">
        <f t="shared" si="18"/>
        <v>0</v>
      </c>
      <c r="H87">
        <f t="shared" si="19"/>
        <v>0</v>
      </c>
      <c r="I87">
        <f t="shared" si="20"/>
        <v>0</v>
      </c>
      <c r="J87">
        <f t="shared" si="21"/>
        <v>0</v>
      </c>
      <c r="K87">
        <f t="shared" si="22"/>
        <v>0</v>
      </c>
      <c r="O87" s="20"/>
      <c r="P87" s="16"/>
      <c r="Q87" t="s">
        <v>35</v>
      </c>
      <c r="R87">
        <f t="shared" si="23"/>
        <v>0</v>
      </c>
      <c r="S87">
        <f t="shared" si="24"/>
        <v>0</v>
      </c>
      <c r="U87">
        <f t="shared" si="25"/>
        <v>0</v>
      </c>
      <c r="V87">
        <f t="shared" si="26"/>
        <v>0</v>
      </c>
    </row>
    <row r="88" spans="2:25" x14ac:dyDescent="0.25">
      <c r="B88" s="17"/>
      <c r="C88" s="20"/>
      <c r="D88" s="16"/>
      <c r="E88" t="s">
        <v>36</v>
      </c>
      <c r="F88">
        <f t="shared" si="17"/>
        <v>6.1697500000000008E-3</v>
      </c>
      <c r="G88">
        <f t="shared" si="18"/>
        <v>6.1697500000000008E-3</v>
      </c>
      <c r="H88">
        <f t="shared" si="19"/>
        <v>3.2511170000000003</v>
      </c>
      <c r="I88">
        <f t="shared" si="20"/>
        <v>6.1697500000000008E-3</v>
      </c>
      <c r="J88">
        <f t="shared" si="21"/>
        <v>6.1697500000000008E-3</v>
      </c>
      <c r="K88">
        <f t="shared" si="22"/>
        <v>3.2398469999999997</v>
      </c>
      <c r="L88">
        <f>(0.05*(1-0.05)+0.05*(1-0.05))*F25+0.05*0.05*J25+(1-0.05*(1-0.05)-0.05*(1-0.05)-0.05*0.05)*B25</f>
        <v>6.2600000000000008E-3</v>
      </c>
      <c r="M88">
        <f>M25+I25+E25</f>
        <v>6.7733189999999999</v>
      </c>
      <c r="O88" s="20"/>
      <c r="P88" s="16"/>
      <c r="Q88" t="s">
        <v>36</v>
      </c>
      <c r="R88">
        <f t="shared" si="23"/>
        <v>6.2390000000000015E-3</v>
      </c>
      <c r="S88">
        <f t="shared" si="24"/>
        <v>6.2390000000000015E-3</v>
      </c>
      <c r="U88">
        <f t="shared" si="25"/>
        <v>6.2390000000000015E-3</v>
      </c>
      <c r="V88">
        <f t="shared" si="26"/>
        <v>6.2390000000000015E-3</v>
      </c>
      <c r="X88">
        <f>(0.1*0.9+0.1*0.9)*F25+0.1*0.1*J25+(1-0.1*0.9-0.1*0.9-0.1*0.1)*B25</f>
        <v>6.320000000000001E-3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F94" si="27">(0.2*0.8+0.2*0.8)*G11+0.2*0.2*K11+(1-0.2*0.8-0.2*0.8-0.2*0.2)*C11</f>
        <v>0</v>
      </c>
      <c r="G92">
        <f t="shared" ref="G92:G94" si="28">(0.2*0.8+0.2*0.8)*H11+0.2*0.2*L11+(1-0.2*0.8-0.2*0.8-0.2*0.2)*D11</f>
        <v>0</v>
      </c>
      <c r="I92">
        <f t="shared" ref="I92:I94" si="29">(0.2*0.8+0.2*0.8)*G18+0.2*0.2*K18+(1-0.2*0.8-0.2*0.8-0.2*0.2)*C18</f>
        <v>0</v>
      </c>
      <c r="J92">
        <f t="shared" ref="J92:J94" si="30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R94" si="31">(0.3*0.7+0.3*0.7)*G11+0.3*0.3*K11+(1-0.3*0.7-0.3*0.7-0.3*0.3)*C11</f>
        <v>0</v>
      </c>
      <c r="S92">
        <f t="shared" ref="S92:S94" si="32">(0.3*0.7+0.3*0.7)*H11+0.3*0.3*L11+(1-0.3*0.7-0.3*0.7-0.3*0.3)*D11</f>
        <v>0</v>
      </c>
      <c r="U92">
        <f t="shared" ref="U92:U94" si="33">(0.3*0.7+0.3*0.7)*G18+0.3*0.3*K18+(1-0.3*0.7-0.3*0.7-0.3*0.3)*C18</f>
        <v>0</v>
      </c>
      <c r="V92">
        <f t="shared" ref="V92:V94" si="34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7"/>
        <v>0</v>
      </c>
      <c r="G93">
        <f t="shared" si="28"/>
        <v>0</v>
      </c>
      <c r="I93">
        <f t="shared" si="29"/>
        <v>0</v>
      </c>
      <c r="J93">
        <f t="shared" si="30"/>
        <v>0</v>
      </c>
      <c r="O93" s="20"/>
      <c r="P93" s="16"/>
      <c r="Q93" t="s">
        <v>35</v>
      </c>
      <c r="R93">
        <f t="shared" si="31"/>
        <v>0</v>
      </c>
      <c r="S93">
        <f t="shared" si="32"/>
        <v>0</v>
      </c>
      <c r="U93">
        <f t="shared" si="33"/>
        <v>0</v>
      </c>
      <c r="V93">
        <f t="shared" si="34"/>
        <v>0</v>
      </c>
    </row>
    <row r="94" spans="2:25" x14ac:dyDescent="0.25">
      <c r="B94" s="17"/>
      <c r="C94" s="20"/>
      <c r="D94" s="16"/>
      <c r="E94" t="s">
        <v>36</v>
      </c>
      <c r="F94">
        <f t="shared" si="27"/>
        <v>6.3759999999999997E-3</v>
      </c>
      <c r="G94">
        <f t="shared" si="28"/>
        <v>6.3759999999999997E-3</v>
      </c>
      <c r="I94">
        <f t="shared" si="29"/>
        <v>6.3759999999999997E-3</v>
      </c>
      <c r="J94">
        <f t="shared" si="30"/>
        <v>6.3759999999999997E-3</v>
      </c>
      <c r="L94">
        <f>(0.2*0.8+0.2*0.8)*F25+0.2*0.2*J25+(1-0.2*0.8-0.2*0.8-0.2*0.2)*B25</f>
        <v>6.4399999999999995E-3</v>
      </c>
      <c r="O94" s="20"/>
      <c r="P94" s="16"/>
      <c r="Q94" t="s">
        <v>36</v>
      </c>
      <c r="R94">
        <f t="shared" si="31"/>
        <v>6.5110000000000003E-3</v>
      </c>
      <c r="S94">
        <f t="shared" si="32"/>
        <v>6.5110000000000003E-3</v>
      </c>
      <c r="U94">
        <f t="shared" si="33"/>
        <v>6.5110000000000003E-3</v>
      </c>
      <c r="V94">
        <f t="shared" si="34"/>
        <v>6.5110000000000003E-3</v>
      </c>
      <c r="X94">
        <f>(0.3*0.7+0.3*0.7)*F25+0.3*0.3*J25+(1-0.3*0.7-0.3*0.7-0.3*0.3)*B25</f>
        <v>6.5599999999999999E-3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F101" si="35">3*0.05*(1-0.05)*(1-0.05)*G11+3*0.05*0.05*(1-0.05)*K11+0.05*0.05*0.05*O11+(1-3*0.05*(1-0.05)*(1-0.05)-3*0.05*0.05*(1-0.05)-0.05*0.05*0.05)*C11</f>
        <v>0</v>
      </c>
      <c r="G99">
        <f t="shared" ref="G99:G101" si="36">3*0.05*(1-0.05)*(1-0.05)*H11+3*0.05*0.05*(1-0.05)*L11+0.05*0.05*0.05*P11+(1-3*0.05*(1-0.05)*(1-0.05)-3*0.05*0.05*(1-0.05)-0.05*0.05*0.05)*D11</f>
        <v>0</v>
      </c>
      <c r="H99">
        <f>Q11+M11+I11+E11</f>
        <v>0</v>
      </c>
      <c r="I99">
        <f t="shared" ref="I99:I101" si="37">3*0.05*(1-0.05)*(1-0.05)*G18+3*0.05*0.05*(1-0.05)*K18+0.05*0.05*0.05*O18+(1-3*0.05*(1-0.05)*(1-0.05)-3*0.05*0.05*(1-0.05)-0.05*0.05*0.05)*C18</f>
        <v>0</v>
      </c>
      <c r="J99">
        <f t="shared" ref="J99:J101" si="38">3*0.05*(1-0.05)*(1-0.05)*H18+3*0.05*0.05*(1-0.05)*L18+0.05*0.05*0.05*P18+(1-3*0.05*(1-0.05)*(1-0.05)-3*0.05*0.05*(1-0.05)-0.05*0.05*0.05)*D18</f>
        <v>0</v>
      </c>
      <c r="K99">
        <f t="shared" ref="K99:K101" si="3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R101" si="40">3*0.1*(1-0.1)*(1-0.1)*G11+3*0.1*0.1*(1-0.1)*K11+0.1*0.1*0.1*O11+(1-3*0.1*(1-0.1)*(1-0.1)-3*0.1*0.1*(1-0.1)-0.1*0.1*0.1)*C11</f>
        <v>0</v>
      </c>
      <c r="S99">
        <f t="shared" ref="S99:S101" si="41">3*0.1*(1-0.1)*(1-0.1)*H11+3*0.1*0.1*(1-0.1)*L11+0.1*0.1*0.1*P11+(1-3*0.1*(1-0.1)*(1-0.1)-3*0.1*0.1*(1-0.1)-0.1*0.1*0.1)*D11</f>
        <v>0</v>
      </c>
      <c r="U99">
        <f t="shared" ref="U99:U101" si="42">3*0.1*(1-0.1)*(1-0.1)*G18+3*0.1*0.1*(1-0.1)*K18+0.1*0.1*0.1*O18+(1-3*0.1*(1-0.1)*(1-0.1)-3*0.1*0.1*(1-0.1)-0.1*0.1*0.1)*C18</f>
        <v>0</v>
      </c>
      <c r="V99">
        <f t="shared" ref="V99:V101" si="43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35"/>
        <v>0</v>
      </c>
      <c r="G100">
        <f t="shared" si="36"/>
        <v>0</v>
      </c>
      <c r="H100">
        <f>Q12+M12+I12+E12</f>
        <v>0</v>
      </c>
      <c r="I100">
        <f t="shared" si="37"/>
        <v>0</v>
      </c>
      <c r="J100">
        <f t="shared" si="38"/>
        <v>0</v>
      </c>
      <c r="K100">
        <f t="shared" si="39"/>
        <v>0</v>
      </c>
      <c r="N100" s="21"/>
      <c r="O100" s="20"/>
      <c r="P100" s="16"/>
      <c r="Q100" t="s">
        <v>35</v>
      </c>
      <c r="R100">
        <f t="shared" si="40"/>
        <v>0</v>
      </c>
      <c r="S100">
        <f t="shared" si="41"/>
        <v>0</v>
      </c>
      <c r="U100">
        <f t="shared" si="42"/>
        <v>0</v>
      </c>
      <c r="V100">
        <f t="shared" si="43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35"/>
        <v>6.2042749999999995E-3</v>
      </c>
      <c r="G101">
        <f t="shared" si="36"/>
        <v>6.2042749999999995E-3</v>
      </c>
      <c r="H101">
        <f>Q13+M13+I11+E13</f>
        <v>3.326003</v>
      </c>
      <c r="I101">
        <f t="shared" si="37"/>
        <v>6.2042749999999995E-3</v>
      </c>
      <c r="J101">
        <f t="shared" si="38"/>
        <v>6.2042749999999995E-3</v>
      </c>
      <c r="K101">
        <f t="shared" si="39"/>
        <v>4.379753</v>
      </c>
      <c r="L101">
        <f>3*0.05*(1-0.05)*(1-0.05)*F25+3*0.05*0.05*(1-0.05)*J25+0.05*0.05*0.05*N25+(1-3*0.05*(1-0.05)*(1-0.05)-3*0.05*0.05*(1-0.05)-0.05*0.05*0.05)*B25</f>
        <v>6.2900124999999991E-3</v>
      </c>
      <c r="M101">
        <f>Q25+M25+I25+E25</f>
        <v>8.7650679999999994</v>
      </c>
      <c r="N101" s="21"/>
      <c r="O101" s="20"/>
      <c r="P101" s="16"/>
      <c r="Q101" t="s">
        <v>36</v>
      </c>
      <c r="R101">
        <f t="shared" si="40"/>
        <v>6.3071999999999998E-3</v>
      </c>
      <c r="S101">
        <f t="shared" si="41"/>
        <v>6.3071999999999998E-3</v>
      </c>
      <c r="U101">
        <f t="shared" si="42"/>
        <v>6.3071999999999998E-3</v>
      </c>
      <c r="V101">
        <f t="shared" si="43"/>
        <v>6.3071999999999998E-3</v>
      </c>
      <c r="X101">
        <f>3*0.1*(1-0.1)*(1-0.1)*F25+3*0.1*0.1*(1-0.1)*J25+0.1*0.1*0.1*N25+(1-3*0.1*(1-0.1)*(1-0.1)-3*0.1*0.1*(1-0.1)-0.1*0.1*0.1)*B25</f>
        <v>6.3800999999999997E-3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F107" si="44">3*0.2*(1-0.2)*(1-0.2)*G11+3*0.2*0.2*(1-0.2)*K11+0.2*0.2*0.2*O11+(1-3*0.2*(1-0.2)*(1-0.2)-3*0.2*0.2*(1-0.2)-0.2*0.2*0.2)*C11</f>
        <v>0</v>
      </c>
      <c r="G105">
        <f t="shared" ref="G105:G107" si="45">3*0.2*(1-0.2)*(1-0.2)*H11+3*0.2*0.2*(1-0.2)*L11+0.2*0.2*0.2*P11+(1-3*0.2*(1-0.2)*(1-0.2)-3*0.2*0.2*(1-0.2)-0.2*0.2*0.2)*D11</f>
        <v>0</v>
      </c>
      <c r="I105">
        <f t="shared" ref="I105:I107" si="46">3*0.2*(1-0.2)*(1-0.2)*G18+3*0.2*0.2*(1-0.2)*K18+0.2*0.2*0.2*O18+(1-3*0.2*(1-0.2)*(1-0.2)-3*0.2*0.2*(1-0.2)-0.2*0.2*0.2)*C18</f>
        <v>0</v>
      </c>
      <c r="J105">
        <f t="shared" ref="J105:J107" si="47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R107" si="48">3*0.3*(1-0.3)*(1-0.3)*G11+3*0.3*0.3*(1-0.3)*K11+0.3*0.3*0.3*O11+(1-3*0.3*(1-0.3)*(1-0.3)-3*0.3*0.3*(1-0.3)-0.3*0.3*0.3)*C11</f>
        <v>0</v>
      </c>
      <c r="S105">
        <f t="shared" ref="S105:S107" si="49">3*0.3*(1-0.3)*(1-0.3)*H11+3*0.3*0.3*(1-0.3)*L11+0.3*0.3*0.3*P11+(1-3*0.3*(1-0.3)*(1-0.3)-3*0.3*0.3*(1-0.3)-0.3*0.3*0.3)*D11</f>
        <v>0</v>
      </c>
      <c r="U105">
        <f t="shared" ref="U105:U107" si="50">3*0.3*(1-0.3)*(1-0.3)*G18+3*0.3*0.3*(1-0.3)*K18+0.3*0.3*0.3*O18+(1-3*0.3*(1-0.3)*(1-0.3)-3*0.3*0.3*(1-0.3)-0.3*0.3*0.3)*C18</f>
        <v>0</v>
      </c>
      <c r="V105">
        <f t="shared" ref="V105:V107" si="51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44"/>
        <v>0</v>
      </c>
      <c r="G106">
        <f t="shared" si="45"/>
        <v>0</v>
      </c>
      <c r="I106">
        <f t="shared" si="46"/>
        <v>0</v>
      </c>
      <c r="J106">
        <f t="shared" si="47"/>
        <v>0</v>
      </c>
      <c r="N106" s="21"/>
      <c r="O106" s="20"/>
      <c r="P106" s="16"/>
      <c r="Q106" t="s">
        <v>35</v>
      </c>
      <c r="R106">
        <f t="shared" si="48"/>
        <v>0</v>
      </c>
      <c r="S106">
        <f t="shared" si="49"/>
        <v>0</v>
      </c>
      <c r="U106">
        <f t="shared" si="50"/>
        <v>0</v>
      </c>
      <c r="V106">
        <f t="shared" si="51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44"/>
        <v>6.5095999999999991E-3</v>
      </c>
      <c r="G107">
        <f t="shared" si="45"/>
        <v>6.5095999999999991E-3</v>
      </c>
      <c r="I107">
        <f t="shared" si="46"/>
        <v>6.5095999999999991E-3</v>
      </c>
      <c r="J107">
        <f t="shared" si="47"/>
        <v>6.5095999999999991E-3</v>
      </c>
      <c r="L107">
        <f>3*0.2*(1-0.2)*(1-0.2)*F25+3*0.2*0.2*(1-0.2)*J25+0.2*0.2*0.2*N25+(1-3*0.2*(1-0.2)*(1-0.2)-3*0.2*0.2*(1-0.2)-0.2*0.2*0.2)*B25</f>
        <v>6.5607999999999994E-3</v>
      </c>
      <c r="N107" s="21"/>
      <c r="O107" s="20"/>
      <c r="P107" s="16"/>
      <c r="Q107" t="s">
        <v>36</v>
      </c>
      <c r="R107">
        <f t="shared" si="48"/>
        <v>6.7083999999999998E-3</v>
      </c>
      <c r="S107">
        <f t="shared" si="49"/>
        <v>6.7083999999999998E-3</v>
      </c>
      <c r="U107">
        <f t="shared" si="50"/>
        <v>6.7083999999999998E-3</v>
      </c>
      <c r="V107">
        <f t="shared" si="51"/>
        <v>6.7083999999999998E-3</v>
      </c>
      <c r="X107">
        <f>3*0.3*(1-0.3)*(1-0.3)*F25+3*0.3*0.3*(1-0.3)*J25+0.3*0.3*0.3*N25+(1-3*0.3*(1-0.3)*(1-0.3)-3*0.3*0.3*(1-0.3)-0.3*0.3*0.3)*B25</f>
        <v>6.7426999999999999E-3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F114" si="52">0.05*Y11+(1-0.05)*U11</f>
        <v>0</v>
      </c>
      <c r="G112">
        <f t="shared" ref="G112:G114" si="53">0.05*Z11+(1-0.05)*V11</f>
        <v>0</v>
      </c>
      <c r="H112">
        <f t="shared" ref="H112:H114" si="54">AA11+W11</f>
        <v>0</v>
      </c>
      <c r="I112">
        <f t="shared" ref="I112:I114" si="55">0.05*Y18+(1-0.05)*U18</f>
        <v>0</v>
      </c>
      <c r="J112">
        <f t="shared" ref="J112:J114" si="56">0.05*Z18+(1-0.05)*V18</f>
        <v>0</v>
      </c>
      <c r="K112">
        <f t="shared" ref="K112:K114" si="57">AA18+W18</f>
        <v>0</v>
      </c>
      <c r="P112" s="16" t="s">
        <v>34</v>
      </c>
      <c r="Q112" t="s">
        <v>33</v>
      </c>
      <c r="R112">
        <f t="shared" ref="R112:S114" si="58">0.1*Y11+(1-0.1)*U11</f>
        <v>0</v>
      </c>
      <c r="S112">
        <f t="shared" si="58"/>
        <v>0</v>
      </c>
      <c r="U112">
        <f t="shared" ref="U112:U114" si="59">0.1*Y18+(1-0.1)*U18</f>
        <v>0</v>
      </c>
      <c r="V112">
        <f t="shared" ref="V112:V114" si="60">0.1*Z18+(1-0.1)*V18</f>
        <v>0</v>
      </c>
    </row>
    <row r="113" spans="2:25" x14ac:dyDescent="0.25">
      <c r="C113" s="17"/>
      <c r="D113" s="16"/>
      <c r="E113" t="s">
        <v>35</v>
      </c>
      <c r="F113">
        <f t="shared" si="52"/>
        <v>0</v>
      </c>
      <c r="G113">
        <f t="shared" si="53"/>
        <v>0</v>
      </c>
      <c r="H113">
        <f t="shared" si="54"/>
        <v>0</v>
      </c>
      <c r="I113">
        <f t="shared" si="55"/>
        <v>0</v>
      </c>
      <c r="J113">
        <f t="shared" si="56"/>
        <v>0</v>
      </c>
      <c r="K113">
        <f t="shared" si="57"/>
        <v>0</v>
      </c>
      <c r="P113" s="16"/>
      <c r="Q113" t="s">
        <v>35</v>
      </c>
      <c r="R113">
        <f t="shared" si="58"/>
        <v>0</v>
      </c>
      <c r="S113">
        <f t="shared" si="58"/>
        <v>0</v>
      </c>
      <c r="U113">
        <f t="shared" si="59"/>
        <v>0</v>
      </c>
      <c r="V113">
        <f t="shared" si="60"/>
        <v>0</v>
      </c>
    </row>
    <row r="114" spans="2:25" x14ac:dyDescent="0.25">
      <c r="C114" s="17"/>
      <c r="D114" s="16"/>
      <c r="E114" t="s">
        <v>36</v>
      </c>
      <c r="F114">
        <f t="shared" si="52"/>
        <v>5.9299999999999995E-3</v>
      </c>
      <c r="G114">
        <f t="shared" si="53"/>
        <v>5.9299999999999995E-3</v>
      </c>
      <c r="H114">
        <f t="shared" si="54"/>
        <v>1.711033</v>
      </c>
      <c r="I114">
        <f t="shared" si="55"/>
        <v>5.9299999999999995E-3</v>
      </c>
      <c r="J114">
        <f t="shared" si="56"/>
        <v>5.9299999999999995E-3</v>
      </c>
      <c r="K114">
        <f t="shared" si="57"/>
        <v>2.1695169999999999</v>
      </c>
      <c r="L114">
        <f>0.05*X25+(1-0.05)*T25</f>
        <v>5.9299999999999995E-3</v>
      </c>
      <c r="M114">
        <f>AA25+W25</f>
        <v>4.6555970000000002</v>
      </c>
      <c r="P114" s="16"/>
      <c r="Q114" t="s">
        <v>36</v>
      </c>
      <c r="R114">
        <f t="shared" si="58"/>
        <v>5.96E-3</v>
      </c>
      <c r="S114">
        <f t="shared" si="58"/>
        <v>5.96E-3</v>
      </c>
      <c r="U114">
        <f t="shared" si="59"/>
        <v>5.96E-3</v>
      </c>
      <c r="V114">
        <f t="shared" si="60"/>
        <v>5.96E-3</v>
      </c>
      <c r="X114">
        <f>0.1*X25+(1-0.1)*T25</f>
        <v>5.96E-3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F120" si="61">0.2*Y11+(1-0.2)*U11</f>
        <v>0</v>
      </c>
      <c r="G118">
        <f t="shared" ref="G118:G120" si="62">0.2*Z11+(1-0.2)*V11</f>
        <v>0</v>
      </c>
      <c r="I118">
        <f t="shared" ref="I118:I120" si="63">0.2*Y18+(1-0.2)*U18</f>
        <v>0</v>
      </c>
      <c r="J118">
        <f t="shared" ref="J118:J120" si="64">0.2*Z18+(1-0.2)*V18</f>
        <v>0</v>
      </c>
      <c r="P118" s="16" t="s">
        <v>38</v>
      </c>
      <c r="Q118" t="s">
        <v>33</v>
      </c>
      <c r="R118">
        <f t="shared" ref="R118:S120" si="65">0.3*Y11+(1-0.3)*U11</f>
        <v>0</v>
      </c>
      <c r="S118">
        <f t="shared" si="65"/>
        <v>0</v>
      </c>
      <c r="U118">
        <f t="shared" ref="U118:U120" si="66">0.3*Y18+(1-0.3)*U18</f>
        <v>0</v>
      </c>
      <c r="V118">
        <f t="shared" ref="V118:V120" si="67">0.3*Z18+(1-0.3)*V18</f>
        <v>0</v>
      </c>
    </row>
    <row r="119" spans="2:25" x14ac:dyDescent="0.25">
      <c r="C119" s="17"/>
      <c r="D119" s="16"/>
      <c r="E119" t="s">
        <v>35</v>
      </c>
      <c r="F119">
        <f t="shared" si="61"/>
        <v>0</v>
      </c>
      <c r="G119">
        <f t="shared" si="62"/>
        <v>0</v>
      </c>
      <c r="I119">
        <f t="shared" si="63"/>
        <v>0</v>
      </c>
      <c r="J119">
        <f t="shared" si="64"/>
        <v>0</v>
      </c>
      <c r="P119" s="16"/>
      <c r="Q119" t="s">
        <v>35</v>
      </c>
      <c r="R119">
        <f t="shared" si="65"/>
        <v>0</v>
      </c>
      <c r="S119">
        <f t="shared" si="65"/>
        <v>0</v>
      </c>
      <c r="U119">
        <f t="shared" si="66"/>
        <v>0</v>
      </c>
      <c r="V119">
        <f t="shared" si="67"/>
        <v>0</v>
      </c>
    </row>
    <row r="120" spans="2:25" x14ac:dyDescent="0.25">
      <c r="C120" s="17"/>
      <c r="D120" s="16"/>
      <c r="E120" t="s">
        <v>36</v>
      </c>
      <c r="F120">
        <f t="shared" si="61"/>
        <v>6.0200000000000002E-3</v>
      </c>
      <c r="G120">
        <f t="shared" si="62"/>
        <v>6.0200000000000002E-3</v>
      </c>
      <c r="I120">
        <f t="shared" si="63"/>
        <v>6.0200000000000002E-3</v>
      </c>
      <c r="J120">
        <f t="shared" si="64"/>
        <v>6.0200000000000002E-3</v>
      </c>
      <c r="L120">
        <f>0.2*X25+(1-0.2)*T25</f>
        <v>6.0200000000000002E-3</v>
      </c>
      <c r="P120" s="16"/>
      <c r="Q120" t="s">
        <v>36</v>
      </c>
      <c r="R120">
        <f t="shared" si="65"/>
        <v>6.0800000000000003E-3</v>
      </c>
      <c r="S120">
        <f t="shared" si="65"/>
        <v>6.0800000000000003E-3</v>
      </c>
      <c r="U120">
        <f t="shared" si="66"/>
        <v>6.0800000000000003E-3</v>
      </c>
      <c r="V120">
        <f t="shared" si="67"/>
        <v>6.0800000000000003E-3</v>
      </c>
      <c r="X120">
        <f>0.3*X25+(1-0.3)*T25</f>
        <v>6.0800000000000003E-3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F127" si="68">(0.05*(1-0.05)+0.05*(1-0.05))*Y11+0.05*0.05*AC11+(1-0.05*(1-0.05)-0.05*(1-0.05)-0.05*0.05)*U11</f>
        <v>0</v>
      </c>
      <c r="G125">
        <f t="shared" ref="G125:G127" si="69">(0.05*(1-0.05)+0.05*(1-0.05))*Z11+0.05*0.05*AD11+(1-0.05*(1-0.05)-0.05*(1-0.05)-0.05*0.05)*V11</f>
        <v>0</v>
      </c>
      <c r="H125">
        <f t="shared" ref="H125:H127" si="70">AE11+AA11+W11</f>
        <v>0</v>
      </c>
      <c r="I125">
        <f t="shared" ref="I125:I127" si="71">(0.05*(1-0.05)+0.05*(1-0.05))*Y18+0.05*0.05*AC18+(1-0.05*(1-0.05)-0.05*(1-0.05)-0.05*0.05)*U18</f>
        <v>0</v>
      </c>
      <c r="J125">
        <f t="shared" ref="J125:J127" si="72">(0.05*(1-0.05)+0.05*(1-0.05))*Z18+0.05*0.05*AD18+(1-0.05*(1-0.05)-0.05*(1-0.05)-0.05*0.05)*V18</f>
        <v>0</v>
      </c>
      <c r="K125">
        <f t="shared" ref="K125:K127" si="73">AE18+AA18+W18</f>
        <v>0</v>
      </c>
      <c r="O125" s="20" t="s">
        <v>40</v>
      </c>
      <c r="P125" s="16" t="s">
        <v>34</v>
      </c>
      <c r="Q125" t="s">
        <v>33</v>
      </c>
      <c r="R125">
        <f t="shared" ref="R125:R127" si="74">(0.1*0.9+0.1*0.9)*Y11+0.1*0.1*AC11+(1-0.1*0.9-0.1*0.9-0.1*0.1)*U11</f>
        <v>0</v>
      </c>
      <c r="S125">
        <f t="shared" ref="S125:S127" si="75">(0.1*0.9+0.1*0.9)*Z11+0.1*0.1*AD11+(1-0.1*0.9-0.1*0.9-0.1*0.1)*V11</f>
        <v>0</v>
      </c>
      <c r="U125">
        <f t="shared" ref="U125:U127" si="76">(0.1*0.9+0.1*0.9)*Y18+0.1*0.1*AC18+(1-0.1*0.9-0.1*0.9-0.1*0.1)*U18</f>
        <v>0</v>
      </c>
      <c r="V125">
        <f t="shared" ref="V125:V127" si="77">(0.1*0.9+0.1*0.9)*Z18+0.1*0.1*AD18+(1-0.1*0.9-0.1*0.9-0.1*0.1)*V18</f>
        <v>0</v>
      </c>
    </row>
    <row r="126" spans="2:25" x14ac:dyDescent="0.25">
      <c r="B126" s="17"/>
      <c r="C126" s="20"/>
      <c r="D126" s="16"/>
      <c r="E126" t="s">
        <v>35</v>
      </c>
      <c r="F126">
        <f t="shared" si="68"/>
        <v>0</v>
      </c>
      <c r="G126">
        <f t="shared" si="69"/>
        <v>0</v>
      </c>
      <c r="H126">
        <f t="shared" si="70"/>
        <v>0</v>
      </c>
      <c r="I126">
        <f t="shared" si="71"/>
        <v>0</v>
      </c>
      <c r="J126">
        <f t="shared" si="72"/>
        <v>0</v>
      </c>
      <c r="K126">
        <f t="shared" si="73"/>
        <v>0</v>
      </c>
      <c r="O126" s="20"/>
      <c r="P126" s="16"/>
      <c r="Q126" t="s">
        <v>35</v>
      </c>
      <c r="R126">
        <f t="shared" si="74"/>
        <v>0</v>
      </c>
      <c r="S126">
        <f t="shared" si="75"/>
        <v>0</v>
      </c>
      <c r="U126">
        <f t="shared" si="76"/>
        <v>0</v>
      </c>
      <c r="V126">
        <f t="shared" si="77"/>
        <v>0</v>
      </c>
    </row>
    <row r="127" spans="2:25" x14ac:dyDescent="0.25">
      <c r="B127" s="17"/>
      <c r="C127" s="20"/>
      <c r="D127" s="16"/>
      <c r="E127" t="s">
        <v>36</v>
      </c>
      <c r="F127">
        <f t="shared" si="68"/>
        <v>5.96E-3</v>
      </c>
      <c r="G127">
        <f t="shared" si="69"/>
        <v>5.9602500000000003E-3</v>
      </c>
      <c r="H127">
        <f t="shared" si="70"/>
        <v>2.618233</v>
      </c>
      <c r="I127">
        <f t="shared" si="71"/>
        <v>5.96E-3</v>
      </c>
      <c r="J127">
        <f t="shared" si="72"/>
        <v>5.9602500000000003E-3</v>
      </c>
      <c r="K127">
        <f t="shared" si="73"/>
        <v>3.3855810000000002</v>
      </c>
      <c r="L127">
        <f>(0.05*(1-0.05)+0.05*(1-0.05))*X25+0.05*0.05*AB25+(1-0.05*(1-0.05)-0.05*(1-0.05)-0.05*0.05)*T25</f>
        <v>5.96E-3</v>
      </c>
      <c r="M127">
        <f>AE25+AA25+W25</f>
        <v>6.7715369999999995</v>
      </c>
      <c r="O127" s="20"/>
      <c r="P127" s="16"/>
      <c r="Q127" t="s">
        <v>36</v>
      </c>
      <c r="R127">
        <f t="shared" si="74"/>
        <v>6.0200000000000002E-3</v>
      </c>
      <c r="S127">
        <f t="shared" si="75"/>
        <v>6.0210000000000003E-3</v>
      </c>
      <c r="U127">
        <f t="shared" si="76"/>
        <v>6.0200000000000002E-3</v>
      </c>
      <c r="V127">
        <f t="shared" si="77"/>
        <v>6.0210000000000003E-3</v>
      </c>
      <c r="X127">
        <f>(0.1*0.9+0.1*0.9)*X25+0.1*0.1*AB25+(1-0.1*0.9-0.1*0.9-0.1*0.1)*T25</f>
        <v>6.0200000000000002E-3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F133" si="78">(0.2*0.8+0.2*0.8)*Y11+0.2*0.2*AC11+(1-0.2*0.8-0.2*0.8-0.2*0.2)*U11</f>
        <v>0</v>
      </c>
      <c r="G131">
        <f t="shared" ref="G131:G133" si="79">(0.2*0.8+0.2*0.8)*Z11+0.2*0.2*AD11+(1-0.2*0.8-0.2*0.8-0.2*0.2)*V11</f>
        <v>0</v>
      </c>
      <c r="I131">
        <f t="shared" ref="I131:I133" si="80">(0.2*0.8+0.2*0.8)*Y18+0.2*0.2*AC18+(1-0.2*0.8-0.2*0.8-0.2*0.2)*U18</f>
        <v>0</v>
      </c>
      <c r="J131">
        <f t="shared" ref="J131:J133" si="81">(0.2*0.8+0.2*0.8)*Z18+0.2*0.2*AD18+(1-0.2*0.8-0.2*0.8-0.2*0.2)*V18</f>
        <v>0</v>
      </c>
      <c r="O131" s="20" t="s">
        <v>42</v>
      </c>
      <c r="P131" s="16" t="s">
        <v>38</v>
      </c>
      <c r="Q131" t="s">
        <v>33</v>
      </c>
      <c r="R131">
        <f t="shared" ref="R131:R133" si="82">(0.3*0.7+0.3*0.7)*Y11+0.3*0.3*AC11+(1-0.3*0.7-0.3*0.7-0.3*0.3)*U11</f>
        <v>0</v>
      </c>
      <c r="S131">
        <f t="shared" ref="S131:S133" si="83">(0.3*0.7+0.3*0.7)*Z11+0.3*0.3*AD11+(1-0.3*0.7-0.3*0.7-0.3*0.3)*V11</f>
        <v>0</v>
      </c>
      <c r="U131">
        <f t="shared" ref="U131:U133" si="84">(0.3*0.7+0.3*0.7)*Y18+0.3*0.3*AC18+(1-0.3*0.7-0.3*0.7-0.3*0.3)*U18</f>
        <v>0</v>
      </c>
      <c r="V131">
        <f t="shared" ref="V131:V133" si="85">(0.3*0.7+0.3*0.7)*Z18+0.3*0.3*AD18+(1-0.3*0.7-0.3*0.7-0.3*0.3)*V18</f>
        <v>0</v>
      </c>
    </row>
    <row r="132" spans="1:25" x14ac:dyDescent="0.25">
      <c r="B132" s="17"/>
      <c r="C132" s="20"/>
      <c r="D132" s="16"/>
      <c r="E132" t="s">
        <v>35</v>
      </c>
      <c r="F132">
        <f t="shared" si="78"/>
        <v>0</v>
      </c>
      <c r="G132">
        <f t="shared" si="79"/>
        <v>0</v>
      </c>
      <c r="I132">
        <f t="shared" si="80"/>
        <v>0</v>
      </c>
      <c r="J132">
        <f t="shared" si="81"/>
        <v>0</v>
      </c>
      <c r="O132" s="20"/>
      <c r="P132" s="16"/>
      <c r="Q132" t="s">
        <v>35</v>
      </c>
      <c r="R132">
        <f t="shared" si="82"/>
        <v>0</v>
      </c>
      <c r="S132">
        <f t="shared" si="83"/>
        <v>0</v>
      </c>
      <c r="U132">
        <f t="shared" si="84"/>
        <v>0</v>
      </c>
      <c r="V132">
        <f t="shared" si="85"/>
        <v>0</v>
      </c>
    </row>
    <row r="133" spans="1:25" x14ac:dyDescent="0.25">
      <c r="B133" s="17"/>
      <c r="C133" s="20"/>
      <c r="D133" s="16"/>
      <c r="E133" t="s">
        <v>36</v>
      </c>
      <c r="F133">
        <f t="shared" si="78"/>
        <v>6.1399999999999996E-3</v>
      </c>
      <c r="G133">
        <f t="shared" si="79"/>
        <v>6.1440000000000002E-3</v>
      </c>
      <c r="I133">
        <f t="shared" si="80"/>
        <v>6.1399999999999996E-3</v>
      </c>
      <c r="J133">
        <f t="shared" si="81"/>
        <v>6.1440000000000002E-3</v>
      </c>
      <c r="L133">
        <f>(0.2*0.8+0.2*0.8)*X25+0.2*0.2*AB25+(1-0.2*0.8-0.2*0.8-0.2*0.2)*T25</f>
        <v>6.1399999999999996E-3</v>
      </c>
      <c r="O133" s="20"/>
      <c r="P133" s="16"/>
      <c r="Q133" t="s">
        <v>36</v>
      </c>
      <c r="R133">
        <f t="shared" si="82"/>
        <v>6.2599999999999999E-3</v>
      </c>
      <c r="S133">
        <f t="shared" si="83"/>
        <v>6.2690000000000003E-3</v>
      </c>
      <c r="U133">
        <f t="shared" si="84"/>
        <v>6.2599999999999999E-3</v>
      </c>
      <c r="V133">
        <f t="shared" si="85"/>
        <v>6.2690000000000003E-3</v>
      </c>
      <c r="X133">
        <f>(0.3*0.7+0.3*0.7)*X25+0.3*0.3*AB25+(1-0.3*0.7-0.3*0.7-0.3*0.3)*T25</f>
        <v>6.2599999999999999E-3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I140" si="86">3*0.05*(1-0.05)*(1-0.05)*Y18+3*0.05*0.05*(1-0.05)*AC18+0.05*0.05*0.05*AG18+(1-3*0.05*(1-0.05)*(1-0.05)-3*0.05*0.05*(1-0.05)-0.05*0.05*0.05)*U18</f>
        <v>0</v>
      </c>
      <c r="J138">
        <f t="shared" ref="J138:J140" si="87">3*0.05*(1-0.05)*(1-0.05)*Z18+3*0.05*0.05*(1-0.05)*AD18+0.05*0.05*0.05*AH18+(1-3*0.05*(1-0.05)*(1-0.05)-3*0.05*0.05*(1-0.05)-0.05*0.05*0.05)*V18</f>
        <v>0</v>
      </c>
      <c r="K138">
        <f t="shared" ref="K138:K140" si="88"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R140" si="89">3*0.1*(1-0.1)*(1-0.1)*Y11+3*0.1*0.1*(1-0.1)*AC11+0.1*0.1*0.1*AG11+(1-3*0.1*(1-0.1)*(1-0.1)-3*0.1*0.1*(1-0.1)-0.1*0.1*0.1)*U11</f>
        <v>0</v>
      </c>
      <c r="S138">
        <f t="shared" ref="S138:S140" si="90">3*0.1*(1-0.1)*(1-0.1)*Z11+3*0.1*0.1*(1-0.1)*AD11+0.1*0.1*0.1*AH11+(1-3*0.1*(1-0.1)*(1-0.1)-3*0.1*0.1*(1-0.1)-0.1*0.1*0.1)*V11</f>
        <v>0</v>
      </c>
      <c r="U138">
        <f t="shared" ref="U138:U140" si="91">3*0.1*(1-0.1)*(1-0.1)*Y18+3*0.1*0.1*(1-0.1)*AC18+0.1*0.1*0.1*AG18+(1-3*0.1*(1-0.1)*(1-0.1)-3*0.1*0.1*(1-0.1)-0.1*0.1*0.1)*U18</f>
        <v>0</v>
      </c>
      <c r="V138">
        <f t="shared" ref="V138:V140" si="92">3*0.1*(1-0.1)*(1-0.1)*Z18+3*0.1*0.1*(1-0.1)*AD18+0.1*0.1*0.1*AH18+(1-3*0.1*(1-0.1)*(1-0.1)-3*0.1*0.1*(1-0.1)-0.1*0.1*0.1)*V18</f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86"/>
        <v>0</v>
      </c>
      <c r="J139">
        <f t="shared" si="87"/>
        <v>0</v>
      </c>
      <c r="K139">
        <f t="shared" si="88"/>
        <v>0</v>
      </c>
      <c r="N139" s="21"/>
      <c r="O139" s="20"/>
      <c r="P139" s="16"/>
      <c r="Q139" t="s">
        <v>35</v>
      </c>
      <c r="R139">
        <f t="shared" si="89"/>
        <v>0</v>
      </c>
      <c r="S139">
        <f t="shared" si="90"/>
        <v>0</v>
      </c>
      <c r="U139">
        <f t="shared" si="91"/>
        <v>0</v>
      </c>
      <c r="V139">
        <f t="shared" si="92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5.9899999999999988E-3</v>
      </c>
      <c r="G140">
        <f>3*0.05*(1-0.05)*(1-0.05)*Z20+3*0.05*0.05*(1-0.05)*AD13+0.05*0.05*0.05*AH13+(1-3*0.05*(1-0.05)*(1-0.05)-3*0.05*0.05*(1-0.05)-0.05*0.05*0.05)*V13</f>
        <v>5.9907249999999988E-3</v>
      </c>
      <c r="H140">
        <f>AI13+AE13+AA20+W13</f>
        <v>3.8537630000000003</v>
      </c>
      <c r="I140">
        <f t="shared" si="86"/>
        <v>5.9899999999999988E-3</v>
      </c>
      <c r="J140">
        <f t="shared" si="87"/>
        <v>5.9907249999999988E-3</v>
      </c>
      <c r="K140">
        <f t="shared" si="88"/>
        <v>4.6051460000000004</v>
      </c>
      <c r="L140">
        <f>3*0.05*(1-0.05)*(1-0.05)*X25+3*0.05*0.05*(1-0.05)*AB25+0.05*0.05*0.05*AF25+(1-3*0.05*(1-0.05)*(1-0.05)-3*0.05*0.05*(1-0.05)-0.05*0.05*0.05)*T25</f>
        <v>5.9900124999999992E-3</v>
      </c>
      <c r="M140">
        <f>AI25+AE25+AA25+W25</f>
        <v>9.1532470000000004</v>
      </c>
      <c r="N140" s="21"/>
      <c r="O140" s="20"/>
      <c r="P140" s="16"/>
      <c r="Q140" t="s">
        <v>36</v>
      </c>
      <c r="R140">
        <f t="shared" si="89"/>
        <v>6.0800000000000003E-3</v>
      </c>
      <c r="S140">
        <f t="shared" si="90"/>
        <v>6.0828000000000002E-3</v>
      </c>
      <c r="U140">
        <f t="shared" si="91"/>
        <v>6.0800000000000003E-3</v>
      </c>
      <c r="V140">
        <f t="shared" si="92"/>
        <v>6.0828000000000002E-3</v>
      </c>
      <c r="X140">
        <f>3*0.1*(1-0.1)*(1-0.1)*X25+3*0.1*0.1*(1-0.1)*AB25+0.1*0.1*0.1*AF25+(1-3*0.1*(1-0.1)*(1-0.1)-3*0.1*0.1*(1-0.1)-0.1*0.1*0.1)*T25</f>
        <v>6.0800999999999997E-3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I146" si="93">3*0.2*(1-0.2)*(1-0.2)*Y18+3*0.2*0.2*(1-0.2)*AC18+0.2*0.2*0.2*AG18+(1-3*0.2*(1-0.2)*(1-0.2)-3*0.2*0.2*(1-0.2)-0.2*0.2*0.2)*U18</f>
        <v>0</v>
      </c>
      <c r="J144">
        <f t="shared" ref="J144:J146" si="94">3*0.2*(1-0.2)*(1-0.2)*Z18+3*0.2*0.2*(1-0.2)*AD18+0.2*0.2*0.2*AH18+(1-3*0.2*(1-0.2)*(1-0.2)-3*0.2*0.2*(1-0.2)-0.2*0.2*0.2)*V18</f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R146" si="95">3*0.3*(1-0.3)*(1-0.3)*Y11+3*0.3*0.3*(1-0.3)*AC11+0.3*0.3*0.3*AG11+(1-3*0.3*(1-0.3)*(1-0.3)-3*0.3*0.3*(1-0.3)-0.3*0.3*0.3)*U11</f>
        <v>0</v>
      </c>
      <c r="S144">
        <f t="shared" ref="S144:S146" si="96">3*0.3*(1-0.3)*(1-0.3)*Z11+3*0.3*0.3*(1-0.3)*AD11+0.3*0.3*0.3*AH11+(1-3*0.3*(1-0.3)*(1-0.3)-3*0.3*0.3*(1-0.3)-0.3*0.3*0.3)*V11</f>
        <v>0</v>
      </c>
      <c r="U144">
        <f t="shared" ref="U144:U146" si="97">3*0.3*(1-0.3)*(1-0.3)*Y18+3*0.3*0.3*(1-0.3)*AC18+0.3*0.3*0.3*AG18+(1-3*0.3*(1-0.3)*(1-0.3)-3*0.3*0.3*(1-0.3)-0.3*0.3*0.3)*U18</f>
        <v>0</v>
      </c>
      <c r="V144">
        <f t="shared" ref="V144:V146" si="98">3*0.3*(1-0.3)*(1-0.3)*Z18+3*0.3*0.3*(1-0.3)*AD18+0.3*0.3*0.3*AH18+(1-3*0.3*(1-0.3)*(1-0.3)-3*0.3*0.3*(1-0.3)-0.3*0.3*0.3)*V18</f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93"/>
        <v>0</v>
      </c>
      <c r="J145">
        <f t="shared" si="94"/>
        <v>0</v>
      </c>
      <c r="N145" s="21"/>
      <c r="O145" s="20"/>
      <c r="P145" s="16"/>
      <c r="Q145" t="s">
        <v>35</v>
      </c>
      <c r="R145">
        <f t="shared" si="95"/>
        <v>0</v>
      </c>
      <c r="S145">
        <f t="shared" si="96"/>
        <v>0</v>
      </c>
      <c r="U145">
        <f t="shared" si="97"/>
        <v>0</v>
      </c>
      <c r="V145">
        <f t="shared" si="98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6.2599999999999999E-3</v>
      </c>
      <c r="G146">
        <f>3*0.2*(1-0.2)*(1-0.2)*Z20+3*0.2*0.2*(1-0.2)*AD13+0.2*0.2*0.2*AH13+(1-3*0.2*(1-0.2)*(1-0.2)-3*0.2*0.2*(1-0.2)-0.2*0.2*0.2)*V13</f>
        <v>6.2704000000000006E-3</v>
      </c>
      <c r="I146">
        <f t="shared" si="93"/>
        <v>6.2599999999999999E-3</v>
      </c>
      <c r="J146">
        <f t="shared" si="94"/>
        <v>6.2704000000000006E-3</v>
      </c>
      <c r="L146">
        <f>3*0.2*(1-0.2)*(1-0.2)*X25+3*0.2*0.2*(1-0.2)*AB25+0.2*0.2*0.2*AF25+(1-3*0.2*(1-0.2)*(1-0.2)-3*0.2*0.2*(1-0.2)-0.2*0.2*0.2)*T25</f>
        <v>6.2608000000000004E-3</v>
      </c>
      <c r="N146" s="21"/>
      <c r="O146" s="20"/>
      <c r="P146" s="16"/>
      <c r="Q146" t="s">
        <v>36</v>
      </c>
      <c r="R146">
        <f t="shared" si="95"/>
        <v>6.4400000000000013E-3</v>
      </c>
      <c r="S146">
        <f t="shared" si="96"/>
        <v>6.4615999999999996E-3</v>
      </c>
      <c r="U146">
        <f t="shared" si="97"/>
        <v>6.4400000000000013E-3</v>
      </c>
      <c r="V146">
        <f t="shared" si="98"/>
        <v>6.4615999999999996E-3</v>
      </c>
      <c r="X146">
        <f>3*0.3*(1-0.3)*(1-0.3)*X25+3*0.3*0.3*(1-0.3)*AB25+0.3*0.3*0.3*AF25+(1-3*0.3*(1-0.3)*(1-0.3)-3*0.3*0.3*(1-0.3)-0.3*0.3*0.3)*T25</f>
        <v>6.4427000000000009E-3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F153" si="99">0.05*G32+(1-0.05)*C32</f>
        <v>0</v>
      </c>
      <c r="G151">
        <f t="shared" ref="G151:G153" si="100">0.05*H32+(1-0.05)*D32</f>
        <v>0</v>
      </c>
      <c r="H151">
        <f t="shared" ref="H151:H153" si="101">I32++E32</f>
        <v>0</v>
      </c>
      <c r="I151">
        <f t="shared" ref="I151:I153" si="102">0.05*G39+(1-0.05)*C39</f>
        <v>0</v>
      </c>
      <c r="J151">
        <f t="shared" ref="J151:J153" si="103">0.05*H39+(1-0.05)*D39</f>
        <v>0</v>
      </c>
      <c r="K151">
        <f t="shared" ref="K151:K153" si="104">I39+E39</f>
        <v>0</v>
      </c>
      <c r="P151" s="16" t="s">
        <v>34</v>
      </c>
      <c r="Q151" t="s">
        <v>33</v>
      </c>
      <c r="R151">
        <f t="shared" ref="R151:R153" si="105">0.1*G32+(1-0.1)*C32</f>
        <v>0</v>
      </c>
      <c r="S151">
        <f t="shared" ref="S151:S153" si="106">0.1*H32+(1-0.1)*D32</f>
        <v>0</v>
      </c>
      <c r="U151">
        <f t="shared" ref="U151:U153" si="107">0.1*G39+(1-0.1)*C39</f>
        <v>0</v>
      </c>
      <c r="V151">
        <f t="shared" ref="V151:V153" si="108">0.1*H39+(1-0.1)*D39</f>
        <v>0</v>
      </c>
    </row>
    <row r="152" spans="1:25" x14ac:dyDescent="0.25">
      <c r="C152" s="17"/>
      <c r="D152" s="16"/>
      <c r="E152" t="s">
        <v>35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P152" s="16"/>
      <c r="Q152" t="s">
        <v>35</v>
      </c>
      <c r="R152">
        <f t="shared" si="105"/>
        <v>0</v>
      </c>
      <c r="S152">
        <f t="shared" si="106"/>
        <v>0</v>
      </c>
      <c r="U152">
        <f t="shared" si="107"/>
        <v>0</v>
      </c>
      <c r="V152">
        <f t="shared" si="108"/>
        <v>0</v>
      </c>
    </row>
    <row r="153" spans="1:25" x14ac:dyDescent="0.25">
      <c r="C153" s="17"/>
      <c r="D153" s="16"/>
      <c r="E153" t="s">
        <v>36</v>
      </c>
      <c r="F153">
        <f t="shared" si="99"/>
        <v>5.2249999999999996E-3</v>
      </c>
      <c r="G153">
        <f t="shared" si="100"/>
        <v>5.4299999999999999E-3</v>
      </c>
      <c r="H153">
        <f t="shared" si="101"/>
        <v>1.758116</v>
      </c>
      <c r="I153">
        <f t="shared" si="102"/>
        <v>5.2249999999999996E-3</v>
      </c>
      <c r="J153">
        <f t="shared" si="103"/>
        <v>5.4299999999999999E-3</v>
      </c>
      <c r="K153">
        <f t="shared" si="104"/>
        <v>2.1606490000000003</v>
      </c>
      <c r="L153">
        <f>0.05*F46+(1-0.05)*B46</f>
        <v>5.3299999999999997E-3</v>
      </c>
      <c r="M153">
        <f>I46+E46</f>
        <v>4.5531769999999998</v>
      </c>
      <c r="P153" s="16"/>
      <c r="Q153" t="s">
        <v>36</v>
      </c>
      <c r="R153">
        <f t="shared" si="105"/>
        <v>5.2500000000000003E-3</v>
      </c>
      <c r="S153">
        <f t="shared" si="106"/>
        <v>5.4600000000000004E-3</v>
      </c>
      <c r="U153">
        <f t="shared" si="107"/>
        <v>5.2500000000000003E-3</v>
      </c>
      <c r="V153">
        <f t="shared" si="108"/>
        <v>5.4600000000000004E-3</v>
      </c>
      <c r="X153">
        <f>0.1*F46+(1-0.1)*B46</f>
        <v>5.3600000000000002E-3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F159" si="109">0.2*G32+(1-0.2)*C32</f>
        <v>0</v>
      </c>
      <c r="G157">
        <f t="shared" ref="G157:G159" si="110">0.2*H32+(1-0.2)*D32</f>
        <v>0</v>
      </c>
      <c r="I157">
        <f t="shared" ref="I157:I159" si="111">0.2*G39+(1-0.2)*C39</f>
        <v>0</v>
      </c>
      <c r="J157">
        <f t="shared" ref="J157:J159" si="112">0.2*H39+(1-0.2)*D39</f>
        <v>0</v>
      </c>
      <c r="P157" s="16" t="s">
        <v>38</v>
      </c>
      <c r="Q157" t="s">
        <v>33</v>
      </c>
      <c r="R157">
        <f t="shared" ref="R157:R159" si="113">0.3*G32+(1-0.3)*C32</f>
        <v>0</v>
      </c>
      <c r="S157">
        <f t="shared" ref="S157:S159" si="114">0.3*H32+(1-0.3)*D32</f>
        <v>0</v>
      </c>
      <c r="U157">
        <f t="shared" ref="U157:U159" si="115">0.3*G39+(1-0.3)*C39</f>
        <v>0</v>
      </c>
      <c r="V157">
        <f t="shared" ref="V157:V159" si="116">0.3*H39+(1-0.3)*D39</f>
        <v>0</v>
      </c>
    </row>
    <row r="158" spans="1:25" x14ac:dyDescent="0.25">
      <c r="C158" s="17"/>
      <c r="D158" s="16"/>
      <c r="E158" t="s">
        <v>35</v>
      </c>
      <c r="F158">
        <f t="shared" si="109"/>
        <v>0</v>
      </c>
      <c r="G158">
        <f t="shared" si="110"/>
        <v>0</v>
      </c>
      <c r="I158">
        <f t="shared" si="111"/>
        <v>0</v>
      </c>
      <c r="J158">
        <f t="shared" si="112"/>
        <v>0</v>
      </c>
      <c r="P158" s="16"/>
      <c r="Q158" t="s">
        <v>35</v>
      </c>
      <c r="R158">
        <f t="shared" si="113"/>
        <v>0</v>
      </c>
      <c r="S158">
        <f t="shared" si="114"/>
        <v>0</v>
      </c>
      <c r="U158">
        <f t="shared" si="115"/>
        <v>0</v>
      </c>
      <c r="V158">
        <f t="shared" si="116"/>
        <v>0</v>
      </c>
    </row>
    <row r="159" spans="1:25" x14ac:dyDescent="0.25">
      <c r="C159" s="17"/>
      <c r="D159" s="16"/>
      <c r="E159" t="s">
        <v>36</v>
      </c>
      <c r="F159">
        <f t="shared" si="109"/>
        <v>5.3E-3</v>
      </c>
      <c r="G159">
        <f t="shared" si="110"/>
        <v>5.5200000000000006E-3</v>
      </c>
      <c r="I159">
        <f t="shared" si="111"/>
        <v>5.3E-3</v>
      </c>
      <c r="J159">
        <f t="shared" si="112"/>
        <v>5.5200000000000006E-3</v>
      </c>
      <c r="L159">
        <f>0.2*F46+(1-0.2)*B46</f>
        <v>5.4199999999999995E-3</v>
      </c>
      <c r="P159" s="16"/>
      <c r="Q159" t="s">
        <v>36</v>
      </c>
      <c r="R159">
        <f t="shared" si="113"/>
        <v>5.3499999999999997E-3</v>
      </c>
      <c r="S159">
        <f t="shared" si="114"/>
        <v>5.5799999999999999E-3</v>
      </c>
      <c r="U159">
        <f t="shared" si="115"/>
        <v>5.3499999999999997E-3</v>
      </c>
      <c r="V159">
        <f t="shared" si="116"/>
        <v>5.5799999999999999E-3</v>
      </c>
      <c r="X159">
        <f>0.3*F46+(1-0.3)*B46</f>
        <v>5.4799999999999996E-3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F166" si="117">(0.05*(1-0.05)+0.05*(1-0.05))*G32+0.05*0.05*K32+(1-0.05*(1-0.05)-0.05*(1-0.05)-0.05*0.05)*C32</f>
        <v>0</v>
      </c>
      <c r="G164">
        <f t="shared" ref="G164:G166" si="118">(0.05*(1-0.05)+0.05*(1-0.05))*H32+0.05*0.05*L32+(1-0.05*(1-0.05)-0.05*(1-0.05)-0.05*0.05)*D32</f>
        <v>0</v>
      </c>
      <c r="H164">
        <f t="shared" ref="H164:H166" si="119">M32+I32+E32</f>
        <v>0</v>
      </c>
      <c r="I164">
        <f t="shared" ref="I164:I166" si="120">(0.05*(1-0.05)+0.05*(1-0.05))*G39+0.05*0.05*K39+(1-0.05*(1-0.05)-0.05*(1-0.05)-0.05*0.05)*C39</f>
        <v>0</v>
      </c>
      <c r="J164">
        <f t="shared" ref="J164:J166" si="121">(0.05*(1-0.05)+0.05*(1-0.05))*H39+0.05*0.05*L39+(1-0.05*(1-0.05)-0.05*(1-0.05)-0.05*0.05)*D39</f>
        <v>0</v>
      </c>
      <c r="K164">
        <f t="shared" ref="K164:K166" si="122">M39+I39+E39</f>
        <v>0</v>
      </c>
      <c r="O164" s="20" t="s">
        <v>40</v>
      </c>
      <c r="P164" s="16" t="s">
        <v>34</v>
      </c>
      <c r="Q164" t="s">
        <v>33</v>
      </c>
      <c r="R164">
        <f t="shared" ref="R164:R166" si="123">(0.1*0.9+0.1*0.9)*G32+0.1*0.1*K32+(1-0.1*0.9-0.1*0.9-0.1*0.1)*C32</f>
        <v>0</v>
      </c>
      <c r="S164">
        <f t="shared" ref="S164:S166" si="124">(0.1*0.9+0.1*0.9)*H32+0.1*0.1*L32+(1-0.1*0.9-0.1*0.9-0.1*0.1)*D32</f>
        <v>0</v>
      </c>
      <c r="U164">
        <f t="shared" ref="U164:U166" si="125">(0.1*0.9+0.1*0.9)*G39+0.1*0.1*K39+(1-0.1*0.9-0.1*0.9-0.1*0.1)*C39</f>
        <v>0</v>
      </c>
      <c r="V164">
        <f t="shared" ref="V164:V166" si="126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117"/>
        <v>0</v>
      </c>
      <c r="G165">
        <f t="shared" si="118"/>
        <v>0</v>
      </c>
      <c r="H165">
        <f t="shared" si="119"/>
        <v>0</v>
      </c>
      <c r="I165">
        <f t="shared" si="120"/>
        <v>0</v>
      </c>
      <c r="J165">
        <f t="shared" si="121"/>
        <v>0</v>
      </c>
      <c r="K165">
        <f t="shared" si="122"/>
        <v>0</v>
      </c>
      <c r="O165" s="20"/>
      <c r="P165" s="16"/>
      <c r="Q165" t="s">
        <v>35</v>
      </c>
      <c r="R165">
        <f t="shared" si="123"/>
        <v>0</v>
      </c>
      <c r="S165">
        <f t="shared" si="124"/>
        <v>0</v>
      </c>
      <c r="U165">
        <f t="shared" si="125"/>
        <v>0</v>
      </c>
      <c r="V165">
        <f t="shared" si="126"/>
        <v>0</v>
      </c>
    </row>
    <row r="166" spans="2:25" x14ac:dyDescent="0.25">
      <c r="B166" s="17"/>
      <c r="C166" s="20"/>
      <c r="D166" s="16"/>
      <c r="E166" t="s">
        <v>36</v>
      </c>
      <c r="F166">
        <f t="shared" si="117"/>
        <v>5.2500000000000003E-3</v>
      </c>
      <c r="G166">
        <f t="shared" si="118"/>
        <v>5.4600000000000013E-3</v>
      </c>
      <c r="H166">
        <f t="shared" si="119"/>
        <v>2.8785810000000001</v>
      </c>
      <c r="I166">
        <f t="shared" si="120"/>
        <v>5.2502499999999997E-3</v>
      </c>
      <c r="J166">
        <f t="shared" si="121"/>
        <v>5.4600000000000013E-3</v>
      </c>
      <c r="K166">
        <f t="shared" si="122"/>
        <v>3.3511319999999998</v>
      </c>
      <c r="L166">
        <f>(0.05*(1-0.05)+0.05*(1-0.05))*F46+0.05*0.05*J46+(1-0.05*(1-0.05)-0.05*(1-0.05)-0.05*0.05)*B46</f>
        <v>5.3597499999999999E-3</v>
      </c>
      <c r="M166">
        <f>M46+I46+E46</f>
        <v>6.9488690000000002</v>
      </c>
      <c r="O166" s="20"/>
      <c r="P166" s="16"/>
      <c r="Q166" t="s">
        <v>36</v>
      </c>
      <c r="R166">
        <f t="shared" si="123"/>
        <v>5.3000000000000009E-3</v>
      </c>
      <c r="S166">
        <f t="shared" si="124"/>
        <v>5.5200000000000006E-3</v>
      </c>
      <c r="U166">
        <f t="shared" si="125"/>
        <v>5.3010000000000002E-3</v>
      </c>
      <c r="V166">
        <f t="shared" si="126"/>
        <v>5.5200000000000006E-3</v>
      </c>
      <c r="X166">
        <f>(0.1*0.9+0.1*0.9)*F46+0.1*0.1*J46+(1-0.1*0.9-0.1*0.9-0.1*0.1)*B46</f>
        <v>5.4190000000000002E-3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F172" si="127">(0.2*0.8+0.2*0.8)*G32+0.2*0.2*K32+(1-0.2*0.8-0.2*0.8-0.2*0.2)*C32</f>
        <v>0</v>
      </c>
      <c r="G170">
        <f t="shared" ref="G170:G172" si="128">(0.2*0.8+0.2*0.8)*H32+0.2*0.2*L32+(1-0.2*0.8-0.2*0.8-0.2*0.2)*D32</f>
        <v>0</v>
      </c>
      <c r="I170">
        <f t="shared" ref="I170:I172" si="129">(0.2*0.8+0.2*0.8)*G39+0.2*0.2*K39+(1-0.2*0.8-0.2*0.8-0.2*0.2)*C39</f>
        <v>0</v>
      </c>
      <c r="J170">
        <f t="shared" ref="J170:J172" si="130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R172" si="131">(0.3*0.7+0.3*0.7)*G32+0.3*0.3*K32+(1-0.3*0.7-0.3*0.7-0.3*0.3)*C32</f>
        <v>0</v>
      </c>
      <c r="S170">
        <f t="shared" ref="S170:S172" si="132">(0.3*0.7+0.3*0.7)*H32+0.3*0.3*L32+(1-0.3*0.7-0.3*0.7-0.3*0.3)*D32</f>
        <v>0</v>
      </c>
      <c r="U170">
        <f t="shared" ref="U170:U172" si="133">(0.3*0.7+0.3*0.7)*G39+0.3*0.3*K39+(1-0.3*0.7-0.3*0.7-0.3*0.3)*C39</f>
        <v>0</v>
      </c>
      <c r="V170">
        <f t="shared" ref="V170:V172" si="134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127"/>
        <v>0</v>
      </c>
      <c r="G171">
        <f t="shared" si="128"/>
        <v>0</v>
      </c>
      <c r="I171">
        <f t="shared" si="129"/>
        <v>0</v>
      </c>
      <c r="J171">
        <f t="shared" si="130"/>
        <v>0</v>
      </c>
      <c r="O171" s="20"/>
      <c r="P171" s="16"/>
      <c r="Q171" t="s">
        <v>35</v>
      </c>
      <c r="R171">
        <f t="shared" si="131"/>
        <v>0</v>
      </c>
      <c r="S171">
        <f t="shared" si="132"/>
        <v>0</v>
      </c>
      <c r="U171">
        <f t="shared" si="133"/>
        <v>0</v>
      </c>
      <c r="V171">
        <f t="shared" si="134"/>
        <v>0</v>
      </c>
    </row>
    <row r="172" spans="2:25" x14ac:dyDescent="0.25">
      <c r="B172" s="17"/>
      <c r="C172" s="20"/>
      <c r="D172" s="16"/>
      <c r="E172" t="s">
        <v>36</v>
      </c>
      <c r="F172">
        <f t="shared" si="127"/>
        <v>5.4000000000000003E-3</v>
      </c>
      <c r="G172">
        <f t="shared" si="128"/>
        <v>5.6400000000000009E-3</v>
      </c>
      <c r="I172">
        <f t="shared" si="129"/>
        <v>5.4039999999999999E-3</v>
      </c>
      <c r="J172">
        <f t="shared" si="130"/>
        <v>5.6400000000000009E-3</v>
      </c>
      <c r="L172">
        <f>(0.2*0.8+0.2*0.8)*F46+0.2*0.2*J46+(1-0.2*0.8-0.2*0.8-0.2*0.2)*B46</f>
        <v>5.5360000000000001E-3</v>
      </c>
      <c r="O172" s="20"/>
      <c r="P172" s="16"/>
      <c r="Q172" t="s">
        <v>36</v>
      </c>
      <c r="R172">
        <f t="shared" si="131"/>
        <v>5.4999999999999997E-3</v>
      </c>
      <c r="S172">
        <f t="shared" si="132"/>
        <v>5.7600000000000012E-3</v>
      </c>
      <c r="U172">
        <f t="shared" si="133"/>
        <v>5.509E-3</v>
      </c>
      <c r="V172">
        <f t="shared" si="134"/>
        <v>5.7600000000000012E-3</v>
      </c>
      <c r="X172">
        <f>(0.3*0.7+0.3*0.7)*F46+0.3*0.3*J46+(1-0.3*0.7-0.3*0.7-0.3*0.3)*B46</f>
        <v>5.6509999999999998E-3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F179" si="135">3*0.05*(1-0.05)*(1-0.05)*G32+3*0.05*0.05*(1-0.05)*K32+0.05*0.05*0.05*O32+(1-3*0.05*(1-0.05)*(1-0.05)-3*0.05*0.05*(1-0.05)-0.05*0.05*0.05)*C32</f>
        <v>0</v>
      </c>
      <c r="G177">
        <f t="shared" ref="G177:G179" si="136">3*0.05*(1-0.05)*(1-0.05)*H32+3*0.05*0.05*(1-0.05)*L32+0.05*0.05*0.05*P32+(1-3*0.05*(1-0.05)*(1-0.05)-3*0.05*0.05*(1-0.05)-0.05*0.05*0.05)*D32</f>
        <v>0</v>
      </c>
      <c r="H177">
        <f t="shared" ref="H177:H179" si="137">Q32+M32+I32+E32</f>
        <v>0</v>
      </c>
      <c r="I177">
        <f t="shared" ref="I177:I179" si="138">3*0.05*(1-0.05)*(1-0.05)*G39+3*0.05*0.05*(1-0.05)*K39+0.05*0.05*0.05*O39+(1-3*0.05*(1-0.05)*(1-0.05)-3*0.05*0.05*(1-0.05)-0.05*0.05*0.05)*C39</f>
        <v>0</v>
      </c>
      <c r="J177">
        <f t="shared" ref="J177:J179" si="139">3*0.05*(1-0.05)*(1-0.05)*H39+3*0.05*0.05*(1-0.05)*L39+0.05*0.05*0.05*P39+(1-3*0.05*(1-0.05)*(1-0.05)-3*0.05*0.05*(1-0.05)-0.05*0.05*0.05)*D39</f>
        <v>0</v>
      </c>
      <c r="K177">
        <f t="shared" ref="K177:K179" si="140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R179" si="141">3*0.1*(1-0.1)*(1-0.1)*G32+3*0.1*0.1*(1-0.1)*K32+0.1*0.1*0.1*O32+(1-3*0.1*(1-0.1)*(1-0.1)-3*0.1*0.1*(1-0.1)-0.1*0.1*0.1)*C32</f>
        <v>0</v>
      </c>
      <c r="S177">
        <f t="shared" ref="S177:S179" si="142">3*0.1*(1-0.1)*(1-0.1)*H32+3*0.1*0.1*(1-0.1)*L32+0.1*0.1*0.1*P32+(1-3*0.1*(1-0.1)*(1-0.1)-3*0.1*0.1*(1-0.1)-0.1*0.1*0.1)*D32</f>
        <v>0</v>
      </c>
      <c r="U177">
        <f t="shared" ref="U177:U179" si="143">3*0.1*(1-0.1)*(1-0.1)*G39+3*0.1*0.1*(1-0.1)*K39+0.1*0.1*0.1*O39+(1-3*0.1*(1-0.1)*(1-0.1)-3*0.1*0.1*(1-0.1)-0.1*0.1*0.1)*C39</f>
        <v>0</v>
      </c>
      <c r="V177">
        <f t="shared" ref="V177:V179" si="144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135"/>
        <v>0</v>
      </c>
      <c r="G178">
        <f t="shared" si="136"/>
        <v>0</v>
      </c>
      <c r="H178">
        <f t="shared" si="137"/>
        <v>0</v>
      </c>
      <c r="I178">
        <f t="shared" si="138"/>
        <v>0</v>
      </c>
      <c r="J178">
        <f t="shared" si="139"/>
        <v>0</v>
      </c>
      <c r="K178">
        <f t="shared" si="140"/>
        <v>0</v>
      </c>
      <c r="N178" s="21"/>
      <c r="O178" s="20"/>
      <c r="P178" s="16"/>
      <c r="Q178" t="s">
        <v>35</v>
      </c>
      <c r="R178">
        <f t="shared" si="141"/>
        <v>0</v>
      </c>
      <c r="S178">
        <f t="shared" si="142"/>
        <v>0</v>
      </c>
      <c r="U178">
        <f t="shared" si="143"/>
        <v>0</v>
      </c>
      <c r="V178">
        <f t="shared" si="144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135"/>
        <v>5.2750124999999988E-3</v>
      </c>
      <c r="G179">
        <f t="shared" si="136"/>
        <v>5.4899874999999997E-3</v>
      </c>
      <c r="H179">
        <f t="shared" si="137"/>
        <v>3.7559180000000003</v>
      </c>
      <c r="I179">
        <f t="shared" si="138"/>
        <v>5.2757249999999993E-3</v>
      </c>
      <c r="J179">
        <f t="shared" si="139"/>
        <v>5.4899874999999997E-3</v>
      </c>
      <c r="K179">
        <f t="shared" si="140"/>
        <v>4.5383459999999998</v>
      </c>
      <c r="L179">
        <f>3*0.05*(1-0.05)*(1-0.05)*F46+3*0.05*0.05*(1-0.05)*J46+0.05*0.05*0.05*N46+(1-3*0.05*(1-0.05)*(1-0.05)-3*0.05*0.05*(1-0.05)-0.05*0.05*0.05)*B46</f>
        <v>5.3892749999999989E-3</v>
      </c>
      <c r="M179">
        <f>Q46+M46+I46+E46</f>
        <v>9.3119019999999999</v>
      </c>
      <c r="N179" s="21"/>
      <c r="O179" s="20"/>
      <c r="P179" s="16"/>
      <c r="Q179" t="s">
        <v>36</v>
      </c>
      <c r="R179">
        <f t="shared" si="141"/>
        <v>5.3501E-3</v>
      </c>
      <c r="S179">
        <f t="shared" si="142"/>
        <v>5.5798999999999996E-3</v>
      </c>
      <c r="U179">
        <f t="shared" si="143"/>
        <v>5.3527999999999996E-3</v>
      </c>
      <c r="V179">
        <f t="shared" si="144"/>
        <v>5.5798999999999996E-3</v>
      </c>
      <c r="X179">
        <f>3*0.1*(1-0.1)*(1-0.1)*F46+3*0.1*0.1*(1-0.1)*J46+0.1*0.1*0.1*N46+(1-3*0.1*(1-0.1)*(1-0.1)-3*0.1*0.1*(1-0.1)-0.1*0.1*0.1)*B46</f>
        <v>5.4771999999999998E-3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F185" si="145">3*0.2*(1-0.2)*(1-0.2)*G32+3*0.2*0.2*(1-0.2)*K32+0.2*0.2*0.2*O32+(1-3*0.2*(1-0.2)*(1-0.2)-3*0.2*0.2*(1-0.2)-0.2*0.2*0.2)*C32</f>
        <v>0</v>
      </c>
      <c r="G183">
        <f t="shared" ref="G183:G185" si="146">3*0.2*(1-0.2)*(1-0.2)*H32+3*0.2*0.2*(1-0.2)*L32+0.2*0.2*0.2*P32+(1-3*0.2*(1-0.2)*(1-0.2)-3*0.2*0.2*(1-0.2)-0.2*0.2*0.2)*D32</f>
        <v>0</v>
      </c>
      <c r="I183">
        <f t="shared" ref="I183:I185" si="147">3*0.2*(1-0.2)*(1-0.2)*G39+3*0.2*0.2*(1-0.2)*K39+0.2*0.2*0.2*O39+(1-3*0.2*(1-0.2)*(1-0.2)-3*0.2*0.2*(1-0.2)-0.2*0.2*0.2)*C39</f>
        <v>0</v>
      </c>
      <c r="J183">
        <f t="shared" ref="J183:J185" si="148"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R185" si="149">3*0.3*(1-0.3)*(1-0.3)*G32+3*0.3*0.3*(1-0.3)*K32+0.3*0.3*0.3*O32+(1-3*0.3*(1-0.3)*(1-0.3)-3*0.3*0.3*(1-0.3)-0.3*0.3*0.3)*C32</f>
        <v>0</v>
      </c>
      <c r="S183">
        <f t="shared" ref="S183:S185" si="150">3*0.3*(1-0.3)*(1-0.3)*H32+3*0.3*0.3*(1-0.3)*L32+0.3*0.3*0.3*P32+(1-3*0.3*(1-0.3)*(1-0.3)-3*0.3*0.3*(1-0.3)-0.3*0.3*0.3)*D32</f>
        <v>0</v>
      </c>
      <c r="U183">
        <f t="shared" ref="U183:U185" si="151">3*0.3*(1-0.3)*(1-0.3)*G39+3*0.3*0.3*(1-0.3)*K39+0.3*0.3*0.3*O39+(1-3*0.3*(1-0.3)*(1-0.3)-3*0.3*0.3*(1-0.3)-0.3*0.3*0.3)*C39</f>
        <v>0</v>
      </c>
      <c r="V183">
        <f t="shared" ref="V183:V185" si="152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145"/>
        <v>0</v>
      </c>
      <c r="G184">
        <f t="shared" si="146"/>
        <v>0</v>
      </c>
      <c r="I184">
        <f t="shared" si="147"/>
        <v>0</v>
      </c>
      <c r="J184">
        <f t="shared" si="148"/>
        <v>0</v>
      </c>
      <c r="N184" s="21"/>
      <c r="O184" s="20"/>
      <c r="P184" s="16"/>
      <c r="Q184" t="s">
        <v>35</v>
      </c>
      <c r="R184">
        <f t="shared" si="149"/>
        <v>0</v>
      </c>
      <c r="S184">
        <f t="shared" si="150"/>
        <v>0</v>
      </c>
      <c r="U184">
        <f t="shared" si="151"/>
        <v>0</v>
      </c>
      <c r="V184">
        <f t="shared" si="152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145"/>
        <v>5.5008000000000001E-3</v>
      </c>
      <c r="G185">
        <f t="shared" si="146"/>
        <v>5.7592000000000008E-3</v>
      </c>
      <c r="I185">
        <f t="shared" si="147"/>
        <v>5.5104000000000004E-3</v>
      </c>
      <c r="J185">
        <f t="shared" si="148"/>
        <v>5.7592000000000008E-3</v>
      </c>
      <c r="L185">
        <f>3*0.2*(1-0.2)*(1-0.2)*F46+3*0.2*0.2*(1-0.2)*J46+0.2*0.2*0.2*N46+(1-3*0.2*(1-0.2)*(1-0.2)-3*0.2*0.2*(1-0.2)-0.2*0.2*0.2)*B46</f>
        <v>5.6495999999999994E-3</v>
      </c>
      <c r="N185" s="21"/>
      <c r="O185" s="20"/>
      <c r="P185" s="16"/>
      <c r="Q185" t="s">
        <v>36</v>
      </c>
      <c r="R185">
        <f t="shared" si="149"/>
        <v>5.6527000000000001E-3</v>
      </c>
      <c r="S185">
        <f t="shared" si="150"/>
        <v>5.9373000000000004E-3</v>
      </c>
      <c r="U185">
        <f t="shared" si="151"/>
        <v>5.6715999999999997E-3</v>
      </c>
      <c r="V185">
        <f t="shared" si="152"/>
        <v>5.9373000000000004E-3</v>
      </c>
      <c r="X185">
        <f>3*0.3*(1-0.3)*(1-0.3)*F46+3*0.3*0.3*(1-0.3)*J46+0.3*0.3*0.3*N46+(1-3*0.3*(1-0.3)*(1-0.3)-3*0.3*0.3*(1-0.3)-0.3*0.3*0.3)*B46</f>
        <v>5.8184000000000005E-3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F192" si="153">0.05*Y32+(1-0.05)*U32</f>
        <v>0</v>
      </c>
      <c r="G190">
        <f t="shared" ref="G190:G192" si="154">0.05*Z32+(1-0.05)*V32</f>
        <v>0</v>
      </c>
      <c r="H190">
        <f t="shared" ref="H190:H192" si="155">AA32+W32</f>
        <v>0</v>
      </c>
      <c r="I190">
        <f t="shared" ref="I190:I192" si="156">0.05*Y39+(1-0.05)*U39</f>
        <v>0</v>
      </c>
      <c r="J190">
        <f t="shared" ref="J190:J192" si="157">0.05*Z39+(1-0.05)*V39</f>
        <v>0</v>
      </c>
      <c r="K190">
        <f t="shared" ref="K190:K192" si="158">AA39+W39</f>
        <v>0</v>
      </c>
      <c r="P190" s="16" t="s">
        <v>34</v>
      </c>
      <c r="Q190" t="s">
        <v>33</v>
      </c>
      <c r="R190">
        <f t="shared" ref="R190:R192" si="159">0.1*Y32+(1-0.1)*U32</f>
        <v>0</v>
      </c>
      <c r="S190">
        <f t="shared" ref="S190:S192" si="160">0.1*Z32+(1-0.1)*V32</f>
        <v>0</v>
      </c>
      <c r="U190">
        <f t="shared" ref="U190:U192" si="161">0.1*Y39+(1-0.1)*U39</f>
        <v>0</v>
      </c>
      <c r="V190">
        <f t="shared" ref="V190:V192" si="162">0.1*Z39+(1-0.1)*V39</f>
        <v>0</v>
      </c>
    </row>
    <row r="191" spans="1:25" x14ac:dyDescent="0.25">
      <c r="C191" s="17"/>
      <c r="D191" s="16"/>
      <c r="E191" t="s">
        <v>35</v>
      </c>
      <c r="F191">
        <f t="shared" si="153"/>
        <v>0</v>
      </c>
      <c r="G191">
        <f t="shared" si="154"/>
        <v>0</v>
      </c>
      <c r="H191">
        <f t="shared" si="155"/>
        <v>0</v>
      </c>
      <c r="I191">
        <f t="shared" si="156"/>
        <v>0</v>
      </c>
      <c r="J191">
        <f t="shared" si="157"/>
        <v>0</v>
      </c>
      <c r="K191">
        <f t="shared" si="158"/>
        <v>0</v>
      </c>
      <c r="P191" s="16"/>
      <c r="Q191" t="s">
        <v>35</v>
      </c>
      <c r="R191">
        <f t="shared" si="159"/>
        <v>0</v>
      </c>
      <c r="S191">
        <f t="shared" si="160"/>
        <v>0</v>
      </c>
      <c r="U191">
        <f t="shared" si="161"/>
        <v>0</v>
      </c>
      <c r="V191">
        <f t="shared" si="162"/>
        <v>0</v>
      </c>
    </row>
    <row r="192" spans="1:25" x14ac:dyDescent="0.25">
      <c r="C192" s="17"/>
      <c r="D192" s="16"/>
      <c r="E192" t="s">
        <v>36</v>
      </c>
      <c r="F192">
        <f t="shared" si="153"/>
        <v>3.5199999999999997E-3</v>
      </c>
      <c r="G192">
        <f t="shared" si="154"/>
        <v>4.5249999999999995E-3</v>
      </c>
      <c r="H192">
        <f t="shared" si="155"/>
        <v>1.9963579999999999</v>
      </c>
      <c r="I192">
        <f t="shared" si="156"/>
        <v>3.5299999999999997E-3</v>
      </c>
      <c r="J192">
        <f t="shared" si="157"/>
        <v>4.5249999999999995E-3</v>
      </c>
      <c r="K192">
        <f t="shared" si="158"/>
        <v>2.4359000000000002</v>
      </c>
      <c r="L192">
        <f>0.05*X46+(1-0.05)*T46</f>
        <v>4.2249999999999996E-3</v>
      </c>
      <c r="M192">
        <f>AA46+W46</f>
        <v>4.766578</v>
      </c>
      <c r="P192" s="16"/>
      <c r="Q192" t="s">
        <v>36</v>
      </c>
      <c r="R192">
        <f t="shared" si="159"/>
        <v>3.5400000000000002E-3</v>
      </c>
      <c r="S192">
        <f t="shared" si="160"/>
        <v>4.5500000000000002E-3</v>
      </c>
      <c r="U192">
        <f t="shared" si="161"/>
        <v>3.5600000000000002E-3</v>
      </c>
      <c r="V192">
        <f t="shared" si="162"/>
        <v>4.5500000000000002E-3</v>
      </c>
      <c r="X192">
        <f>0.1*X46+(1-0.1)*T46</f>
        <v>4.2500000000000003E-3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F198" si="163">0.2*Y32+(1-0.2)*U32</f>
        <v>0</v>
      </c>
      <c r="G196">
        <f t="shared" ref="G196:G198" si="164">0.2*Z32+(1-0.2)*V32</f>
        <v>0</v>
      </c>
      <c r="I196">
        <f t="shared" ref="I196:I198" si="165">0.2*Y39+(1-0.2)*U39</f>
        <v>0</v>
      </c>
      <c r="J196">
        <f t="shared" ref="J196:J198" si="166">0.2*Z39+(1-0.2)*V39</f>
        <v>0</v>
      </c>
      <c r="P196" s="16" t="s">
        <v>38</v>
      </c>
      <c r="Q196" t="s">
        <v>33</v>
      </c>
      <c r="R196">
        <f t="shared" ref="R196:R198" si="167">0.3*Y32+(1-0.3)*U32</f>
        <v>0</v>
      </c>
      <c r="S196">
        <f t="shared" ref="S196:S198" si="168">0.3*Z32+(1-0.3)*V32</f>
        <v>0</v>
      </c>
      <c r="U196">
        <f t="shared" ref="U196:U198" si="169">0.3*Y39+(1-0.3)*U39</f>
        <v>0</v>
      </c>
      <c r="V196">
        <f t="shared" ref="V196:V198" si="170">0.3*Z39+(1-0.3)*V39</f>
        <v>0</v>
      </c>
    </row>
    <row r="197" spans="2:25" x14ac:dyDescent="0.25">
      <c r="C197" s="17"/>
      <c r="D197" s="16"/>
      <c r="E197" t="s">
        <v>35</v>
      </c>
      <c r="F197">
        <f t="shared" si="163"/>
        <v>0</v>
      </c>
      <c r="G197">
        <f t="shared" si="164"/>
        <v>0</v>
      </c>
      <c r="I197">
        <f t="shared" si="165"/>
        <v>0</v>
      </c>
      <c r="J197">
        <f t="shared" si="166"/>
        <v>0</v>
      </c>
      <c r="P197" s="16"/>
      <c r="Q197" t="s">
        <v>35</v>
      </c>
      <c r="R197">
        <f t="shared" si="167"/>
        <v>0</v>
      </c>
      <c r="S197">
        <f t="shared" si="168"/>
        <v>0</v>
      </c>
      <c r="U197">
        <f t="shared" si="169"/>
        <v>0</v>
      </c>
      <c r="V197">
        <f t="shared" si="170"/>
        <v>0</v>
      </c>
    </row>
    <row r="198" spans="2:25" x14ac:dyDescent="0.25">
      <c r="C198" s="17"/>
      <c r="D198" s="16"/>
      <c r="E198" t="s">
        <v>36</v>
      </c>
      <c r="F198">
        <f t="shared" si="163"/>
        <v>3.5800000000000003E-3</v>
      </c>
      <c r="G198">
        <f t="shared" si="164"/>
        <v>4.5999999999999999E-3</v>
      </c>
      <c r="I198">
        <f t="shared" si="165"/>
        <v>3.6200000000000004E-3</v>
      </c>
      <c r="J198">
        <f t="shared" si="166"/>
        <v>4.5999999999999999E-3</v>
      </c>
      <c r="L198">
        <f>0.2*X46+(1-0.2)*T46</f>
        <v>4.3E-3</v>
      </c>
      <c r="P198" s="16"/>
      <c r="Q198" t="s">
        <v>36</v>
      </c>
      <c r="R198">
        <f t="shared" si="167"/>
        <v>3.62E-3</v>
      </c>
      <c r="S198">
        <f t="shared" si="168"/>
        <v>4.6499999999999996E-3</v>
      </c>
      <c r="U198">
        <f t="shared" si="169"/>
        <v>3.6800000000000001E-3</v>
      </c>
      <c r="V198">
        <f t="shared" si="170"/>
        <v>4.6499999999999996E-3</v>
      </c>
      <c r="X198">
        <f>0.3*X46+(1-0.3)*T46</f>
        <v>4.3499999999999997E-3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F205" si="171">(0.05*(1-0.05)+0.05*(1-0.05))*Y32+0.05*0.05*AC32+(1-0.05*(1-0.05)-0.05*(1-0.05)-0.05*0.05)*U32</f>
        <v>0</v>
      </c>
      <c r="G203">
        <f t="shared" ref="G203:G205" si="172">(0.05*(1-0.05)+0.05*(1-0.05))*Z32+0.05*0.05*AD32+(1-0.05*(1-0.05)-0.05*(1-0.05)-0.05*0.05)*V32</f>
        <v>0</v>
      </c>
      <c r="H203">
        <f t="shared" ref="H203:H205" si="173">AE32+AA32+W32</f>
        <v>0</v>
      </c>
      <c r="I203">
        <f t="shared" ref="I203:I205" si="174">(0.05*(1-0.05)+0.05*(1-0.05))*Y39+0.05*0.05*AC39+(1-0.05*(1-0.05)-0.05*(1-0.05)-0.05*0.05)*U39</f>
        <v>0</v>
      </c>
      <c r="J203">
        <f t="shared" ref="J203:J205" si="175">(0.05*(1-0.05)+0.05*(1-0.05))*Z39+0.05*0.05*AD39+(1-0.05*(1-0.05)-0.05*(1-0.05)-0.05*0.05)*V39</f>
        <v>0</v>
      </c>
      <c r="K203">
        <f t="shared" ref="K203:K205" si="176"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77">(0.1*0.9+0.1*0.9)*Y32+0.1*0.1*AC32+(1-0.1*0.9-0.1*0.9-0.1*0.1)*U32</f>
        <v>0</v>
      </c>
      <c r="S203">
        <f t="shared" ref="S203:S205" si="178">(0.1*0.9+0.1*0.9)*Z32+0.1*0.1*AD32+(1-0.1*0.9-0.1*0.9-0.1*0.1)*V32</f>
        <v>0</v>
      </c>
      <c r="U203">
        <f t="shared" ref="U203:U205" si="179">(0.1*0.9+0.1*0.9)*Y39+0.1*0.1*AC39+(1-0.1*0.9-0.1*0.9-0.1*0.1)*U39</f>
        <v>0</v>
      </c>
      <c r="V203">
        <f t="shared" ref="V203:V205" si="180">(0.1*0.9+0.1*0.9)*Z39+0.1*0.1*AD39+(1-0.1*0.9-0.1*0.9-0.1*0.1)*V39</f>
        <v>0</v>
      </c>
    </row>
    <row r="204" spans="2:25" x14ac:dyDescent="0.25">
      <c r="B204" s="17"/>
      <c r="C204" s="20"/>
      <c r="D204" s="16"/>
      <c r="E204" t="s">
        <v>35</v>
      </c>
      <c r="F204">
        <f t="shared" si="171"/>
        <v>0</v>
      </c>
      <c r="G204">
        <f t="shared" si="172"/>
        <v>0</v>
      </c>
      <c r="H204">
        <f t="shared" si="173"/>
        <v>0</v>
      </c>
      <c r="I204">
        <f t="shared" si="174"/>
        <v>0</v>
      </c>
      <c r="J204">
        <f t="shared" si="175"/>
        <v>0</v>
      </c>
      <c r="K204">
        <f t="shared" si="176"/>
        <v>0</v>
      </c>
      <c r="O204" s="20"/>
      <c r="P204" s="16"/>
      <c r="Q204" t="s">
        <v>35</v>
      </c>
      <c r="R204">
        <f t="shared" si="177"/>
        <v>0</v>
      </c>
      <c r="S204">
        <f t="shared" si="178"/>
        <v>0</v>
      </c>
      <c r="U204">
        <f t="shared" si="179"/>
        <v>0</v>
      </c>
      <c r="V204">
        <f t="shared" si="180"/>
        <v>0</v>
      </c>
    </row>
    <row r="205" spans="2:25" x14ac:dyDescent="0.25">
      <c r="B205" s="17"/>
      <c r="C205" s="20"/>
      <c r="D205" s="16"/>
      <c r="E205" t="s">
        <v>36</v>
      </c>
      <c r="F205">
        <f t="shared" si="171"/>
        <v>3.5400000000000006E-3</v>
      </c>
      <c r="G205">
        <f t="shared" si="172"/>
        <v>4.5500000000000002E-3</v>
      </c>
      <c r="H205">
        <f t="shared" si="173"/>
        <v>2.9201769999999998</v>
      </c>
      <c r="I205">
        <f t="shared" si="174"/>
        <v>3.5590000000000005E-3</v>
      </c>
      <c r="J205">
        <f t="shared" si="175"/>
        <v>4.5490000000000001E-3</v>
      </c>
      <c r="K205">
        <f t="shared" si="176"/>
        <v>3.5576729999999999</v>
      </c>
      <c r="L205">
        <f>(0.05*(1-0.05)+0.05*(1-0.05))*X46+0.05*0.05*AB46+(1-0.05*(1-0.05)-0.05*(1-0.05)-0.05*0.05)*T46</f>
        <v>4.2497500000000001E-3</v>
      </c>
      <c r="M205">
        <f>AE46+AA46+W46</f>
        <v>6.7583469999999997</v>
      </c>
      <c r="O205" s="20"/>
      <c r="P205" s="16"/>
      <c r="Q205" t="s">
        <v>36</v>
      </c>
      <c r="R205">
        <f t="shared" si="177"/>
        <v>3.5800000000000003E-3</v>
      </c>
      <c r="S205">
        <f t="shared" si="178"/>
        <v>4.5999999999999999E-3</v>
      </c>
      <c r="U205">
        <f t="shared" si="179"/>
        <v>3.6160000000000003E-3</v>
      </c>
      <c r="V205">
        <f t="shared" si="180"/>
        <v>4.5960000000000003E-3</v>
      </c>
      <c r="X205">
        <f>(0.1*0.9+0.1*0.9)*X46+0.1*0.1*AB46+(1-0.1*0.9-0.1*0.9-0.1*0.1)*T46</f>
        <v>4.2990000000000007E-3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F211" si="181">(0.2*0.8+0.2*0.8)*Y32+0.2*0.2*AC32+(1-0.2*0.8-0.2*0.8-0.2*0.2)*U32</f>
        <v>0</v>
      </c>
      <c r="G209">
        <f t="shared" ref="G209:G211" si="182">(0.2*0.8+0.2*0.8)*Z32+0.2*0.2*AD32+(1-0.2*0.8-0.2*0.8-0.2*0.2)*V32</f>
        <v>0</v>
      </c>
      <c r="I209">
        <f t="shared" ref="I209:I211" si="183">(0.2*0.8+0.2*0.8)*Y39+0.2*0.2*AC39+(1-0.2*0.8-0.2*0.8-0.2*0.2)*U39</f>
        <v>0</v>
      </c>
      <c r="J209">
        <f t="shared" ref="J209:J211" si="184">(0.2*0.8+0.2*0.8)*Z39+0.2*0.2*AD39+(1-0.2*0.8-0.2*0.8-0.2*0.2)*V39</f>
        <v>0</v>
      </c>
      <c r="O209" s="20" t="s">
        <v>42</v>
      </c>
      <c r="P209" s="16" t="s">
        <v>38</v>
      </c>
      <c r="Q209" t="s">
        <v>33</v>
      </c>
      <c r="R209">
        <f t="shared" ref="R209:R211" si="185">(0.3*0.7+0.3*0.7)*Y32+0.3*0.3*AC32+(1-0.3*0.7-0.3*0.7-0.3*0.3)*U32</f>
        <v>0</v>
      </c>
      <c r="S209">
        <f t="shared" ref="S209:S211" si="186">(0.3*0.7+0.3*0.7)*Z32+0.3*0.3*AD32+(1-0.3*0.7-0.3*0.7-0.3*0.3)*V32</f>
        <v>0</v>
      </c>
      <c r="U209">
        <f t="shared" ref="U209:U211" si="187">(0.3*0.7+0.3*0.7)*Y39+0.3*0.3*AC39+(1-0.3*0.7-0.3*0.7-0.3*0.3)*U39</f>
        <v>0</v>
      </c>
      <c r="V209">
        <f t="shared" ref="V209:V211" si="188">(0.3*0.7+0.3*0.7)*Z39+0.3*0.3*AD39+(1-0.3*0.7-0.3*0.7-0.3*0.3)*V39</f>
        <v>0</v>
      </c>
    </row>
    <row r="210" spans="1:25" x14ac:dyDescent="0.25">
      <c r="B210" s="17"/>
      <c r="C210" s="20"/>
      <c r="D210" s="16"/>
      <c r="E210" t="s">
        <v>35</v>
      </c>
      <c r="F210">
        <f t="shared" si="181"/>
        <v>0</v>
      </c>
      <c r="G210">
        <f t="shared" si="182"/>
        <v>0</v>
      </c>
      <c r="I210">
        <f t="shared" si="183"/>
        <v>0</v>
      </c>
      <c r="J210">
        <f t="shared" si="184"/>
        <v>0</v>
      </c>
      <c r="O210" s="20"/>
      <c r="P210" s="16"/>
      <c r="Q210" t="s">
        <v>35</v>
      </c>
      <c r="R210">
        <f t="shared" si="185"/>
        <v>0</v>
      </c>
      <c r="S210">
        <f t="shared" si="186"/>
        <v>0</v>
      </c>
      <c r="U210">
        <f t="shared" si="187"/>
        <v>0</v>
      </c>
      <c r="V210">
        <f t="shared" si="188"/>
        <v>0</v>
      </c>
    </row>
    <row r="211" spans="1:25" x14ac:dyDescent="0.25">
      <c r="B211" s="17"/>
      <c r="C211" s="20"/>
      <c r="D211" s="16"/>
      <c r="E211" t="s">
        <v>36</v>
      </c>
      <c r="F211">
        <f t="shared" si="181"/>
        <v>3.6600000000000001E-3</v>
      </c>
      <c r="G211">
        <f t="shared" si="182"/>
        <v>4.6999999999999993E-3</v>
      </c>
      <c r="I211">
        <f t="shared" si="183"/>
        <v>3.7240000000000003E-3</v>
      </c>
      <c r="J211">
        <f t="shared" si="184"/>
        <v>4.6839999999999998E-3</v>
      </c>
      <c r="L211">
        <f>(0.2*0.8+0.2*0.8)*X46+0.2*0.2*AB46+(1-0.2*0.8-0.2*0.8-0.2*0.2)*T46</f>
        <v>4.3959999999999997E-3</v>
      </c>
      <c r="O211" s="20"/>
      <c r="P211" s="16"/>
      <c r="Q211" t="s">
        <v>36</v>
      </c>
      <c r="R211">
        <f t="shared" si="185"/>
        <v>3.7400000000000003E-3</v>
      </c>
      <c r="S211">
        <f t="shared" si="186"/>
        <v>4.8000000000000004E-3</v>
      </c>
      <c r="U211">
        <f t="shared" si="187"/>
        <v>3.8240000000000001E-3</v>
      </c>
      <c r="V211">
        <f t="shared" si="188"/>
        <v>4.764E-3</v>
      </c>
      <c r="X211">
        <f>(0.3*0.7+0.3*0.7)*X46+0.3*0.3*AB46+(1-0.3*0.7-0.3*0.7-0.3*0.3)*T46</f>
        <v>4.4910000000000002E-3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F218" si="189">3*0.05*(1-0.05)*(1-0.05)*Y32+3*0.05*0.05*(1-0.05)*AC32+0.05*0.05*0.05*AG32+(1-3*0.05*(1-0.05)*(1-0.05)-3*0.05*0.05*(1-0.05)-0.05*0.05*0.05)*U32</f>
        <v>0</v>
      </c>
      <c r="G216">
        <f t="shared" ref="G216:G218" si="190">3*0.05*(1-0.05)*(1-0.05)*Z32+3*0.05*0.05*(1-0.05)*AD32+0.05*0.05*0.05*AH32+(1-3*0.05*(1-0.05)*(1-0.05)-3*0.05*0.05*(1-0.05)-0.05*0.05*0.05)*V32</f>
        <v>0</v>
      </c>
      <c r="H216">
        <f t="shared" ref="H216:H218" si="191">AI32+AE32+AA32+W32</f>
        <v>0</v>
      </c>
      <c r="I216">
        <f t="shared" ref="I216:I218" si="192">3*0.05*(1-0.05)*(1-0.05)*Y39+3*0.05*0.05*(1-0.05)*AC39+0.05*0.05*0.05*AG39+(1-3*0.05*(1-0.05)*(1-0.05)-3*0.05*0.05*(1-0.05)-0.05*0.05*0.05)*U39</f>
        <v>0</v>
      </c>
      <c r="J216">
        <f t="shared" ref="J216:J218" si="193">3*0.05*(1-0.05)*(1-0.05)*Z39+3*0.05*0.05*(1-0.05)*AD39+0.05*0.05*0.05*AH39+(1-3*0.05*(1-0.05)*(1-0.05)-3*0.05*0.05*(1-0.05)-0.05*0.05*0.05)*V39</f>
        <v>0</v>
      </c>
      <c r="K216">
        <f t="shared" ref="K216:K218" si="194"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95">3*0.1*(1-0.1)*(1-0.1)*Y32+3*0.1*0.1*(1-0.1)*AC32+0.1*0.1*0.1*AG32+(1-3*0.1*(1-0.1)*(1-0.1)-3*0.1*0.1*(1-0.1)-0.1*0.1*0.1)*U32</f>
        <v>0</v>
      </c>
      <c r="S216">
        <f t="shared" ref="S216:S218" si="196">3*0.1*(1-0.1)*(1-0.1)*Z32+3*0.1*0.1*(1-0.1)*AD32+0.1*0.1*0.1*AH32+(1-3*0.1*(1-0.1)*(1-0.1)-3*0.1*0.1*(1-0.1)-0.1*0.1*0.1)*V32</f>
        <v>0</v>
      </c>
      <c r="U216">
        <f t="shared" ref="U216:U218" si="197">3*0.1*(1-0.1)*(1-0.1)*Y39+3*0.1*0.1*(1-0.1)*AC39+0.1*0.1*0.1*AG39+(1-3*0.1*(1-0.1)*(1-0.1)-3*0.1*0.1*(1-0.1)-0.1*0.1*0.1)*U39</f>
        <v>0</v>
      </c>
      <c r="V216">
        <f t="shared" ref="V216:V218" si="198">3*0.1*(1-0.1)*(1-0.1)*Z39+3*0.1*0.1*(1-0.1)*AD39+0.1*0.1*0.1*AH39+(1-3*0.1*(1-0.1)*(1-0.1)-3*0.1*0.1*(1-0.1)-0.1*0.1*0.1)*V39</f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189"/>
        <v>0</v>
      </c>
      <c r="G217">
        <f t="shared" si="190"/>
        <v>0</v>
      </c>
      <c r="H217">
        <f t="shared" si="191"/>
        <v>0</v>
      </c>
      <c r="I217">
        <f t="shared" si="192"/>
        <v>0</v>
      </c>
      <c r="J217">
        <f t="shared" si="193"/>
        <v>0</v>
      </c>
      <c r="K217">
        <f t="shared" si="194"/>
        <v>0</v>
      </c>
      <c r="N217" s="21"/>
      <c r="O217" s="20"/>
      <c r="P217" s="16"/>
      <c r="Q217" t="s">
        <v>35</v>
      </c>
      <c r="R217">
        <f t="shared" si="195"/>
        <v>0</v>
      </c>
      <c r="S217">
        <f t="shared" si="196"/>
        <v>0</v>
      </c>
      <c r="U217">
        <f t="shared" si="197"/>
        <v>0</v>
      </c>
      <c r="V217">
        <f t="shared" si="198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189"/>
        <v>3.5599999999999994E-3</v>
      </c>
      <c r="G218">
        <f t="shared" si="190"/>
        <v>4.5749874999999988E-3</v>
      </c>
      <c r="H218">
        <f t="shared" si="191"/>
        <v>3.8721829999999997</v>
      </c>
      <c r="I218">
        <f t="shared" si="192"/>
        <v>3.5870874999999998E-3</v>
      </c>
      <c r="J218">
        <f t="shared" si="193"/>
        <v>4.5721374999999993E-3</v>
      </c>
      <c r="K218">
        <f t="shared" si="194"/>
        <v>4.7818109999999994</v>
      </c>
      <c r="L218">
        <f>3*0.05*(1-0.05)*(1-0.05)*X46+3*0.05*0.05*(1-0.05)*AB46+0.05*0.05*0.05*AF46+(1-3*0.05*(1-0.05)*(1-0.05)-3*0.05*0.05*(1-0.05)-0.05*0.05*0.05)*T46</f>
        <v>4.2742624999999989E-3</v>
      </c>
      <c r="M218">
        <f>AI46+AE46+AA46+W46</f>
        <v>9.1485820000000011</v>
      </c>
      <c r="N218" s="21"/>
      <c r="O218" s="20"/>
      <c r="P218" s="16"/>
      <c r="Q218" t="s">
        <v>36</v>
      </c>
      <c r="R218">
        <f t="shared" si="195"/>
        <v>3.62E-3</v>
      </c>
      <c r="S218">
        <f t="shared" si="196"/>
        <v>4.6498999999999993E-3</v>
      </c>
      <c r="U218">
        <f t="shared" si="197"/>
        <v>3.6686999999999996E-3</v>
      </c>
      <c r="V218">
        <f t="shared" si="198"/>
        <v>4.6391000000000002E-3</v>
      </c>
      <c r="X218">
        <f>3*0.1*(1-0.1)*(1-0.1)*X46+3*0.1*0.1*(1-0.1)*AB46+0.1*0.1*0.1*AF46+(1-3*0.1*(1-0.1)*(1-0.1)-3*0.1*0.1*(1-0.1)-0.1*0.1*0.1)*T46</f>
        <v>4.3470999999999996E-3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99">3*0.2*(1-0.2)*(1-0.2)*Y32+3*0.2*0.2*(1-0.2)*AC32+0.2*0.2*0.2*AG32+(1-3*0.2*(1-0.2)*(1-0.2)-3*0.2*0.2*(1-0.2)-0.2*0.2*0.2)*U32</f>
        <v>0</v>
      </c>
      <c r="G222">
        <f t="shared" ref="G222:G224" si="200">3*0.2*(1-0.2)*(1-0.2)*Z32+3*0.2*0.2*(1-0.2)*AD32+0.2*0.2*0.2*AH32+(1-3*0.2*(1-0.2)*(1-0.2)-3*0.2*0.2*(1-0.2)-0.2*0.2*0.2)*V32</f>
        <v>0</v>
      </c>
      <c r="I222">
        <f t="shared" ref="I222:I224" si="201">3*0.2*(1-0.2)*(1-0.2)*Y39+3*0.2*0.2*(1-0.2)*AC39+0.2*0.2*0.2*AG39+(1-3*0.2*(1-0.2)*(1-0.2)-3*0.2*0.2*(1-0.2)-0.2*0.2*0.2)*U39</f>
        <v>0</v>
      </c>
      <c r="J222">
        <f t="shared" ref="J222:J224" si="202">3*0.2*(1-0.2)*(1-0.2)*Z39+3*0.2*0.2*(1-0.2)*AD39+0.2*0.2*0.2*AH39+(1-3*0.2*(1-0.2)*(1-0.2)-3*0.2*0.2*(1-0.2)-0.2*0.2*0.2)*V39</f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203">3*0.3*(1-0.3)*(1-0.3)*Y32+3*0.3*0.3*(1-0.3)*AC32+0.3*0.3*0.3*AG32+(1-3*0.3*(1-0.3)*(1-0.3)-3*0.3*0.3*(1-0.3)-0.3*0.3*0.3)*U32</f>
        <v>0</v>
      </c>
      <c r="S222">
        <f t="shared" ref="S222:S224" si="204">3*0.3*(1-0.3)*(1-0.3)*Z32+3*0.3*0.3*(1-0.3)*AD32+0.3*0.3*0.3*AH32+(1-3*0.3*(1-0.3)*(1-0.3)-3*0.3*0.3*(1-0.3)-0.3*0.3*0.3)*V32</f>
        <v>0</v>
      </c>
      <c r="U222">
        <f t="shared" ref="U222:U224" si="205">3*0.3*(1-0.3)*(1-0.3)*Y39+3*0.3*0.3*(1-0.3)*AC39+0.3*0.3*0.3*AG39+(1-3*0.3*(1-0.3)*(1-0.3)-3*0.3*0.3*(1-0.3)-0.3*0.3*0.3)*U39</f>
        <v>0</v>
      </c>
      <c r="V222">
        <f t="shared" ref="V222:V224" si="206">3*0.3*(1-0.3)*(1-0.3)*Z39+3*0.3*0.3*(1-0.3)*AD39+0.3*0.3*0.3*AH39+(1-3*0.3*(1-0.3)*(1-0.3)-3*0.3*0.3*(1-0.3)-0.3*0.3*0.3)*V39</f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99"/>
        <v>0</v>
      </c>
      <c r="G223">
        <f t="shared" si="200"/>
        <v>0</v>
      </c>
      <c r="I223">
        <f t="shared" si="201"/>
        <v>0</v>
      </c>
      <c r="J223">
        <f t="shared" si="202"/>
        <v>0</v>
      </c>
      <c r="N223" s="21"/>
      <c r="O223" s="20"/>
      <c r="P223" s="16"/>
      <c r="Q223" t="s">
        <v>35</v>
      </c>
      <c r="R223">
        <f t="shared" si="203"/>
        <v>0</v>
      </c>
      <c r="S223">
        <f t="shared" si="204"/>
        <v>0</v>
      </c>
      <c r="U223">
        <f t="shared" si="205"/>
        <v>0</v>
      </c>
      <c r="V223">
        <f t="shared" si="20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99"/>
        <v>3.7399999999999998E-3</v>
      </c>
      <c r="G224">
        <f t="shared" si="200"/>
        <v>4.7992E-3</v>
      </c>
      <c r="I224">
        <f t="shared" si="201"/>
        <v>3.8176E-3</v>
      </c>
      <c r="J224">
        <f t="shared" si="202"/>
        <v>4.7607999999999991E-3</v>
      </c>
      <c r="L224">
        <f>3*0.2*(1-0.2)*(1-0.2)*X46+3*0.2*0.2*(1-0.2)*AB46+0.2*0.2*0.2*AF46+(1-3*0.2*(1-0.2)*(1-0.2)-3*0.2*0.2*(1-0.2)-0.2*0.2*0.2)*T46</f>
        <v>4.4888000000000003E-3</v>
      </c>
      <c r="N224" s="21"/>
      <c r="O224" s="20"/>
      <c r="P224" s="16"/>
      <c r="Q224" t="s">
        <v>36</v>
      </c>
      <c r="R224">
        <f t="shared" si="203"/>
        <v>3.8600000000000001E-3</v>
      </c>
      <c r="S224">
        <f t="shared" si="204"/>
        <v>4.9473E-3</v>
      </c>
      <c r="U224">
        <f t="shared" si="205"/>
        <v>3.9509000000000002E-3</v>
      </c>
      <c r="V224">
        <f t="shared" si="206"/>
        <v>4.8717000000000005E-3</v>
      </c>
      <c r="X224">
        <f>3*0.3*(1-0.3)*(1-0.3)*X46+3*0.3*0.3*(1-0.3)*AB46+0.3*0.3*0.3*AF46+(1-3*0.3*(1-0.3)*(1-0.3)-3*0.3*0.3*(1-0.3)-0.3*0.3*0.3)*T46</f>
        <v>4.6257E-3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F231" si="207">0.05*G52+(1-0.05)*C52</f>
        <v>0</v>
      </c>
      <c r="G229">
        <f t="shared" ref="G229:G231" si="208">0.05*H52+(1-0.05)*D52</f>
        <v>0</v>
      </c>
      <c r="H229">
        <f t="shared" ref="H229:H231" si="209">I52+E52</f>
        <v>0</v>
      </c>
      <c r="I229">
        <f t="shared" ref="I229:I231" si="210">0.05*G59+(1-0.05)*C59</f>
        <v>0</v>
      </c>
      <c r="J229">
        <f t="shared" ref="J229:J231" si="211">0.05*H59+(1-0.05)*D59</f>
        <v>0</v>
      </c>
      <c r="K229">
        <f t="shared" ref="K229:K231" si="212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213">0.1*H52+(1-0.1)*D52</f>
        <v>0</v>
      </c>
      <c r="U229">
        <f t="shared" ref="U229:U231" si="214">0.1*G59+(1-0.1)*C59</f>
        <v>0</v>
      </c>
      <c r="V229">
        <f t="shared" ref="V229:V231" si="215">0.1*H59+(1-0.1)*D59</f>
        <v>0</v>
      </c>
    </row>
    <row r="230" spans="1:25" x14ac:dyDescent="0.25">
      <c r="C230" s="17"/>
      <c r="D230" s="16"/>
      <c r="E230" t="s">
        <v>35</v>
      </c>
      <c r="F230">
        <f t="shared" si="207"/>
        <v>0</v>
      </c>
      <c r="G230">
        <f t="shared" si="208"/>
        <v>0</v>
      </c>
      <c r="H230">
        <f t="shared" si="209"/>
        <v>0</v>
      </c>
      <c r="I230">
        <f t="shared" si="210"/>
        <v>0</v>
      </c>
      <c r="J230">
        <f t="shared" si="211"/>
        <v>0</v>
      </c>
      <c r="K230">
        <f t="shared" si="212"/>
        <v>0</v>
      </c>
      <c r="P230" s="16"/>
      <c r="Q230" t="s">
        <v>35</v>
      </c>
      <c r="R230">
        <f>0.1*G53+(1-0.1)*C53</f>
        <v>0</v>
      </c>
      <c r="S230">
        <f t="shared" si="213"/>
        <v>0</v>
      </c>
      <c r="U230">
        <f t="shared" si="214"/>
        <v>0</v>
      </c>
      <c r="V230">
        <f t="shared" si="215"/>
        <v>0</v>
      </c>
    </row>
    <row r="231" spans="1:25" x14ac:dyDescent="0.25">
      <c r="C231" s="17"/>
      <c r="D231" s="16"/>
      <c r="E231" t="s">
        <v>36</v>
      </c>
      <c r="F231">
        <f t="shared" si="207"/>
        <v>1.81E-3</v>
      </c>
      <c r="G231">
        <f t="shared" si="208"/>
        <v>2.9199999999999999E-3</v>
      </c>
      <c r="H231">
        <f t="shared" si="209"/>
        <v>2.0168249999999999</v>
      </c>
      <c r="I231">
        <f t="shared" si="210"/>
        <v>1.825E-3</v>
      </c>
      <c r="J231">
        <f t="shared" si="211"/>
        <v>2.9099999999999998E-3</v>
      </c>
      <c r="K231">
        <f t="shared" si="212"/>
        <v>2.2092339999999999</v>
      </c>
      <c r="L231">
        <f>0.05*F66+(1-0.05)*B66</f>
        <v>2.415E-3</v>
      </c>
      <c r="M231">
        <f>I66+E66</f>
        <v>4.3450639999999998</v>
      </c>
      <c r="P231" s="16"/>
      <c r="Q231" t="s">
        <v>36</v>
      </c>
      <c r="R231">
        <f>0.1*G54+(1-0.1)*C54</f>
        <v>1.82E-3</v>
      </c>
      <c r="S231">
        <f t="shared" si="213"/>
        <v>2.9399999999999999E-3</v>
      </c>
      <c r="U231">
        <f t="shared" si="214"/>
        <v>1.8499999999999999E-3</v>
      </c>
      <c r="V231">
        <f t="shared" si="215"/>
        <v>2.9199999999999999E-3</v>
      </c>
      <c r="X231">
        <f>0.1*F66+(1-0.1)*B66</f>
        <v>2.4299999999999999E-3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F237" si="216">0.2*G52+(1-0.2)*C52</f>
        <v>0</v>
      </c>
      <c r="G235">
        <f t="shared" ref="G235:G237" si="217">0.2*H52+(1-0.2)*D52</f>
        <v>0</v>
      </c>
      <c r="I235">
        <f t="shared" ref="I235:I237" si="218">0.2*G59+(1-0.2)*C59</f>
        <v>0</v>
      </c>
      <c r="J235">
        <f t="shared" ref="J235:J237" si="219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220">0.3*H52+(1-0.3)*D52</f>
        <v>0</v>
      </c>
      <c r="U235">
        <f t="shared" ref="U235:U237" si="221">0.3*G59+(1-0.3)*C59</f>
        <v>0</v>
      </c>
      <c r="V235">
        <f t="shared" ref="V235:V237" si="222">0.3*H59+(1-0.3)*D59</f>
        <v>0</v>
      </c>
    </row>
    <row r="236" spans="1:25" x14ac:dyDescent="0.25">
      <c r="C236" s="17"/>
      <c r="D236" s="16"/>
      <c r="E236" t="s">
        <v>35</v>
      </c>
      <c r="F236">
        <f t="shared" si="216"/>
        <v>0</v>
      </c>
      <c r="G236">
        <f t="shared" si="217"/>
        <v>0</v>
      </c>
      <c r="I236">
        <f t="shared" si="218"/>
        <v>0</v>
      </c>
      <c r="J236">
        <f t="shared" si="219"/>
        <v>0</v>
      </c>
      <c r="P236" s="16"/>
      <c r="Q236" t="s">
        <v>35</v>
      </c>
      <c r="R236">
        <f>0.3*G53+(1-0.3)*C53</f>
        <v>0</v>
      </c>
      <c r="S236">
        <f t="shared" si="220"/>
        <v>0</v>
      </c>
      <c r="U236">
        <f t="shared" si="221"/>
        <v>0</v>
      </c>
      <c r="V236">
        <f t="shared" si="222"/>
        <v>0</v>
      </c>
    </row>
    <row r="237" spans="1:25" x14ac:dyDescent="0.25">
      <c r="C237" s="17"/>
      <c r="D237" s="16"/>
      <c r="E237" t="s">
        <v>36</v>
      </c>
      <c r="F237">
        <f t="shared" si="216"/>
        <v>1.8400000000000001E-3</v>
      </c>
      <c r="G237">
        <f t="shared" si="217"/>
        <v>2.98E-3</v>
      </c>
      <c r="I237">
        <f t="shared" si="218"/>
        <v>1.9000000000000002E-3</v>
      </c>
      <c r="J237">
        <f t="shared" si="219"/>
        <v>2.9399999999999999E-3</v>
      </c>
      <c r="L237">
        <f>0.2*F66+(1-0.2)*B66</f>
        <v>2.4599999999999999E-3</v>
      </c>
      <c r="P237" s="16"/>
      <c r="Q237" t="s">
        <v>36</v>
      </c>
      <c r="R237">
        <f>0.3*G54+(1-0.3)*C54</f>
        <v>1.8599999999999997E-3</v>
      </c>
      <c r="S237">
        <f t="shared" si="220"/>
        <v>3.0199999999999997E-3</v>
      </c>
      <c r="U237">
        <f t="shared" si="221"/>
        <v>1.9499999999999999E-3</v>
      </c>
      <c r="V237">
        <f t="shared" si="222"/>
        <v>2.9599999999999995E-3</v>
      </c>
      <c r="X237">
        <f>0.3*F66+(1-0.3)*B66</f>
        <v>2.49E-3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F244" si="223">(0.05*(1-0.05)+0.05*(1-0.05))*G52+0.05*0.05*K52+(1-0.05*(1-0.05)-0.05*(1-0.05)-0.05*0.05)*C52</f>
        <v>0</v>
      </c>
      <c r="G242">
        <f t="shared" ref="G242:G244" si="224">(0.05*(1-0.05)+0.05*(1-0.05))*H52+0.05*0.05*L52+(1-0.05*(1-0.05)-0.05*(1-0.05)-0.05*0.05)*D52</f>
        <v>0</v>
      </c>
      <c r="H242">
        <f t="shared" ref="H242:H244" si="225">M52+I52+E52</f>
        <v>0</v>
      </c>
      <c r="I242">
        <f t="shared" ref="I242:I244" si="226">(0.05*(1-0.05)+0.05*(1-0.05))*G59+0.05*0.05*K59+(1-0.05*(1-0.05)-0.05*(1-0.05)-0.05*0.05)*C59</f>
        <v>0</v>
      </c>
      <c r="J242">
        <f t="shared" ref="J242:J244" si="227">(0.05*(1-0.05)+0.05*(1-0.05))*H59+0.05*0.05*L59+(1-0.05*(1-0.05)-0.05*(1-0.05)-0.05*0.05)*D59</f>
        <v>0</v>
      </c>
      <c r="K242">
        <f t="shared" ref="K242:K244" si="228">M59+I59+E59</f>
        <v>0</v>
      </c>
      <c r="O242" s="20" t="s">
        <v>40</v>
      </c>
      <c r="P242" s="16" t="s">
        <v>34</v>
      </c>
      <c r="Q242" t="s">
        <v>33</v>
      </c>
      <c r="R242">
        <f t="shared" ref="R242:R244" si="229">(0.1*0.9+0.1*0.9)*G52+0.1*0.1*K52+(1-0.1*0.9-0.1*0.9-0.1*0.1)*C52</f>
        <v>0</v>
      </c>
      <c r="S242">
        <f t="shared" ref="S242:S244" si="230">(0.1*0.9+0.1*0.9)*H52+0.1*0.1*L52+(1-0.1*0.9-0.1*0.9-0.1*0.1)*D52</f>
        <v>0</v>
      </c>
      <c r="U242">
        <f t="shared" ref="U242:U244" si="231">(0.1*0.9+0.1*0.9)*G59+0.1*0.1*K59+(1-0.1*0.9-0.1*0.9-0.1*0.1)*C59</f>
        <v>0</v>
      </c>
      <c r="V242">
        <f t="shared" ref="V242:V244" si="232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 t="shared" si="223"/>
        <v>0</v>
      </c>
      <c r="G243">
        <f t="shared" si="224"/>
        <v>0</v>
      </c>
      <c r="H243">
        <f t="shared" si="225"/>
        <v>0</v>
      </c>
      <c r="I243">
        <f t="shared" si="226"/>
        <v>0</v>
      </c>
      <c r="J243">
        <f t="shared" si="227"/>
        <v>0</v>
      </c>
      <c r="K243">
        <f t="shared" si="228"/>
        <v>0</v>
      </c>
      <c r="O243" s="20"/>
      <c r="P243" s="16"/>
      <c r="Q243" t="s">
        <v>35</v>
      </c>
      <c r="R243">
        <f t="shared" si="229"/>
        <v>0</v>
      </c>
      <c r="S243">
        <f t="shared" si="230"/>
        <v>0</v>
      </c>
      <c r="U243">
        <f t="shared" si="231"/>
        <v>0</v>
      </c>
      <c r="V243">
        <f t="shared" si="232"/>
        <v>0</v>
      </c>
    </row>
    <row r="244" spans="1:25" x14ac:dyDescent="0.25">
      <c r="B244" s="17"/>
      <c r="C244" s="20"/>
      <c r="D244" s="16"/>
      <c r="E244" t="s">
        <v>36</v>
      </c>
      <c r="F244">
        <f t="shared" si="223"/>
        <v>1.82025E-3</v>
      </c>
      <c r="G244">
        <f t="shared" si="224"/>
        <v>2.9397500000000001E-3</v>
      </c>
      <c r="H244">
        <f t="shared" si="225"/>
        <v>3.1405289999999999</v>
      </c>
      <c r="I244">
        <f t="shared" si="226"/>
        <v>1.84925E-3</v>
      </c>
      <c r="J244">
        <f t="shared" si="227"/>
        <v>2.91975E-3</v>
      </c>
      <c r="K244">
        <f t="shared" si="228"/>
        <v>3.4026930000000002</v>
      </c>
      <c r="L244">
        <f>(0.05*(1-0.05)+0.05*(1-0.05))*F66+0.05*0.05*J66+(1-0.05*(1-0.05)-0.05*(1-0.05)-0.05*0.05)*B66</f>
        <v>2.4299999999999999E-3</v>
      </c>
      <c r="M244">
        <f>M66+I66+E66</f>
        <v>6.6951780000000003</v>
      </c>
      <c r="O244" s="20"/>
      <c r="P244" s="16"/>
      <c r="Q244" t="s">
        <v>36</v>
      </c>
      <c r="R244">
        <f t="shared" si="229"/>
        <v>1.8410000000000002E-3</v>
      </c>
      <c r="S244">
        <f t="shared" si="230"/>
        <v>2.9789999999999999E-3</v>
      </c>
      <c r="U244">
        <f t="shared" si="231"/>
        <v>1.8970000000000002E-3</v>
      </c>
      <c r="V244">
        <f t="shared" si="232"/>
        <v>2.9389999999999998E-3</v>
      </c>
      <c r="X244">
        <f>(0.1*0.9+0.1*0.9)*F66+0.1*0.1*J66+(1-0.1*0.9-0.1*0.9-0.1*0.1)*B66</f>
        <v>2.4599999999999999E-3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233">(0.2*0.8+0.2*0.8)*H52+0.2*0.2*L52+(1-0.2*0.8-0.2*0.8-0.2*0.2)*D52</f>
        <v>0</v>
      </c>
      <c r="I248">
        <f t="shared" ref="I248:I250" si="234">(0.2*0.8+0.2*0.8)*G59+0.2*0.2*K59+(1-0.2*0.8-0.2*0.8-0.2*0.2)*C59</f>
        <v>0</v>
      </c>
      <c r="J248">
        <f t="shared" ref="J248:J250" si="235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 t="shared" ref="R248:R250" si="236">(0.3*0.7+0.3*0.7)*G52+0.3*0.3*K52+(1-0.3*0.7-0.3*0.7-0.3*0.3)*C52</f>
        <v>0</v>
      </c>
      <c r="S248">
        <f t="shared" ref="S248:S250" si="237">(0.3*0.7+0.3*0.7)*H52+0.3*0.3*L52+(1-0.3*0.7-0.3*0.7-0.3*0.3)*D52</f>
        <v>0</v>
      </c>
      <c r="U248">
        <f t="shared" ref="U248:U250" si="238">(0.3*0.7+0.3*0.7)*G59+0.3*0.3*K59+(1-0.3*0.7-0.3*0.7-0.3*0.3)*C59</f>
        <v>0</v>
      </c>
      <c r="V248">
        <f t="shared" ref="V248:V250" si="239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233"/>
        <v>0</v>
      </c>
      <c r="I249">
        <f t="shared" si="234"/>
        <v>0</v>
      </c>
      <c r="J249">
        <f t="shared" si="235"/>
        <v>0</v>
      </c>
      <c r="O249" s="20"/>
      <c r="P249" s="16"/>
      <c r="Q249" t="s">
        <v>35</v>
      </c>
      <c r="R249">
        <f t="shared" si="236"/>
        <v>0</v>
      </c>
      <c r="S249">
        <f t="shared" si="237"/>
        <v>0</v>
      </c>
      <c r="U249">
        <f t="shared" si="238"/>
        <v>0</v>
      </c>
      <c r="V249">
        <f t="shared" si="239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1.884E-3</v>
      </c>
      <c r="G250">
        <f t="shared" si="233"/>
        <v>3.0559999999999997E-3</v>
      </c>
      <c r="I250">
        <f t="shared" si="234"/>
        <v>1.9880000000000002E-3</v>
      </c>
      <c r="J250">
        <f t="shared" si="235"/>
        <v>2.9759999999999999E-3</v>
      </c>
      <c r="L250">
        <f>(0.2*0.8+0.2*0.8)*F66+0.2*0.2*J66+(1-0.2*0.8-0.2*0.8-0.2*0.2)*B66</f>
        <v>2.5199999999999997E-3</v>
      </c>
      <c r="O250" s="20"/>
      <c r="P250" s="16"/>
      <c r="Q250" t="s">
        <v>36</v>
      </c>
      <c r="R250">
        <f t="shared" si="236"/>
        <v>1.9290000000000002E-3</v>
      </c>
      <c r="S250">
        <f t="shared" si="237"/>
        <v>3.1310000000000001E-3</v>
      </c>
      <c r="U250">
        <f t="shared" si="238"/>
        <v>2.0730000000000002E-3</v>
      </c>
      <c r="V250">
        <f t="shared" si="239"/>
        <v>3.0110000000000002E-3</v>
      </c>
      <c r="X250">
        <f>(0.3*0.7+0.3*0.7)*F66+0.3*0.3*J66+(1-0.3*0.7-0.3*0.7-0.3*0.3)*B66</f>
        <v>2.5800000000000003E-3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F257" si="240">3*0.05*(1-0.05)*(1-0.05)*G52+3*0.05*0.05*(1-0.05)*K52+0.05*0.05*0.05*O52+(1-3*0.05*(1-0.05)*(1-0.05)-3*0.05*0.05*(1-0.05)-0.05*0.05*0.05)*C52</f>
        <v>0</v>
      </c>
      <c r="G255">
        <f t="shared" ref="G255:G257" si="241">3*0.05*(1-0.05)*(1-0.05)*H52+3*0.05*0.05*(1-0.05)*L52+0.05*0.05*0.05*P52+(1-3*0.05*(1-0.05)*(1-0.05)-3*0.05*0.05*(1-0.05)-0.05*0.05*0.05)*D52</f>
        <v>0</v>
      </c>
      <c r="H255">
        <f t="shared" ref="H255:H257" si="242">Q52+M52+I52+E52</f>
        <v>0</v>
      </c>
      <c r="I255">
        <f t="shared" ref="I255:I257" si="243">3*0.05*(1-0.05)*(1-0.05)*G59+3*0.05*0.05*(1-0.05)*K59+0.05*0.05*0.05*O59+(1-3*0.05*(1-0.05)*(1-0.05)-3*0.05*0.05*(1-0.05)-0.05*0.05*0.05)*C59</f>
        <v>0</v>
      </c>
      <c r="J255">
        <f t="shared" ref="J255:J257" si="244">3*0.05*(1-0.05)*(1-0.05)*H59+3*0.05*0.05*(1-0.05)*L59+0.05*0.05*0.05*P59+(1-3*0.05*(1-0.05)*(1-0.05)-3*0.05*0.05*(1-0.05)-0.05*0.05*0.05)*D59</f>
        <v>0</v>
      </c>
      <c r="K255">
        <f t="shared" ref="K255:K257" si="245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R257" si="246">3*0.1*(1-0.1)*(1-0.1)*G52+3*0.1*0.1*(1-0.1)*K52+0.1*0.1*0.1*O52+(1-3*0.1*(1-0.1)*(1-0.1)-3*0.1*0.1*(1-0.1)-0.1*0.1*0.1)*C52</f>
        <v>0</v>
      </c>
      <c r="S255">
        <f t="shared" ref="S255:S257" si="247">3*0.1*(1-0.1)*(1-0.1)*H52+3*0.1*0.1*(1-0.1)*L52+0.1*0.1*0.1*P52+(1-3*0.1*(1-0.1)*(1-0.1)-3*0.1*0.1*(1-0.1)-0.1*0.1*0.1)*D52</f>
        <v>0</v>
      </c>
      <c r="U255">
        <f t="shared" ref="U255:U257" si="248">3*0.1*(1-0.1)*(1-0.1)*G59+3*0.1*0.1*(1-0.1)*K59+0.1*0.1*0.1*O59+(1-3*0.1*(1-0.1)*(1-0.1)-3*0.1*0.1*(1-0.1)-0.1*0.1*0.1)*C59</f>
        <v>0</v>
      </c>
      <c r="V255">
        <f t="shared" ref="V255:V257" si="249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240"/>
        <v>0</v>
      </c>
      <c r="G256">
        <f t="shared" si="241"/>
        <v>0</v>
      </c>
      <c r="H256">
        <f t="shared" si="242"/>
        <v>0</v>
      </c>
      <c r="I256">
        <f t="shared" si="243"/>
        <v>0</v>
      </c>
      <c r="J256">
        <f t="shared" si="244"/>
        <v>0</v>
      </c>
      <c r="K256">
        <f t="shared" si="245"/>
        <v>0</v>
      </c>
      <c r="N256" s="21"/>
      <c r="O256" s="20"/>
      <c r="P256" s="16"/>
      <c r="Q256" t="s">
        <v>35</v>
      </c>
      <c r="R256">
        <f t="shared" si="246"/>
        <v>0</v>
      </c>
      <c r="S256">
        <f t="shared" si="247"/>
        <v>0</v>
      </c>
      <c r="U256">
        <f t="shared" si="248"/>
        <v>0</v>
      </c>
      <c r="V256">
        <f t="shared" si="249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240"/>
        <v>1.8307249999999996E-3</v>
      </c>
      <c r="G257">
        <f t="shared" si="241"/>
        <v>2.9592624999999991E-3</v>
      </c>
      <c r="H257">
        <f t="shared" si="242"/>
        <v>4.0216130000000003</v>
      </c>
      <c r="I257">
        <f t="shared" si="243"/>
        <v>1.8727874999999996E-3</v>
      </c>
      <c r="J257">
        <f t="shared" si="244"/>
        <v>2.9292999999999993E-3</v>
      </c>
      <c r="K257">
        <f t="shared" si="245"/>
        <v>4.5827290000000005</v>
      </c>
      <c r="L257">
        <f>3*0.05*(1-0.05)*(1-0.05)*F66+3*0.05*0.05*(1-0.05)*J66+0.05*0.05*0.05*N66+(1-3*0.05*(1-0.05)*(1-0.05)-3*0.05*0.05*(1-0.05)-0.05*0.05*0.05)*B66</f>
        <v>2.4449999999999997E-3</v>
      </c>
      <c r="M257">
        <f>Q66+M66+I66+E66</f>
        <v>8.742896</v>
      </c>
      <c r="N257" s="21"/>
      <c r="O257" s="20"/>
      <c r="P257" s="16"/>
      <c r="Q257" t="s">
        <v>36</v>
      </c>
      <c r="R257">
        <f t="shared" si="246"/>
        <v>1.8628E-3</v>
      </c>
      <c r="S257">
        <f t="shared" si="247"/>
        <v>3.0170999999999996E-3</v>
      </c>
      <c r="U257">
        <f t="shared" si="248"/>
        <v>1.9413E-3</v>
      </c>
      <c r="V257">
        <f t="shared" si="249"/>
        <v>2.9573999999999998E-3</v>
      </c>
      <c r="X257">
        <f>3*0.1*(1-0.1)*(1-0.1)*F66+3*0.1*0.1*(1-0.1)*J66+0.1*0.1*0.1*N66+(1-3*0.1*(1-0.1)*(1-0.1)-3*0.1*0.1*(1-0.1)-0.1*0.1*0.1)*B66</f>
        <v>2.49E-3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F263" si="250">3*0.2*(1-0.2)*(1-0.2)*G52+3*0.2*0.2*(1-0.2)*K52+0.2*0.2*0.2*O52+(1-3*0.2*(1-0.2)*(1-0.2)-3*0.2*0.2*(1-0.2)-0.2*0.2*0.2)*C52</f>
        <v>0</v>
      </c>
      <c r="G261">
        <f t="shared" ref="G261:G263" si="251">3*0.2*(1-0.2)*(1-0.2)*H52+3*0.2*0.2*(1-0.2)*L52+0.2*0.2*0.2*P52+(1-3*0.2*(1-0.2)*(1-0.2)-3*0.2*0.2*(1-0.2)-0.2*0.2*0.2)*D52</f>
        <v>0</v>
      </c>
      <c r="I261">
        <f t="shared" ref="I261:I263" si="252">3*0.2*(1-0.2)*(1-0.2)*G59+3*0.2*0.2*(1-0.2)*K59+0.2*0.2*0.2*O59+(1-3*0.2*(1-0.2)*(1-0.2)-3*0.2*0.2*(1-0.2)-0.2*0.2*0.2)*C59</f>
        <v>0</v>
      </c>
      <c r="J261">
        <f t="shared" ref="J261:J263" si="253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R263" si="254">3*0.3*(1-0.3)*(1-0.3)*G52+3*0.3*0.3*(1-0.3)*K52+0.3*0.3*0.3*O52+(1-3*0.3*(1-0.3)*(1-0.3)-3*0.3*0.3*(1-0.3)-0.3*0.3*0.3)*C52</f>
        <v>0</v>
      </c>
      <c r="S261">
        <f t="shared" ref="S261:S263" si="255">3*0.3*(1-0.3)*(1-0.3)*H52+3*0.3*0.3*(1-0.3)*L52+0.3*0.3*0.3*P52+(1-3*0.3*(1-0.3)*(1-0.3)-3*0.3*0.3*(1-0.3)-0.3*0.3*0.3)*D52</f>
        <v>0</v>
      </c>
      <c r="U261">
        <f t="shared" ref="U261:U263" si="256">3*0.3*(1-0.3)*(1-0.3)*G59+3*0.3*0.3*(1-0.3)*K59+0.3*0.3*0.3*O59+(1-3*0.3*(1-0.3)*(1-0.3)-3*0.3*0.3*(1-0.3)-0.3*0.3*0.3)*C59</f>
        <v>0</v>
      </c>
      <c r="V261">
        <f t="shared" ref="V261:V263" si="257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250"/>
        <v>0</v>
      </c>
      <c r="G262">
        <f t="shared" si="251"/>
        <v>0</v>
      </c>
      <c r="I262">
        <f t="shared" si="252"/>
        <v>0</v>
      </c>
      <c r="J262">
        <f t="shared" si="253"/>
        <v>0</v>
      </c>
      <c r="N262" s="21"/>
      <c r="O262" s="20"/>
      <c r="P262" s="16"/>
      <c r="Q262" t="s">
        <v>35</v>
      </c>
      <c r="R262">
        <f t="shared" si="254"/>
        <v>0</v>
      </c>
      <c r="S262">
        <f t="shared" si="255"/>
        <v>0</v>
      </c>
      <c r="U262">
        <f t="shared" si="256"/>
        <v>0</v>
      </c>
      <c r="V262">
        <f t="shared" si="257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250"/>
        <v>1.9303999999999999E-3</v>
      </c>
      <c r="G263">
        <f t="shared" si="251"/>
        <v>3.1288000000000002E-3</v>
      </c>
      <c r="I263">
        <f t="shared" si="252"/>
        <v>2.0664000000000004E-3</v>
      </c>
      <c r="J263">
        <f t="shared" si="253"/>
        <v>3.0111999999999995E-3</v>
      </c>
      <c r="L263">
        <f>3*0.2*(1-0.2)*(1-0.2)*F66+3*0.2*0.2*(1-0.2)*J66+0.2*0.2*0.2*N66+(1-3*0.2*(1-0.2)*(1-0.2)-3*0.2*0.2*(1-0.2)-0.2*0.2*0.2)*B66</f>
        <v>2.5799999999999998E-3</v>
      </c>
      <c r="N263" s="21"/>
      <c r="O263" s="20"/>
      <c r="P263" s="16"/>
      <c r="Q263" t="s">
        <v>36</v>
      </c>
      <c r="R263">
        <f t="shared" si="254"/>
        <v>2.0016000000000001E-3</v>
      </c>
      <c r="S263">
        <f t="shared" si="255"/>
        <v>3.2357000000000002E-3</v>
      </c>
      <c r="U263">
        <f t="shared" si="256"/>
        <v>2.1771E-3</v>
      </c>
      <c r="V263">
        <f t="shared" si="257"/>
        <v>3.0638000000000002E-3</v>
      </c>
      <c r="X263">
        <f>3*0.3*(1-0.3)*(1-0.3)*F66+3*0.3*0.3*(1-0.3)*J66+0.3*0.3*0.3*N66+(1-3*0.3*(1-0.3)*(1-0.3)-3*0.3*0.3*(1-0.3)-0.3*0.3*0.3)*B66</f>
        <v>2.6700000000000001E-3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263"/>
  <sheetViews>
    <sheetView zoomScale="55" zoomScaleNormal="55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2.886718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13</v>
      </c>
      <c r="C9" s="24"/>
      <c r="D9" s="24"/>
      <c r="E9" s="24"/>
      <c r="F9" s="24" t="s">
        <v>14</v>
      </c>
      <c r="G9" s="24"/>
      <c r="H9" s="24"/>
      <c r="I9" s="24"/>
      <c r="J9" s="24" t="s">
        <v>15</v>
      </c>
      <c r="K9" s="24"/>
      <c r="L9" s="24"/>
      <c r="M9" s="24"/>
      <c r="N9" s="24" t="s">
        <v>16</v>
      </c>
      <c r="O9" s="24"/>
      <c r="P9" s="24"/>
      <c r="Q9" s="24"/>
      <c r="S9" s="17" t="s">
        <v>12</v>
      </c>
      <c r="T9" s="24" t="s">
        <v>13</v>
      </c>
      <c r="U9" s="24"/>
      <c r="V9" s="24"/>
      <c r="W9" s="24"/>
      <c r="X9" s="24" t="s">
        <v>14</v>
      </c>
      <c r="Y9" s="24"/>
      <c r="Z9" s="24"/>
      <c r="AA9" s="24"/>
      <c r="AB9" s="24" t="s">
        <v>15</v>
      </c>
      <c r="AC9" s="24"/>
      <c r="AD9" s="24"/>
      <c r="AE9" s="24"/>
      <c r="AF9" s="24" t="s">
        <v>16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7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7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7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7"/>
      <c r="B13" t="s">
        <v>22</v>
      </c>
      <c r="C13" s="3">
        <v>5.4999999999999997E-3</v>
      </c>
      <c r="D13" s="3">
        <v>5.4999999999999997E-3</v>
      </c>
      <c r="E13">
        <v>0.88067200000000001</v>
      </c>
      <c r="F13" t="s">
        <v>22</v>
      </c>
      <c r="G13" s="3">
        <v>6.1000000000000004E-3</v>
      </c>
      <c r="H13" s="3">
        <v>6.1000000000000004E-3</v>
      </c>
      <c r="I13">
        <v>0.917269</v>
      </c>
      <c r="J13" t="s">
        <v>22</v>
      </c>
      <c r="K13">
        <v>6.7999999999999996E-3</v>
      </c>
      <c r="L13">
        <v>6.7999999999999996E-3</v>
      </c>
      <c r="M13">
        <v>1.0684990000000001</v>
      </c>
      <c r="N13" t="s">
        <v>22</v>
      </c>
      <c r="O13">
        <v>7.4000000000000003E-3</v>
      </c>
      <c r="P13">
        <v>7.4000000000000003E-3</v>
      </c>
      <c r="Q13">
        <v>1.1149480000000001</v>
      </c>
      <c r="S13" s="17"/>
      <c r="T13" t="s">
        <v>22</v>
      </c>
      <c r="U13" s="3">
        <v>5.3E-3</v>
      </c>
      <c r="V13" s="3">
        <v>5.3E-3</v>
      </c>
      <c r="W13">
        <v>0.91663499999999998</v>
      </c>
      <c r="X13" t="s">
        <v>22</v>
      </c>
      <c r="Y13" s="3">
        <v>5.8999999999999999E-3</v>
      </c>
      <c r="Z13" s="3">
        <v>5.8999999999999999E-3</v>
      </c>
      <c r="AA13">
        <v>0.87912400000000002</v>
      </c>
      <c r="AB13" t="s">
        <v>22</v>
      </c>
      <c r="AC13">
        <v>6.4999999999999997E-3</v>
      </c>
      <c r="AD13">
        <v>6.4999999999999997E-3</v>
      </c>
      <c r="AE13">
        <v>0.94730199999999998</v>
      </c>
      <c r="AF13" t="s">
        <v>22</v>
      </c>
      <c r="AG13">
        <v>7.1000000000000004E-3</v>
      </c>
      <c r="AH13">
        <v>7.1999999999999998E-3</v>
      </c>
      <c r="AI13">
        <v>0.98367000000000004</v>
      </c>
    </row>
    <row r="16" spans="1:35" x14ac:dyDescent="0.25">
      <c r="A16" s="18" t="s">
        <v>23</v>
      </c>
      <c r="B16" s="24" t="s">
        <v>13</v>
      </c>
      <c r="C16" s="24"/>
      <c r="D16" s="24"/>
      <c r="E16" s="24"/>
      <c r="F16" s="24" t="s">
        <v>14</v>
      </c>
      <c r="G16" s="24"/>
      <c r="H16" s="24"/>
      <c r="I16" s="24"/>
      <c r="J16" s="24" t="s">
        <v>15</v>
      </c>
      <c r="K16" s="24"/>
      <c r="L16" s="24"/>
      <c r="M16" s="24"/>
      <c r="N16" s="24" t="s">
        <v>16</v>
      </c>
      <c r="O16" s="24"/>
      <c r="P16" s="24"/>
      <c r="Q16" s="24"/>
      <c r="S16" s="18" t="s">
        <v>23</v>
      </c>
      <c r="T16" s="24" t="s">
        <v>13</v>
      </c>
      <c r="U16" s="24"/>
      <c r="V16" s="24"/>
      <c r="W16" s="24"/>
      <c r="X16" s="24" t="s">
        <v>14</v>
      </c>
      <c r="Y16" s="24"/>
      <c r="Z16" s="24"/>
      <c r="AA16" s="24"/>
      <c r="AB16" s="24" t="s">
        <v>15</v>
      </c>
      <c r="AC16" s="24"/>
      <c r="AD16" s="24"/>
      <c r="AE16" s="24"/>
      <c r="AF16" s="24" t="s">
        <v>16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8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8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8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8"/>
      <c r="B20" t="s">
        <v>22</v>
      </c>
      <c r="C20" s="3">
        <v>5.4999999999999997E-3</v>
      </c>
      <c r="D20" s="3">
        <v>5.4999999999999997E-3</v>
      </c>
      <c r="E20">
        <v>1.1523019999999999</v>
      </c>
      <c r="F20" t="s">
        <v>22</v>
      </c>
      <c r="G20" s="3">
        <v>6.1000000000000004E-3</v>
      </c>
      <c r="H20" s="3">
        <v>6.1000000000000004E-3</v>
      </c>
      <c r="I20">
        <v>1.132849</v>
      </c>
      <c r="J20" t="s">
        <v>22</v>
      </c>
      <c r="K20">
        <v>6.7999999999999996E-3</v>
      </c>
      <c r="L20">
        <v>6.7999999999999996E-3</v>
      </c>
      <c r="M20">
        <v>1.127362</v>
      </c>
      <c r="N20" t="s">
        <v>22</v>
      </c>
      <c r="O20">
        <v>7.4000000000000003E-3</v>
      </c>
      <c r="P20">
        <v>7.4000000000000003E-3</v>
      </c>
      <c r="Q20">
        <v>0.94223100000000004</v>
      </c>
      <c r="S20" s="18"/>
      <c r="T20" t="s">
        <v>22</v>
      </c>
      <c r="U20" s="3">
        <v>5.3E-3</v>
      </c>
      <c r="V20" s="3">
        <v>5.3E-3</v>
      </c>
      <c r="W20">
        <v>0.13405800000000001</v>
      </c>
      <c r="X20" t="s">
        <v>22</v>
      </c>
      <c r="Y20" s="3">
        <v>5.8999999999999999E-3</v>
      </c>
      <c r="Z20" s="3">
        <v>5.8999999999999999E-3</v>
      </c>
      <c r="AA20">
        <v>1.1230690000000001</v>
      </c>
      <c r="AB20" t="s">
        <v>22</v>
      </c>
      <c r="AC20">
        <v>6.4999999999999997E-3</v>
      </c>
      <c r="AD20">
        <v>6.4999999999999997E-3</v>
      </c>
      <c r="AE20">
        <v>1.128414</v>
      </c>
      <c r="AF20" t="s">
        <v>22</v>
      </c>
      <c r="AG20">
        <v>7.1000000000000004E-3</v>
      </c>
      <c r="AH20">
        <v>7.1999999999999998E-3</v>
      </c>
      <c r="AI20">
        <v>1.140185</v>
      </c>
    </row>
    <row r="23" spans="1:35" x14ac:dyDescent="0.25">
      <c r="A23" s="19" t="s">
        <v>24</v>
      </c>
      <c r="B23" s="24" t="s">
        <v>13</v>
      </c>
      <c r="C23" s="24"/>
      <c r="D23" s="24"/>
      <c r="E23" s="24"/>
      <c r="F23" s="24" t="s">
        <v>14</v>
      </c>
      <c r="G23" s="24"/>
      <c r="H23" s="24"/>
      <c r="I23" s="24"/>
      <c r="J23" s="24" t="s">
        <v>15</v>
      </c>
      <c r="K23" s="24"/>
      <c r="L23" s="24"/>
      <c r="M23" s="24"/>
      <c r="N23" s="24" t="s">
        <v>16</v>
      </c>
      <c r="O23" s="24"/>
      <c r="P23" s="24"/>
      <c r="Q23" s="24"/>
      <c r="S23" s="19" t="s">
        <v>24</v>
      </c>
      <c r="T23" s="24" t="s">
        <v>13</v>
      </c>
      <c r="U23" s="24"/>
      <c r="V23" s="24"/>
      <c r="W23" s="24"/>
      <c r="X23" s="24" t="s">
        <v>14</v>
      </c>
      <c r="Y23" s="24"/>
      <c r="Z23" s="24"/>
      <c r="AA23" s="24"/>
      <c r="AB23" s="24" t="s">
        <v>15</v>
      </c>
      <c r="AC23" s="24"/>
      <c r="AD23" s="24"/>
      <c r="AE23" s="24"/>
      <c r="AF23" s="24" t="s">
        <v>16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8">
        <v>5.4999999999999997E-3</v>
      </c>
      <c r="C25" s="8"/>
      <c r="D25" s="8"/>
      <c r="E25">
        <v>2.0032100000000002</v>
      </c>
      <c r="F25" s="8">
        <v>6.1000000000000004E-3</v>
      </c>
      <c r="G25" s="8"/>
      <c r="H25" s="8"/>
      <c r="I25">
        <v>2.1329449999999999</v>
      </c>
      <c r="J25" s="10">
        <v>6.7000000000000002E-3</v>
      </c>
      <c r="K25" s="10"/>
      <c r="L25" s="10"/>
      <c r="M25">
        <v>2.1521189999999999</v>
      </c>
      <c r="N25" s="10">
        <v>7.4000000000000003E-3</v>
      </c>
      <c r="O25" s="10"/>
      <c r="P25" s="10"/>
      <c r="Q25">
        <v>1.780454</v>
      </c>
      <c r="S25" s="19"/>
      <c r="T25" s="8">
        <v>5.3E-3</v>
      </c>
      <c r="U25" s="8"/>
      <c r="V25" s="8"/>
      <c r="W25">
        <v>2.1213419999999998</v>
      </c>
      <c r="X25" s="8">
        <v>5.8999999999999999E-3</v>
      </c>
      <c r="Y25" s="8"/>
      <c r="Z25" s="8"/>
      <c r="AA25">
        <v>2.1361379999999999</v>
      </c>
      <c r="AB25" s="10">
        <v>6.4999999999999997E-3</v>
      </c>
      <c r="AC25" s="10"/>
      <c r="AD25" s="10"/>
      <c r="AE25">
        <v>2.099472</v>
      </c>
      <c r="AF25" s="10">
        <v>7.1000000000000004E-3</v>
      </c>
      <c r="AG25" s="10"/>
      <c r="AH25" s="10"/>
      <c r="AI25">
        <v>1.7677529999999999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S28" s="1" t="s">
        <v>27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13</v>
      </c>
      <c r="C30" s="24"/>
      <c r="D30" s="24"/>
      <c r="E30" s="24"/>
      <c r="F30" s="24" t="s">
        <v>14</v>
      </c>
      <c r="G30" s="24"/>
      <c r="H30" s="24"/>
      <c r="I30" s="24"/>
      <c r="J30" s="24" t="s">
        <v>15</v>
      </c>
      <c r="K30" s="24"/>
      <c r="L30" s="24"/>
      <c r="M30" s="24"/>
      <c r="N30" s="24" t="s">
        <v>16</v>
      </c>
      <c r="O30" s="24"/>
      <c r="P30" s="24"/>
      <c r="Q30" s="24"/>
      <c r="S30" s="17" t="s">
        <v>12</v>
      </c>
      <c r="T30" s="24" t="s">
        <v>13</v>
      </c>
      <c r="U30" s="24"/>
      <c r="V30" s="24"/>
      <c r="W30" s="24"/>
      <c r="X30" s="24" t="s">
        <v>14</v>
      </c>
      <c r="Y30" s="24"/>
      <c r="Z30" s="24"/>
      <c r="AA30" s="24"/>
      <c r="AB30" s="24" t="s">
        <v>15</v>
      </c>
      <c r="AC30" s="24"/>
      <c r="AD30" s="24"/>
      <c r="AE30" s="24"/>
      <c r="AF30" s="24" t="s">
        <v>16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7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7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7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7"/>
      <c r="B34" t="s">
        <v>22</v>
      </c>
      <c r="C34" s="3">
        <v>4.7000000000000002E-3</v>
      </c>
      <c r="D34" s="3">
        <v>4.8999999999999998E-3</v>
      </c>
      <c r="E34">
        <v>0.884436</v>
      </c>
      <c r="F34" t="s">
        <v>22</v>
      </c>
      <c r="G34" s="3">
        <v>5.1999999999999998E-3</v>
      </c>
      <c r="H34" s="3">
        <v>5.4999999999999997E-3</v>
      </c>
      <c r="I34">
        <v>0.89121499999999998</v>
      </c>
      <c r="J34" t="s">
        <v>22</v>
      </c>
      <c r="K34">
        <v>5.7999999999999996E-3</v>
      </c>
      <c r="L34">
        <v>6.0000000000000001E-3</v>
      </c>
      <c r="M34">
        <v>1.167219</v>
      </c>
      <c r="N34" t="s">
        <v>22</v>
      </c>
      <c r="O34">
        <v>6.3E-3</v>
      </c>
      <c r="P34">
        <v>6.6E-3</v>
      </c>
      <c r="Q34">
        <v>1.1854899999999999</v>
      </c>
      <c r="S34" s="17"/>
      <c r="T34" t="s">
        <v>22</v>
      </c>
      <c r="U34" s="3">
        <v>3.3999999999999998E-3</v>
      </c>
      <c r="V34" s="3">
        <v>4.1000000000000003E-3</v>
      </c>
      <c r="W34">
        <v>0.85141199999999995</v>
      </c>
      <c r="X34" t="s">
        <v>22</v>
      </c>
      <c r="Y34" s="3">
        <v>3.8E-3</v>
      </c>
      <c r="Z34" s="3">
        <v>4.5999999999999999E-3</v>
      </c>
      <c r="AA34">
        <v>1.1844539999999999</v>
      </c>
      <c r="AB34" t="s">
        <v>22</v>
      </c>
      <c r="AC34" s="3">
        <v>4.3E-3</v>
      </c>
      <c r="AD34" s="3">
        <v>5.1000000000000004E-3</v>
      </c>
      <c r="AE34">
        <v>1.168393</v>
      </c>
      <c r="AF34" t="s">
        <v>22</v>
      </c>
      <c r="AG34" s="3">
        <v>4.7000000000000002E-3</v>
      </c>
      <c r="AH34" s="3">
        <v>5.5999999999999999E-3</v>
      </c>
      <c r="AI34">
        <v>1.177298</v>
      </c>
    </row>
    <row r="37" spans="1:35" x14ac:dyDescent="0.25">
      <c r="A37" s="18" t="s">
        <v>23</v>
      </c>
      <c r="B37" s="24" t="s">
        <v>13</v>
      </c>
      <c r="C37" s="24"/>
      <c r="D37" s="24"/>
      <c r="E37" s="24"/>
      <c r="F37" s="24" t="s">
        <v>14</v>
      </c>
      <c r="G37" s="24"/>
      <c r="H37" s="24"/>
      <c r="I37" s="24"/>
      <c r="J37" s="24" t="s">
        <v>15</v>
      </c>
      <c r="K37" s="24"/>
      <c r="L37" s="24"/>
      <c r="M37" s="24"/>
      <c r="N37" s="24" t="s">
        <v>16</v>
      </c>
      <c r="O37" s="24"/>
      <c r="P37" s="24"/>
      <c r="Q37" s="24"/>
      <c r="S37" s="18" t="s">
        <v>23</v>
      </c>
      <c r="T37" s="24" t="s">
        <v>13</v>
      </c>
      <c r="U37" s="24"/>
      <c r="V37" s="24"/>
      <c r="W37" s="24"/>
      <c r="X37" s="24" t="s">
        <v>14</v>
      </c>
      <c r="Y37" s="24"/>
      <c r="Z37" s="24"/>
      <c r="AA37" s="24"/>
      <c r="AB37" s="24" t="s">
        <v>15</v>
      </c>
      <c r="AC37" s="24"/>
      <c r="AD37" s="24"/>
      <c r="AE37" s="24"/>
      <c r="AF37" s="24" t="s">
        <v>16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8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8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8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8"/>
      <c r="B41" t="s">
        <v>22</v>
      </c>
      <c r="C41" s="3">
        <v>4.7000000000000002E-3</v>
      </c>
      <c r="D41" s="3">
        <v>4.8999999999999998E-3</v>
      </c>
      <c r="E41">
        <v>1.132636</v>
      </c>
      <c r="F41" t="s">
        <v>22</v>
      </c>
      <c r="G41" s="3">
        <v>5.3E-3</v>
      </c>
      <c r="H41" s="3">
        <v>5.4999999999999997E-3</v>
      </c>
      <c r="I41">
        <v>0.90259599999999995</v>
      </c>
      <c r="J41" t="s">
        <v>22</v>
      </c>
      <c r="K41">
        <v>5.7999999999999996E-3</v>
      </c>
      <c r="L41">
        <v>6.0000000000000001E-3</v>
      </c>
      <c r="M41">
        <v>1.125658</v>
      </c>
      <c r="N41" t="s">
        <v>22</v>
      </c>
      <c r="O41">
        <v>6.3E-3</v>
      </c>
      <c r="P41">
        <v>6.6E-3</v>
      </c>
      <c r="Q41">
        <v>0.88979900000000001</v>
      </c>
      <c r="S41" s="18"/>
      <c r="T41" t="s">
        <v>22</v>
      </c>
      <c r="U41" s="3">
        <v>3.3999999999999998E-3</v>
      </c>
      <c r="V41" s="3">
        <v>4.1000000000000003E-3</v>
      </c>
      <c r="W41">
        <v>0.87736000000000003</v>
      </c>
      <c r="X41" t="s">
        <v>22</v>
      </c>
      <c r="Y41" s="3">
        <v>4.0000000000000001E-3</v>
      </c>
      <c r="Z41" s="3">
        <v>4.5999999999999999E-3</v>
      </c>
      <c r="AA41">
        <v>1.0682469999999999</v>
      </c>
      <c r="AB41" t="s">
        <v>22</v>
      </c>
      <c r="AC41" s="3">
        <v>4.3E-3</v>
      </c>
      <c r="AD41" s="3">
        <v>5.1000000000000004E-3</v>
      </c>
      <c r="AE41">
        <v>1.1217729999999999</v>
      </c>
      <c r="AF41" t="s">
        <v>22</v>
      </c>
      <c r="AG41" s="3">
        <v>4.7000000000000002E-3</v>
      </c>
      <c r="AH41" s="3">
        <v>5.4999999999999997E-3</v>
      </c>
      <c r="AI41">
        <v>0.86784399999999995</v>
      </c>
    </row>
    <row r="44" spans="1:35" x14ac:dyDescent="0.25">
      <c r="A44" s="19" t="s">
        <v>24</v>
      </c>
      <c r="B44" s="24" t="s">
        <v>13</v>
      </c>
      <c r="C44" s="24"/>
      <c r="D44" s="24"/>
      <c r="E44" s="24"/>
      <c r="F44" s="24" t="s">
        <v>14</v>
      </c>
      <c r="G44" s="24"/>
      <c r="H44" s="24"/>
      <c r="I44" s="24"/>
      <c r="J44" s="24" t="s">
        <v>15</v>
      </c>
      <c r="K44" s="24"/>
      <c r="L44" s="24"/>
      <c r="M44" s="24"/>
      <c r="N44" s="24" t="s">
        <v>16</v>
      </c>
      <c r="O44" s="24"/>
      <c r="P44" s="24"/>
      <c r="Q44" s="24"/>
      <c r="S44" s="19" t="s">
        <v>24</v>
      </c>
      <c r="T44" s="24" t="s">
        <v>13</v>
      </c>
      <c r="U44" s="24"/>
      <c r="V44" s="24"/>
      <c r="W44" s="24"/>
      <c r="X44" s="24" t="s">
        <v>14</v>
      </c>
      <c r="Y44" s="24"/>
      <c r="Z44" s="24"/>
      <c r="AA44" s="24"/>
      <c r="AB44" s="24" t="s">
        <v>15</v>
      </c>
      <c r="AC44" s="24"/>
      <c r="AD44" s="24"/>
      <c r="AE44" s="24"/>
      <c r="AF44" s="24" t="s">
        <v>16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8">
        <v>4.7999999999999996E-3</v>
      </c>
      <c r="C46" s="8"/>
      <c r="D46" s="8"/>
      <c r="E46">
        <v>2.1281310000000002</v>
      </c>
      <c r="F46" s="8">
        <v>5.4000000000000003E-3</v>
      </c>
      <c r="G46" s="8"/>
      <c r="H46" s="8"/>
      <c r="I46">
        <v>1.6873309999999999</v>
      </c>
      <c r="J46" s="10">
        <v>5.8999999999999999E-3</v>
      </c>
      <c r="K46" s="10"/>
      <c r="L46" s="10"/>
      <c r="M46">
        <v>1.779614</v>
      </c>
      <c r="N46" s="10">
        <v>6.4999999999999997E-3</v>
      </c>
      <c r="O46" s="10"/>
      <c r="P46" s="10"/>
      <c r="Q46">
        <v>1.750966</v>
      </c>
      <c r="S46" s="19"/>
      <c r="T46" s="8">
        <v>3.8E-3</v>
      </c>
      <c r="U46" s="8"/>
      <c r="V46" s="8"/>
      <c r="W46">
        <v>2.1121759999999998</v>
      </c>
      <c r="X46" s="8">
        <v>4.3E-3</v>
      </c>
      <c r="Y46" s="8"/>
      <c r="Z46" s="8"/>
      <c r="AA46">
        <v>2.1290680000000002</v>
      </c>
      <c r="AB46" s="8">
        <v>4.7999999999999996E-3</v>
      </c>
      <c r="AC46" s="8"/>
      <c r="AD46" s="8"/>
      <c r="AE46">
        <v>2.1142750000000001</v>
      </c>
      <c r="AF46" s="8">
        <v>5.1999999999999998E-3</v>
      </c>
      <c r="AG46" s="8"/>
      <c r="AH46" s="8"/>
      <c r="AI46">
        <v>1.7624420000000001</v>
      </c>
    </row>
    <row r="48" spans="1:35" x14ac:dyDescent="0.25">
      <c r="A48" s="1" t="s">
        <v>28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13</v>
      </c>
      <c r="C50" s="24"/>
      <c r="D50" s="24"/>
      <c r="E50" s="24"/>
      <c r="F50" s="24" t="s">
        <v>14</v>
      </c>
      <c r="G50" s="24"/>
      <c r="H50" s="24"/>
      <c r="I50" s="24"/>
      <c r="J50" s="24" t="s">
        <v>15</v>
      </c>
      <c r="K50" s="24"/>
      <c r="L50" s="24"/>
      <c r="M50" s="24"/>
      <c r="N50" s="24" t="s">
        <v>16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7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7"/>
      <c r="B54" t="s">
        <v>22</v>
      </c>
      <c r="C54" s="3">
        <v>1.8E-3</v>
      </c>
      <c r="D54" s="3">
        <v>2.7000000000000001E-3</v>
      </c>
      <c r="E54">
        <v>0.90022800000000003</v>
      </c>
      <c r="F54" t="s">
        <v>22</v>
      </c>
      <c r="G54" s="3">
        <v>2E-3</v>
      </c>
      <c r="H54" s="3">
        <v>3.0000000000000001E-3</v>
      </c>
      <c r="I54">
        <v>0.88202199999999997</v>
      </c>
      <c r="J54" t="s">
        <v>22</v>
      </c>
      <c r="K54" s="3">
        <v>2.3E-3</v>
      </c>
      <c r="L54" s="3">
        <v>3.3999999999999998E-3</v>
      </c>
      <c r="M54">
        <v>0.89900599999999997</v>
      </c>
      <c r="N54" t="s">
        <v>22</v>
      </c>
      <c r="O54" s="3">
        <v>2.5000000000000001E-3</v>
      </c>
      <c r="P54" s="3">
        <v>3.7000000000000002E-3</v>
      </c>
      <c r="Q54">
        <v>0.88991399999999998</v>
      </c>
    </row>
    <row r="57" spans="1:17" x14ac:dyDescent="0.25">
      <c r="A57" s="18" t="s">
        <v>23</v>
      </c>
      <c r="B57" s="24" t="s">
        <v>13</v>
      </c>
      <c r="C57" s="24"/>
      <c r="D57" s="24"/>
      <c r="E57" s="24"/>
      <c r="F57" s="24" t="s">
        <v>14</v>
      </c>
      <c r="G57" s="24"/>
      <c r="H57" s="24"/>
      <c r="I57" s="24"/>
      <c r="J57" s="24" t="s">
        <v>15</v>
      </c>
      <c r="K57" s="24"/>
      <c r="L57" s="24"/>
      <c r="M57" s="24"/>
      <c r="N57" s="24" t="s">
        <v>16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8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8"/>
      <c r="B61" t="s">
        <v>22</v>
      </c>
      <c r="C61" s="3">
        <v>1.8E-3</v>
      </c>
      <c r="D61" s="3">
        <v>2.7000000000000001E-3</v>
      </c>
      <c r="E61">
        <v>0.90649299999999999</v>
      </c>
      <c r="F61" t="s">
        <v>22</v>
      </c>
      <c r="G61" s="3">
        <v>2.2000000000000001E-3</v>
      </c>
      <c r="H61" s="3">
        <v>2.8999999999999998E-3</v>
      </c>
      <c r="I61">
        <v>1.1284050000000001</v>
      </c>
      <c r="J61" t="s">
        <v>22</v>
      </c>
      <c r="K61" s="3">
        <v>2.5000000000000001E-3</v>
      </c>
      <c r="L61" s="3">
        <v>3.0999999999999999E-3</v>
      </c>
      <c r="M61">
        <v>1.134816</v>
      </c>
      <c r="N61" t="s">
        <v>22</v>
      </c>
      <c r="O61" s="3">
        <v>2.7000000000000001E-3</v>
      </c>
      <c r="P61" s="3">
        <v>3.3999999999999998E-3</v>
      </c>
      <c r="Q61">
        <v>0.92276000000000002</v>
      </c>
    </row>
    <row r="64" spans="1:17" x14ac:dyDescent="0.25">
      <c r="A64" s="19" t="s">
        <v>24</v>
      </c>
      <c r="B64" s="24" t="s">
        <v>13</v>
      </c>
      <c r="C64" s="24"/>
      <c r="D64" s="24"/>
      <c r="E64" s="24"/>
      <c r="F64" s="24" t="s">
        <v>14</v>
      </c>
      <c r="G64" s="24"/>
      <c r="H64" s="24"/>
      <c r="I64" s="24"/>
      <c r="J64" s="24" t="s">
        <v>15</v>
      </c>
      <c r="K64" s="24"/>
      <c r="L64" s="24"/>
      <c r="M64" s="24"/>
      <c r="N64" s="24" t="s">
        <v>16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2.3E-3</v>
      </c>
      <c r="C66" s="8"/>
      <c r="D66" s="8"/>
      <c r="E66">
        <v>2.1964969999999999</v>
      </c>
      <c r="F66" s="8">
        <v>2.5999999999999999E-3</v>
      </c>
      <c r="G66" s="8"/>
      <c r="H66" s="8"/>
      <c r="I66">
        <v>2.086859</v>
      </c>
      <c r="J66" s="8">
        <v>2.8999999999999998E-3</v>
      </c>
      <c r="K66" s="8"/>
      <c r="L66" s="8"/>
      <c r="M66">
        <v>2.1245479999999999</v>
      </c>
      <c r="N66" s="8">
        <v>3.2000000000000002E-3</v>
      </c>
      <c r="O66" s="8"/>
      <c r="P66" s="8"/>
      <c r="Q66">
        <v>2.097572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G75" si="0">0.05*G11+(1-0.05)*C11</f>
        <v>0</v>
      </c>
      <c r="G73">
        <f t="shared" si="0"/>
        <v>0</v>
      </c>
      <c r="H73">
        <f>E11+I11</f>
        <v>0</v>
      </c>
      <c r="I73">
        <f t="shared" ref="I73:I75" si="1">0.05*G18+(1-0.05)*C18</f>
        <v>0</v>
      </c>
      <c r="J73">
        <f t="shared" ref="J73:J75" si="2">0.05*H18+(1-0.05)*D18</f>
        <v>0</v>
      </c>
      <c r="K73">
        <f t="shared" ref="K73:K75" si="3">I18+E18</f>
        <v>0</v>
      </c>
      <c r="P73" s="16" t="s">
        <v>34</v>
      </c>
      <c r="Q73" t="s">
        <v>33</v>
      </c>
      <c r="R73">
        <f t="shared" ref="R73:S75" si="4">0.1*G11+(1-0.1)*C11</f>
        <v>0</v>
      </c>
      <c r="S73">
        <f t="shared" si="4"/>
        <v>0</v>
      </c>
      <c r="U73">
        <f t="shared" ref="U73:U75" si="5">0.1*G18+(1-0.1)*C18</f>
        <v>0</v>
      </c>
      <c r="V73">
        <f t="shared" ref="V73:V75" si="6">0.1*H18+(1-0.1)*D18</f>
        <v>0</v>
      </c>
    </row>
    <row r="74" spans="1:27" x14ac:dyDescent="0.25">
      <c r="C74" s="17"/>
      <c r="D74" s="16"/>
      <c r="E74" t="s">
        <v>35</v>
      </c>
      <c r="F74">
        <f t="shared" si="0"/>
        <v>0</v>
      </c>
      <c r="G74">
        <f t="shared" si="0"/>
        <v>0</v>
      </c>
      <c r="H74">
        <f>E12+I12</f>
        <v>0</v>
      </c>
      <c r="I74">
        <f t="shared" si="1"/>
        <v>0</v>
      </c>
      <c r="J74">
        <f t="shared" si="2"/>
        <v>0</v>
      </c>
      <c r="K74">
        <f t="shared" si="3"/>
        <v>0</v>
      </c>
      <c r="P74" s="16"/>
      <c r="Q74" t="s">
        <v>35</v>
      </c>
      <c r="R74">
        <f t="shared" si="4"/>
        <v>0</v>
      </c>
      <c r="S74">
        <f t="shared" si="4"/>
        <v>0</v>
      </c>
      <c r="U74">
        <f t="shared" si="5"/>
        <v>0</v>
      </c>
      <c r="V74">
        <f t="shared" si="6"/>
        <v>0</v>
      </c>
    </row>
    <row r="75" spans="1:27" x14ac:dyDescent="0.25">
      <c r="C75" s="17"/>
      <c r="D75" s="16"/>
      <c r="E75" t="s">
        <v>36</v>
      </c>
      <c r="F75">
        <f t="shared" si="0"/>
        <v>5.5299999999999993E-3</v>
      </c>
      <c r="G75">
        <f t="shared" si="0"/>
        <v>5.5299999999999993E-3</v>
      </c>
      <c r="H75">
        <f>E13+I13</f>
        <v>1.797941</v>
      </c>
      <c r="I75">
        <f t="shared" si="1"/>
        <v>5.5299999999999993E-3</v>
      </c>
      <c r="J75">
        <f t="shared" si="2"/>
        <v>5.5299999999999993E-3</v>
      </c>
      <c r="K75">
        <f t="shared" si="3"/>
        <v>2.2851509999999999</v>
      </c>
      <c r="L75">
        <f>0.05*F25+(1-0.05)*B25</f>
        <v>5.5299999999999993E-3</v>
      </c>
      <c r="M75">
        <f>I25+E25</f>
        <v>4.1361550000000005</v>
      </c>
      <c r="P75" s="16"/>
      <c r="Q75" t="s">
        <v>36</v>
      </c>
      <c r="R75">
        <f t="shared" si="4"/>
        <v>5.5599999999999998E-3</v>
      </c>
      <c r="S75">
        <f t="shared" si="4"/>
        <v>5.5599999999999998E-3</v>
      </c>
      <c r="U75">
        <f t="shared" si="5"/>
        <v>5.5599999999999998E-3</v>
      </c>
      <c r="V75">
        <f t="shared" si="6"/>
        <v>5.5599999999999998E-3</v>
      </c>
      <c r="X75">
        <f>0.1*F25+(1-0.1)*B25</f>
        <v>5.5599999999999998E-3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G81" si="7">0.2*G11+(1-0.2)*C11</f>
        <v>0</v>
      </c>
      <c r="G79">
        <f t="shared" si="7"/>
        <v>0</v>
      </c>
      <c r="I79">
        <f t="shared" ref="I79:I81" si="8">0.2*G18+(1-0.2)*C18</f>
        <v>0</v>
      </c>
      <c r="J79">
        <f t="shared" ref="J79:J81" si="9">0.2*H18+(1-0.2)*D18</f>
        <v>0</v>
      </c>
      <c r="P79" s="16" t="s">
        <v>38</v>
      </c>
      <c r="Q79" t="s">
        <v>33</v>
      </c>
      <c r="R79">
        <f t="shared" ref="R79:S81" si="10">0.3*G11+(1-0.3)*C11</f>
        <v>0</v>
      </c>
      <c r="S79">
        <f t="shared" si="10"/>
        <v>0</v>
      </c>
      <c r="U79">
        <f t="shared" ref="U79:U81" si="11">0.3*G18+(1-0.3)*C18</f>
        <v>0</v>
      </c>
      <c r="V79">
        <f t="shared" ref="V79:V81" si="12">0.3*H18+(1-0.3)*D18</f>
        <v>0</v>
      </c>
    </row>
    <row r="80" spans="1:27" x14ac:dyDescent="0.25">
      <c r="C80" s="17"/>
      <c r="D80" s="16"/>
      <c r="E80" t="s">
        <v>35</v>
      </c>
      <c r="F80">
        <f t="shared" si="7"/>
        <v>0</v>
      </c>
      <c r="G80">
        <f t="shared" si="7"/>
        <v>0</v>
      </c>
      <c r="I80">
        <f t="shared" si="8"/>
        <v>0</v>
      </c>
      <c r="J80">
        <f t="shared" si="9"/>
        <v>0</v>
      </c>
      <c r="P80" s="16"/>
      <c r="Q80" t="s">
        <v>35</v>
      </c>
      <c r="R80">
        <f t="shared" si="10"/>
        <v>0</v>
      </c>
      <c r="S80">
        <f t="shared" si="10"/>
        <v>0</v>
      </c>
      <c r="U80">
        <f t="shared" si="11"/>
        <v>0</v>
      </c>
      <c r="V80">
        <f t="shared" si="12"/>
        <v>0</v>
      </c>
    </row>
    <row r="81" spans="2:25" x14ac:dyDescent="0.25">
      <c r="C81" s="17"/>
      <c r="D81" s="16"/>
      <c r="E81" t="s">
        <v>36</v>
      </c>
      <c r="F81">
        <f t="shared" si="7"/>
        <v>5.62E-3</v>
      </c>
      <c r="G81">
        <f t="shared" si="7"/>
        <v>5.62E-3</v>
      </c>
      <c r="I81">
        <f t="shared" si="8"/>
        <v>5.62E-3</v>
      </c>
      <c r="J81">
        <f t="shared" si="9"/>
        <v>5.62E-3</v>
      </c>
      <c r="L81">
        <f>0.2*F25+(1-0.2)*B25</f>
        <v>5.62E-3</v>
      </c>
      <c r="P81" s="16"/>
      <c r="Q81" t="s">
        <v>36</v>
      </c>
      <c r="R81">
        <f t="shared" si="10"/>
        <v>5.6799999999999993E-3</v>
      </c>
      <c r="S81">
        <f t="shared" si="10"/>
        <v>5.6799999999999993E-3</v>
      </c>
      <c r="U81">
        <f t="shared" si="11"/>
        <v>5.6799999999999993E-3</v>
      </c>
      <c r="V81">
        <f t="shared" si="12"/>
        <v>5.6799999999999993E-3</v>
      </c>
      <c r="X81">
        <f>0.3*F25+(1-0.3)*B25</f>
        <v>5.6799999999999993E-3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G88" si="13">(0.05*(1-0.05)+0.05*(1-0.05))*G11+0.05*0.05*K11+(1-0.05*(1-0.05)-0.05*(1-0.05)-0.05*0.05)*C11</f>
        <v>0</v>
      </c>
      <c r="G86">
        <f t="shared" si="13"/>
        <v>0</v>
      </c>
      <c r="H86">
        <f>M11+I11+E11</f>
        <v>0</v>
      </c>
      <c r="I86">
        <f t="shared" ref="I86:I88" si="14">(0.05*(1-0.05)+0.05*(1-0.05))*G18+0.05*0.05*K18+(1-0.05*(1-0.05)-0.05*(1-0.05)-0.05*0.05)*C18</f>
        <v>0</v>
      </c>
      <c r="J86">
        <f t="shared" ref="J86:J88" si="15">(0.05*(1-0.05)+0.05*(1-0.05))*H18+0.05*0.05*L18+(1-0.05*(1-0.05)-0.05*(1-0.05)-0.05*0.05)*D18</f>
        <v>0</v>
      </c>
      <c r="K86">
        <f t="shared" ref="K86:K88" si="16">M18+I18+E18</f>
        <v>0</v>
      </c>
      <c r="O86" s="20" t="s">
        <v>40</v>
      </c>
      <c r="P86" s="16" t="s">
        <v>34</v>
      </c>
      <c r="Q86" t="s">
        <v>33</v>
      </c>
      <c r="R86">
        <f t="shared" ref="R86:S88" si="17">(0.1*0.9+0.1*0.9)*G11+0.1*0.1*K11+(1-0.1*0.9-0.1*0.9-0.1*0.1)*C11</f>
        <v>0</v>
      </c>
      <c r="S86">
        <f t="shared" si="17"/>
        <v>0</v>
      </c>
      <c r="U86">
        <f t="shared" ref="U86:U88" si="18">(0.1*0.9+0.1*0.9)*G18+0.1*0.1*K18+(1-0.1*0.9-0.1*0.9-0.1*0.1)*C18</f>
        <v>0</v>
      </c>
      <c r="V86">
        <f t="shared" ref="V86:V88" si="19">(0.1*0.9+0.1*0.9)*H18+0.1*0.1*L18+(1-0.1*0.9-0.1*0.9-0.1*0.1)*D18</f>
        <v>0</v>
      </c>
    </row>
    <row r="87" spans="2:25" x14ac:dyDescent="0.25">
      <c r="B87" s="17"/>
      <c r="C87" s="20"/>
      <c r="D87" s="16"/>
      <c r="E87" t="s">
        <v>35</v>
      </c>
      <c r="F87">
        <f t="shared" si="13"/>
        <v>0</v>
      </c>
      <c r="G87">
        <f t="shared" si="13"/>
        <v>0</v>
      </c>
      <c r="H87">
        <f>M12+I12+E12</f>
        <v>0</v>
      </c>
      <c r="I87">
        <f t="shared" si="14"/>
        <v>0</v>
      </c>
      <c r="J87">
        <f t="shared" si="15"/>
        <v>0</v>
      </c>
      <c r="K87">
        <f t="shared" si="16"/>
        <v>0</v>
      </c>
      <c r="O87" s="20"/>
      <c r="P87" s="16"/>
      <c r="Q87" t="s">
        <v>35</v>
      </c>
      <c r="R87">
        <f t="shared" si="17"/>
        <v>0</v>
      </c>
      <c r="S87">
        <f t="shared" si="17"/>
        <v>0</v>
      </c>
      <c r="U87">
        <f t="shared" si="18"/>
        <v>0</v>
      </c>
      <c r="V87">
        <f t="shared" si="19"/>
        <v>0</v>
      </c>
    </row>
    <row r="88" spans="2:25" x14ac:dyDescent="0.25">
      <c r="B88" s="17"/>
      <c r="C88" s="20"/>
      <c r="D88" s="16"/>
      <c r="E88" t="s">
        <v>36</v>
      </c>
      <c r="F88">
        <f t="shared" si="13"/>
        <v>5.5602500000000001E-3</v>
      </c>
      <c r="G88">
        <f t="shared" si="13"/>
        <v>5.5602500000000001E-3</v>
      </c>
      <c r="H88">
        <f>M13+I13+E13</f>
        <v>2.8664400000000003</v>
      </c>
      <c r="I88">
        <f t="shared" si="14"/>
        <v>5.5602500000000001E-3</v>
      </c>
      <c r="J88">
        <f t="shared" si="15"/>
        <v>5.5602500000000001E-3</v>
      </c>
      <c r="K88">
        <f t="shared" si="16"/>
        <v>3.4125129999999997</v>
      </c>
      <c r="L88">
        <f>(0.05*(1-0.05)+0.05*(1-0.05))*F25+0.05*0.05*J25+(1-0.05*(1-0.05)-0.05*(1-0.05)-0.05*0.05)*B25</f>
        <v>5.5600000000000007E-3</v>
      </c>
      <c r="M88">
        <f>M25+I25+E25</f>
        <v>6.2882740000000004</v>
      </c>
      <c r="O88" s="20"/>
      <c r="P88" s="16"/>
      <c r="Q88" t="s">
        <v>36</v>
      </c>
      <c r="R88">
        <f t="shared" si="17"/>
        <v>5.6210000000000001E-3</v>
      </c>
      <c r="S88">
        <f t="shared" si="17"/>
        <v>5.6210000000000001E-3</v>
      </c>
      <c r="U88">
        <f t="shared" si="18"/>
        <v>5.6210000000000001E-3</v>
      </c>
      <c r="V88">
        <f t="shared" si="19"/>
        <v>5.6210000000000001E-3</v>
      </c>
      <c r="X88">
        <f>(0.1*0.9+0.1*0.9)*F25+0.1*0.1*J25+(1-0.1*0.9-0.1*0.9-0.1*0.1)*B25</f>
        <v>5.62E-3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G94" si="20">(0.2*0.8+0.2*0.8)*G11+0.2*0.2*K11+(1-0.2*0.8-0.2*0.8-0.2*0.2)*C11</f>
        <v>0</v>
      </c>
      <c r="G92">
        <f t="shared" si="20"/>
        <v>0</v>
      </c>
      <c r="I92">
        <f t="shared" ref="I92:I94" si="21">(0.2*0.8+0.2*0.8)*G18+0.2*0.2*K18+(1-0.2*0.8-0.2*0.8-0.2*0.2)*C18</f>
        <v>0</v>
      </c>
      <c r="J92">
        <f t="shared" ref="J92:J94" si="22">(0.2*0.8+0.2*0.8)*H18+0.2*0.2*L18+(1-0.2*0.8-0.2*0.8-0.2*0.2)*D18</f>
        <v>0</v>
      </c>
      <c r="O92" s="20" t="s">
        <v>42</v>
      </c>
      <c r="P92" s="16" t="s">
        <v>38</v>
      </c>
      <c r="Q92" t="s">
        <v>33</v>
      </c>
      <c r="R92">
        <f t="shared" ref="R92:S94" si="23">(0.3*0.7+0.3*0.7)*G11+0.3*0.3*K11+(1-0.3*0.7-0.3*0.7-0.3*0.3)*C11</f>
        <v>0</v>
      </c>
      <c r="S92">
        <f t="shared" si="23"/>
        <v>0</v>
      </c>
      <c r="U92">
        <f t="shared" ref="U92:U94" si="24">(0.3*0.7+0.3*0.7)*G18+0.3*0.3*K18+(1-0.3*0.7-0.3*0.7-0.3*0.3)*C18</f>
        <v>0</v>
      </c>
      <c r="V92">
        <f t="shared" ref="V92:V94" si="25">(0.3*0.7+0.3*0.7)*H18+0.3*0.3*L18+(1-0.3*0.7-0.3*0.7-0.3*0.3)*D18</f>
        <v>0</v>
      </c>
    </row>
    <row r="93" spans="2:25" x14ac:dyDescent="0.25">
      <c r="B93" s="17"/>
      <c r="C93" s="20"/>
      <c r="D93" s="16"/>
      <c r="E93" t="s">
        <v>35</v>
      </c>
      <c r="F93">
        <f t="shared" si="20"/>
        <v>0</v>
      </c>
      <c r="G93">
        <f t="shared" si="20"/>
        <v>0</v>
      </c>
      <c r="I93">
        <f t="shared" si="21"/>
        <v>0</v>
      </c>
      <c r="J93">
        <f t="shared" si="22"/>
        <v>0</v>
      </c>
      <c r="O93" s="20"/>
      <c r="P93" s="16"/>
      <c r="Q93" t="s">
        <v>35</v>
      </c>
      <c r="R93">
        <f t="shared" si="23"/>
        <v>0</v>
      </c>
      <c r="S93">
        <f t="shared" si="23"/>
        <v>0</v>
      </c>
      <c r="U93">
        <f t="shared" si="24"/>
        <v>0</v>
      </c>
      <c r="V93">
        <f t="shared" si="25"/>
        <v>0</v>
      </c>
    </row>
    <row r="94" spans="2:25" x14ac:dyDescent="0.25">
      <c r="B94" s="17"/>
      <c r="C94" s="20"/>
      <c r="D94" s="16"/>
      <c r="E94" t="s">
        <v>36</v>
      </c>
      <c r="F94">
        <f t="shared" si="20"/>
        <v>5.744E-3</v>
      </c>
      <c r="G94">
        <f t="shared" si="20"/>
        <v>5.744E-3</v>
      </c>
      <c r="I94">
        <f t="shared" si="21"/>
        <v>5.744E-3</v>
      </c>
      <c r="J94">
        <f t="shared" si="22"/>
        <v>5.744E-3</v>
      </c>
      <c r="L94">
        <f>(0.2*0.8+0.2*0.8)*F25+0.2*0.2*J25+(1-0.2*0.8-0.2*0.8-0.2*0.2)*B25</f>
        <v>5.7400000000000003E-3</v>
      </c>
      <c r="O94" s="20"/>
      <c r="P94" s="16"/>
      <c r="Q94" t="s">
        <v>36</v>
      </c>
      <c r="R94">
        <f t="shared" si="23"/>
        <v>5.8690000000000001E-3</v>
      </c>
      <c r="S94">
        <f t="shared" si="23"/>
        <v>5.8690000000000001E-3</v>
      </c>
      <c r="U94">
        <f t="shared" si="24"/>
        <v>5.8690000000000001E-3</v>
      </c>
      <c r="V94">
        <f t="shared" si="25"/>
        <v>5.8690000000000001E-3</v>
      </c>
      <c r="X94">
        <f>(0.3*0.7+0.3*0.7)*F25+0.3*0.3*J25+(1-0.3*0.7-0.3*0.7-0.3*0.3)*B25</f>
        <v>5.8600000000000006E-3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G101" si="26">3*0.05*(1-0.05)*(1-0.05)*G11+3*0.05*0.05*(1-0.05)*K11+0.05*0.05*0.05*O11+(1-3*0.05*(1-0.05)*(1-0.05)-3*0.05*0.05*(1-0.05)-0.05*0.05*0.05)*C11</f>
        <v>0</v>
      </c>
      <c r="G99">
        <f t="shared" si="26"/>
        <v>0</v>
      </c>
      <c r="H99">
        <f>Q11+M11+I11+E11</f>
        <v>0</v>
      </c>
      <c r="I99">
        <f t="shared" ref="I99:I101" si="27">3*0.05*(1-0.05)*(1-0.05)*G18+3*0.05*0.05*(1-0.05)*K18+0.05*0.05*0.05*O18+(1-3*0.05*(1-0.05)*(1-0.05)-3*0.05*0.05*(1-0.05)-0.05*0.05*0.05)*C18</f>
        <v>0</v>
      </c>
      <c r="J99">
        <f t="shared" ref="J99:J101" si="28">3*0.05*(1-0.05)*(1-0.05)*H18+3*0.05*0.05*(1-0.05)*L18+0.05*0.05*0.05*P18+(1-3*0.05*(1-0.05)*(1-0.05)-3*0.05*0.05*(1-0.05)-0.05*0.05*0.05)*D18</f>
        <v>0</v>
      </c>
      <c r="K99">
        <f t="shared" ref="K99:K101" si="29">Q18+M18+E18+I18</f>
        <v>0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S101" si="30">3*0.1*(1-0.1)*(1-0.1)*G11+3*0.1*0.1*(1-0.1)*K11+0.1*0.1*0.1*O11+(1-3*0.1*(1-0.1)*(1-0.1)-3*0.1*0.1*(1-0.1)-0.1*0.1*0.1)*C11</f>
        <v>0</v>
      </c>
      <c r="S99">
        <f t="shared" si="30"/>
        <v>0</v>
      </c>
      <c r="U99">
        <f t="shared" ref="U99:U101" si="31">3*0.1*(1-0.1)*(1-0.1)*G18+3*0.1*0.1*(1-0.1)*K18+0.1*0.1*0.1*O18+(1-3*0.1*(1-0.1)*(1-0.1)-3*0.1*0.1*(1-0.1)-0.1*0.1*0.1)*C18</f>
        <v>0</v>
      </c>
      <c r="V99">
        <f t="shared" ref="V99:V101" si="32">3*0.1*(1-0.1)*(1-0.1)*H18+3*0.1*0.1*(1-0.1)*L18+0.1*0.1*0.1*P18+(1-3*0.1*(1-0.1)*(1-0.1)-3*0.1*0.1*(1-0.1)-0.1*0.1*0.1)*D18</f>
        <v>0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26"/>
        <v>0</v>
      </c>
      <c r="G100">
        <f t="shared" si="26"/>
        <v>0</v>
      </c>
      <c r="H100">
        <f>Q12+M12+I12+E12</f>
        <v>0</v>
      </c>
      <c r="I100">
        <f t="shared" si="27"/>
        <v>0</v>
      </c>
      <c r="J100">
        <f t="shared" si="28"/>
        <v>0</v>
      </c>
      <c r="K100">
        <f t="shared" si="29"/>
        <v>0</v>
      </c>
      <c r="N100" s="21"/>
      <c r="O100" s="20"/>
      <c r="P100" s="16"/>
      <c r="Q100" t="s">
        <v>35</v>
      </c>
      <c r="R100">
        <f t="shared" si="30"/>
        <v>0</v>
      </c>
      <c r="S100">
        <f t="shared" si="30"/>
        <v>0</v>
      </c>
      <c r="U100">
        <f t="shared" si="31"/>
        <v>0</v>
      </c>
      <c r="V100">
        <f t="shared" si="32"/>
        <v>0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26"/>
        <v>5.5907249999999995E-3</v>
      </c>
      <c r="G101">
        <f t="shared" si="26"/>
        <v>5.5907249999999995E-3</v>
      </c>
      <c r="H101">
        <f>Q13+M13+I11+E13</f>
        <v>3.0641190000000003</v>
      </c>
      <c r="I101">
        <f t="shared" si="27"/>
        <v>5.5907249999999995E-3</v>
      </c>
      <c r="J101">
        <f t="shared" si="28"/>
        <v>5.5907249999999995E-3</v>
      </c>
      <c r="K101">
        <f t="shared" si="29"/>
        <v>4.3547440000000002</v>
      </c>
      <c r="L101">
        <f>3*0.05*(1-0.05)*(1-0.05)*F25+3*0.05*0.05*(1-0.05)*J25+0.05*0.05*0.05*N25+(1-3*0.05*(1-0.05)*(1-0.05)-3*0.05*0.05*(1-0.05)-0.05*0.05*0.05)*B25</f>
        <v>5.590012499999999E-3</v>
      </c>
      <c r="M101">
        <f>Q25+M25+I25+E25</f>
        <v>8.0687280000000001</v>
      </c>
      <c r="N101" s="21"/>
      <c r="O101" s="20"/>
      <c r="P101" s="16"/>
      <c r="Q101" t="s">
        <v>36</v>
      </c>
      <c r="R101">
        <f t="shared" si="30"/>
        <v>5.6828E-3</v>
      </c>
      <c r="S101">
        <f t="shared" si="30"/>
        <v>5.6828E-3</v>
      </c>
      <c r="U101">
        <f t="shared" si="31"/>
        <v>5.6828E-3</v>
      </c>
      <c r="V101">
        <f t="shared" si="32"/>
        <v>5.6828E-3</v>
      </c>
      <c r="X101">
        <f>3*0.1*(1-0.1)*(1-0.1)*F25+3*0.1*0.1*(1-0.1)*J25+0.1*0.1*0.1*N25+(1-3*0.1*(1-0.1)*(1-0.1)-3*0.1*0.1*(1-0.1)-0.1*0.1*0.1)*B25</f>
        <v>5.6801000000000004E-3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G107" si="33">3*0.2*(1-0.2)*(1-0.2)*G11+3*0.2*0.2*(1-0.2)*K11+0.2*0.2*0.2*O11+(1-3*0.2*(1-0.2)*(1-0.2)-3*0.2*0.2*(1-0.2)-0.2*0.2*0.2)*C11</f>
        <v>0</v>
      </c>
      <c r="G105">
        <f t="shared" si="33"/>
        <v>0</v>
      </c>
      <c r="I105">
        <f t="shared" ref="I105:I107" si="34">3*0.2*(1-0.2)*(1-0.2)*G18+3*0.2*0.2*(1-0.2)*K18+0.2*0.2*0.2*O18+(1-3*0.2*(1-0.2)*(1-0.2)-3*0.2*0.2*(1-0.2)-0.2*0.2*0.2)*C18</f>
        <v>0</v>
      </c>
      <c r="J105">
        <f t="shared" ref="J105:J107" si="35">3*0.2*(1-0.2)*(1-0.2)*H18+3*0.2*0.2*(1-0.2)*L18+0.2*0.2*0.2*P18+(1-3*0.2*(1-0.2)*(1-0.2)-3*0.2*0.2*(1-0.2)-0.2*0.2*0.2)*D18</f>
        <v>0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S107" si="36">3*0.3*(1-0.3)*(1-0.3)*G11+3*0.3*0.3*(1-0.3)*K11+0.3*0.3*0.3*O11+(1-3*0.3*(1-0.3)*(1-0.3)-3*0.3*0.3*(1-0.3)-0.3*0.3*0.3)*C11</f>
        <v>0</v>
      </c>
      <c r="S105">
        <f t="shared" si="36"/>
        <v>0</v>
      </c>
      <c r="U105">
        <f>3*0.3*(1-0.3)*(1-0.3)*G18+3*0.3*0.3*(1-0.3)*K18+0.3*0.3*0.3*O18+(1-3*0.3*(1-0.3)*(1-0.3)-3*0.3*0.3*(1-0.3)-0.3*0.3*0.3)*C18</f>
        <v>0</v>
      </c>
      <c r="V105">
        <f t="shared" ref="V105:V107" si="37">3*0.3*(1-0.3)*(1-0.3)*H18+3*0.3*0.3*(1-0.3)*L18+0.3*0.3*0.3*P18+(1-3*0.3*(1-0.3)*(1-0.3)-3*0.3*0.3*(1-0.3)-0.3*0.3*0.3)*D18</f>
        <v>0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33"/>
        <v>0</v>
      </c>
      <c r="G106">
        <f t="shared" si="33"/>
        <v>0</v>
      </c>
      <c r="I106">
        <f t="shared" si="34"/>
        <v>0</v>
      </c>
      <c r="J106">
        <f t="shared" si="35"/>
        <v>0</v>
      </c>
      <c r="N106" s="21"/>
      <c r="O106" s="20"/>
      <c r="P106" s="16"/>
      <c r="Q106" t="s">
        <v>35</v>
      </c>
      <c r="R106">
        <f t="shared" si="36"/>
        <v>0</v>
      </c>
      <c r="S106">
        <f t="shared" si="36"/>
        <v>0</v>
      </c>
      <c r="U106">
        <f>3*0.3*(1-0.3)*(1-0.3)*G19+3*0.3*0.3*(1-0.3)*K19+0.3*0.3*0.3*O19+(1-3*0.3*(1-0.3)*(1-0.3)-3*0.3*0.3*(1-0.3)-0.3*0.3*0.3)*C19</f>
        <v>0</v>
      </c>
      <c r="V106">
        <f t="shared" si="37"/>
        <v>0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33"/>
        <v>5.8703999999999996E-3</v>
      </c>
      <c r="G107">
        <f t="shared" si="33"/>
        <v>5.8703999999999996E-3</v>
      </c>
      <c r="I107">
        <f t="shared" si="34"/>
        <v>5.8703999999999996E-3</v>
      </c>
      <c r="J107">
        <f t="shared" si="35"/>
        <v>5.8703999999999996E-3</v>
      </c>
      <c r="L107">
        <f>3*0.2*(1-0.2)*(1-0.2)*F25+3*0.2*0.2*(1-0.2)*J25+0.2*0.2*0.2*N25+(1-3*0.2*(1-0.2)*(1-0.2)-3*0.2*0.2*(1-0.2)-0.2*0.2*0.2)*B25</f>
        <v>5.8608000000000002E-3</v>
      </c>
      <c r="N107" s="21"/>
      <c r="O107" s="20"/>
      <c r="P107" s="16"/>
      <c r="Q107" t="s">
        <v>36</v>
      </c>
      <c r="R107">
        <f t="shared" si="36"/>
        <v>6.0616000000000003E-3</v>
      </c>
      <c r="S107">
        <f t="shared" si="36"/>
        <v>6.0616000000000003E-3</v>
      </c>
      <c r="U107">
        <f>3*0.3*(1-0.3)*(1-0.3)*G20+3*0.3*0.3*(1-0.3)*K20+0.3*0.3*0.3*O20+(1-3*0.3*(1-0.3)*(1-0.3)-3*0.3*0.3*(1-0.3)-0.3*0.3*0.3)*C20</f>
        <v>6.0616000000000003E-3</v>
      </c>
      <c r="V107">
        <f t="shared" si="37"/>
        <v>6.0616000000000003E-3</v>
      </c>
      <c r="X107">
        <f>3*0.3*(1-0.3)*(1-0.3)*F25+3*0.3*0.3*(1-0.3)*J25+0.3*0.3*0.3*N25+(1-3*0.3*(1-0.3)*(1-0.3)-3*0.3*0.3*(1-0.3)-0.3*0.3*0.3)*B25</f>
        <v>6.0427000000000007E-3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G114" si="38">0.05*Y11+(1-0.05)*U11</f>
        <v>0</v>
      </c>
      <c r="G112">
        <f t="shared" si="38"/>
        <v>0</v>
      </c>
      <c r="H112">
        <f>AA11+W11</f>
        <v>0</v>
      </c>
      <c r="I112">
        <f t="shared" ref="I112:J114" si="39">0.05*Y18+(1-0.05)*U18</f>
        <v>0</v>
      </c>
      <c r="J112">
        <f t="shared" si="39"/>
        <v>0</v>
      </c>
      <c r="K112">
        <f>AA18+W18</f>
        <v>0</v>
      </c>
      <c r="P112" s="16" t="s">
        <v>34</v>
      </c>
      <c r="Q112" t="s">
        <v>33</v>
      </c>
      <c r="R112">
        <f t="shared" ref="R112:S114" si="40">0.1*Y11+(1-0.1)*U11</f>
        <v>0</v>
      </c>
      <c r="S112">
        <f t="shared" si="40"/>
        <v>0</v>
      </c>
      <c r="U112">
        <f t="shared" ref="U112:V114" si="41">0.1*Y18+(1-0.1)*U18</f>
        <v>0</v>
      </c>
      <c r="V112">
        <f t="shared" si="41"/>
        <v>0</v>
      </c>
    </row>
    <row r="113" spans="2:25" x14ac:dyDescent="0.25">
      <c r="C113" s="17"/>
      <c r="D113" s="16"/>
      <c r="E113" t="s">
        <v>35</v>
      </c>
      <c r="F113">
        <f t="shared" si="38"/>
        <v>0</v>
      </c>
      <c r="G113">
        <f t="shared" si="38"/>
        <v>0</v>
      </c>
      <c r="H113">
        <f>AA12+W12</f>
        <v>0</v>
      </c>
      <c r="I113">
        <f t="shared" si="39"/>
        <v>0</v>
      </c>
      <c r="J113">
        <f t="shared" si="39"/>
        <v>0</v>
      </c>
      <c r="K113">
        <f>AA19+W19</f>
        <v>0</v>
      </c>
      <c r="P113" s="16"/>
      <c r="Q113" t="s">
        <v>35</v>
      </c>
      <c r="R113">
        <f t="shared" si="40"/>
        <v>0</v>
      </c>
      <c r="S113">
        <f t="shared" si="40"/>
        <v>0</v>
      </c>
      <c r="U113">
        <f t="shared" si="41"/>
        <v>0</v>
      </c>
      <c r="V113">
        <f t="shared" si="41"/>
        <v>0</v>
      </c>
    </row>
    <row r="114" spans="2:25" x14ac:dyDescent="0.25">
      <c r="C114" s="17"/>
      <c r="D114" s="16"/>
      <c r="E114" t="s">
        <v>36</v>
      </c>
      <c r="F114">
        <f t="shared" si="38"/>
        <v>5.3299999999999997E-3</v>
      </c>
      <c r="G114">
        <f t="shared" si="38"/>
        <v>5.3299999999999997E-3</v>
      </c>
      <c r="H114">
        <f>AA13+W13</f>
        <v>1.7957589999999999</v>
      </c>
      <c r="I114">
        <f t="shared" si="39"/>
        <v>5.3299999999999997E-3</v>
      </c>
      <c r="J114">
        <f t="shared" si="39"/>
        <v>5.3299999999999997E-3</v>
      </c>
      <c r="K114">
        <f>AA20+W20</f>
        <v>1.2571270000000001</v>
      </c>
      <c r="L114">
        <f>0.05*X25+(1-0.05)*T25</f>
        <v>5.3299999999999997E-3</v>
      </c>
      <c r="M114">
        <f>AA25+W25</f>
        <v>4.2574799999999993</v>
      </c>
      <c r="P114" s="16"/>
      <c r="Q114" t="s">
        <v>36</v>
      </c>
      <c r="R114">
        <f t="shared" si="40"/>
        <v>5.3600000000000002E-3</v>
      </c>
      <c r="S114">
        <f t="shared" si="40"/>
        <v>5.3600000000000002E-3</v>
      </c>
      <c r="U114">
        <f t="shared" si="41"/>
        <v>5.3600000000000002E-3</v>
      </c>
      <c r="V114">
        <f t="shared" si="41"/>
        <v>5.3600000000000002E-3</v>
      </c>
      <c r="X114">
        <f>0.1*X25+(1-0.1)*T25</f>
        <v>5.3600000000000002E-3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G120" si="42">0.2*Y11+(1-0.2)*U11</f>
        <v>0</v>
      </c>
      <c r="G118">
        <f t="shared" si="42"/>
        <v>0</v>
      </c>
      <c r="I118">
        <f t="shared" ref="I118:J120" si="43">0.2*Y18+(1-0.2)*U18</f>
        <v>0</v>
      </c>
      <c r="J118">
        <f t="shared" si="43"/>
        <v>0</v>
      </c>
      <c r="P118" s="16" t="s">
        <v>38</v>
      </c>
      <c r="Q118" t="s">
        <v>33</v>
      </c>
      <c r="R118">
        <f t="shared" ref="R118:S120" si="44">0.3*Y11+(1-0.3)*U11</f>
        <v>0</v>
      </c>
      <c r="S118">
        <f t="shared" si="44"/>
        <v>0</v>
      </c>
      <c r="U118">
        <f t="shared" ref="U118:V120" si="45">0.3*Y18+(1-0.3)*U18</f>
        <v>0</v>
      </c>
      <c r="V118">
        <f t="shared" si="45"/>
        <v>0</v>
      </c>
    </row>
    <row r="119" spans="2:25" x14ac:dyDescent="0.25">
      <c r="C119" s="17"/>
      <c r="D119" s="16"/>
      <c r="E119" t="s">
        <v>35</v>
      </c>
      <c r="F119">
        <f t="shared" si="42"/>
        <v>0</v>
      </c>
      <c r="G119">
        <f t="shared" si="42"/>
        <v>0</v>
      </c>
      <c r="I119">
        <f t="shared" si="43"/>
        <v>0</v>
      </c>
      <c r="J119">
        <f t="shared" si="43"/>
        <v>0</v>
      </c>
      <c r="P119" s="16"/>
      <c r="Q119" t="s">
        <v>35</v>
      </c>
      <c r="R119">
        <f t="shared" si="44"/>
        <v>0</v>
      </c>
      <c r="S119">
        <f t="shared" si="44"/>
        <v>0</v>
      </c>
      <c r="U119">
        <f t="shared" si="45"/>
        <v>0</v>
      </c>
      <c r="V119">
        <f t="shared" si="45"/>
        <v>0</v>
      </c>
    </row>
    <row r="120" spans="2:25" x14ac:dyDescent="0.25">
      <c r="C120" s="17"/>
      <c r="D120" s="16"/>
      <c r="E120" t="s">
        <v>36</v>
      </c>
      <c r="F120">
        <f t="shared" si="42"/>
        <v>5.4199999999999995E-3</v>
      </c>
      <c r="G120">
        <f t="shared" si="42"/>
        <v>5.4199999999999995E-3</v>
      </c>
      <c r="I120">
        <f t="shared" si="43"/>
        <v>5.4199999999999995E-3</v>
      </c>
      <c r="J120">
        <f t="shared" si="43"/>
        <v>5.4199999999999995E-3</v>
      </c>
      <c r="L120">
        <f>0.2*X25+(1-0.2)*T25</f>
        <v>5.4199999999999995E-3</v>
      </c>
      <c r="P120" s="16"/>
      <c r="Q120" t="s">
        <v>36</v>
      </c>
      <c r="R120">
        <f t="shared" si="44"/>
        <v>5.4799999999999996E-3</v>
      </c>
      <c r="S120">
        <f t="shared" si="44"/>
        <v>5.4799999999999996E-3</v>
      </c>
      <c r="U120">
        <f t="shared" si="45"/>
        <v>5.4799999999999996E-3</v>
      </c>
      <c r="V120">
        <f t="shared" si="45"/>
        <v>5.4799999999999996E-3</v>
      </c>
      <c r="X120">
        <f>0.3*X25+(1-0.3)*T25</f>
        <v>5.4799999999999996E-3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G127" si="46">(0.05*(1-0.05)+0.05*(1-0.05))*Y11+0.05*0.05*AC11+(1-0.05*(1-0.05)-0.05*(1-0.05)-0.05*0.05)*U11</f>
        <v>0</v>
      </c>
      <c r="G125">
        <f t="shared" si="46"/>
        <v>0</v>
      </c>
      <c r="H125">
        <f>AE11+AA11+W11</f>
        <v>0</v>
      </c>
      <c r="I125">
        <f t="shared" ref="I125:J127" si="47">(0.05*(1-0.05)+0.05*(1-0.05))*Y18+0.05*0.05*AC18+(1-0.05*(1-0.05)-0.05*(1-0.05)-0.05*0.05)*U18</f>
        <v>0</v>
      </c>
      <c r="J125">
        <f t="shared" si="47"/>
        <v>0</v>
      </c>
      <c r="K125">
        <f>AE18+AA18+W18</f>
        <v>0</v>
      </c>
      <c r="O125" s="20" t="s">
        <v>40</v>
      </c>
      <c r="P125" s="16" t="s">
        <v>34</v>
      </c>
      <c r="Q125" t="s">
        <v>33</v>
      </c>
      <c r="R125">
        <f t="shared" ref="R125:S127" si="48">(0.1*0.9+0.1*0.9)*Y11+0.1*0.1*AC11+(1-0.1*0.9-0.1*0.9-0.1*0.1)*U11</f>
        <v>0</v>
      </c>
      <c r="S125">
        <f t="shared" si="48"/>
        <v>0</v>
      </c>
      <c r="U125">
        <f t="shared" ref="U125:V127" si="49">(0.1*0.9+0.1*0.9)*Y18+0.1*0.1*AC18+(1-0.1*0.9-0.1*0.9-0.1*0.1)*U18</f>
        <v>0</v>
      </c>
      <c r="V125">
        <f t="shared" si="49"/>
        <v>0</v>
      </c>
    </row>
    <row r="126" spans="2:25" x14ac:dyDescent="0.25">
      <c r="B126" s="17"/>
      <c r="C126" s="20"/>
      <c r="D126" s="16"/>
      <c r="E126" t="s">
        <v>35</v>
      </c>
      <c r="F126">
        <f t="shared" si="46"/>
        <v>0</v>
      </c>
      <c r="G126">
        <f t="shared" si="46"/>
        <v>0</v>
      </c>
      <c r="H126">
        <f>AE12+AA12+W12</f>
        <v>0</v>
      </c>
      <c r="I126">
        <f t="shared" si="47"/>
        <v>0</v>
      </c>
      <c r="J126">
        <f t="shared" si="47"/>
        <v>0</v>
      </c>
      <c r="K126">
        <f>AE19+AA19+W19</f>
        <v>0</v>
      </c>
      <c r="O126" s="20"/>
      <c r="P126" s="16"/>
      <c r="Q126" t="s">
        <v>35</v>
      </c>
      <c r="R126">
        <f t="shared" si="48"/>
        <v>0</v>
      </c>
      <c r="S126">
        <f t="shared" si="48"/>
        <v>0</v>
      </c>
      <c r="U126">
        <f t="shared" si="49"/>
        <v>0</v>
      </c>
      <c r="V126">
        <f t="shared" si="49"/>
        <v>0</v>
      </c>
    </row>
    <row r="127" spans="2:25" x14ac:dyDescent="0.25">
      <c r="B127" s="17"/>
      <c r="C127" s="20"/>
      <c r="D127" s="16"/>
      <c r="E127" t="s">
        <v>36</v>
      </c>
      <c r="F127">
        <f t="shared" si="46"/>
        <v>5.3600000000000002E-3</v>
      </c>
      <c r="G127">
        <f t="shared" si="46"/>
        <v>5.3600000000000002E-3</v>
      </c>
      <c r="H127">
        <f>AE13+AA13+W13</f>
        <v>2.743061</v>
      </c>
      <c r="I127">
        <f t="shared" si="47"/>
        <v>5.3600000000000002E-3</v>
      </c>
      <c r="J127">
        <f t="shared" si="47"/>
        <v>5.3600000000000002E-3</v>
      </c>
      <c r="K127">
        <f>AE20+AA20+W20</f>
        <v>2.3855410000000004</v>
      </c>
      <c r="L127">
        <f>(0.05*(1-0.05)+0.05*(1-0.05))*X25+0.05*0.05*AB25+(1-0.05*(1-0.05)-0.05*(1-0.05)-0.05*0.05)*T25</f>
        <v>5.3600000000000002E-3</v>
      </c>
      <c r="M127">
        <f>AE25+AA25+W25</f>
        <v>6.3569519999999997</v>
      </c>
      <c r="O127" s="20"/>
      <c r="P127" s="16"/>
      <c r="Q127" t="s">
        <v>36</v>
      </c>
      <c r="R127">
        <f t="shared" si="48"/>
        <v>5.4199999999999995E-3</v>
      </c>
      <c r="S127">
        <f t="shared" si="48"/>
        <v>5.4199999999999995E-3</v>
      </c>
      <c r="U127">
        <f t="shared" si="49"/>
        <v>5.4199999999999995E-3</v>
      </c>
      <c r="V127">
        <f t="shared" si="49"/>
        <v>5.4199999999999995E-3</v>
      </c>
      <c r="X127">
        <f>(0.1*0.9+0.1*0.9)*X25+0.1*0.1*AB25+(1-0.1*0.9-0.1*0.9-0.1*0.1)*T25</f>
        <v>5.4199999999999995E-3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G133" si="50">(0.2*0.8+0.2*0.8)*Y11+0.2*0.2*AC11+(1-0.2*0.8-0.2*0.8-0.2*0.2)*U11</f>
        <v>0</v>
      </c>
      <c r="G131">
        <f t="shared" si="50"/>
        <v>0</v>
      </c>
      <c r="I131">
        <f t="shared" ref="I131:J133" si="51">(0.2*0.8+0.2*0.8)*Y18+0.2*0.2*AC18+(1-0.2*0.8-0.2*0.8-0.2*0.2)*U18</f>
        <v>0</v>
      </c>
      <c r="J131">
        <f t="shared" si="51"/>
        <v>0</v>
      </c>
      <c r="O131" s="20" t="s">
        <v>42</v>
      </c>
      <c r="P131" s="16" t="s">
        <v>38</v>
      </c>
      <c r="Q131" t="s">
        <v>33</v>
      </c>
      <c r="R131">
        <f t="shared" ref="R131:S133" si="52">(0.3*0.7+0.3*0.7)*Y11+0.3*0.3*AC11+(1-0.3*0.7-0.3*0.7-0.3*0.3)*U11</f>
        <v>0</v>
      </c>
      <c r="S131">
        <f t="shared" si="52"/>
        <v>0</v>
      </c>
      <c r="U131">
        <f t="shared" ref="U131:V133" si="53">(0.3*0.7+0.3*0.7)*Y18+0.3*0.3*AC18+(1-0.3*0.7-0.3*0.7-0.3*0.3)*U18</f>
        <v>0</v>
      </c>
      <c r="V131">
        <f t="shared" si="53"/>
        <v>0</v>
      </c>
    </row>
    <row r="132" spans="1:25" x14ac:dyDescent="0.25">
      <c r="B132" s="17"/>
      <c r="C132" s="20"/>
      <c r="D132" s="16"/>
      <c r="E132" t="s">
        <v>35</v>
      </c>
      <c r="F132">
        <f t="shared" si="50"/>
        <v>0</v>
      </c>
      <c r="G132">
        <f t="shared" si="50"/>
        <v>0</v>
      </c>
      <c r="I132">
        <f t="shared" si="51"/>
        <v>0</v>
      </c>
      <c r="J132">
        <f t="shared" si="51"/>
        <v>0</v>
      </c>
      <c r="O132" s="20"/>
      <c r="P132" s="16"/>
      <c r="Q132" t="s">
        <v>35</v>
      </c>
      <c r="R132">
        <f t="shared" si="52"/>
        <v>0</v>
      </c>
      <c r="S132">
        <f t="shared" si="52"/>
        <v>0</v>
      </c>
      <c r="U132">
        <f t="shared" si="53"/>
        <v>0</v>
      </c>
      <c r="V132">
        <f t="shared" si="53"/>
        <v>0</v>
      </c>
    </row>
    <row r="133" spans="1:25" x14ac:dyDescent="0.25">
      <c r="B133" s="17"/>
      <c r="C133" s="20"/>
      <c r="D133" s="16"/>
      <c r="E133" t="s">
        <v>36</v>
      </c>
      <c r="F133">
        <f t="shared" si="50"/>
        <v>5.5399999999999998E-3</v>
      </c>
      <c r="G133">
        <f t="shared" si="50"/>
        <v>5.5399999999999998E-3</v>
      </c>
      <c r="I133">
        <f t="shared" si="51"/>
        <v>5.5399999999999998E-3</v>
      </c>
      <c r="J133">
        <f t="shared" si="51"/>
        <v>5.5399999999999998E-3</v>
      </c>
      <c r="L133">
        <f>(0.2*0.8+0.2*0.8)*X25+0.2*0.2*AB25+(1-0.2*0.8-0.2*0.8-0.2*0.2)*T25</f>
        <v>5.5399999999999998E-3</v>
      </c>
      <c r="O133" s="20"/>
      <c r="P133" s="16"/>
      <c r="Q133" t="s">
        <v>36</v>
      </c>
      <c r="R133">
        <f t="shared" si="52"/>
        <v>5.6600000000000001E-3</v>
      </c>
      <c r="S133">
        <f t="shared" si="52"/>
        <v>5.6600000000000001E-3</v>
      </c>
      <c r="U133">
        <f t="shared" si="53"/>
        <v>5.6600000000000001E-3</v>
      </c>
      <c r="V133">
        <f t="shared" si="53"/>
        <v>5.6600000000000001E-3</v>
      </c>
      <c r="X133">
        <f>(0.3*0.7+0.3*0.7)*X25+0.3*0.3*AB25+(1-0.3*0.7-0.3*0.7-0.3*0.3)*T25</f>
        <v>5.6600000000000001E-3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>3*0.05*(1-0.05)*(1-0.05)*Y11+3*0.05*0.05*(1-0.05)*AC11+0.05*0.05*0.05*AG11+(1-3*0.05*(1-0.05)*(1-0.05)-3*0.05*0.05*(1-0.05)-0.05*0.05*0.05)*U11</f>
        <v>0</v>
      </c>
      <c r="G138">
        <f>3*0.05*(1-0.05)*(1-0.05)*Z11+3*0.05*0.05*(1-0.05)*AD11+0.05*0.05*0.05*AH11+(1-3*0.05*(1-0.05)*(1-0.05)-3*0.05*0.05*(1-0.05)-0.05*0.05*0.05)*V11</f>
        <v>0</v>
      </c>
      <c r="H138">
        <f>AI11+AE11+AA11+W11</f>
        <v>0</v>
      </c>
      <c r="I138">
        <f t="shared" ref="I138:J140" si="54">3*0.05*(1-0.05)*(1-0.05)*Y18+3*0.05*0.05*(1-0.05)*AC18+0.05*0.05*0.05*AG18+(1-3*0.05*(1-0.05)*(1-0.05)-3*0.05*0.05*(1-0.05)-0.05*0.05*0.05)*U18</f>
        <v>0</v>
      </c>
      <c r="J138">
        <f t="shared" si="54"/>
        <v>0</v>
      </c>
      <c r="K138">
        <f>AI18+AE18+AA18+W18</f>
        <v>0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S140" si="55">3*0.1*(1-0.1)*(1-0.1)*Y11+3*0.1*0.1*(1-0.1)*AC11+0.1*0.1*0.1*AG11+(1-3*0.1*(1-0.1)*(1-0.1)-3*0.1*0.1*(1-0.1)-0.1*0.1*0.1)*U11</f>
        <v>0</v>
      </c>
      <c r="S138">
        <f t="shared" si="55"/>
        <v>0</v>
      </c>
      <c r="U138">
        <f t="shared" ref="U138:V140" si="56">3*0.1*(1-0.1)*(1-0.1)*Y18+3*0.1*0.1*(1-0.1)*AC18+0.1*0.1*0.1*AG18+(1-3*0.1*(1-0.1)*(1-0.1)-3*0.1*0.1*(1-0.1)-0.1*0.1*0.1)*U18</f>
        <v>0</v>
      </c>
      <c r="V138">
        <f t="shared" si="56"/>
        <v>0</v>
      </c>
    </row>
    <row r="139" spans="1:25" x14ac:dyDescent="0.25">
      <c r="A139" s="17"/>
      <c r="B139" s="21"/>
      <c r="C139" s="20"/>
      <c r="D139" s="16"/>
      <c r="E139" t="s">
        <v>35</v>
      </c>
      <c r="F139">
        <f>3*0.05*(1-0.05)*(1-0.05)*Y12+3*0.05*0.05*(1-0.05)*AC12+0.05*0.05*0.05*AG12+(1-3*0.05*(1-0.05)*(1-0.05)-3*0.05*0.05*(1-0.05)-0.05*0.05*0.05)*U12</f>
        <v>0</v>
      </c>
      <c r="G139">
        <f>3*0.05*(1-0.05)*(1-0.05)*Z12+3*0.05*0.05*(1-0.05)*AD12+0.05*0.05*0.05*AH12+(1-3*0.05*(1-0.05)*(1-0.05)-3*0.05*0.05*(1-0.05)-0.05*0.05*0.05)*V12</f>
        <v>0</v>
      </c>
      <c r="H139">
        <f>AI12+AE12+AA12+W12</f>
        <v>0</v>
      </c>
      <c r="I139">
        <f t="shared" si="54"/>
        <v>0</v>
      </c>
      <c r="J139">
        <f t="shared" si="54"/>
        <v>0</v>
      </c>
      <c r="K139">
        <f>AI19+AE19+AA19+W19</f>
        <v>0</v>
      </c>
      <c r="N139" s="21"/>
      <c r="O139" s="20"/>
      <c r="P139" s="16"/>
      <c r="Q139" t="s">
        <v>35</v>
      </c>
      <c r="R139">
        <f t="shared" si="55"/>
        <v>0</v>
      </c>
      <c r="S139">
        <f t="shared" si="55"/>
        <v>0</v>
      </c>
      <c r="U139">
        <f t="shared" si="56"/>
        <v>0</v>
      </c>
      <c r="V139">
        <f t="shared" si="56"/>
        <v>0</v>
      </c>
    </row>
    <row r="140" spans="1:25" x14ac:dyDescent="0.25">
      <c r="A140" s="17"/>
      <c r="B140" s="21"/>
      <c r="C140" s="20"/>
      <c r="D140" s="16"/>
      <c r="E140" t="s">
        <v>36</v>
      </c>
      <c r="F140">
        <f>3*0.05*(1-0.05)*(1-0.05)*Y20+3*0.05*0.05*(1-0.05)*AC13+0.05*0.05*0.05*AG13+(1-3*0.05*(1-0.05)*(1-0.05)-3*0.05*0.05*(1-0.05)-0.05*0.05*0.05)*U13</f>
        <v>5.389999999999999E-3</v>
      </c>
      <c r="G140">
        <f>3*0.05*(1-0.05)*(1-0.05)*Z20+3*0.05*0.05*(1-0.05)*AD13+0.05*0.05*0.05*AH13+(1-3*0.05*(1-0.05)*(1-0.05)-3*0.05*0.05*(1-0.05)-0.05*0.05*0.05)*V13</f>
        <v>5.3900124999999993E-3</v>
      </c>
      <c r="H140">
        <f>AI13+AE13+AA20+W13</f>
        <v>3.9706760000000001</v>
      </c>
      <c r="I140">
        <f t="shared" si="54"/>
        <v>5.389999999999999E-3</v>
      </c>
      <c r="J140">
        <f t="shared" si="54"/>
        <v>5.3900124999999993E-3</v>
      </c>
      <c r="K140">
        <f>AI20+AE20+AA20+W20</f>
        <v>3.5257260000000001</v>
      </c>
      <c r="L140">
        <f>3*0.05*(1-0.05)*(1-0.05)*X25+3*0.05*0.05*(1-0.05)*AB25+0.05*0.05*0.05*AF25+(1-3*0.05*(1-0.05)*(1-0.05)-3*0.05*0.05*(1-0.05)-0.05*0.05*0.05)*T25</f>
        <v>5.389999999999999E-3</v>
      </c>
      <c r="M140">
        <f>AI25+AE25+AA25+W25</f>
        <v>8.1247050000000005</v>
      </c>
      <c r="N140" s="21"/>
      <c r="O140" s="20"/>
      <c r="P140" s="16"/>
      <c r="Q140" t="s">
        <v>36</v>
      </c>
      <c r="R140">
        <f t="shared" si="55"/>
        <v>5.4799999999999996E-3</v>
      </c>
      <c r="S140">
        <f t="shared" si="55"/>
        <v>5.4800999999999999E-3</v>
      </c>
      <c r="U140">
        <f t="shared" si="56"/>
        <v>5.4799999999999996E-3</v>
      </c>
      <c r="V140">
        <f t="shared" si="56"/>
        <v>5.4800999999999999E-3</v>
      </c>
      <c r="X140">
        <f>3*0.1*(1-0.1)*(1-0.1)*X25+3*0.1*0.1*(1-0.1)*AB25+0.1*0.1*0.1*AF25+(1-3*0.1*(1-0.1)*(1-0.1)-3*0.1*0.1*(1-0.1)-0.1*0.1*0.1)*T25</f>
        <v>5.4799999999999996E-3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>3*0.2*(1-0.2)*(1-0.2)*Y11+3*0.2*0.2*(1-0.2)*AC11+0.2*0.2*0.2*AG11+(1-3*0.2*(1-0.2)*(1-0.2)-3*0.2*0.2*(1-0.2)-0.2*0.2*0.2)*U11</f>
        <v>0</v>
      </c>
      <c r="G144">
        <f>3*0.2*(1-0.2)*(1-0.2)*Z11+3*0.2*0.2*(1-0.2)*AD11+0.2*0.2*0.2*AH11+(1-3*0.2*(1-0.2)*(1-0.2)-3*0.2*0.2*(1-0.2)-0.2*0.2*0.2)*V11</f>
        <v>0</v>
      </c>
      <c r="I144">
        <f t="shared" ref="I144:J146" si="57">3*0.2*(1-0.2)*(1-0.2)*Y18+3*0.2*0.2*(1-0.2)*AC18+0.2*0.2*0.2*AG18+(1-3*0.2*(1-0.2)*(1-0.2)-3*0.2*0.2*(1-0.2)-0.2*0.2*0.2)*U18</f>
        <v>0</v>
      </c>
      <c r="J144">
        <f t="shared" si="57"/>
        <v>0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S146" si="58">3*0.3*(1-0.3)*(1-0.3)*Y11+3*0.3*0.3*(1-0.3)*AC11+0.3*0.3*0.3*AG11+(1-3*0.3*(1-0.3)*(1-0.3)-3*0.3*0.3*(1-0.3)-0.3*0.3*0.3)*U11</f>
        <v>0</v>
      </c>
      <c r="S144">
        <f t="shared" si="58"/>
        <v>0</v>
      </c>
      <c r="U144">
        <f t="shared" ref="U144:V146" si="59">3*0.3*(1-0.3)*(1-0.3)*Y18+3*0.3*0.3*(1-0.3)*AC18+0.3*0.3*0.3*AG18+(1-3*0.3*(1-0.3)*(1-0.3)-3*0.3*0.3*(1-0.3)-0.3*0.3*0.3)*U18</f>
        <v>0</v>
      </c>
      <c r="V144">
        <f t="shared" si="59"/>
        <v>0</v>
      </c>
    </row>
    <row r="145" spans="1:25" x14ac:dyDescent="0.25">
      <c r="A145" s="17"/>
      <c r="B145" s="21"/>
      <c r="C145" s="20"/>
      <c r="D145" s="16"/>
      <c r="E145" t="s">
        <v>35</v>
      </c>
      <c r="F145">
        <f>3*0.2*(1-0.2)*(1-0.2)*Y12+3*0.2*0.2*(1-0.2)*AC12+0.2*0.2*0.2*AG12+(1-3*0.2*(1-0.2)*(1-0.2)-3*0.2*0.2*(1-0.2)-0.2*0.2*0.2)*U12</f>
        <v>0</v>
      </c>
      <c r="G145">
        <f>3*0.2*(1-0.2)*(1-0.2)*Z12+3*0.2*0.2*(1-0.2)*AD12+0.2*0.2*0.2*AH12+(1-3*0.2*(1-0.2)*(1-0.2)-3*0.2*0.2*(1-0.2)-0.2*0.2*0.2)*V12</f>
        <v>0</v>
      </c>
      <c r="I145">
        <f t="shared" si="57"/>
        <v>0</v>
      </c>
      <c r="J145">
        <f t="shared" si="57"/>
        <v>0</v>
      </c>
      <c r="N145" s="21"/>
      <c r="O145" s="20"/>
      <c r="P145" s="16"/>
      <c r="Q145" t="s">
        <v>35</v>
      </c>
      <c r="R145">
        <f t="shared" si="58"/>
        <v>0</v>
      </c>
      <c r="S145">
        <f t="shared" si="58"/>
        <v>0</v>
      </c>
      <c r="U145">
        <f t="shared" si="59"/>
        <v>0</v>
      </c>
      <c r="V145">
        <f t="shared" si="59"/>
        <v>0</v>
      </c>
    </row>
    <row r="146" spans="1:25" x14ac:dyDescent="0.25">
      <c r="A146" s="17"/>
      <c r="B146" s="21"/>
      <c r="C146" s="20"/>
      <c r="D146" s="16"/>
      <c r="E146" t="s">
        <v>36</v>
      </c>
      <c r="F146">
        <f>3*0.2*(1-0.2)*(1-0.2)*Y20+3*0.2*0.2*(1-0.2)*AC13+0.2*0.2*0.2*AG13+(1-3*0.2*(1-0.2)*(1-0.2)-3*0.2*0.2*(1-0.2)-0.2*0.2*0.2)*U13</f>
        <v>5.6600000000000001E-3</v>
      </c>
      <c r="G146">
        <f>3*0.2*(1-0.2)*(1-0.2)*Z20+3*0.2*0.2*(1-0.2)*AD13+0.2*0.2*0.2*AH13+(1-3*0.2*(1-0.2)*(1-0.2)-3*0.2*0.2*(1-0.2)-0.2*0.2*0.2)*V13</f>
        <v>5.6607999999999997E-3</v>
      </c>
      <c r="I146">
        <f t="shared" si="57"/>
        <v>5.6600000000000001E-3</v>
      </c>
      <c r="J146">
        <f t="shared" si="57"/>
        <v>5.6607999999999997E-3</v>
      </c>
      <c r="L146">
        <f>3*0.2*(1-0.2)*(1-0.2)*X25+3*0.2*0.2*(1-0.2)*AB25+0.2*0.2*0.2*AF25+(1-3*0.2*(1-0.2)*(1-0.2)-3*0.2*0.2*(1-0.2)-0.2*0.2*0.2)*T25</f>
        <v>5.6600000000000001E-3</v>
      </c>
      <c r="N146" s="21"/>
      <c r="O146" s="20"/>
      <c r="P146" s="16"/>
      <c r="Q146" t="s">
        <v>36</v>
      </c>
      <c r="R146">
        <f t="shared" si="58"/>
        <v>5.8400000000000006E-3</v>
      </c>
      <c r="S146">
        <f t="shared" si="58"/>
        <v>5.8427000000000002E-3</v>
      </c>
      <c r="U146">
        <f t="shared" si="59"/>
        <v>5.8400000000000006E-3</v>
      </c>
      <c r="V146">
        <f t="shared" si="59"/>
        <v>5.8427000000000002E-3</v>
      </c>
      <c r="X146">
        <f>3*0.3*(1-0.3)*(1-0.3)*X25+3*0.3*0.3*(1-0.3)*AB25+0.3*0.3*0.3*AF25+(1-3*0.3*(1-0.3)*(1-0.3)-3*0.3*0.3*(1-0.3)-0.3*0.3*0.3)*T25</f>
        <v>5.8400000000000006E-3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G153" si="60">0.05*G32+(1-0.05)*C32</f>
        <v>0</v>
      </c>
      <c r="G151">
        <f t="shared" si="60"/>
        <v>0</v>
      </c>
      <c r="H151">
        <f t="shared" ref="H151:H153" si="61">I32++E32</f>
        <v>0</v>
      </c>
      <c r="I151">
        <f>0.05*G39+(1-0.05)*C39</f>
        <v>0</v>
      </c>
      <c r="J151">
        <f t="shared" ref="J151:J153" si="62">0.05*H39+(1-0.05)*D39</f>
        <v>0</v>
      </c>
      <c r="K151">
        <f t="shared" ref="K151:K153" si="63">I39+E39</f>
        <v>0</v>
      </c>
      <c r="P151" s="16" t="s">
        <v>34</v>
      </c>
      <c r="Q151" t="s">
        <v>33</v>
      </c>
      <c r="R151">
        <f t="shared" ref="R151:S153" si="64">0.1*G32+(1-0.1)*C32</f>
        <v>0</v>
      </c>
      <c r="S151">
        <f t="shared" si="64"/>
        <v>0</v>
      </c>
      <c r="U151">
        <f t="shared" ref="U151:U153" si="65">0.1*G39+(1-0.1)*C39</f>
        <v>0</v>
      </c>
      <c r="V151">
        <f t="shared" ref="V151:V153" si="66">0.1*H39+(1-0.1)*D39</f>
        <v>0</v>
      </c>
    </row>
    <row r="152" spans="1:25" x14ac:dyDescent="0.25">
      <c r="C152" s="17"/>
      <c r="D152" s="16"/>
      <c r="E152" t="s">
        <v>35</v>
      </c>
      <c r="F152">
        <f t="shared" si="60"/>
        <v>0</v>
      </c>
      <c r="G152">
        <f t="shared" si="60"/>
        <v>0</v>
      </c>
      <c r="H152">
        <f t="shared" si="61"/>
        <v>0</v>
      </c>
      <c r="I152">
        <f t="shared" ref="I152:I153" si="67">0.05*G40+(1-0.05)*C40</f>
        <v>0</v>
      </c>
      <c r="J152">
        <f t="shared" si="62"/>
        <v>0</v>
      </c>
      <c r="K152">
        <f t="shared" si="63"/>
        <v>0</v>
      </c>
      <c r="P152" s="16"/>
      <c r="Q152" t="s">
        <v>35</v>
      </c>
      <c r="R152">
        <f t="shared" si="64"/>
        <v>0</v>
      </c>
      <c r="S152">
        <f t="shared" si="64"/>
        <v>0</v>
      </c>
      <c r="U152">
        <f t="shared" si="65"/>
        <v>0</v>
      </c>
      <c r="V152">
        <f t="shared" si="66"/>
        <v>0</v>
      </c>
    </row>
    <row r="153" spans="1:25" x14ac:dyDescent="0.25">
      <c r="C153" s="17"/>
      <c r="D153" s="16"/>
      <c r="E153" t="s">
        <v>36</v>
      </c>
      <c r="F153">
        <f t="shared" si="60"/>
        <v>4.725E-3</v>
      </c>
      <c r="G153">
        <f t="shared" si="60"/>
        <v>4.9299999999999995E-3</v>
      </c>
      <c r="H153">
        <f t="shared" si="61"/>
        <v>1.7756509999999999</v>
      </c>
      <c r="I153">
        <f t="shared" si="67"/>
        <v>4.7299999999999998E-3</v>
      </c>
      <c r="J153">
        <f t="shared" si="62"/>
        <v>4.9299999999999995E-3</v>
      </c>
      <c r="K153">
        <f t="shared" si="63"/>
        <v>2.0352319999999997</v>
      </c>
      <c r="L153">
        <f>0.05*F46+(1-0.05)*B46</f>
        <v>4.8300000000000001E-3</v>
      </c>
      <c r="M153">
        <f>I46+E46</f>
        <v>3.8154620000000001</v>
      </c>
      <c r="P153" s="16"/>
      <c r="Q153" t="s">
        <v>36</v>
      </c>
      <c r="R153">
        <f t="shared" si="64"/>
        <v>4.7499999999999999E-3</v>
      </c>
      <c r="S153">
        <f t="shared" si="64"/>
        <v>4.96E-3</v>
      </c>
      <c r="U153">
        <f t="shared" si="65"/>
        <v>4.7600000000000003E-3</v>
      </c>
      <c r="V153">
        <f t="shared" si="66"/>
        <v>4.96E-3</v>
      </c>
      <c r="X153">
        <f>0.1*F46+(1-0.1)*B46</f>
        <v>4.8599999999999997E-3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G159" si="68">0.2*G32+(1-0.2)*C32</f>
        <v>0</v>
      </c>
      <c r="G157">
        <f t="shared" si="68"/>
        <v>0</v>
      </c>
      <c r="I157">
        <f t="shared" ref="I157:I159" si="69">0.2*G39+(1-0.2)*C39</f>
        <v>0</v>
      </c>
      <c r="J157">
        <f t="shared" ref="J157:J159" si="70">0.2*H39+(1-0.2)*D39</f>
        <v>0</v>
      </c>
      <c r="P157" s="16" t="s">
        <v>38</v>
      </c>
      <c r="Q157" t="s">
        <v>33</v>
      </c>
      <c r="R157">
        <f t="shared" ref="R157:S159" si="71">0.3*G32+(1-0.3)*C32</f>
        <v>0</v>
      </c>
      <c r="S157">
        <f t="shared" si="71"/>
        <v>0</v>
      </c>
      <c r="U157">
        <f t="shared" ref="U157:U159" si="72">0.3*G39+(1-0.3)*C39</f>
        <v>0</v>
      </c>
      <c r="V157">
        <f t="shared" ref="V157:V159" si="73">0.3*H39+(1-0.3)*D39</f>
        <v>0</v>
      </c>
    </row>
    <row r="158" spans="1:25" x14ac:dyDescent="0.25">
      <c r="C158" s="17"/>
      <c r="D158" s="16"/>
      <c r="E158" t="s">
        <v>35</v>
      </c>
      <c r="F158">
        <f t="shared" si="68"/>
        <v>0</v>
      </c>
      <c r="G158">
        <f t="shared" si="68"/>
        <v>0</v>
      </c>
      <c r="I158">
        <f t="shared" si="69"/>
        <v>0</v>
      </c>
      <c r="J158">
        <f t="shared" si="70"/>
        <v>0</v>
      </c>
      <c r="P158" s="16"/>
      <c r="Q158" t="s">
        <v>35</v>
      </c>
      <c r="R158">
        <f t="shared" si="71"/>
        <v>0</v>
      </c>
      <c r="S158">
        <f t="shared" si="71"/>
        <v>0</v>
      </c>
      <c r="U158">
        <f t="shared" si="72"/>
        <v>0</v>
      </c>
      <c r="V158">
        <f t="shared" si="73"/>
        <v>0</v>
      </c>
    </row>
    <row r="159" spans="1:25" x14ac:dyDescent="0.25">
      <c r="C159" s="17"/>
      <c r="D159" s="16"/>
      <c r="E159" t="s">
        <v>36</v>
      </c>
      <c r="F159">
        <f t="shared" si="68"/>
        <v>4.8000000000000004E-3</v>
      </c>
      <c r="G159">
        <f t="shared" si="68"/>
        <v>5.0200000000000002E-3</v>
      </c>
      <c r="I159">
        <f t="shared" si="69"/>
        <v>4.8200000000000005E-3</v>
      </c>
      <c r="J159">
        <f t="shared" si="70"/>
        <v>5.0200000000000002E-3</v>
      </c>
      <c r="L159">
        <f>0.2*F46+(1-0.2)*B46</f>
        <v>4.9199999999999999E-3</v>
      </c>
      <c r="P159" s="16"/>
      <c r="Q159" t="s">
        <v>36</v>
      </c>
      <c r="R159">
        <f t="shared" si="71"/>
        <v>4.8500000000000001E-3</v>
      </c>
      <c r="S159">
        <f t="shared" si="71"/>
        <v>5.0799999999999994E-3</v>
      </c>
      <c r="U159">
        <f t="shared" si="72"/>
        <v>4.8799999999999998E-3</v>
      </c>
      <c r="V159">
        <f t="shared" si="73"/>
        <v>5.0799999999999994E-3</v>
      </c>
      <c r="X159">
        <f>0.3*F46+(1-0.3)*B46</f>
        <v>4.9800000000000001E-3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G166" si="74">(0.05*(1-0.05)+0.05*(1-0.05))*G32+0.05*0.05*K32+(1-0.05*(1-0.05)-0.05*(1-0.05)-0.05*0.05)*C32</f>
        <v>0</v>
      </c>
      <c r="G164">
        <f t="shared" si="74"/>
        <v>0</v>
      </c>
      <c r="H164">
        <f t="shared" ref="H164:H166" si="75">M32+I32+E32</f>
        <v>0</v>
      </c>
      <c r="I164">
        <f>(0.05*(1-0.05)+0.05*(1-0.05))*G39+0.05*0.05*K39+(1-0.05*(1-0.05)-0.05*(1-0.05)-0.05*0.05)*C39</f>
        <v>0</v>
      </c>
      <c r="J164">
        <f>(0.05*(1-0.05)+0.05*(1-0.05))*H39+0.05*0.05*L39+(1-0.05*(1-0.05)-0.05*(1-0.05)-0.05*0.05)*D39</f>
        <v>0</v>
      </c>
      <c r="K164">
        <f t="shared" ref="K164:K166" si="76">M39+I39+E39</f>
        <v>0</v>
      </c>
      <c r="O164" s="20" t="s">
        <v>40</v>
      </c>
      <c r="P164" s="16" t="s">
        <v>34</v>
      </c>
      <c r="Q164" t="s">
        <v>33</v>
      </c>
      <c r="R164">
        <f t="shared" ref="R164:S166" si="77">(0.1*0.9+0.1*0.9)*G32+0.1*0.1*K32+(1-0.1*0.9-0.1*0.9-0.1*0.1)*C32</f>
        <v>0</v>
      </c>
      <c r="S164">
        <f t="shared" si="77"/>
        <v>0</v>
      </c>
      <c r="U164">
        <f t="shared" ref="U164:U166" si="78">(0.1*0.9+0.1*0.9)*G39+0.1*0.1*K39+(1-0.1*0.9-0.1*0.9-0.1*0.1)*C39</f>
        <v>0</v>
      </c>
      <c r="V164">
        <f t="shared" ref="V164:V166" si="79">(0.1*0.9+0.1*0.9)*H39+0.1*0.1*L39+(1-0.1*0.9-0.1*0.9-0.1*0.1)*D39</f>
        <v>0</v>
      </c>
    </row>
    <row r="165" spans="2:25" x14ac:dyDescent="0.25">
      <c r="B165" s="17"/>
      <c r="C165" s="20"/>
      <c r="D165" s="16"/>
      <c r="E165" t="s">
        <v>35</v>
      </c>
      <c r="F165">
        <f t="shared" si="74"/>
        <v>0</v>
      </c>
      <c r="G165">
        <f t="shared" si="74"/>
        <v>0</v>
      </c>
      <c r="H165">
        <f t="shared" si="75"/>
        <v>0</v>
      </c>
      <c r="I165">
        <f t="shared" ref="I165:I166" si="80">(0.05*(1-0.05)+0.05*(1-0.05))*G40+0.05*0.05*K40+(1-0.05*(1-0.05)-0.05*(1-0.05)-0.05*0.05)*C40</f>
        <v>0</v>
      </c>
      <c r="J165">
        <f t="shared" ref="J165:J166" si="81">(0.05*(1-0.05)+0.05*(1-0.05))*H40+0.05*0.05*L40+(1-0.05*(1-0.05)-0.05*(1-0.05)-0.05*0.05)*D40</f>
        <v>0</v>
      </c>
      <c r="K165">
        <f t="shared" si="76"/>
        <v>0</v>
      </c>
      <c r="O165" s="20"/>
      <c r="P165" s="16"/>
      <c r="Q165" t="s">
        <v>35</v>
      </c>
      <c r="R165">
        <f t="shared" si="77"/>
        <v>0</v>
      </c>
      <c r="S165">
        <f t="shared" si="77"/>
        <v>0</v>
      </c>
      <c r="U165">
        <f t="shared" si="78"/>
        <v>0</v>
      </c>
      <c r="V165">
        <f t="shared" si="79"/>
        <v>0</v>
      </c>
    </row>
    <row r="166" spans="2:25" x14ac:dyDescent="0.25">
      <c r="B166" s="17"/>
      <c r="C166" s="20"/>
      <c r="D166" s="16"/>
      <c r="E166" t="s">
        <v>36</v>
      </c>
      <c r="F166">
        <f t="shared" si="74"/>
        <v>4.750250000000001E-3</v>
      </c>
      <c r="G166">
        <f t="shared" si="74"/>
        <v>4.9597499999999997E-3</v>
      </c>
      <c r="H166">
        <f t="shared" si="75"/>
        <v>2.9428700000000001</v>
      </c>
      <c r="I166">
        <f t="shared" si="80"/>
        <v>4.759750000000001E-3</v>
      </c>
      <c r="J166">
        <f t="shared" si="81"/>
        <v>4.9597499999999997E-3</v>
      </c>
      <c r="K166">
        <f t="shared" si="76"/>
        <v>3.1608900000000002</v>
      </c>
      <c r="L166">
        <f>(0.05*(1-0.05)+0.05*(1-0.05))*F46+0.05*0.05*J46+(1-0.05*(1-0.05)-0.05*(1-0.05)-0.05*0.05)*B46</f>
        <v>4.8597499999999995E-3</v>
      </c>
      <c r="M166">
        <f>M46+I46+E46</f>
        <v>5.5950760000000006</v>
      </c>
      <c r="O166" s="20"/>
      <c r="P166" s="16"/>
      <c r="Q166" t="s">
        <v>36</v>
      </c>
      <c r="R166">
        <f t="shared" si="77"/>
        <v>4.8010000000000006E-3</v>
      </c>
      <c r="S166">
        <f t="shared" si="77"/>
        <v>5.019E-3</v>
      </c>
      <c r="U166">
        <f t="shared" si="78"/>
        <v>4.8190000000000004E-3</v>
      </c>
      <c r="V166">
        <f t="shared" si="79"/>
        <v>5.019E-3</v>
      </c>
      <c r="X166">
        <f>(0.1*0.9+0.1*0.9)*F46+0.1*0.1*J46+(1-0.1*0.9-0.1*0.9-0.1*0.1)*B46</f>
        <v>4.9189999999999998E-3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G172" si="82">(0.2*0.8+0.2*0.8)*G32+0.2*0.2*K32+(1-0.2*0.8-0.2*0.8-0.2*0.2)*C32</f>
        <v>0</v>
      </c>
      <c r="G170">
        <f t="shared" si="82"/>
        <v>0</v>
      </c>
      <c r="I170">
        <f>(0.2*0.8+0.2*0.8)*G39+0.2*0.2*K39+(1-0.2*0.8-0.2*0.8-0.2*0.2)*C39</f>
        <v>0</v>
      </c>
      <c r="J170">
        <f t="shared" ref="J170:J172" si="83">(0.2*0.8+0.2*0.8)*H39+0.2*0.2*L39+(1-0.2*0.8-0.2*0.8-0.2*0.2)*D39</f>
        <v>0</v>
      </c>
      <c r="O170" s="20" t="s">
        <v>42</v>
      </c>
      <c r="P170" s="16" t="s">
        <v>38</v>
      </c>
      <c r="Q170" t="s">
        <v>33</v>
      </c>
      <c r="R170">
        <f t="shared" ref="R170:S172" si="84">(0.3*0.7+0.3*0.7)*G32+0.3*0.3*K32+(1-0.3*0.7-0.3*0.7-0.3*0.3)*C32</f>
        <v>0</v>
      </c>
      <c r="S170">
        <f t="shared" si="84"/>
        <v>0</v>
      </c>
      <c r="U170">
        <f>(0.3*0.7+0.3*0.7)*G39+0.3*0.3*K39+(1-0.3*0.7-0.3*0.7-0.3*0.3)*C39</f>
        <v>0</v>
      </c>
      <c r="V170">
        <f t="shared" ref="V170:V172" si="85">(0.3*0.7+0.3*0.7)*H39+0.3*0.3*L39+(1-0.3*0.7-0.3*0.7-0.3*0.3)*D39</f>
        <v>0</v>
      </c>
    </row>
    <row r="171" spans="2:25" x14ac:dyDescent="0.25">
      <c r="B171" s="17"/>
      <c r="C171" s="20"/>
      <c r="D171" s="16"/>
      <c r="E171" t="s">
        <v>35</v>
      </c>
      <c r="F171">
        <f t="shared" si="82"/>
        <v>0</v>
      </c>
      <c r="G171">
        <f t="shared" si="82"/>
        <v>0</v>
      </c>
      <c r="I171">
        <f t="shared" ref="I171:I172" si="86">(0.2*0.8+0.2*0.8)*G40+0.2*0.2*K40+(1-0.2*0.8-0.2*0.8-0.2*0.2)*C40</f>
        <v>0</v>
      </c>
      <c r="J171">
        <f t="shared" si="83"/>
        <v>0</v>
      </c>
      <c r="O171" s="20"/>
      <c r="P171" s="16"/>
      <c r="Q171" t="s">
        <v>35</v>
      </c>
      <c r="R171">
        <f t="shared" si="84"/>
        <v>0</v>
      </c>
      <c r="S171">
        <f t="shared" si="84"/>
        <v>0</v>
      </c>
      <c r="U171">
        <f>(0.3*0.7+0.3*0.7)*G40+0.3*0.3*K40+(1-0.3*0.7-0.3*0.7-0.3*0.3)*C40</f>
        <v>0</v>
      </c>
      <c r="V171">
        <f t="shared" si="85"/>
        <v>0</v>
      </c>
    </row>
    <row r="172" spans="2:25" x14ac:dyDescent="0.25">
      <c r="B172" s="17"/>
      <c r="C172" s="20"/>
      <c r="D172" s="16"/>
      <c r="E172" t="s">
        <v>36</v>
      </c>
      <c r="F172">
        <f t="shared" si="82"/>
        <v>4.9040000000000004E-3</v>
      </c>
      <c r="G172">
        <f t="shared" si="82"/>
        <v>5.1359999999999999E-3</v>
      </c>
      <c r="I172">
        <f t="shared" si="86"/>
        <v>4.9360000000000003E-3</v>
      </c>
      <c r="J172">
        <f t="shared" si="83"/>
        <v>5.1359999999999999E-3</v>
      </c>
      <c r="L172">
        <f>(0.2*0.8+0.2*0.8)*F46+0.2*0.2*J46+(1-0.2*0.8-0.2*0.8-0.2*0.2)*B46</f>
        <v>5.0359999999999997E-3</v>
      </c>
      <c r="O172" s="20"/>
      <c r="P172" s="16"/>
      <c r="Q172" t="s">
        <v>36</v>
      </c>
      <c r="R172">
        <f t="shared" si="84"/>
        <v>5.0089999999999996E-3</v>
      </c>
      <c r="S172">
        <f t="shared" si="84"/>
        <v>5.2510000000000005E-3</v>
      </c>
      <c r="U172">
        <f>(0.3*0.7+0.3*0.7)*G41+0.3*0.3*K41+(1-0.3*0.7-0.3*0.7-0.3*0.3)*C41</f>
        <v>5.0509999999999999E-3</v>
      </c>
      <c r="V172">
        <f t="shared" si="85"/>
        <v>5.2510000000000005E-3</v>
      </c>
      <c r="X172">
        <f>(0.3*0.7+0.3*0.7)*F46+0.3*0.3*J46+(1-0.3*0.7-0.3*0.7-0.3*0.3)*B46</f>
        <v>5.1510000000000011E-3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G179" si="87">3*0.05*(1-0.05)*(1-0.05)*G32+3*0.05*0.05*(1-0.05)*K32+0.05*0.05*0.05*O32+(1-3*0.05*(1-0.05)*(1-0.05)-3*0.05*0.05*(1-0.05)-0.05*0.05*0.05)*C32</f>
        <v>0</v>
      </c>
      <c r="G177">
        <f t="shared" si="87"/>
        <v>0</v>
      </c>
      <c r="H177">
        <f t="shared" ref="H177:H179" si="88">Q32+M32+I32+E32</f>
        <v>0</v>
      </c>
      <c r="I177">
        <f>3*0.05*(1-0.05)*(1-0.05)*G39+3*0.05*0.05*(1-0.05)*K39+0.05*0.05*0.05*O39+(1-3*0.05*(1-0.05)*(1-0.05)-3*0.05*0.05*(1-0.05)-0.05*0.05*0.05)*C39</f>
        <v>0</v>
      </c>
      <c r="J177">
        <f>3*0.05*(1-0.05)*(1-0.05)*H39+3*0.05*0.05*(1-0.05)*L39+0.05*0.05*0.05*P39+(1-3*0.05*(1-0.05)*(1-0.05)-3*0.05*0.05*(1-0.05)-0.05*0.05*0.05)*D39</f>
        <v>0</v>
      </c>
      <c r="K177">
        <f t="shared" ref="K177:K179" si="89">Q39+M39+I39+E39</f>
        <v>0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S179" si="90">3*0.1*(1-0.1)*(1-0.1)*G32+3*0.1*0.1*(1-0.1)*K32+0.1*0.1*0.1*O32+(1-3*0.1*(1-0.1)*(1-0.1)-3*0.1*0.1*(1-0.1)-0.1*0.1*0.1)*C32</f>
        <v>0</v>
      </c>
      <c r="S177">
        <f t="shared" si="90"/>
        <v>0</v>
      </c>
      <c r="U177">
        <f t="shared" ref="U177:U179" si="91">3*0.1*(1-0.1)*(1-0.1)*G39+3*0.1*0.1*(1-0.1)*K39+0.1*0.1*0.1*O39+(1-3*0.1*(1-0.1)*(1-0.1)-3*0.1*0.1*(1-0.1)-0.1*0.1*0.1)*C39</f>
        <v>0</v>
      </c>
      <c r="V177">
        <f t="shared" ref="V177:V179" si="92">3*0.1*(1-0.1)*(1-0.1)*H39+3*0.1*0.1*(1-0.1)*L39+0.1*0.1*0.1*P39+(1-3*0.1*(1-0.1)*(1-0.1)-3*0.1*0.1*(1-0.1)-0.1*0.1*0.1)*D39</f>
        <v>0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87"/>
        <v>0</v>
      </c>
      <c r="G178">
        <f t="shared" si="87"/>
        <v>0</v>
      </c>
      <c r="H178">
        <f t="shared" si="88"/>
        <v>0</v>
      </c>
      <c r="I178">
        <f t="shared" ref="I178:I179" si="93">3*0.05*(1-0.05)*(1-0.05)*G40+3*0.05*0.05*(1-0.05)*K40+0.05*0.05*0.05*O40+(1-3*0.05*(1-0.05)*(1-0.05)-3*0.05*0.05*(1-0.05)-0.05*0.05*0.05)*C40</f>
        <v>0</v>
      </c>
      <c r="J178">
        <f t="shared" ref="J178:J179" si="94">3*0.05*(1-0.05)*(1-0.05)*H40+3*0.05*0.05*(1-0.05)*L40+0.05*0.05*0.05*P40+(1-3*0.05*(1-0.05)*(1-0.05)-3*0.05*0.05*(1-0.05)-0.05*0.05*0.05)*D40</f>
        <v>0</v>
      </c>
      <c r="K178">
        <f t="shared" si="89"/>
        <v>0</v>
      </c>
      <c r="N178" s="21"/>
      <c r="O178" s="20"/>
      <c r="P178" s="16"/>
      <c r="Q178" t="s">
        <v>35</v>
      </c>
      <c r="R178">
        <f t="shared" si="90"/>
        <v>0</v>
      </c>
      <c r="S178">
        <f t="shared" si="90"/>
        <v>0</v>
      </c>
      <c r="U178">
        <f t="shared" si="91"/>
        <v>0</v>
      </c>
      <c r="V178">
        <f t="shared" si="92"/>
        <v>0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87"/>
        <v>4.7757249999999998E-3</v>
      </c>
      <c r="G179">
        <f t="shared" si="87"/>
        <v>4.9892749999999996E-3</v>
      </c>
      <c r="H179">
        <f t="shared" si="88"/>
        <v>4.1283599999999998</v>
      </c>
      <c r="I179">
        <f t="shared" si="93"/>
        <v>4.7892624999999996E-3</v>
      </c>
      <c r="J179">
        <f t="shared" si="94"/>
        <v>4.9892749999999996E-3</v>
      </c>
      <c r="K179">
        <f t="shared" si="89"/>
        <v>4.0506890000000002</v>
      </c>
      <c r="L179">
        <f>3*0.05*(1-0.05)*(1-0.05)*F46+3*0.05*0.05*(1-0.05)*J46+0.05*0.05*0.05*N46+(1-3*0.05*(1-0.05)*(1-0.05)-3*0.05*0.05*(1-0.05)-0.05*0.05*0.05)*B46</f>
        <v>4.8892749999999994E-3</v>
      </c>
      <c r="M179">
        <f>Q46+M46+I46+E46</f>
        <v>7.3460420000000006</v>
      </c>
      <c r="N179" s="21"/>
      <c r="O179" s="20"/>
      <c r="P179" s="16"/>
      <c r="Q179" t="s">
        <v>36</v>
      </c>
      <c r="R179">
        <f t="shared" si="90"/>
        <v>4.8528E-3</v>
      </c>
      <c r="S179">
        <f t="shared" si="90"/>
        <v>5.0771999999999996E-3</v>
      </c>
      <c r="U179">
        <f t="shared" si="91"/>
        <v>4.8770999999999997E-3</v>
      </c>
      <c r="V179">
        <f t="shared" si="92"/>
        <v>5.0771999999999996E-3</v>
      </c>
      <c r="X179">
        <f>3*0.1*(1-0.1)*(1-0.1)*F46+3*0.1*0.1*(1-0.1)*J46+0.1*0.1*0.1*N46+(1-3*0.1*(1-0.1)*(1-0.1)-3*0.1*0.1*(1-0.1)-0.1*0.1*0.1)*B46</f>
        <v>4.9771999999999993E-3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G185" si="95">3*0.2*(1-0.2)*(1-0.2)*G32+3*0.2*0.2*(1-0.2)*K32+0.2*0.2*0.2*O32+(1-3*0.2*(1-0.2)*(1-0.2)-3*0.2*0.2*(1-0.2)-0.2*0.2*0.2)*C32</f>
        <v>0</v>
      </c>
      <c r="G183">
        <f t="shared" si="95"/>
        <v>0</v>
      </c>
      <c r="I183">
        <f>3*0.2*(1-0.2)*(1-0.2)*G39+3*0.2*0.2*(1-0.2)*K39+0.2*0.2*0.2*O39+(1-3*0.2*(1-0.2)*(1-0.2)-3*0.2*0.2*(1-0.2)-0.2*0.2*0.2)*C39</f>
        <v>0</v>
      </c>
      <c r="J183">
        <f>3*0.2*(1-0.2)*(1-0.2)*H39+3*0.2*0.2*(1-0.2)*L39+0.2*0.2*0.2*P39+(1-3*0.2*(1-0.2)*(1-0.2)-3*0.2*0.2*(1-0.2)-0.2*0.2*0.2)*D39</f>
        <v>0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S185" si="96">3*0.3*(1-0.3)*(1-0.3)*G32+3*0.3*0.3*(1-0.3)*K32+0.3*0.3*0.3*O32+(1-3*0.3*(1-0.3)*(1-0.3)-3*0.3*0.3*(1-0.3)-0.3*0.3*0.3)*C32</f>
        <v>0</v>
      </c>
      <c r="S183">
        <f t="shared" si="96"/>
        <v>0</v>
      </c>
      <c r="U183">
        <f>3*0.3*(1-0.3)*(1-0.3)*G39+3*0.3*0.3*(1-0.3)*K39+0.3*0.3*0.3*O39+(1-3*0.3*(1-0.3)*(1-0.3)-3*0.3*0.3*(1-0.3)-0.3*0.3*0.3)*C39</f>
        <v>0</v>
      </c>
      <c r="V183">
        <f t="shared" ref="V183:V185" si="97">3*0.3*(1-0.3)*(1-0.3)*H39+3*0.3*0.3*(1-0.3)*L39+0.3*0.3*0.3*P39+(1-3*0.3*(1-0.3)*(1-0.3)-3*0.3*0.3*(1-0.3)-0.3*0.3*0.3)*D39</f>
        <v>0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95"/>
        <v>0</v>
      </c>
      <c r="G184">
        <f t="shared" si="95"/>
        <v>0</v>
      </c>
      <c r="I184">
        <f t="shared" ref="I184:I185" si="98">3*0.2*(1-0.2)*(1-0.2)*G40+3*0.2*0.2*(1-0.2)*K40+0.2*0.2*0.2*O40+(1-3*0.2*(1-0.2)*(1-0.2)-3*0.2*0.2*(1-0.2)-0.2*0.2*0.2)*C40</f>
        <v>0</v>
      </c>
      <c r="J184">
        <f t="shared" ref="J184:J185" si="99">3*0.2*(1-0.2)*(1-0.2)*H40+3*0.2*0.2*(1-0.2)*L40+0.2*0.2*0.2*P40+(1-3*0.2*(1-0.2)*(1-0.2)-3*0.2*0.2*(1-0.2)-0.2*0.2*0.2)*D40</f>
        <v>0</v>
      </c>
      <c r="N184" s="21"/>
      <c r="O184" s="20"/>
      <c r="P184" s="16"/>
      <c r="Q184" t="s">
        <v>35</v>
      </c>
      <c r="R184">
        <f t="shared" si="96"/>
        <v>0</v>
      </c>
      <c r="S184">
        <f t="shared" si="96"/>
        <v>0</v>
      </c>
      <c r="U184">
        <f t="shared" ref="U184:U185" si="100">3*0.3*(1-0.3)*(1-0.3)*G40+3*0.3*0.3*(1-0.3)*K40+0.3*0.3*0.3*O40+(1-3*0.3*(1-0.3)*(1-0.3)-3*0.3*0.3*(1-0.3)-0.3*0.3*0.3)*C40</f>
        <v>0</v>
      </c>
      <c r="V184">
        <f t="shared" si="97"/>
        <v>0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95"/>
        <v>5.0103999999999999E-3</v>
      </c>
      <c r="G185">
        <f t="shared" si="95"/>
        <v>5.2496000000000001E-3</v>
      </c>
      <c r="I185">
        <f t="shared" si="98"/>
        <v>5.0487999999999991E-3</v>
      </c>
      <c r="J185">
        <f t="shared" si="99"/>
        <v>5.2496000000000001E-3</v>
      </c>
      <c r="L185">
        <f>3*0.2*(1-0.2)*(1-0.2)*F46+3*0.2*0.2*(1-0.2)*J46+0.2*0.2*0.2*N46+(1-3*0.2*(1-0.2)*(1-0.2)-3*0.2*0.2*(1-0.2)-0.2*0.2*0.2)*B46</f>
        <v>5.1495999999999998E-3</v>
      </c>
      <c r="N185" s="21"/>
      <c r="O185" s="20"/>
      <c r="P185" s="16"/>
      <c r="Q185" t="s">
        <v>36</v>
      </c>
      <c r="R185">
        <f t="shared" si="96"/>
        <v>5.1716000000000002E-3</v>
      </c>
      <c r="S185">
        <f t="shared" si="96"/>
        <v>5.4184000000000003E-3</v>
      </c>
      <c r="U185">
        <f t="shared" si="100"/>
        <v>5.2157000000000002E-3</v>
      </c>
      <c r="V185">
        <f t="shared" si="97"/>
        <v>5.4184000000000003E-3</v>
      </c>
      <c r="X185">
        <f>3*0.3*(1-0.3)*(1-0.3)*F46+3*0.3*0.3*(1-0.3)*J46+0.3*0.3*0.3*N46+(1-3*0.3*(1-0.3)*(1-0.3)-3*0.3*0.3*(1-0.3)-0.3*0.3*0.3)*B46</f>
        <v>5.3184E-3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>0.05*Y32+(1-0.05)*U32</f>
        <v>0</v>
      </c>
      <c r="G190">
        <f t="shared" ref="G190:G192" si="101">0.05*Z32+(1-0.05)*V32</f>
        <v>0</v>
      </c>
      <c r="H190">
        <f t="shared" ref="H190:H192" si="102">AA32+W32</f>
        <v>0</v>
      </c>
      <c r="I190">
        <f t="shared" ref="I190:J192" si="103">0.05*Y39+(1-0.05)*U39</f>
        <v>0</v>
      </c>
      <c r="J190">
        <f t="shared" si="103"/>
        <v>0</v>
      </c>
      <c r="K190">
        <f>AA39+W39</f>
        <v>0</v>
      </c>
      <c r="P190" s="16" t="s">
        <v>34</v>
      </c>
      <c r="Q190" t="s">
        <v>33</v>
      </c>
      <c r="R190">
        <f>0.1*Y32+(1-0.1)*U32</f>
        <v>0</v>
      </c>
      <c r="S190">
        <f t="shared" ref="S190:S192" si="104">0.1*Z32+(1-0.1)*V32</f>
        <v>0</v>
      </c>
      <c r="U190">
        <f t="shared" ref="U190:V192" si="105">0.1*Y39+(1-0.1)*U39</f>
        <v>0</v>
      </c>
      <c r="V190">
        <f t="shared" si="105"/>
        <v>0</v>
      </c>
    </row>
    <row r="191" spans="1:25" x14ac:dyDescent="0.25">
      <c r="C191" s="17"/>
      <c r="D191" s="16"/>
      <c r="E191" t="s">
        <v>35</v>
      </c>
      <c r="F191">
        <f t="shared" ref="F191:F192" si="106">0.05*Y33+(1-0.05)*U33</f>
        <v>0</v>
      </c>
      <c r="G191">
        <f t="shared" si="101"/>
        <v>0</v>
      </c>
      <c r="H191">
        <f t="shared" si="102"/>
        <v>0</v>
      </c>
      <c r="I191">
        <f t="shared" si="103"/>
        <v>0</v>
      </c>
      <c r="J191">
        <f t="shared" si="103"/>
        <v>0</v>
      </c>
      <c r="K191">
        <f>AA40+W40</f>
        <v>0</v>
      </c>
      <c r="P191" s="16"/>
      <c r="Q191" t="s">
        <v>35</v>
      </c>
      <c r="R191">
        <f>0.1*Y33+(1-0.1)*U33</f>
        <v>0</v>
      </c>
      <c r="S191">
        <f t="shared" si="104"/>
        <v>0</v>
      </c>
      <c r="U191">
        <f t="shared" si="105"/>
        <v>0</v>
      </c>
      <c r="V191">
        <f t="shared" si="105"/>
        <v>0</v>
      </c>
    </row>
    <row r="192" spans="1:25" x14ac:dyDescent="0.25">
      <c r="C192" s="17"/>
      <c r="D192" s="16"/>
      <c r="E192" t="s">
        <v>36</v>
      </c>
      <c r="F192">
        <f t="shared" si="106"/>
        <v>3.4199999999999999E-3</v>
      </c>
      <c r="G192">
        <f t="shared" si="101"/>
        <v>4.1250000000000002E-3</v>
      </c>
      <c r="H192">
        <f t="shared" si="102"/>
        <v>2.035866</v>
      </c>
      <c r="I192">
        <f t="shared" si="103"/>
        <v>3.4299999999999999E-3</v>
      </c>
      <c r="J192">
        <f t="shared" si="103"/>
        <v>4.1250000000000002E-3</v>
      </c>
      <c r="K192">
        <f>AA41+W41</f>
        <v>1.9456069999999999</v>
      </c>
      <c r="L192">
        <f>0.05*X46+(1-0.05)*T46</f>
        <v>3.8249999999999998E-3</v>
      </c>
      <c r="M192">
        <f>AA46+W46</f>
        <v>4.241244</v>
      </c>
      <c r="P192" s="16"/>
      <c r="Q192" t="s">
        <v>36</v>
      </c>
      <c r="R192">
        <f>0.1*Y34+(1-0.1)*U34</f>
        <v>3.4399999999999999E-3</v>
      </c>
      <c r="S192">
        <f t="shared" si="104"/>
        <v>4.1500000000000009E-3</v>
      </c>
      <c r="U192">
        <f t="shared" si="105"/>
        <v>3.46E-3</v>
      </c>
      <c r="V192">
        <f t="shared" si="105"/>
        <v>4.1500000000000009E-3</v>
      </c>
      <c r="X192">
        <f>0.1*X46+(1-0.1)*T46</f>
        <v>3.8500000000000001E-3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>0.2*Y32+(1-0.2)*U32</f>
        <v>0</v>
      </c>
      <c r="G196">
        <f t="shared" ref="G196:G198" si="107">0.2*Z32+(1-0.2)*V32</f>
        <v>0</v>
      </c>
      <c r="I196">
        <f t="shared" ref="I196:J198" si="108">0.2*Y39+(1-0.2)*U39</f>
        <v>0</v>
      </c>
      <c r="J196">
        <f t="shared" si="108"/>
        <v>0</v>
      </c>
      <c r="P196" s="16" t="s">
        <v>38</v>
      </c>
      <c r="Q196" t="s">
        <v>33</v>
      </c>
      <c r="R196">
        <f t="shared" ref="R196:R198" si="109">0.3*Y32+(1-0.3)*U32</f>
        <v>0</v>
      </c>
      <c r="S196">
        <f t="shared" ref="S196:S198" si="110">0.3*Z32+(1-0.3)*V32</f>
        <v>0</v>
      </c>
      <c r="U196">
        <f t="shared" ref="U196:V198" si="111">0.3*Y39+(1-0.3)*U39</f>
        <v>0</v>
      </c>
      <c r="V196">
        <f t="shared" si="111"/>
        <v>0</v>
      </c>
    </row>
    <row r="197" spans="2:25" x14ac:dyDescent="0.25">
      <c r="C197" s="17"/>
      <c r="D197" s="16"/>
      <c r="E197" t="s">
        <v>35</v>
      </c>
      <c r="F197">
        <f t="shared" ref="F197:F198" si="112">0.2*Y33+(1-0.2)*U33</f>
        <v>0</v>
      </c>
      <c r="G197">
        <f t="shared" si="107"/>
        <v>0</v>
      </c>
      <c r="I197">
        <f t="shared" si="108"/>
        <v>0</v>
      </c>
      <c r="J197">
        <f t="shared" si="108"/>
        <v>0</v>
      </c>
      <c r="P197" s="16"/>
      <c r="Q197" t="s">
        <v>35</v>
      </c>
      <c r="R197">
        <f t="shared" si="109"/>
        <v>0</v>
      </c>
      <c r="S197">
        <f t="shared" si="110"/>
        <v>0</v>
      </c>
      <c r="U197">
        <f t="shared" si="111"/>
        <v>0</v>
      </c>
      <c r="V197">
        <f t="shared" si="111"/>
        <v>0</v>
      </c>
    </row>
    <row r="198" spans="2:25" x14ac:dyDescent="0.25">
      <c r="C198" s="17"/>
      <c r="D198" s="16"/>
      <c r="E198" t="s">
        <v>36</v>
      </c>
      <c r="F198">
        <f t="shared" si="112"/>
        <v>3.4800000000000005E-3</v>
      </c>
      <c r="G198">
        <f t="shared" si="107"/>
        <v>4.2000000000000006E-3</v>
      </c>
      <c r="I198">
        <f t="shared" si="108"/>
        <v>3.5200000000000001E-3</v>
      </c>
      <c r="J198">
        <f t="shared" si="108"/>
        <v>4.2000000000000006E-3</v>
      </c>
      <c r="L198">
        <f>0.2*X46+(1-0.2)*T46</f>
        <v>3.9000000000000003E-3</v>
      </c>
      <c r="P198" s="16"/>
      <c r="Q198" t="s">
        <v>36</v>
      </c>
      <c r="R198">
        <f t="shared" si="109"/>
        <v>3.5199999999999997E-3</v>
      </c>
      <c r="S198">
        <f t="shared" si="110"/>
        <v>4.2500000000000003E-3</v>
      </c>
      <c r="U198">
        <f t="shared" si="111"/>
        <v>3.5799999999999998E-3</v>
      </c>
      <c r="V198">
        <f t="shared" si="111"/>
        <v>4.2500000000000003E-3</v>
      </c>
      <c r="X198">
        <f>0.3*X46+(1-0.3)*T46</f>
        <v>3.9500000000000004E-3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>(0.05*(1-0.05)+0.05*(1-0.05))*Y32+0.05*0.05*AC32+(1-0.05*(1-0.05)-0.05*(1-0.05)-0.05*0.05)*U32</f>
        <v>0</v>
      </c>
      <c r="G203">
        <f t="shared" ref="G203:G205" si="113">(0.05*(1-0.05)+0.05*(1-0.05))*Z32+0.05*0.05*AD32+(1-0.05*(1-0.05)-0.05*(1-0.05)-0.05*0.05)*V32</f>
        <v>0</v>
      </c>
      <c r="H203">
        <f t="shared" ref="H203:H205" si="114">AE32+AA32+W32</f>
        <v>0</v>
      </c>
      <c r="I203">
        <f t="shared" ref="I203:J205" si="115">(0.05*(1-0.05)+0.05*(1-0.05))*Y39+0.05*0.05*AC39+(1-0.05*(1-0.05)-0.05*(1-0.05)-0.05*0.05)*U39</f>
        <v>0</v>
      </c>
      <c r="J203">
        <f t="shared" si="115"/>
        <v>0</v>
      </c>
      <c r="K203">
        <f>AE39+AA39+W39</f>
        <v>0</v>
      </c>
      <c r="O203" s="20" t="s">
        <v>40</v>
      </c>
      <c r="P203" s="16" t="s">
        <v>34</v>
      </c>
      <c r="Q203" t="s">
        <v>33</v>
      </c>
      <c r="R203">
        <f t="shared" ref="R203:R205" si="116">(0.1*0.9+0.1*0.9)*Y32+0.1*0.1*AC32+(1-0.1*0.9-0.1*0.9-0.1*0.1)*U32</f>
        <v>0</v>
      </c>
      <c r="S203">
        <f t="shared" ref="S203:S205" si="117">(0.1*0.9+0.1*0.9)*Z32+0.1*0.1*AD32+(1-0.1*0.9-0.1*0.9-0.1*0.1)*V32</f>
        <v>0</v>
      </c>
      <c r="U203">
        <f t="shared" ref="U203:V205" si="118">(0.1*0.9+0.1*0.9)*Y39+0.1*0.1*AC39+(1-0.1*0.9-0.1*0.9-0.1*0.1)*U39</f>
        <v>0</v>
      </c>
      <c r="V203">
        <f t="shared" si="118"/>
        <v>0</v>
      </c>
    </row>
    <row r="204" spans="2:25" x14ac:dyDescent="0.25">
      <c r="B204" s="17"/>
      <c r="C204" s="20"/>
      <c r="D204" s="16"/>
      <c r="E204" t="s">
        <v>35</v>
      </c>
      <c r="F204">
        <f>(0.05*(1-0.05)+0.05*(1-0.05))*Y33+0.05*0.05*AC33+(1-0.05*(1-0.05)-0.05*(1-0.05)-0.05*0.05)*U33</f>
        <v>0</v>
      </c>
      <c r="G204">
        <f t="shared" si="113"/>
        <v>0</v>
      </c>
      <c r="H204">
        <f t="shared" si="114"/>
        <v>0</v>
      </c>
      <c r="I204">
        <f t="shared" si="115"/>
        <v>0</v>
      </c>
      <c r="J204">
        <f t="shared" si="115"/>
        <v>0</v>
      </c>
      <c r="K204">
        <f>AE40+AA40+W40</f>
        <v>0</v>
      </c>
      <c r="O204" s="20"/>
      <c r="P204" s="16"/>
      <c r="Q204" t="s">
        <v>35</v>
      </c>
      <c r="R204">
        <f t="shared" si="116"/>
        <v>0</v>
      </c>
      <c r="S204">
        <f t="shared" si="117"/>
        <v>0</v>
      </c>
      <c r="U204">
        <f t="shared" si="118"/>
        <v>0</v>
      </c>
      <c r="V204">
        <f t="shared" si="118"/>
        <v>0</v>
      </c>
    </row>
    <row r="205" spans="2:25" x14ac:dyDescent="0.25">
      <c r="B205" s="17"/>
      <c r="C205" s="20"/>
      <c r="D205" s="16"/>
      <c r="E205" t="s">
        <v>36</v>
      </c>
      <c r="F205">
        <f>(0.05*(1-0.05)+0.05*(1-0.05))*Y34+0.05*0.05*AC34+(1-0.05*(1-0.05)-0.05*(1-0.05)-0.05*0.05)*U34</f>
        <v>3.4402500000000002E-3</v>
      </c>
      <c r="G205">
        <f t="shared" si="113"/>
        <v>4.1500000000000009E-3</v>
      </c>
      <c r="H205">
        <f t="shared" si="114"/>
        <v>3.2042589999999995</v>
      </c>
      <c r="I205">
        <f t="shared" si="115"/>
        <v>3.4592500000000001E-3</v>
      </c>
      <c r="J205">
        <f t="shared" si="115"/>
        <v>4.1500000000000009E-3</v>
      </c>
      <c r="K205">
        <f>AE41+AA41+W41</f>
        <v>3.0673799999999996</v>
      </c>
      <c r="L205">
        <f>(0.05*(1-0.05)+0.05*(1-0.05))*X46+0.05*0.05*AB46+(1-0.05*(1-0.05)-0.05*(1-0.05)-0.05*0.05)*T46</f>
        <v>3.8500000000000001E-3</v>
      </c>
      <c r="M205">
        <f>AE46+AA46+W46</f>
        <v>6.3555190000000001</v>
      </c>
      <c r="O205" s="20"/>
      <c r="P205" s="16"/>
      <c r="Q205" t="s">
        <v>36</v>
      </c>
      <c r="R205">
        <f t="shared" si="116"/>
        <v>3.4809999999999997E-3</v>
      </c>
      <c r="S205">
        <f t="shared" si="117"/>
        <v>4.2000000000000006E-3</v>
      </c>
      <c r="U205">
        <f t="shared" si="118"/>
        <v>3.5170000000000002E-3</v>
      </c>
      <c r="V205">
        <f t="shared" si="118"/>
        <v>4.2000000000000006E-3</v>
      </c>
      <c r="X205">
        <f>(0.1*0.9+0.1*0.9)*X46+0.1*0.1*AB46+(1-0.1*0.9-0.1*0.9-0.1*0.1)*T46</f>
        <v>3.8999999999999998E-3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>(0.2*0.8+0.2*0.8)*Y32+0.2*0.2*AC32+(1-0.2*0.8-0.2*0.8-0.2*0.2)*U32</f>
        <v>0</v>
      </c>
      <c r="G209">
        <f t="shared" ref="G209:G211" si="119">(0.2*0.8+0.2*0.8)*Z32+0.2*0.2*AD32+(1-0.2*0.8-0.2*0.8-0.2*0.2)*V32</f>
        <v>0</v>
      </c>
      <c r="I209">
        <f t="shared" ref="I209:J211" si="120">(0.2*0.8+0.2*0.8)*Y39+0.2*0.2*AC39+(1-0.2*0.8-0.2*0.8-0.2*0.2)*U39</f>
        <v>0</v>
      </c>
      <c r="J209">
        <f t="shared" si="120"/>
        <v>0</v>
      </c>
      <c r="O209" s="20" t="s">
        <v>42</v>
      </c>
      <c r="P209" s="16" t="s">
        <v>38</v>
      </c>
      <c r="Q209" t="s">
        <v>33</v>
      </c>
      <c r="R209">
        <f t="shared" ref="R209:R211" si="121">(0.3*0.7+0.3*0.7)*Y32+0.3*0.3*AC32+(1-0.3*0.7-0.3*0.7-0.3*0.3)*U32</f>
        <v>0</v>
      </c>
      <c r="S209">
        <f t="shared" ref="S209:S211" si="122">(0.3*0.7+0.3*0.7)*Z32+0.3*0.3*AD32+(1-0.3*0.7-0.3*0.7-0.3*0.3)*V32</f>
        <v>0</v>
      </c>
      <c r="U209">
        <f t="shared" ref="U209:V211" si="123">(0.3*0.7+0.3*0.7)*Y39+0.3*0.3*AC39+(1-0.3*0.7-0.3*0.7-0.3*0.3)*U39</f>
        <v>0</v>
      </c>
      <c r="V209">
        <f t="shared" si="123"/>
        <v>0</v>
      </c>
    </row>
    <row r="210" spans="1:25" x14ac:dyDescent="0.25">
      <c r="B210" s="17"/>
      <c r="C210" s="20"/>
      <c r="D210" s="16"/>
      <c r="E210" t="s">
        <v>35</v>
      </c>
      <c r="F210">
        <f t="shared" ref="F210:F211" si="124">(0.2*0.8+0.2*0.8)*Y33+0.2*0.2*AC33+(1-0.2*0.8-0.2*0.8-0.2*0.2)*U33</f>
        <v>0</v>
      </c>
      <c r="G210">
        <f t="shared" si="119"/>
        <v>0</v>
      </c>
      <c r="I210">
        <f t="shared" si="120"/>
        <v>0</v>
      </c>
      <c r="J210">
        <f t="shared" si="120"/>
        <v>0</v>
      </c>
      <c r="O210" s="20"/>
      <c r="P210" s="16"/>
      <c r="Q210" t="s">
        <v>35</v>
      </c>
      <c r="R210">
        <f t="shared" si="121"/>
        <v>0</v>
      </c>
      <c r="S210">
        <f t="shared" si="122"/>
        <v>0</v>
      </c>
      <c r="U210">
        <f t="shared" si="123"/>
        <v>0</v>
      </c>
      <c r="V210">
        <f t="shared" si="123"/>
        <v>0</v>
      </c>
    </row>
    <row r="211" spans="1:25" x14ac:dyDescent="0.25">
      <c r="B211" s="17"/>
      <c r="C211" s="20"/>
      <c r="D211" s="16"/>
      <c r="E211" t="s">
        <v>36</v>
      </c>
      <c r="F211">
        <f t="shared" si="124"/>
        <v>3.5639999999999999E-3</v>
      </c>
      <c r="G211">
        <f t="shared" si="119"/>
        <v>4.3E-3</v>
      </c>
      <c r="I211">
        <f t="shared" si="120"/>
        <v>3.6280000000000001E-3</v>
      </c>
      <c r="J211">
        <f t="shared" si="120"/>
        <v>4.3E-3</v>
      </c>
      <c r="L211">
        <f>(0.2*0.8+0.2*0.8)*X46+0.2*0.2*AB46+(1-0.2*0.8-0.2*0.8-0.2*0.2)*T46</f>
        <v>4.0000000000000001E-3</v>
      </c>
      <c r="O211" s="20"/>
      <c r="P211" s="16"/>
      <c r="Q211" t="s">
        <v>36</v>
      </c>
      <c r="R211">
        <f t="shared" si="121"/>
        <v>3.6490000000000003E-3</v>
      </c>
      <c r="S211">
        <f t="shared" si="122"/>
        <v>4.4000000000000011E-3</v>
      </c>
      <c r="U211">
        <f t="shared" si="123"/>
        <v>3.7330000000000002E-3</v>
      </c>
      <c r="V211">
        <f t="shared" si="123"/>
        <v>4.4000000000000011E-3</v>
      </c>
      <c r="X211">
        <f>(0.3*0.7+0.3*0.7)*X46+0.3*0.3*AB46+(1-0.3*0.7-0.3*0.7-0.3*0.3)*T46</f>
        <v>4.1000000000000003E-3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>3*0.05*(1-0.05)*(1-0.05)*Y32+3*0.05*0.05*(1-0.05)*AC32+0.05*0.05*0.05*AG32+(1-3*0.05*(1-0.05)*(1-0.05)-3*0.05*0.05*(1-0.05)-0.05*0.05*0.05)*U32</f>
        <v>0</v>
      </c>
      <c r="G216">
        <f t="shared" ref="G216:G218" si="125">3*0.05*(1-0.05)*(1-0.05)*Z32+3*0.05*0.05*(1-0.05)*AD32+0.05*0.05*0.05*AH32+(1-3*0.05*(1-0.05)*(1-0.05)-3*0.05*0.05*(1-0.05)-0.05*0.05*0.05)*V32</f>
        <v>0</v>
      </c>
      <c r="H216">
        <f t="shared" ref="H216:H218" si="126">AI32+AE32+AA32+W32</f>
        <v>0</v>
      </c>
      <c r="I216">
        <f t="shared" ref="I216:J218" si="127">3*0.05*(1-0.05)*(1-0.05)*Y39+3*0.05*0.05*(1-0.05)*AC39+0.05*0.05*0.05*AG39+(1-3*0.05*(1-0.05)*(1-0.05)-3*0.05*0.05*(1-0.05)-0.05*0.05*0.05)*U39</f>
        <v>0</v>
      </c>
      <c r="J216">
        <f t="shared" si="127"/>
        <v>0</v>
      </c>
      <c r="K216">
        <f>AI39+AE39+AA39+W39</f>
        <v>0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R218" si="128">3*0.1*(1-0.1)*(1-0.1)*Y32+3*0.1*0.1*(1-0.1)*AC32+0.1*0.1*0.1*AG32+(1-3*0.1*(1-0.1)*(1-0.1)-3*0.1*0.1*(1-0.1)-0.1*0.1*0.1)*U32</f>
        <v>0</v>
      </c>
      <c r="S216">
        <f t="shared" ref="S216:S218" si="129">3*0.1*(1-0.1)*(1-0.1)*Z32+3*0.1*0.1*(1-0.1)*AD32+0.1*0.1*0.1*AH32+(1-3*0.1*(1-0.1)*(1-0.1)-3*0.1*0.1*(1-0.1)-0.1*0.1*0.1)*V32</f>
        <v>0</v>
      </c>
      <c r="U216">
        <f t="shared" ref="U216:V218" si="130">3*0.1*(1-0.1)*(1-0.1)*Y39+3*0.1*0.1*(1-0.1)*AC39+0.1*0.1*0.1*AG39+(1-3*0.1*(1-0.1)*(1-0.1)-3*0.1*0.1*(1-0.1)-0.1*0.1*0.1)*U39</f>
        <v>0</v>
      </c>
      <c r="V216">
        <f t="shared" si="130"/>
        <v>0</v>
      </c>
    </row>
    <row r="217" spans="1:25" x14ac:dyDescent="0.25">
      <c r="A217" s="17"/>
      <c r="B217" s="21"/>
      <c r="C217" s="20"/>
      <c r="D217" s="16"/>
      <c r="E217" t="s">
        <v>35</v>
      </c>
      <c r="F217">
        <f>3*0.05*(1-0.05)*(1-0.05)*Y33+3*0.05*0.05*(1-0.05)*AC33+0.05*0.05*0.05*AG33+(1-3*0.05*(1-0.05)*(1-0.05)-3*0.05*0.05*(1-0.05)-0.05*0.05*0.05)*U33</f>
        <v>0</v>
      </c>
      <c r="G217">
        <f t="shared" si="125"/>
        <v>0</v>
      </c>
      <c r="H217">
        <f t="shared" si="126"/>
        <v>0</v>
      </c>
      <c r="I217">
        <f t="shared" si="127"/>
        <v>0</v>
      </c>
      <c r="J217">
        <f t="shared" si="127"/>
        <v>0</v>
      </c>
      <c r="K217">
        <f>AI40+AE40+AA40+W40</f>
        <v>0</v>
      </c>
      <c r="N217" s="21"/>
      <c r="O217" s="20"/>
      <c r="P217" s="16"/>
      <c r="Q217" t="s">
        <v>35</v>
      </c>
      <c r="R217">
        <f t="shared" si="128"/>
        <v>0</v>
      </c>
      <c r="S217">
        <f t="shared" si="129"/>
        <v>0</v>
      </c>
      <c r="U217">
        <f t="shared" si="130"/>
        <v>0</v>
      </c>
      <c r="V217">
        <f t="shared" si="130"/>
        <v>0</v>
      </c>
    </row>
    <row r="218" spans="1:25" x14ac:dyDescent="0.25">
      <c r="A218" s="17"/>
      <c r="B218" s="21"/>
      <c r="C218" s="20"/>
      <c r="D218" s="16"/>
      <c r="E218" t="s">
        <v>36</v>
      </c>
      <c r="F218">
        <f>3*0.05*(1-0.05)*(1-0.05)*Y34+3*0.05*0.05*(1-0.05)*AC34+0.05*0.05*0.05*AG34+(1-3*0.05*(1-0.05)*(1-0.05)-3*0.05*0.05*(1-0.05)-0.05*0.05*0.05)*U34</f>
        <v>3.4607249999999996E-3</v>
      </c>
      <c r="G218">
        <f t="shared" si="125"/>
        <v>4.1749999999999999E-3</v>
      </c>
      <c r="H218">
        <f t="shared" si="126"/>
        <v>4.3815569999999999</v>
      </c>
      <c r="I218">
        <f t="shared" si="127"/>
        <v>3.4877999999999997E-3</v>
      </c>
      <c r="J218">
        <f t="shared" si="127"/>
        <v>4.1749874999999995E-3</v>
      </c>
      <c r="K218">
        <f>AI41+AE41+AA41+W41</f>
        <v>3.9352239999999998</v>
      </c>
      <c r="L218">
        <f>3*0.05*(1-0.05)*(1-0.05)*X46+3*0.05*0.05*(1-0.05)*AB46+0.05*0.05*0.05*AF46+(1-3*0.05*(1-0.05)*(1-0.05)-3*0.05*0.05*(1-0.05)-0.05*0.05*0.05)*T46</f>
        <v>3.8749874999999996E-3</v>
      </c>
      <c r="M218">
        <f>AI46+AE46+AA46+W46</f>
        <v>8.1179610000000011</v>
      </c>
      <c r="N218" s="21"/>
      <c r="O218" s="20"/>
      <c r="P218" s="16"/>
      <c r="Q218" t="s">
        <v>36</v>
      </c>
      <c r="R218">
        <f t="shared" si="128"/>
        <v>3.5227999999999995E-3</v>
      </c>
      <c r="S218">
        <f t="shared" si="129"/>
        <v>4.2500000000000003E-3</v>
      </c>
      <c r="U218">
        <f t="shared" si="130"/>
        <v>3.5713999999999997E-3</v>
      </c>
      <c r="V218">
        <f t="shared" si="130"/>
        <v>4.2499E-3</v>
      </c>
      <c r="X218">
        <f>3*0.1*(1-0.1)*(1-0.1)*X46+3*0.1*0.1*(1-0.1)*AB46+0.1*0.1*0.1*AF46+(1-3*0.1*(1-0.1)*(1-0.1)-3*0.1*0.1*(1-0.1)-0.1*0.1*0.1)*T46</f>
        <v>3.9499000000000001E-3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F224" si="131">3*0.2*(1-0.2)*(1-0.2)*Y32+3*0.2*0.2*(1-0.2)*AC32+0.2*0.2*0.2*AG32+(1-3*0.2*(1-0.2)*(1-0.2)-3*0.2*0.2*(1-0.2)-0.2*0.2*0.2)*U32</f>
        <v>0</v>
      </c>
      <c r="G222">
        <f t="shared" ref="G222:G224" si="132">3*0.2*(1-0.2)*(1-0.2)*Z32+3*0.2*0.2*(1-0.2)*AD32+0.2*0.2*0.2*AH32+(1-3*0.2*(1-0.2)*(1-0.2)-3*0.2*0.2*(1-0.2)-0.2*0.2*0.2)*V32</f>
        <v>0</v>
      </c>
      <c r="I222">
        <f t="shared" ref="I222:J224" si="133">3*0.2*(1-0.2)*(1-0.2)*Y39+3*0.2*0.2*(1-0.2)*AC39+0.2*0.2*0.2*AG39+(1-3*0.2*(1-0.2)*(1-0.2)-3*0.2*0.2*(1-0.2)-0.2*0.2*0.2)*U39</f>
        <v>0</v>
      </c>
      <c r="J222">
        <f t="shared" si="133"/>
        <v>0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R224" si="134">3*0.3*(1-0.3)*(1-0.3)*Y32+3*0.3*0.3*(1-0.3)*AC32+0.3*0.3*0.3*AG32+(1-3*0.3*(1-0.3)*(1-0.3)-3*0.3*0.3*(1-0.3)-0.3*0.3*0.3)*U32</f>
        <v>0</v>
      </c>
      <c r="S222">
        <f t="shared" ref="S222:S224" si="135">3*0.3*(1-0.3)*(1-0.3)*Z32+3*0.3*0.3*(1-0.3)*AD32+0.3*0.3*0.3*AH32+(1-3*0.3*(1-0.3)*(1-0.3)-3*0.3*0.3*(1-0.3)-0.3*0.3*0.3)*V32</f>
        <v>0</v>
      </c>
      <c r="U222">
        <f t="shared" ref="U222:V224" si="136">3*0.3*(1-0.3)*(1-0.3)*Y39+3*0.3*0.3*(1-0.3)*AC39+0.3*0.3*0.3*AG39+(1-3*0.3*(1-0.3)*(1-0.3)-3*0.3*0.3*(1-0.3)-0.3*0.3*0.3)*U39</f>
        <v>0</v>
      </c>
      <c r="V222">
        <f t="shared" si="136"/>
        <v>0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131"/>
        <v>0</v>
      </c>
      <c r="G223">
        <f t="shared" si="132"/>
        <v>0</v>
      </c>
      <c r="I223">
        <f t="shared" si="133"/>
        <v>0</v>
      </c>
      <c r="J223">
        <f t="shared" si="133"/>
        <v>0</v>
      </c>
      <c r="N223" s="21"/>
      <c r="O223" s="20"/>
      <c r="P223" s="16"/>
      <c r="Q223" t="s">
        <v>35</v>
      </c>
      <c r="R223">
        <f t="shared" si="134"/>
        <v>0</v>
      </c>
      <c r="S223">
        <f t="shared" si="135"/>
        <v>0</v>
      </c>
      <c r="U223">
        <f t="shared" si="136"/>
        <v>0</v>
      </c>
      <c r="V223">
        <f t="shared" si="136"/>
        <v>0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131"/>
        <v>3.6503999999999998E-3</v>
      </c>
      <c r="G224">
        <f t="shared" si="132"/>
        <v>4.4000000000000003E-3</v>
      </c>
      <c r="I224">
        <f t="shared" si="133"/>
        <v>3.7272E-3</v>
      </c>
      <c r="J224">
        <f t="shared" si="133"/>
        <v>4.3992000000000007E-3</v>
      </c>
      <c r="L224">
        <f>3*0.2*(1-0.2)*(1-0.2)*X46+3*0.2*0.2*(1-0.2)*AB46+0.2*0.2*0.2*AF46+(1-3*0.2*(1-0.2)*(1-0.2)-3*0.2*0.2*(1-0.2)-0.2*0.2*0.2)*T46</f>
        <v>4.0991999999999999E-3</v>
      </c>
      <c r="N224" s="21"/>
      <c r="O224" s="20"/>
      <c r="P224" s="16"/>
      <c r="Q224" t="s">
        <v>36</v>
      </c>
      <c r="R224">
        <f t="shared" si="134"/>
        <v>3.7816000000000004E-3</v>
      </c>
      <c r="S224">
        <f t="shared" si="135"/>
        <v>4.5500000000000002E-3</v>
      </c>
      <c r="U224">
        <f t="shared" si="136"/>
        <v>3.8698000000000005E-3</v>
      </c>
      <c r="V224">
        <f t="shared" si="136"/>
        <v>4.5473000000000006E-3</v>
      </c>
      <c r="X224">
        <f>3*0.3*(1-0.3)*(1-0.3)*X46+3*0.3*0.3*(1-0.3)*AB46+0.3*0.3*0.3*AF46+(1-3*0.3*(1-0.3)*(1-0.3)-3*0.3*0.3*(1-0.3)-0.3*0.3*0.3)*T46</f>
        <v>4.2473000000000007E-3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>0.05*G52+(1-0.05)*C52</f>
        <v>0</v>
      </c>
      <c r="G229">
        <f t="shared" ref="G229:G231" si="137">0.05*H52+(1-0.05)*D52</f>
        <v>0</v>
      </c>
      <c r="H229">
        <f t="shared" ref="H229:H231" si="138">I52+E52</f>
        <v>0</v>
      </c>
      <c r="I229">
        <f t="shared" ref="I229:I231" si="139">0.05*G59+(1-0.05)*C59</f>
        <v>0</v>
      </c>
      <c r="J229">
        <f t="shared" ref="J229:J231" si="140">0.05*H59+(1-0.05)*D59</f>
        <v>0</v>
      </c>
      <c r="K229">
        <f t="shared" ref="K229:K231" si="141">I59+E59</f>
        <v>0</v>
      </c>
      <c r="P229" s="16" t="s">
        <v>34</v>
      </c>
      <c r="Q229" t="s">
        <v>33</v>
      </c>
      <c r="R229">
        <f>0.1*G52+(1-0.1)*C52</f>
        <v>0</v>
      </c>
      <c r="S229">
        <f t="shared" ref="S229:S231" si="142">0.1*H52+(1-0.1)*D52</f>
        <v>0</v>
      </c>
      <c r="U229">
        <f t="shared" ref="U229:U231" si="143">0.1*G59+(1-0.1)*C59</f>
        <v>0</v>
      </c>
      <c r="V229">
        <f t="shared" ref="V229:V231" si="144">0.1*H59+(1-0.1)*D59</f>
        <v>0</v>
      </c>
    </row>
    <row r="230" spans="1:25" x14ac:dyDescent="0.25">
      <c r="C230" s="17"/>
      <c r="D230" s="16"/>
      <c r="E230" t="s">
        <v>35</v>
      </c>
      <c r="F230">
        <f>0.05*G53+(1-0.05)*C53</f>
        <v>0</v>
      </c>
      <c r="G230">
        <f t="shared" si="137"/>
        <v>0</v>
      </c>
      <c r="H230">
        <f t="shared" si="138"/>
        <v>0</v>
      </c>
      <c r="I230">
        <f t="shared" si="139"/>
        <v>0</v>
      </c>
      <c r="J230">
        <f t="shared" si="140"/>
        <v>0</v>
      </c>
      <c r="K230">
        <f t="shared" si="141"/>
        <v>0</v>
      </c>
      <c r="P230" s="16"/>
      <c r="Q230" t="s">
        <v>35</v>
      </c>
      <c r="R230">
        <f>0.1*G53+(1-0.1)*C53</f>
        <v>0</v>
      </c>
      <c r="S230">
        <f t="shared" si="142"/>
        <v>0</v>
      </c>
      <c r="U230">
        <f t="shared" si="143"/>
        <v>0</v>
      </c>
      <c r="V230">
        <f t="shared" si="144"/>
        <v>0</v>
      </c>
    </row>
    <row r="231" spans="1:25" x14ac:dyDescent="0.25">
      <c r="C231" s="17"/>
      <c r="D231" s="16"/>
      <c r="E231" t="s">
        <v>36</v>
      </c>
      <c r="F231">
        <f>0.05*G54+(1-0.05)*C54</f>
        <v>1.81E-3</v>
      </c>
      <c r="G231">
        <f t="shared" si="137"/>
        <v>2.715E-3</v>
      </c>
      <c r="H231">
        <f t="shared" si="138"/>
        <v>1.7822499999999999</v>
      </c>
      <c r="I231">
        <f t="shared" si="139"/>
        <v>1.82E-3</v>
      </c>
      <c r="J231">
        <f t="shared" si="140"/>
        <v>2.7100000000000002E-3</v>
      </c>
      <c r="K231">
        <f t="shared" si="141"/>
        <v>2.0348980000000001</v>
      </c>
      <c r="L231">
        <f>0.05*F66+(1-0.05)*B66</f>
        <v>2.3149999999999998E-3</v>
      </c>
      <c r="M231">
        <f>I66+E66</f>
        <v>4.2833559999999995</v>
      </c>
      <c r="P231" s="16"/>
      <c r="Q231" t="s">
        <v>36</v>
      </c>
      <c r="R231">
        <f>0.1*G54+(1-0.1)*C54</f>
        <v>1.82E-3</v>
      </c>
      <c r="S231">
        <f t="shared" si="142"/>
        <v>2.7300000000000002E-3</v>
      </c>
      <c r="U231">
        <f t="shared" si="143"/>
        <v>1.8400000000000001E-3</v>
      </c>
      <c r="V231">
        <f t="shared" si="144"/>
        <v>2.7200000000000002E-3</v>
      </c>
      <c r="X231">
        <f>0.1*F66+(1-0.1)*B66</f>
        <v>2.33E-3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>0.2*G52+(1-0.2)*C52</f>
        <v>0</v>
      </c>
      <c r="G235">
        <f t="shared" ref="G235:G237" si="145">0.2*H52+(1-0.2)*D52</f>
        <v>0</v>
      </c>
      <c r="I235">
        <f t="shared" ref="I235:I237" si="146">0.2*G59+(1-0.2)*C59</f>
        <v>0</v>
      </c>
      <c r="J235">
        <f t="shared" ref="J235:J237" si="147">0.2*H59+(1-0.2)*D59</f>
        <v>0</v>
      </c>
      <c r="P235" s="16" t="s">
        <v>38</v>
      </c>
      <c r="Q235" t="s">
        <v>33</v>
      </c>
      <c r="R235">
        <f>0.3*G52+(1-0.3)*C52</f>
        <v>0</v>
      </c>
      <c r="S235">
        <f t="shared" ref="S235:S237" si="148">0.3*H52+(1-0.3)*D52</f>
        <v>0</v>
      </c>
      <c r="U235">
        <f t="shared" ref="U235:U237" si="149">0.3*G59+(1-0.3)*C59</f>
        <v>0</v>
      </c>
      <c r="V235">
        <f t="shared" ref="V235:V237" si="150">0.3*H59+(1-0.3)*D59</f>
        <v>0</v>
      </c>
    </row>
    <row r="236" spans="1:25" x14ac:dyDescent="0.25">
      <c r="C236" s="17"/>
      <c r="D236" s="16"/>
      <c r="E236" t="s">
        <v>35</v>
      </c>
      <c r="F236">
        <f>0.2*G53+(1-0.2)*C53</f>
        <v>0</v>
      </c>
      <c r="G236">
        <f t="shared" si="145"/>
        <v>0</v>
      </c>
      <c r="I236">
        <f t="shared" si="146"/>
        <v>0</v>
      </c>
      <c r="J236">
        <f t="shared" si="147"/>
        <v>0</v>
      </c>
      <c r="P236" s="16"/>
      <c r="Q236" t="s">
        <v>35</v>
      </c>
      <c r="R236">
        <f>0.3*G53+(1-0.3)*C53</f>
        <v>0</v>
      </c>
      <c r="S236">
        <f t="shared" si="148"/>
        <v>0</v>
      </c>
      <c r="U236">
        <f t="shared" si="149"/>
        <v>0</v>
      </c>
      <c r="V236">
        <f t="shared" si="150"/>
        <v>0</v>
      </c>
    </row>
    <row r="237" spans="1:25" x14ac:dyDescent="0.25">
      <c r="C237" s="17"/>
      <c r="D237" s="16"/>
      <c r="E237" t="s">
        <v>36</v>
      </c>
      <c r="F237">
        <f>0.2*G54+(1-0.2)*C54</f>
        <v>1.8400000000000001E-3</v>
      </c>
      <c r="G237">
        <f t="shared" si="145"/>
        <v>2.7600000000000003E-3</v>
      </c>
      <c r="I237">
        <f t="shared" si="146"/>
        <v>1.8800000000000002E-3</v>
      </c>
      <c r="J237">
        <f t="shared" si="147"/>
        <v>2.7400000000000002E-3</v>
      </c>
      <c r="L237">
        <f>0.2*F66+(1-0.2)*B66</f>
        <v>2.3600000000000001E-3</v>
      </c>
      <c r="P237" s="16"/>
      <c r="Q237" t="s">
        <v>36</v>
      </c>
      <c r="R237">
        <f>0.3*G54+(1-0.3)*C54</f>
        <v>1.8599999999999997E-3</v>
      </c>
      <c r="S237">
        <f t="shared" si="148"/>
        <v>2.7899999999999999E-3</v>
      </c>
      <c r="U237">
        <f t="shared" si="149"/>
        <v>1.9199999999999998E-3</v>
      </c>
      <c r="V237">
        <f t="shared" si="150"/>
        <v>2.7599999999999999E-3</v>
      </c>
      <c r="X237">
        <f>0.3*F66+(1-0.3)*B66</f>
        <v>2.3899999999999998E-3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>(0.05*(1-0.05)+0.05*(1-0.05))*G52+0.05*0.05*K52+(1-0.05*(1-0.05)-0.05*(1-0.05)-0.05*0.05)*C52</f>
        <v>0</v>
      </c>
      <c r="G242">
        <f t="shared" ref="G242:G244" si="151">(0.05*(1-0.05)+0.05*(1-0.05))*H52+0.05*0.05*L52+(1-0.05*(1-0.05)-0.05*(1-0.05)-0.05*0.05)*D52</f>
        <v>0</v>
      </c>
      <c r="H242">
        <f t="shared" ref="H242:H244" si="152">M52+I52+E52</f>
        <v>0</v>
      </c>
      <c r="I242">
        <f t="shared" ref="I242:I244" si="153">(0.05*(1-0.05)+0.05*(1-0.05))*G59+0.05*0.05*K59+(1-0.05*(1-0.05)-0.05*(1-0.05)-0.05*0.05)*C59</f>
        <v>0</v>
      </c>
      <c r="J242">
        <f t="shared" ref="J242:J244" si="154">(0.05*(1-0.05)+0.05*(1-0.05))*H59+0.05*0.05*L59+(1-0.05*(1-0.05)-0.05*(1-0.05)-0.05*0.05)*D59</f>
        <v>0</v>
      </c>
      <c r="K242">
        <f t="shared" ref="K242:K244" si="155">M59+I59+E59</f>
        <v>0</v>
      </c>
      <c r="O242" s="20" t="s">
        <v>40</v>
      </c>
      <c r="P242" s="16" t="s">
        <v>34</v>
      </c>
      <c r="Q242" t="s">
        <v>33</v>
      </c>
      <c r="R242">
        <f>(0.1*0.9+0.1*0.9)*G52+0.1*0.1*K52+(1-0.1*0.9-0.1*0.9-0.1*0.1)*C52</f>
        <v>0</v>
      </c>
      <c r="S242">
        <f t="shared" ref="S242:S244" si="156">(0.1*0.9+0.1*0.9)*H52+0.1*0.1*L52+(1-0.1*0.9-0.1*0.9-0.1*0.1)*D52</f>
        <v>0</v>
      </c>
      <c r="U242">
        <f t="shared" ref="U242:U244" si="157">(0.1*0.9+0.1*0.9)*G59+0.1*0.1*K59+(1-0.1*0.9-0.1*0.9-0.1*0.1)*C59</f>
        <v>0</v>
      </c>
      <c r="V242">
        <f t="shared" ref="V242:V244" si="158">(0.1*0.9+0.1*0.9)*H59+0.1*0.1*L59+(1-0.1*0.9-0.1*0.9-0.1*0.1)*D59</f>
        <v>0</v>
      </c>
    </row>
    <row r="243" spans="1:25" x14ac:dyDescent="0.25">
      <c r="B243" s="17"/>
      <c r="C243" s="20"/>
      <c r="D243" s="16"/>
      <c r="E243" t="s">
        <v>35</v>
      </c>
      <c r="F243">
        <f>(0.05*(1-0.05)+0.05*(1-0.05))*G53+0.05*0.05*K53+(1-0.05*(1-0.05)-0.05*(1-0.05)-0.05*0.05)*C53</f>
        <v>0</v>
      </c>
      <c r="G243">
        <f t="shared" si="151"/>
        <v>0</v>
      </c>
      <c r="H243">
        <f t="shared" si="152"/>
        <v>0</v>
      </c>
      <c r="I243">
        <f t="shared" si="153"/>
        <v>0</v>
      </c>
      <c r="J243">
        <f t="shared" si="154"/>
        <v>0</v>
      </c>
      <c r="K243">
        <f t="shared" si="155"/>
        <v>0</v>
      </c>
      <c r="O243" s="20"/>
      <c r="P243" s="16"/>
      <c r="Q243" t="s">
        <v>35</v>
      </c>
      <c r="R243">
        <f>(0.1*0.9+0.1*0.9)*G53+0.1*0.1*K53+(1-0.1*0.9-0.1*0.9-0.1*0.1)*C53</f>
        <v>0</v>
      </c>
      <c r="S243">
        <f t="shared" si="156"/>
        <v>0</v>
      </c>
      <c r="U243">
        <f t="shared" si="157"/>
        <v>0</v>
      </c>
      <c r="V243">
        <f t="shared" si="158"/>
        <v>0</v>
      </c>
    </row>
    <row r="244" spans="1:25" x14ac:dyDescent="0.25">
      <c r="B244" s="17"/>
      <c r="C244" s="20"/>
      <c r="D244" s="16"/>
      <c r="E244" t="s">
        <v>36</v>
      </c>
      <c r="F244">
        <f>(0.05*(1-0.05)+0.05*(1-0.05))*G54+0.05*0.05*K54+(1-0.05*(1-0.05)-0.05*(1-0.05)-0.05*0.05)*C54</f>
        <v>1.82025E-3</v>
      </c>
      <c r="G244">
        <f t="shared" si="151"/>
        <v>2.7302500000000005E-3</v>
      </c>
      <c r="H244">
        <f t="shared" si="152"/>
        <v>2.6812560000000003</v>
      </c>
      <c r="I244">
        <f t="shared" si="153"/>
        <v>1.83975E-3</v>
      </c>
      <c r="J244">
        <f t="shared" si="154"/>
        <v>2.7200000000000006E-3</v>
      </c>
      <c r="K244">
        <f t="shared" si="155"/>
        <v>3.1697139999999999</v>
      </c>
      <c r="L244">
        <f>(0.05*(1-0.05)+0.05*(1-0.05))*F66+0.05*0.05*J66+(1-0.05*(1-0.05)-0.05*(1-0.05)-0.05*0.05)*B66</f>
        <v>2.3300000000000005E-3</v>
      </c>
      <c r="M244">
        <f>M66+I66+E66</f>
        <v>6.4079039999999994</v>
      </c>
      <c r="O244" s="20"/>
      <c r="P244" s="16"/>
      <c r="Q244" t="s">
        <v>36</v>
      </c>
      <c r="R244">
        <f>(0.1*0.9+0.1*0.9)*G54+0.1*0.1*K54+(1-0.1*0.9-0.1*0.9-0.1*0.1)*C54</f>
        <v>1.8410000000000002E-3</v>
      </c>
      <c r="S244">
        <f t="shared" si="156"/>
        <v>2.7610000000000004E-3</v>
      </c>
      <c r="U244">
        <f t="shared" si="157"/>
        <v>1.8790000000000002E-3</v>
      </c>
      <c r="V244">
        <f t="shared" si="158"/>
        <v>2.7400000000000002E-3</v>
      </c>
      <c r="X244">
        <f>(0.1*0.9+0.1*0.9)*F66+0.1*0.1*J66+(1-0.1*0.9-0.1*0.9-0.1*0.1)*B66</f>
        <v>2.3600000000000001E-3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>(0.2*0.8+0.2*0.8)*G52+0.2*0.2*K52+(1-0.2*0.8-0.2*0.8-0.2*0.2)*C52</f>
        <v>0</v>
      </c>
      <c r="G248">
        <f t="shared" ref="G248:G250" si="159">(0.2*0.8+0.2*0.8)*H52+0.2*0.2*L52+(1-0.2*0.8-0.2*0.8-0.2*0.2)*D52</f>
        <v>0</v>
      </c>
      <c r="I248">
        <f t="shared" ref="I248:I250" si="160">(0.2*0.8+0.2*0.8)*G59+0.2*0.2*K59+(1-0.2*0.8-0.2*0.8-0.2*0.2)*C59</f>
        <v>0</v>
      </c>
      <c r="J248">
        <f t="shared" ref="J248:J250" si="161">(0.2*0.8+0.2*0.8)*H59+0.2*0.2*L59+(1-0.2*0.8-0.2*0.8-0.2*0.2)*D59</f>
        <v>0</v>
      </c>
      <c r="O248" s="20" t="s">
        <v>42</v>
      </c>
      <c r="P248" s="16" t="s">
        <v>38</v>
      </c>
      <c r="Q248" t="s">
        <v>33</v>
      </c>
      <c r="R248">
        <f>(0.3*0.7+0.3*0.7)*G52+0.3*0.3*K52+(1-0.3*0.7-0.3*0.7-0.3*0.3)*C52</f>
        <v>0</v>
      </c>
      <c r="S248">
        <f t="shared" ref="S248:S250" si="162">(0.3*0.7+0.3*0.7)*H52+0.3*0.3*L52+(1-0.3*0.7-0.3*0.7-0.3*0.3)*D52</f>
        <v>0</v>
      </c>
      <c r="U248">
        <f t="shared" ref="U248:U250" si="163">(0.3*0.7+0.3*0.7)*G59+0.3*0.3*K59+(1-0.3*0.7-0.3*0.7-0.3*0.3)*C59</f>
        <v>0</v>
      </c>
      <c r="V248">
        <f t="shared" ref="V248:V250" si="164">(0.3*0.7+0.3*0.7)*H59+0.3*0.3*L59+(1-0.3*0.7-0.3*0.7-0.3*0.3)*D59</f>
        <v>0</v>
      </c>
    </row>
    <row r="249" spans="1:25" x14ac:dyDescent="0.25">
      <c r="B249" s="17"/>
      <c r="C249" s="20"/>
      <c r="D249" s="16"/>
      <c r="E249" t="s">
        <v>35</v>
      </c>
      <c r="F249">
        <f>(0.2*0.8+0.2*0.8)*G53+0.2*0.2*K53+(1-0.2*0.8-0.2*0.8-0.2*0.2)*C53</f>
        <v>0</v>
      </c>
      <c r="G249">
        <f t="shared" si="159"/>
        <v>0</v>
      </c>
      <c r="I249">
        <f t="shared" si="160"/>
        <v>0</v>
      </c>
      <c r="J249">
        <f t="shared" si="161"/>
        <v>0</v>
      </c>
      <c r="O249" s="20"/>
      <c r="P249" s="16"/>
      <c r="Q249" t="s">
        <v>35</v>
      </c>
      <c r="R249">
        <f>(0.3*0.7+0.3*0.7)*G53+0.3*0.3*K53+(1-0.3*0.7-0.3*0.7-0.3*0.3)*C53</f>
        <v>0</v>
      </c>
      <c r="S249">
        <f t="shared" si="162"/>
        <v>0</v>
      </c>
      <c r="U249">
        <f t="shared" si="163"/>
        <v>0</v>
      </c>
      <c r="V249">
        <f t="shared" si="164"/>
        <v>0</v>
      </c>
    </row>
    <row r="250" spans="1:25" x14ac:dyDescent="0.25">
      <c r="B250" s="17"/>
      <c r="C250" s="20"/>
      <c r="D250" s="16"/>
      <c r="E250" t="s">
        <v>36</v>
      </c>
      <c r="F250">
        <f>(0.2*0.8+0.2*0.8)*G54+0.2*0.2*K54+(1-0.2*0.8-0.2*0.8-0.2*0.2)*C54</f>
        <v>1.884E-3</v>
      </c>
      <c r="G250">
        <f t="shared" si="159"/>
        <v>2.8240000000000001E-3</v>
      </c>
      <c r="I250">
        <f t="shared" si="160"/>
        <v>1.9560000000000003E-3</v>
      </c>
      <c r="J250">
        <f t="shared" si="161"/>
        <v>2.7800000000000004E-3</v>
      </c>
      <c r="L250">
        <f>(0.2*0.8+0.2*0.8)*F66+0.2*0.2*J66+(1-0.2*0.8-0.2*0.8-0.2*0.2)*B66</f>
        <v>2.4199999999999998E-3</v>
      </c>
      <c r="O250" s="20"/>
      <c r="P250" s="16"/>
      <c r="Q250" t="s">
        <v>36</v>
      </c>
      <c r="R250">
        <f>(0.3*0.7+0.3*0.7)*G54+0.3*0.3*K54+(1-0.3*0.7-0.3*0.7-0.3*0.3)*C54</f>
        <v>1.9290000000000002E-3</v>
      </c>
      <c r="S250">
        <f t="shared" si="162"/>
        <v>2.8890000000000005E-3</v>
      </c>
      <c r="U250">
        <f t="shared" si="163"/>
        <v>2.0310000000000003E-3</v>
      </c>
      <c r="V250">
        <f t="shared" si="164"/>
        <v>2.8200000000000005E-3</v>
      </c>
      <c r="X250">
        <f>(0.3*0.7+0.3*0.7)*F66+0.3*0.3*J66+(1-0.3*0.7-0.3*0.7-0.3*0.3)*B66</f>
        <v>2.48E-3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>3*0.05*(1-0.05)*(1-0.05)*G52+3*0.05*0.05*(1-0.05)*K52+0.05*0.05*0.05*O52+(1-3*0.05*(1-0.05)*(1-0.05)-3*0.05*0.05*(1-0.05)-0.05*0.05*0.05)*C52</f>
        <v>0</v>
      </c>
      <c r="G255">
        <f t="shared" ref="G255:G257" si="165">3*0.05*(1-0.05)*(1-0.05)*H52+3*0.05*0.05*(1-0.05)*L52+0.05*0.05*0.05*P52+(1-3*0.05*(1-0.05)*(1-0.05)-3*0.05*0.05*(1-0.05)-0.05*0.05*0.05)*D52</f>
        <v>0</v>
      </c>
      <c r="H255">
        <f t="shared" ref="H255:H257" si="166">Q52+M52+I52+E52</f>
        <v>0</v>
      </c>
      <c r="I255">
        <f t="shared" ref="I255:I257" si="167">3*0.05*(1-0.05)*(1-0.05)*G59+3*0.05*0.05*(1-0.05)*K59+0.05*0.05*0.05*O59+(1-3*0.05*(1-0.05)*(1-0.05)-3*0.05*0.05*(1-0.05)-0.05*0.05*0.05)*C59</f>
        <v>0</v>
      </c>
      <c r="J255">
        <f t="shared" ref="J255:J257" si="168">3*0.05*(1-0.05)*(1-0.05)*H59+3*0.05*0.05*(1-0.05)*L59+0.05*0.05*0.05*P59+(1-3*0.05*(1-0.05)*(1-0.05)-3*0.05*0.05*(1-0.05)-0.05*0.05*0.05)*D59</f>
        <v>0</v>
      </c>
      <c r="K255">
        <f t="shared" ref="K255:K257" si="169">Q59+M59+I59+E59</f>
        <v>0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>3*0.1*(1-0.1)*(1-0.1)*G52+3*0.1*0.1*(1-0.1)*K52+0.1*0.1*0.1*O52+(1-3*0.1*(1-0.1)*(1-0.1)-3*0.1*0.1*(1-0.1)-0.1*0.1*0.1)*C52</f>
        <v>0</v>
      </c>
      <c r="S255">
        <f t="shared" ref="S255:S257" si="170">3*0.1*(1-0.1)*(1-0.1)*H52+3*0.1*0.1*(1-0.1)*L52+0.1*0.1*0.1*P52+(1-3*0.1*(1-0.1)*(1-0.1)-3*0.1*0.1*(1-0.1)-0.1*0.1*0.1)*D52</f>
        <v>0</v>
      </c>
      <c r="U255">
        <f t="shared" ref="U255:U257" si="171">3*0.1*(1-0.1)*(1-0.1)*G59+3*0.1*0.1*(1-0.1)*K59+0.1*0.1*0.1*O59+(1-3*0.1*(1-0.1)*(1-0.1)-3*0.1*0.1*(1-0.1)-0.1*0.1*0.1)*C59</f>
        <v>0</v>
      </c>
      <c r="V255">
        <f t="shared" ref="V255:V257" si="172">3*0.1*(1-0.1)*(1-0.1)*H59+3*0.1*0.1*(1-0.1)*L59+0.1*0.1*0.1*P59+(1-3*0.1*(1-0.1)*(1-0.1)-3*0.1*0.1*(1-0.1)-0.1*0.1*0.1)*D59</f>
        <v>0</v>
      </c>
    </row>
    <row r="256" spans="1:25" x14ac:dyDescent="0.25">
      <c r="A256" s="17"/>
      <c r="B256" s="21"/>
      <c r="C256" s="20"/>
      <c r="D256" s="16"/>
      <c r="E256" t="s">
        <v>35</v>
      </c>
      <c r="F256">
        <f>3*0.05*(1-0.05)*(1-0.05)*G53+3*0.05*0.05*(1-0.05)*K53+0.05*0.05*0.05*O53+(1-3*0.05*(1-0.05)*(1-0.05)-3*0.05*0.05*(1-0.05)-0.05*0.05*0.05)*C53</f>
        <v>0</v>
      </c>
      <c r="G256">
        <f t="shared" si="165"/>
        <v>0</v>
      </c>
      <c r="H256">
        <f t="shared" si="166"/>
        <v>0</v>
      </c>
      <c r="I256">
        <f t="shared" si="167"/>
        <v>0</v>
      </c>
      <c r="J256">
        <f t="shared" si="168"/>
        <v>0</v>
      </c>
      <c r="K256">
        <f t="shared" si="169"/>
        <v>0</v>
      </c>
      <c r="N256" s="21"/>
      <c r="O256" s="20"/>
      <c r="P256" s="16"/>
      <c r="Q256" t="s">
        <v>35</v>
      </c>
      <c r="R256">
        <f>3*0.1*(1-0.1)*(1-0.1)*G53+3*0.1*0.1*(1-0.1)*K53+0.1*0.1*0.1*O53+(1-3*0.1*(1-0.1)*(1-0.1)-3*0.1*0.1*(1-0.1)-0.1*0.1*0.1)*C53</f>
        <v>0</v>
      </c>
      <c r="S256">
        <f t="shared" si="170"/>
        <v>0</v>
      </c>
      <c r="U256">
        <f t="shared" si="171"/>
        <v>0</v>
      </c>
      <c r="V256">
        <f t="shared" si="172"/>
        <v>0</v>
      </c>
    </row>
    <row r="257" spans="1:24" x14ac:dyDescent="0.25">
      <c r="A257" s="17"/>
      <c r="B257" s="21"/>
      <c r="C257" s="20"/>
      <c r="D257" s="16"/>
      <c r="E257" t="s">
        <v>36</v>
      </c>
      <c r="F257">
        <f>3*0.05*(1-0.05)*(1-0.05)*G54+3*0.05*0.05*(1-0.05)*K54+0.05*0.05*0.05*O54+(1-3*0.05*(1-0.05)*(1-0.05)-3*0.05*0.05*(1-0.05)-0.05*0.05*0.05)*C54</f>
        <v>1.8307249999999996E-3</v>
      </c>
      <c r="G257">
        <f t="shared" si="165"/>
        <v>2.7457250000000001E-3</v>
      </c>
      <c r="H257">
        <f t="shared" si="166"/>
        <v>3.5711700000000004</v>
      </c>
      <c r="I257">
        <f t="shared" si="167"/>
        <v>1.8592499999999998E-3</v>
      </c>
      <c r="J257">
        <f t="shared" si="168"/>
        <v>2.7300124999999997E-3</v>
      </c>
      <c r="K257">
        <f t="shared" si="169"/>
        <v>4.0924740000000002</v>
      </c>
      <c r="L257">
        <f>3*0.05*(1-0.05)*(1-0.05)*F66+3*0.05*0.05*(1-0.05)*J66+0.05*0.05*0.05*N66+(1-3*0.05*(1-0.05)*(1-0.05)-3*0.05*0.05*(1-0.05)-0.05*0.05*0.05)*B66</f>
        <v>2.3449999999999994E-3</v>
      </c>
      <c r="M257">
        <f>Q66+M66+I66+E66</f>
        <v>8.5054760000000016</v>
      </c>
      <c r="N257" s="21"/>
      <c r="O257" s="20"/>
      <c r="P257" s="16"/>
      <c r="Q257" t="s">
        <v>36</v>
      </c>
      <c r="R257">
        <f>3*0.1*(1-0.1)*(1-0.1)*G54+3*0.1*0.1*(1-0.1)*K54+0.1*0.1*0.1*O54+(1-3*0.1*(1-0.1)*(1-0.1)-3*0.1*0.1*(1-0.1)-0.1*0.1*0.1)*C54</f>
        <v>1.8628E-3</v>
      </c>
      <c r="S257">
        <f t="shared" si="170"/>
        <v>2.7927999999999998E-3</v>
      </c>
      <c r="U257">
        <f t="shared" si="171"/>
        <v>1.9169999999999999E-3</v>
      </c>
      <c r="V257">
        <f t="shared" si="172"/>
        <v>2.7600999999999997E-3</v>
      </c>
      <c r="X257">
        <f>3*0.1*(1-0.1)*(1-0.1)*F66+3*0.1*0.1*(1-0.1)*J66+0.1*0.1*0.1*N66+(1-3*0.1*(1-0.1)*(1-0.1)-3*0.1*0.1*(1-0.1)-0.1*0.1*0.1)*B66</f>
        <v>2.3899999999999998E-3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>3*0.2*(1-0.2)*(1-0.2)*G52+3*0.2*0.2*(1-0.2)*K52+0.2*0.2*0.2*O52+(1-3*0.2*(1-0.2)*(1-0.2)-3*0.2*0.2*(1-0.2)-0.2*0.2*0.2)*C52</f>
        <v>0</v>
      </c>
      <c r="G261">
        <f t="shared" ref="G261:G263" si="173">3*0.2*(1-0.2)*(1-0.2)*H52+3*0.2*0.2*(1-0.2)*L52+0.2*0.2*0.2*P52+(1-3*0.2*(1-0.2)*(1-0.2)-3*0.2*0.2*(1-0.2)-0.2*0.2*0.2)*D52</f>
        <v>0</v>
      </c>
      <c r="I261">
        <f t="shared" ref="I261:I263" si="174">3*0.2*(1-0.2)*(1-0.2)*G59+3*0.2*0.2*(1-0.2)*K59+0.2*0.2*0.2*O59+(1-3*0.2*(1-0.2)*(1-0.2)-3*0.2*0.2*(1-0.2)-0.2*0.2*0.2)*C59</f>
        <v>0</v>
      </c>
      <c r="J261">
        <f t="shared" ref="J261:J263" si="175">3*0.2*(1-0.2)*(1-0.2)*H59+3*0.2*0.2*(1-0.2)*L59+0.2*0.2*0.2*P59+(1-3*0.2*(1-0.2)*(1-0.2)-3*0.2*0.2*(1-0.2)-0.2*0.2*0.2)*D59</f>
        <v>0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>3*0.3*(1-0.3)*(1-0.3)*G52+3*0.3*0.3*(1-0.3)*K52+0.3*0.3*0.3*O52+(1-3*0.3*(1-0.3)*(1-0.3)-3*0.3*0.3*(1-0.3)-0.3*0.3*0.3)*C52</f>
        <v>0</v>
      </c>
      <c r="S261">
        <f t="shared" ref="S261:S263" si="176">3*0.3*(1-0.3)*(1-0.3)*H52+3*0.3*0.3*(1-0.3)*L52+0.3*0.3*0.3*P52+(1-3*0.3*(1-0.3)*(1-0.3)-3*0.3*0.3*(1-0.3)-0.3*0.3*0.3)*D52</f>
        <v>0</v>
      </c>
      <c r="U261">
        <f t="shared" ref="U261:U263" si="177">3*0.3*(1-0.3)*(1-0.3)*G59+3*0.3*0.3*(1-0.3)*K59+0.3*0.3*0.3*O59+(1-3*0.3*(1-0.3)*(1-0.3)-3*0.3*0.3*(1-0.3)-0.3*0.3*0.3)*C59</f>
        <v>0</v>
      </c>
      <c r="V261">
        <f t="shared" ref="V261:V263" si="178">3*0.3*(1-0.3)*(1-0.3)*H59+3*0.3*0.3*(1-0.3)*L59+0.3*0.3*0.3*P59+(1-3*0.3*(1-0.3)*(1-0.3)-3*0.3*0.3*(1-0.3)-0.3*0.3*0.3)*D59</f>
        <v>0</v>
      </c>
    </row>
    <row r="262" spans="1:24" x14ac:dyDescent="0.25">
      <c r="A262" s="17"/>
      <c r="B262" s="21"/>
      <c r="C262" s="20"/>
      <c r="D262" s="16"/>
      <c r="E262" t="s">
        <v>35</v>
      </c>
      <c r="F262">
        <f>3*0.2*(1-0.2)*(1-0.2)*G53+3*0.2*0.2*(1-0.2)*K53+0.2*0.2*0.2*O53+(1-3*0.2*(1-0.2)*(1-0.2)-3*0.2*0.2*(1-0.2)-0.2*0.2*0.2)*C53</f>
        <v>0</v>
      </c>
      <c r="G262">
        <f t="shared" si="173"/>
        <v>0</v>
      </c>
      <c r="I262">
        <f t="shared" si="174"/>
        <v>0</v>
      </c>
      <c r="J262">
        <f t="shared" si="175"/>
        <v>0</v>
      </c>
      <c r="N262" s="21"/>
      <c r="O262" s="20"/>
      <c r="P262" s="16"/>
      <c r="Q262" t="s">
        <v>35</v>
      </c>
      <c r="R262">
        <f>3*0.3*(1-0.3)*(1-0.3)*G53+3*0.3*0.3*(1-0.3)*K53+0.3*0.3*0.3*O53+(1-3*0.3*(1-0.3)*(1-0.3)-3*0.3*0.3*(1-0.3)-0.3*0.3*0.3)*C53</f>
        <v>0</v>
      </c>
      <c r="S262">
        <f t="shared" si="176"/>
        <v>0</v>
      </c>
      <c r="U262">
        <f t="shared" si="177"/>
        <v>0</v>
      </c>
      <c r="V262">
        <f t="shared" si="178"/>
        <v>0</v>
      </c>
    </row>
    <row r="263" spans="1:24" x14ac:dyDescent="0.25">
      <c r="A263" s="17"/>
      <c r="B263" s="21"/>
      <c r="C263" s="20"/>
      <c r="D263" s="16"/>
      <c r="E263" t="s">
        <v>36</v>
      </c>
      <c r="F263">
        <f>3*0.2*(1-0.2)*(1-0.2)*G54+3*0.2*0.2*(1-0.2)*K54+0.2*0.2*0.2*O54+(1-3*0.2*(1-0.2)*(1-0.2)-3*0.2*0.2*(1-0.2)-0.2*0.2*0.2)*C54</f>
        <v>1.9303999999999999E-3</v>
      </c>
      <c r="G263">
        <f t="shared" si="173"/>
        <v>2.8904000000000004E-3</v>
      </c>
      <c r="I263">
        <f t="shared" si="174"/>
        <v>2.0280000000000003E-3</v>
      </c>
      <c r="J263">
        <f t="shared" si="175"/>
        <v>2.8208E-3</v>
      </c>
      <c r="L263">
        <f>3*0.2*(1-0.2)*(1-0.2)*F66+3*0.2*0.2*(1-0.2)*J66+0.2*0.2*0.2*N66+(1-3*0.2*(1-0.2)*(1-0.2)-3*0.2*0.2*(1-0.2)-0.2*0.2*0.2)*B66</f>
        <v>2.4799999999999996E-3</v>
      </c>
      <c r="N263" s="21"/>
      <c r="O263" s="20"/>
      <c r="P263" s="16"/>
      <c r="Q263" t="s">
        <v>36</v>
      </c>
      <c r="R263">
        <f>3*0.3*(1-0.3)*(1-0.3)*G54+3*0.3*0.3*(1-0.3)*K54+0.3*0.3*0.3*O54+(1-3*0.3*(1-0.3)*(1-0.3)-3*0.3*0.3*(1-0.3)-0.3*0.3*0.3)*C54</f>
        <v>2.0016000000000001E-3</v>
      </c>
      <c r="S263">
        <f t="shared" si="176"/>
        <v>2.9916000000000001E-3</v>
      </c>
      <c r="U263">
        <f t="shared" si="177"/>
        <v>2.1330000000000003E-3</v>
      </c>
      <c r="V263">
        <f t="shared" si="178"/>
        <v>2.8827000000000002E-3</v>
      </c>
      <c r="X263">
        <f>3*0.3*(1-0.3)*(1-0.3)*F66+3*0.3*0.3*(1-0.3)*J66+0.3*0.3*0.3*N66+(1-3*0.3*(1-0.3)*(1-0.3)-3*0.3*0.3*(1-0.3)-0.3*0.3*0.3)*B66</f>
        <v>2.5699999999999998E-3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263"/>
  <sheetViews>
    <sheetView topLeftCell="C1" zoomScale="55" zoomScaleNormal="55" workbookViewId="0">
      <selection activeCell="P1" sqref="P1:X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2" t="s">
        <v>54</v>
      </c>
      <c r="Q1" s="12"/>
      <c r="R1" s="12"/>
      <c r="S1" s="12"/>
      <c r="T1" s="12"/>
      <c r="U1" s="12" t="s">
        <v>55</v>
      </c>
      <c r="V1" s="12"/>
      <c r="W1" s="12"/>
      <c r="X1" s="12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2" t="s">
        <v>56</v>
      </c>
      <c r="Q2" s="12"/>
      <c r="R2" s="12"/>
      <c r="S2" s="12"/>
      <c r="T2" s="12"/>
      <c r="U2" s="12" t="s">
        <v>57</v>
      </c>
      <c r="V2" s="12"/>
      <c r="W2" s="12"/>
      <c r="X2" s="12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2" t="s">
        <v>58</v>
      </c>
      <c r="Q3" s="12"/>
      <c r="R3" s="12"/>
      <c r="S3" s="12"/>
      <c r="T3" s="12"/>
      <c r="U3" s="12" t="s">
        <v>59</v>
      </c>
      <c r="V3" s="12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2" t="s">
        <v>60</v>
      </c>
      <c r="Q4" s="12"/>
      <c r="R4" s="12"/>
      <c r="S4" s="12"/>
      <c r="T4" s="12"/>
      <c r="U4" s="12" t="s">
        <v>61</v>
      </c>
      <c r="V4" s="12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2" t="s">
        <v>62</v>
      </c>
      <c r="Q5" s="12"/>
      <c r="R5" s="12"/>
      <c r="S5" s="12"/>
      <c r="T5" s="12"/>
      <c r="U5" s="12" t="s">
        <v>63</v>
      </c>
      <c r="V5" s="12"/>
      <c r="W5" s="12" t="s">
        <v>64</v>
      </c>
    </row>
    <row r="7" spans="1:35" x14ac:dyDescent="0.25">
      <c r="A7" s="1" t="s">
        <v>6</v>
      </c>
      <c r="S7" s="1" t="s">
        <v>7</v>
      </c>
      <c r="U7" t="s">
        <v>48</v>
      </c>
      <c r="V7" t="s">
        <v>49</v>
      </c>
    </row>
    <row r="8" spans="1:35" x14ac:dyDescent="0.25">
      <c r="B8" s="24" t="s">
        <v>8</v>
      </c>
      <c r="C8" s="24"/>
      <c r="D8" s="24"/>
      <c r="E8" s="24"/>
      <c r="F8" s="24" t="s">
        <v>9</v>
      </c>
      <c r="G8" s="24"/>
      <c r="H8" s="24"/>
      <c r="I8" s="24"/>
      <c r="J8" s="24" t="s">
        <v>10</v>
      </c>
      <c r="K8" s="24"/>
      <c r="L8" s="24"/>
      <c r="M8" s="24"/>
      <c r="N8" s="24" t="s">
        <v>11</v>
      </c>
      <c r="O8" s="24"/>
      <c r="P8" s="24"/>
      <c r="Q8" s="24"/>
      <c r="T8" s="24" t="s">
        <v>8</v>
      </c>
      <c r="U8" s="24"/>
      <c r="V8" s="24"/>
      <c r="W8" s="24"/>
      <c r="X8" s="24" t="s">
        <v>9</v>
      </c>
      <c r="Y8" s="24"/>
      <c r="Z8" s="24"/>
      <c r="AA8" s="24"/>
      <c r="AB8" s="24" t="s">
        <v>10</v>
      </c>
      <c r="AC8" s="24"/>
      <c r="AD8" s="24"/>
      <c r="AE8" s="24"/>
      <c r="AF8" s="24" t="s">
        <v>11</v>
      </c>
      <c r="AG8" s="24"/>
      <c r="AH8" s="24"/>
      <c r="AI8" s="24"/>
    </row>
    <row r="9" spans="1:35" x14ac:dyDescent="0.25">
      <c r="A9" s="17" t="s">
        <v>12</v>
      </c>
      <c r="B9" s="24" t="s">
        <v>50</v>
      </c>
      <c r="C9" s="24"/>
      <c r="D9" s="24"/>
      <c r="E9" s="24"/>
      <c r="F9" s="24" t="s">
        <v>51</v>
      </c>
      <c r="G9" s="24"/>
      <c r="H9" s="24"/>
      <c r="I9" s="24"/>
      <c r="J9" s="24" t="s">
        <v>52</v>
      </c>
      <c r="K9" s="24"/>
      <c r="L9" s="24"/>
      <c r="M9" s="24"/>
      <c r="N9" s="24" t="s">
        <v>53</v>
      </c>
      <c r="O9" s="24"/>
      <c r="P9" s="24"/>
      <c r="Q9" s="24"/>
      <c r="S9" s="17" t="s">
        <v>12</v>
      </c>
      <c r="T9" s="24" t="s">
        <v>50</v>
      </c>
      <c r="U9" s="24"/>
      <c r="V9" s="24"/>
      <c r="W9" s="24"/>
      <c r="X9" s="24" t="s">
        <v>51</v>
      </c>
      <c r="Y9" s="24"/>
      <c r="Z9" s="24"/>
      <c r="AA9" s="24"/>
      <c r="AB9" s="24" t="s">
        <v>52</v>
      </c>
      <c r="AC9" s="24"/>
      <c r="AD9" s="24"/>
      <c r="AE9" s="24"/>
      <c r="AF9" s="24" t="s">
        <v>53</v>
      </c>
      <c r="AG9" s="24"/>
      <c r="AH9" s="24"/>
      <c r="AI9" s="24"/>
    </row>
    <row r="10" spans="1:35" x14ac:dyDescent="0.25">
      <c r="A10" s="1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7"/>
      <c r="B11" t="s">
        <v>20</v>
      </c>
      <c r="C11" s="3">
        <v>1.078E-4</v>
      </c>
      <c r="D11" s="3">
        <v>7.5460000000000002E-4</v>
      </c>
      <c r="E11">
        <v>0.962673</v>
      </c>
      <c r="F11" t="s">
        <v>20</v>
      </c>
      <c r="G11" s="3">
        <v>2.3259999999999999E-4</v>
      </c>
      <c r="H11" s="3">
        <v>8.7940000000000002E-4</v>
      </c>
      <c r="I11">
        <v>1.1339269999999999</v>
      </c>
      <c r="J11" t="s">
        <v>20</v>
      </c>
      <c r="K11">
        <v>2.0000000000000001E-4</v>
      </c>
      <c r="L11">
        <v>1E-3</v>
      </c>
      <c r="M11">
        <v>0.98458199999999996</v>
      </c>
      <c r="N11" t="s">
        <v>20</v>
      </c>
      <c r="O11">
        <v>2.0000000000000001E-4</v>
      </c>
      <c r="P11">
        <v>1.1000000000000001E-3</v>
      </c>
      <c r="Q11">
        <v>8.0576999999999996E-2</v>
      </c>
      <c r="S11" s="17"/>
      <c r="T11" t="s">
        <v>20</v>
      </c>
      <c r="U11" s="3">
        <v>1.078E-4</v>
      </c>
      <c r="V11" s="3">
        <v>7.5460000000000002E-4</v>
      </c>
      <c r="W11">
        <v>1.1583840000000001</v>
      </c>
      <c r="X11" t="s">
        <v>20</v>
      </c>
      <c r="Y11" s="3">
        <v>2.3259999999999999E-4</v>
      </c>
      <c r="Z11" s="3">
        <v>8.7940000000000002E-4</v>
      </c>
      <c r="AA11">
        <v>0.98333999999999999</v>
      </c>
      <c r="AB11" t="s">
        <v>20</v>
      </c>
      <c r="AC11">
        <v>2.0000000000000001E-4</v>
      </c>
      <c r="AD11">
        <v>1E-3</v>
      </c>
      <c r="AE11">
        <v>1.1362300000000001</v>
      </c>
      <c r="AF11" t="s">
        <v>20</v>
      </c>
      <c r="AG11">
        <v>2.0000000000000001E-4</v>
      </c>
      <c r="AH11">
        <v>1.1000000000000001E-3</v>
      </c>
      <c r="AI11">
        <v>0.98386399999999996</v>
      </c>
    </row>
    <row r="12" spans="1:35" x14ac:dyDescent="0.25">
      <c r="A12" s="17"/>
      <c r="B12" t="s">
        <v>21</v>
      </c>
      <c r="C12" s="3">
        <v>7.5359999999999999E-4</v>
      </c>
      <c r="D12" s="3">
        <v>7.5429999999999996E-4</v>
      </c>
      <c r="E12">
        <v>1.1440969999999999</v>
      </c>
      <c r="F12" t="s">
        <v>21</v>
      </c>
      <c r="G12" s="3">
        <v>8.7810000000000004E-4</v>
      </c>
      <c r="H12" s="3">
        <v>8.7909999999999996E-4</v>
      </c>
      <c r="I12">
        <v>0.98887999999999998</v>
      </c>
      <c r="J12" t="s">
        <v>21</v>
      </c>
      <c r="K12">
        <v>1E-3</v>
      </c>
      <c r="L12">
        <v>1E-3</v>
      </c>
      <c r="M12">
        <v>1.1478060000000001</v>
      </c>
      <c r="N12" t="s">
        <v>21</v>
      </c>
      <c r="O12">
        <v>1.1000000000000001E-3</v>
      </c>
      <c r="P12">
        <v>1.1000000000000001E-3</v>
      </c>
      <c r="Q12">
        <v>1.035415</v>
      </c>
      <c r="S12" s="17"/>
      <c r="T12" t="s">
        <v>21</v>
      </c>
      <c r="U12" s="3">
        <v>7.45E-4</v>
      </c>
      <c r="V12" s="3">
        <v>7.5190000000000001E-4</v>
      </c>
      <c r="W12">
        <v>1.0448759999999999</v>
      </c>
      <c r="X12" t="s">
        <v>21</v>
      </c>
      <c r="Y12" s="3">
        <v>8.6759999999999995E-4</v>
      </c>
      <c r="Z12" s="3">
        <v>8.7609999999999999E-4</v>
      </c>
      <c r="AA12">
        <v>1.155011</v>
      </c>
      <c r="AB12" t="s">
        <v>21</v>
      </c>
      <c r="AC12">
        <v>1E-3</v>
      </c>
      <c r="AD12">
        <v>1E-3</v>
      </c>
      <c r="AE12">
        <v>1.155475</v>
      </c>
      <c r="AF12" t="s">
        <v>21</v>
      </c>
      <c r="AG12">
        <v>1.1000000000000001E-3</v>
      </c>
      <c r="AH12">
        <v>1.1000000000000001E-3</v>
      </c>
      <c r="AI12">
        <v>1.015922</v>
      </c>
    </row>
    <row r="13" spans="1:35" x14ac:dyDescent="0.25">
      <c r="A13" s="17"/>
      <c r="B13" t="s">
        <v>22</v>
      </c>
      <c r="C13" s="3">
        <v>4.7999999999999996E-3</v>
      </c>
      <c r="D13" s="3">
        <v>4.7999999999999996E-3</v>
      </c>
      <c r="E13">
        <v>2.3347859999999998</v>
      </c>
      <c r="F13" t="s">
        <v>22</v>
      </c>
      <c r="G13" s="3">
        <v>5.4000000000000003E-3</v>
      </c>
      <c r="H13" s="3">
        <v>5.4000000000000003E-3</v>
      </c>
      <c r="I13">
        <v>1.2276180000000001</v>
      </c>
      <c r="J13" t="s">
        <v>22</v>
      </c>
      <c r="K13">
        <v>6.1000000000000004E-3</v>
      </c>
      <c r="L13">
        <v>6.1000000000000004E-3</v>
      </c>
      <c r="M13">
        <v>1.1561159999999999</v>
      </c>
      <c r="N13" t="s">
        <v>22</v>
      </c>
      <c r="O13">
        <v>6.7000000000000002E-3</v>
      </c>
      <c r="P13">
        <v>6.7000000000000002E-3</v>
      </c>
      <c r="Q13">
        <v>1.080883</v>
      </c>
      <c r="S13" s="17"/>
      <c r="T13" t="s">
        <v>22</v>
      </c>
      <c r="U13" s="3">
        <v>4.5999999999999999E-3</v>
      </c>
      <c r="V13" s="3">
        <v>4.5999999999999999E-3</v>
      </c>
      <c r="W13">
        <v>1.1533009999999999</v>
      </c>
      <c r="X13" t="s">
        <v>22</v>
      </c>
      <c r="Y13" s="3">
        <v>5.3E-3</v>
      </c>
      <c r="Z13" s="3">
        <v>5.3E-3</v>
      </c>
      <c r="AA13">
        <v>1.071526</v>
      </c>
      <c r="AB13" t="s">
        <v>22</v>
      </c>
      <c r="AC13" s="3">
        <v>5.8999999999999999E-3</v>
      </c>
      <c r="AD13" s="3">
        <v>5.8999999999999999E-3</v>
      </c>
      <c r="AE13">
        <v>1.1569579999999999</v>
      </c>
      <c r="AF13" t="s">
        <v>22</v>
      </c>
      <c r="AG13">
        <v>6.4999999999999997E-3</v>
      </c>
      <c r="AH13">
        <v>6.4999999999999997E-3</v>
      </c>
      <c r="AI13">
        <v>1.2047650000000001</v>
      </c>
    </row>
    <row r="16" spans="1:35" x14ac:dyDescent="0.25">
      <c r="A16" s="18" t="s">
        <v>23</v>
      </c>
      <c r="B16" s="24" t="s">
        <v>50</v>
      </c>
      <c r="C16" s="24"/>
      <c r="D16" s="24"/>
      <c r="E16" s="24"/>
      <c r="F16" s="24" t="s">
        <v>51</v>
      </c>
      <c r="G16" s="24"/>
      <c r="H16" s="24"/>
      <c r="I16" s="24"/>
      <c r="J16" s="24" t="s">
        <v>52</v>
      </c>
      <c r="K16" s="24"/>
      <c r="L16" s="24"/>
      <c r="M16" s="24"/>
      <c r="N16" s="24" t="s">
        <v>53</v>
      </c>
      <c r="O16" s="24"/>
      <c r="P16" s="24"/>
      <c r="Q16" s="24"/>
      <c r="S16" s="18" t="s">
        <v>23</v>
      </c>
      <c r="T16" s="24" t="s">
        <v>50</v>
      </c>
      <c r="U16" s="24"/>
      <c r="V16" s="24"/>
      <c r="W16" s="24"/>
      <c r="X16" s="24" t="s">
        <v>51</v>
      </c>
      <c r="Y16" s="24"/>
      <c r="Z16" s="24"/>
      <c r="AA16" s="24"/>
      <c r="AB16" s="24" t="s">
        <v>52</v>
      </c>
      <c r="AC16" s="24"/>
      <c r="AD16" s="24"/>
      <c r="AE16" s="24"/>
      <c r="AF16" s="24" t="s">
        <v>53</v>
      </c>
      <c r="AG16" s="24"/>
      <c r="AH16" s="24"/>
      <c r="AI16" s="24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3">
        <v>1.078E-4</v>
      </c>
      <c r="D18" s="3">
        <v>7.5460000000000002E-4</v>
      </c>
      <c r="E18">
        <v>0.93441300000000005</v>
      </c>
      <c r="F18" t="s">
        <v>20</v>
      </c>
      <c r="G18" s="3">
        <v>2.3259999999999999E-4</v>
      </c>
      <c r="H18" s="3">
        <v>8.7940000000000002E-4</v>
      </c>
      <c r="I18">
        <v>0.95860599999999996</v>
      </c>
      <c r="J18" t="s">
        <v>20</v>
      </c>
      <c r="K18">
        <v>2.0000000000000001E-4</v>
      </c>
      <c r="L18">
        <v>1E-3</v>
      </c>
      <c r="M18">
        <v>0.981541</v>
      </c>
      <c r="N18" t="s">
        <v>20</v>
      </c>
      <c r="O18">
        <v>2.0000000000000001E-4</v>
      </c>
      <c r="P18">
        <v>1.1000000000000001E-3</v>
      </c>
      <c r="Q18">
        <v>1.089723</v>
      </c>
      <c r="S18" s="18"/>
      <c r="T18" t="s">
        <v>20</v>
      </c>
      <c r="U18" s="3">
        <v>1.078E-4</v>
      </c>
      <c r="V18" s="3">
        <v>7.5460000000000002E-4</v>
      </c>
      <c r="W18">
        <v>0.95135099999999995</v>
      </c>
      <c r="X18" t="s">
        <v>20</v>
      </c>
      <c r="Y18" s="3">
        <v>2.3259999999999999E-4</v>
      </c>
      <c r="Z18" s="3">
        <v>8.7940000000000002E-4</v>
      </c>
      <c r="AA18">
        <v>0.947797</v>
      </c>
      <c r="AB18" t="s">
        <v>20</v>
      </c>
      <c r="AC18">
        <v>2.0000000000000001E-4</v>
      </c>
      <c r="AD18">
        <v>1E-3</v>
      </c>
      <c r="AE18">
        <v>0.95203199999999999</v>
      </c>
      <c r="AF18" t="s">
        <v>20</v>
      </c>
      <c r="AG18">
        <v>2.0000000000000001E-4</v>
      </c>
      <c r="AH18">
        <v>1.1000000000000001E-3</v>
      </c>
      <c r="AI18">
        <v>0.943608</v>
      </c>
    </row>
    <row r="19" spans="1:35" x14ac:dyDescent="0.25">
      <c r="A19" s="18"/>
      <c r="B19" t="s">
        <v>21</v>
      </c>
      <c r="C19" s="3">
        <v>7.5359999999999999E-4</v>
      </c>
      <c r="D19" s="3">
        <v>7.5460000000000002E-4</v>
      </c>
      <c r="E19">
        <v>1.101931</v>
      </c>
      <c r="F19" t="s">
        <v>21</v>
      </c>
      <c r="G19" s="3">
        <v>8.7810000000000004E-4</v>
      </c>
      <c r="H19" s="3">
        <v>8.7940000000000002E-4</v>
      </c>
      <c r="I19">
        <v>1.0425279999999999</v>
      </c>
      <c r="J19" t="s">
        <v>21</v>
      </c>
      <c r="K19">
        <v>1E-3</v>
      </c>
      <c r="L19">
        <v>1E-3</v>
      </c>
      <c r="M19">
        <v>0.95851200000000003</v>
      </c>
      <c r="N19" t="s">
        <v>21</v>
      </c>
      <c r="O19">
        <v>1.1000000000000001E-3</v>
      </c>
      <c r="P19">
        <v>1.1000000000000001E-3</v>
      </c>
      <c r="Q19">
        <v>1.0988640000000001</v>
      </c>
      <c r="S19" s="18"/>
      <c r="T19" t="s">
        <v>21</v>
      </c>
      <c r="U19" s="3">
        <v>7.45E-4</v>
      </c>
      <c r="V19" s="3">
        <v>7.5460000000000002E-4</v>
      </c>
      <c r="W19">
        <v>0.97153400000000001</v>
      </c>
      <c r="X19" t="s">
        <v>21</v>
      </c>
      <c r="Y19" s="3">
        <v>8.6759999999999995E-4</v>
      </c>
      <c r="Z19" s="3">
        <v>8.7940000000000002E-4</v>
      </c>
      <c r="AA19">
        <v>1.0050920000000001</v>
      </c>
      <c r="AB19" t="s">
        <v>21</v>
      </c>
      <c r="AC19">
        <v>1E-3</v>
      </c>
      <c r="AD19">
        <v>1E-3</v>
      </c>
      <c r="AE19">
        <v>1.106409</v>
      </c>
      <c r="AF19" t="s">
        <v>21</v>
      </c>
      <c r="AG19">
        <v>1.1000000000000001E-3</v>
      </c>
      <c r="AH19">
        <v>1.1000000000000001E-3</v>
      </c>
      <c r="AI19">
        <v>1.1077589999999999</v>
      </c>
    </row>
    <row r="20" spans="1:35" x14ac:dyDescent="0.25">
      <c r="A20" s="18"/>
      <c r="B20" t="s">
        <v>22</v>
      </c>
      <c r="C20" s="3">
        <v>4.7999999999999996E-3</v>
      </c>
      <c r="D20" s="3">
        <v>4.7999999999999996E-3</v>
      </c>
      <c r="E20">
        <v>1.289804</v>
      </c>
      <c r="F20" t="s">
        <v>22</v>
      </c>
      <c r="G20" s="3">
        <v>5.4000000000000003E-3</v>
      </c>
      <c r="H20" s="3">
        <v>5.4000000000000003E-3</v>
      </c>
      <c r="I20">
        <v>0.96519999999999995</v>
      </c>
      <c r="J20" t="s">
        <v>22</v>
      </c>
      <c r="K20">
        <v>6.1000000000000004E-3</v>
      </c>
      <c r="L20">
        <v>6.1000000000000004E-3</v>
      </c>
      <c r="M20">
        <v>1.162161</v>
      </c>
      <c r="N20" t="s">
        <v>22</v>
      </c>
      <c r="O20">
        <v>6.7000000000000002E-3</v>
      </c>
      <c r="P20">
        <v>6.7000000000000002E-3</v>
      </c>
      <c r="Q20">
        <v>1.1685460000000001</v>
      </c>
      <c r="S20" s="18"/>
      <c r="T20" t="s">
        <v>22</v>
      </c>
      <c r="U20" s="3">
        <v>4.5999999999999999E-3</v>
      </c>
      <c r="V20" s="3">
        <v>4.5999999999999999E-3</v>
      </c>
      <c r="W20">
        <v>1.117486</v>
      </c>
      <c r="X20" t="s">
        <v>22</v>
      </c>
      <c r="Y20" s="3">
        <v>5.3E-3</v>
      </c>
      <c r="Z20" s="3">
        <v>5.3E-3</v>
      </c>
      <c r="AA20">
        <v>1.1408510000000001</v>
      </c>
      <c r="AB20" t="s">
        <v>22</v>
      </c>
      <c r="AC20">
        <v>5.8999999999999999E-3</v>
      </c>
      <c r="AD20">
        <v>5.8999999999999999E-3</v>
      </c>
      <c r="AE20">
        <v>1.167103</v>
      </c>
      <c r="AF20" t="s">
        <v>22</v>
      </c>
      <c r="AG20">
        <v>6.4999999999999997E-3</v>
      </c>
      <c r="AH20">
        <v>6.4999999999999997E-3</v>
      </c>
      <c r="AI20">
        <v>1.0841449999999999</v>
      </c>
    </row>
    <row r="23" spans="1:35" x14ac:dyDescent="0.25">
      <c r="A23" s="19" t="s">
        <v>24</v>
      </c>
      <c r="B23" s="24" t="s">
        <v>50</v>
      </c>
      <c r="C23" s="24"/>
      <c r="D23" s="24"/>
      <c r="E23" s="24"/>
      <c r="F23" s="24" t="s">
        <v>51</v>
      </c>
      <c r="G23" s="24"/>
      <c r="H23" s="24"/>
      <c r="I23" s="24"/>
      <c r="J23" s="24" t="s">
        <v>52</v>
      </c>
      <c r="K23" s="24"/>
      <c r="L23" s="24"/>
      <c r="M23" s="24"/>
      <c r="N23" s="24" t="s">
        <v>53</v>
      </c>
      <c r="O23" s="24"/>
      <c r="P23" s="24"/>
      <c r="Q23" s="24"/>
      <c r="S23" s="19" t="s">
        <v>24</v>
      </c>
      <c r="T23" s="24" t="s">
        <v>50</v>
      </c>
      <c r="U23" s="24"/>
      <c r="V23" s="24"/>
      <c r="W23" s="24"/>
      <c r="X23" s="24" t="s">
        <v>51</v>
      </c>
      <c r="Y23" s="24"/>
      <c r="Z23" s="24"/>
      <c r="AA23" s="24"/>
      <c r="AB23" s="24" t="s">
        <v>52</v>
      </c>
      <c r="AC23" s="24"/>
      <c r="AD23" s="24"/>
      <c r="AE23" s="24"/>
      <c r="AF23" s="24" t="s">
        <v>53</v>
      </c>
      <c r="AG23" s="24"/>
      <c r="AH23" s="24"/>
      <c r="AI23" s="24"/>
    </row>
    <row r="24" spans="1:35" x14ac:dyDescent="0.25">
      <c r="A24" s="19"/>
      <c r="B24" s="24" t="s">
        <v>25</v>
      </c>
      <c r="C24" s="24"/>
      <c r="D24" s="24"/>
      <c r="E24" t="s">
        <v>19</v>
      </c>
      <c r="F24" s="24" t="s">
        <v>25</v>
      </c>
      <c r="G24" s="24"/>
      <c r="H24" s="24"/>
      <c r="I24" t="s">
        <v>19</v>
      </c>
      <c r="J24" s="24" t="s">
        <v>25</v>
      </c>
      <c r="K24" s="24"/>
      <c r="L24" s="24"/>
      <c r="M24" t="s">
        <v>19</v>
      </c>
      <c r="N24" s="24" t="s">
        <v>25</v>
      </c>
      <c r="O24" s="24"/>
      <c r="P24" s="24"/>
      <c r="Q24" t="s">
        <v>19</v>
      </c>
      <c r="S24" s="19"/>
      <c r="T24" s="24" t="s">
        <v>25</v>
      </c>
      <c r="U24" s="24"/>
      <c r="V24" s="24"/>
      <c r="W24" t="s">
        <v>19</v>
      </c>
      <c r="X24" s="24" t="s">
        <v>25</v>
      </c>
      <c r="Y24" s="24"/>
      <c r="Z24" s="24"/>
      <c r="AA24" t="s">
        <v>19</v>
      </c>
      <c r="AB24" s="24" t="s">
        <v>25</v>
      </c>
      <c r="AC24" s="24"/>
      <c r="AD24" s="24"/>
      <c r="AE24" t="s">
        <v>19</v>
      </c>
      <c r="AF24" s="24" t="s">
        <v>25</v>
      </c>
      <c r="AG24" s="24"/>
      <c r="AH24" s="24"/>
      <c r="AI24" t="s">
        <v>19</v>
      </c>
    </row>
    <row r="25" spans="1:35" x14ac:dyDescent="0.25">
      <c r="A25" s="19"/>
      <c r="B25" s="25">
        <v>4.7999999999999996E-3</v>
      </c>
      <c r="C25" s="24"/>
      <c r="D25" s="24"/>
      <c r="E25">
        <v>2.0459529999999999</v>
      </c>
      <c r="F25" s="26">
        <v>5.4000000000000003E-3</v>
      </c>
      <c r="G25" s="24"/>
      <c r="H25" s="24"/>
      <c r="I25">
        <v>2.104968</v>
      </c>
      <c r="J25" s="25">
        <v>6.1000000000000004E-3</v>
      </c>
      <c r="K25" s="24"/>
      <c r="L25" s="24"/>
      <c r="M25">
        <v>2.0515690000000002</v>
      </c>
      <c r="N25" s="24">
        <v>6.7000000000000002E-3</v>
      </c>
      <c r="O25" s="24"/>
      <c r="P25" s="24"/>
      <c r="Q25">
        <v>2.0411549999999998</v>
      </c>
      <c r="S25" s="19"/>
      <c r="T25" s="4">
        <v>4.5999999999999999E-3</v>
      </c>
      <c r="U25" s="4"/>
      <c r="V25" s="4"/>
      <c r="W25">
        <v>2.111612</v>
      </c>
      <c r="X25" s="5">
        <v>5.3E-3</v>
      </c>
      <c r="Y25" s="5"/>
      <c r="Z25" s="5"/>
      <c r="AA25">
        <v>2.0471499999999998</v>
      </c>
      <c r="AB25" s="4">
        <v>5.8999999999999999E-3</v>
      </c>
      <c r="AC25" s="4"/>
      <c r="AD25" s="4"/>
      <c r="AE25">
        <v>2.1151550000000001</v>
      </c>
      <c r="AF25" s="25">
        <v>1.1000000000000001E-3</v>
      </c>
      <c r="AG25" s="24"/>
      <c r="AH25" s="24"/>
      <c r="AI25">
        <v>1.8208390000000001</v>
      </c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35" x14ac:dyDescent="0.25">
      <c r="A28" s="1" t="s">
        <v>26</v>
      </c>
      <c r="C28" t="s">
        <v>48</v>
      </c>
      <c r="D28" t="s">
        <v>49</v>
      </c>
      <c r="G28" t="s">
        <v>48</v>
      </c>
      <c r="H28" t="s">
        <v>49</v>
      </c>
      <c r="S28" s="1" t="s">
        <v>27</v>
      </c>
      <c r="U28" t="s">
        <v>48</v>
      </c>
      <c r="V28" t="s">
        <v>49</v>
      </c>
      <c r="Y28" t="s">
        <v>48</v>
      </c>
      <c r="Z28" t="s">
        <v>49</v>
      </c>
    </row>
    <row r="29" spans="1:35" x14ac:dyDescent="0.25">
      <c r="B29" s="24" t="s">
        <v>8</v>
      </c>
      <c r="C29" s="24"/>
      <c r="D29" s="24"/>
      <c r="E29" s="24"/>
      <c r="F29" s="24" t="s">
        <v>9</v>
      </c>
      <c r="G29" s="24"/>
      <c r="H29" s="24"/>
      <c r="I29" s="24"/>
      <c r="J29" s="24" t="s">
        <v>10</v>
      </c>
      <c r="K29" s="24"/>
      <c r="L29" s="24"/>
      <c r="M29" s="24"/>
      <c r="N29" s="24" t="s">
        <v>11</v>
      </c>
      <c r="O29" s="24"/>
      <c r="P29" s="24"/>
      <c r="Q29" s="24"/>
      <c r="T29" s="24" t="s">
        <v>8</v>
      </c>
      <c r="U29" s="24"/>
      <c r="V29" s="24"/>
      <c r="W29" s="24"/>
      <c r="X29" s="24" t="s">
        <v>9</v>
      </c>
      <c r="Y29" s="24"/>
      <c r="Z29" s="24"/>
      <c r="AA29" s="24"/>
      <c r="AB29" s="24" t="s">
        <v>10</v>
      </c>
      <c r="AC29" s="24"/>
      <c r="AD29" s="24"/>
      <c r="AE29" s="24"/>
      <c r="AF29" s="24" t="s">
        <v>11</v>
      </c>
      <c r="AG29" s="24"/>
      <c r="AH29" s="24"/>
      <c r="AI29" s="24"/>
    </row>
    <row r="30" spans="1:35" x14ac:dyDescent="0.25">
      <c r="A30" s="17" t="s">
        <v>12</v>
      </c>
      <c r="B30" s="24" t="s">
        <v>50</v>
      </c>
      <c r="C30" s="24"/>
      <c r="D30" s="24"/>
      <c r="E30" s="24"/>
      <c r="F30" s="24" t="s">
        <v>51</v>
      </c>
      <c r="G30" s="24"/>
      <c r="H30" s="24"/>
      <c r="I30" s="24"/>
      <c r="J30" s="24" t="s">
        <v>52</v>
      </c>
      <c r="K30" s="24"/>
      <c r="L30" s="24"/>
      <c r="M30" s="24"/>
      <c r="N30" s="24" t="s">
        <v>53</v>
      </c>
      <c r="O30" s="24"/>
      <c r="P30" s="24"/>
      <c r="Q30" s="24"/>
      <c r="S30" s="17" t="s">
        <v>12</v>
      </c>
      <c r="T30" s="24" t="s">
        <v>50</v>
      </c>
      <c r="U30" s="24"/>
      <c r="V30" s="24"/>
      <c r="W30" s="24"/>
      <c r="X30" s="24" t="s">
        <v>51</v>
      </c>
      <c r="Y30" s="24"/>
      <c r="Z30" s="24"/>
      <c r="AA30" s="24"/>
      <c r="AB30" s="24" t="s">
        <v>52</v>
      </c>
      <c r="AC30" s="24"/>
      <c r="AD30" s="24"/>
      <c r="AE30" s="24"/>
      <c r="AF30" s="24" t="s">
        <v>53</v>
      </c>
      <c r="AG30" s="24"/>
      <c r="AH30" s="24"/>
      <c r="AI30" s="24"/>
    </row>
    <row r="31" spans="1:35" x14ac:dyDescent="0.25">
      <c r="A31" s="1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7"/>
      <c r="B32" t="s">
        <v>20</v>
      </c>
      <c r="C32" s="3">
        <v>1.078E-4</v>
      </c>
      <c r="D32" s="3">
        <v>7.5460000000000002E-4</v>
      </c>
      <c r="E32">
        <v>0.99631000000000003</v>
      </c>
      <c r="F32" t="s">
        <v>20</v>
      </c>
      <c r="G32" s="3">
        <v>4.7999999999999996E-3</v>
      </c>
      <c r="H32" s="3">
        <v>8.7940000000000002E-4</v>
      </c>
      <c r="I32">
        <v>0.991031</v>
      </c>
      <c r="J32" t="s">
        <v>20</v>
      </c>
      <c r="K32">
        <v>2.0000000000000001E-4</v>
      </c>
      <c r="L32">
        <v>1E-3</v>
      </c>
      <c r="M32">
        <v>1.142693</v>
      </c>
      <c r="N32" t="s">
        <v>20</v>
      </c>
      <c r="O32">
        <v>2.0000000000000001E-4</v>
      </c>
      <c r="P32">
        <v>1.1000000000000001E-3</v>
      </c>
      <c r="Q32">
        <v>1.018648</v>
      </c>
      <c r="S32" s="17"/>
      <c r="T32" t="s">
        <v>20</v>
      </c>
      <c r="U32" s="3">
        <v>1.078E-4</v>
      </c>
      <c r="V32" s="3">
        <v>7.5460000000000002E-4</v>
      </c>
      <c r="W32">
        <v>0.98776799999999998</v>
      </c>
      <c r="X32" t="s">
        <v>20</v>
      </c>
      <c r="Y32" s="3">
        <v>2.3259999999999999E-4</v>
      </c>
      <c r="Z32" s="3">
        <v>8.7940000000000002E-4</v>
      </c>
      <c r="AA32">
        <v>1.1354660000000001</v>
      </c>
      <c r="AB32" t="s">
        <v>20</v>
      </c>
      <c r="AC32">
        <v>2.0000000000000001E-4</v>
      </c>
      <c r="AD32">
        <v>1E-3</v>
      </c>
      <c r="AE32">
        <v>1.132884</v>
      </c>
      <c r="AF32" t="s">
        <v>20</v>
      </c>
      <c r="AG32">
        <v>2.0000000000000001E-4</v>
      </c>
      <c r="AH32">
        <v>1.1000000000000001E-3</v>
      </c>
      <c r="AI32">
        <v>0.98878299999999997</v>
      </c>
    </row>
    <row r="33" spans="1:35" x14ac:dyDescent="0.25">
      <c r="A33" s="17"/>
      <c r="B33" t="s">
        <v>21</v>
      </c>
      <c r="C33" s="3">
        <v>7.0060000000000001E-4</v>
      </c>
      <c r="D33" s="3">
        <v>7.3919999999999997E-4</v>
      </c>
      <c r="E33">
        <v>1.0038659999999999</v>
      </c>
      <c r="F33" t="s">
        <v>21</v>
      </c>
      <c r="G33" s="3">
        <v>8.1510000000000003E-4</v>
      </c>
      <c r="H33" s="3">
        <v>8.5990000000000003E-4</v>
      </c>
      <c r="I33">
        <v>1.0163169999999999</v>
      </c>
      <c r="J33" t="s">
        <v>21</v>
      </c>
      <c r="K33" s="3">
        <v>9.2829999999999996E-4</v>
      </c>
      <c r="L33" s="3">
        <v>9.7980000000000007E-4</v>
      </c>
      <c r="M33">
        <v>1.0116799999999999</v>
      </c>
      <c r="N33" t="s">
        <v>21</v>
      </c>
      <c r="O33">
        <v>1E-3</v>
      </c>
      <c r="P33">
        <v>1.1000000000000001E-3</v>
      </c>
      <c r="Q33">
        <v>1.012516</v>
      </c>
      <c r="S33" s="17"/>
      <c r="T33" t="s">
        <v>21</v>
      </c>
      <c r="U33" s="3">
        <v>5.3019999999999999E-4</v>
      </c>
      <c r="V33" s="3">
        <v>6.9050000000000003E-4</v>
      </c>
      <c r="W33">
        <v>1.076503</v>
      </c>
      <c r="X33" t="s">
        <v>21</v>
      </c>
      <c r="Y33" s="3">
        <v>6.1930000000000004E-4</v>
      </c>
      <c r="Z33" s="3">
        <v>7.986E-4</v>
      </c>
      <c r="AA33">
        <v>1.1619170000000001</v>
      </c>
      <c r="AB33" t="s">
        <v>21</v>
      </c>
      <c r="AC33" s="3">
        <v>7.0379999999999998E-4</v>
      </c>
      <c r="AD33" s="3">
        <v>9.0379999999999996E-4</v>
      </c>
      <c r="AE33">
        <v>1.054891</v>
      </c>
      <c r="AF33" t="s">
        <v>21</v>
      </c>
      <c r="AG33">
        <v>8.0000000000000004E-4</v>
      </c>
      <c r="AH33">
        <v>1E-3</v>
      </c>
      <c r="AI33">
        <v>1.0566120000000001</v>
      </c>
    </row>
    <row r="34" spans="1:35" x14ac:dyDescent="0.25">
      <c r="A34" s="17"/>
      <c r="B34" t="s">
        <v>22</v>
      </c>
      <c r="C34" s="3">
        <v>4.1999999999999997E-3</v>
      </c>
      <c r="D34" s="3">
        <v>4.3E-3</v>
      </c>
      <c r="E34">
        <v>1.19604</v>
      </c>
      <c r="F34" t="s">
        <v>22</v>
      </c>
      <c r="G34" s="3">
        <v>4.7999999999999996E-3</v>
      </c>
      <c r="H34" s="3">
        <v>4.8999999999999998E-3</v>
      </c>
      <c r="I34">
        <v>1.069401</v>
      </c>
      <c r="J34" t="s">
        <v>22</v>
      </c>
      <c r="K34" s="3">
        <v>5.3E-3</v>
      </c>
      <c r="L34" s="3">
        <v>5.4999999999999997E-3</v>
      </c>
      <c r="M34">
        <v>1.0681590000000001</v>
      </c>
      <c r="N34" t="s">
        <v>22</v>
      </c>
      <c r="O34">
        <v>5.8999999999999999E-3</v>
      </c>
      <c r="P34">
        <v>6.0000000000000001E-3</v>
      </c>
      <c r="Q34">
        <v>1.1395519999999999</v>
      </c>
      <c r="S34" s="17"/>
      <c r="T34" t="s">
        <v>22</v>
      </c>
      <c r="U34" s="3">
        <v>3.2000000000000002E-3</v>
      </c>
      <c r="V34" s="3">
        <v>3.7000000000000002E-3</v>
      </c>
      <c r="W34">
        <v>1.197392</v>
      </c>
      <c r="X34" t="s">
        <v>22</v>
      </c>
      <c r="Y34" s="3">
        <v>3.7000000000000002E-3</v>
      </c>
      <c r="Z34" s="3">
        <v>4.1999999999999997E-3</v>
      </c>
      <c r="AA34">
        <v>1.1395789999999999</v>
      </c>
      <c r="AB34" t="s">
        <v>22</v>
      </c>
      <c r="AC34" s="3">
        <v>4.1000000000000003E-3</v>
      </c>
      <c r="AD34" s="3">
        <v>4.5999999999999999E-3</v>
      </c>
      <c r="AE34">
        <v>1.1351720000000001</v>
      </c>
      <c r="AF34" t="s">
        <v>22</v>
      </c>
      <c r="AG34" s="3">
        <v>4.5999999999999999E-3</v>
      </c>
      <c r="AH34" s="3">
        <v>5.1000000000000004E-3</v>
      </c>
      <c r="AI34">
        <v>1.134441</v>
      </c>
    </row>
    <row r="37" spans="1:35" x14ac:dyDescent="0.25">
      <c r="A37" s="18" t="s">
        <v>23</v>
      </c>
      <c r="B37" s="24" t="s">
        <v>50</v>
      </c>
      <c r="C37" s="24"/>
      <c r="D37" s="24"/>
      <c r="E37" s="24"/>
      <c r="F37" s="24" t="s">
        <v>51</v>
      </c>
      <c r="G37" s="24"/>
      <c r="H37" s="24"/>
      <c r="I37" s="24"/>
      <c r="J37" s="24" t="s">
        <v>52</v>
      </c>
      <c r="K37" s="24"/>
      <c r="L37" s="24"/>
      <c r="M37" s="24"/>
      <c r="N37" s="24" t="s">
        <v>53</v>
      </c>
      <c r="O37" s="24"/>
      <c r="P37" s="24"/>
      <c r="Q37" s="24"/>
      <c r="S37" s="18" t="s">
        <v>23</v>
      </c>
      <c r="T37" s="24" t="s">
        <v>50</v>
      </c>
      <c r="U37" s="24"/>
      <c r="V37" s="24"/>
      <c r="W37" s="24"/>
      <c r="X37" s="24" t="s">
        <v>51</v>
      </c>
      <c r="Y37" s="24"/>
      <c r="Z37" s="24"/>
      <c r="AA37" s="24"/>
      <c r="AB37" s="24" t="s">
        <v>52</v>
      </c>
      <c r="AC37" s="24"/>
      <c r="AD37" s="24"/>
      <c r="AE37" s="24"/>
      <c r="AF37" s="24" t="s">
        <v>53</v>
      </c>
      <c r="AG37" s="24"/>
      <c r="AH37" s="24"/>
      <c r="AI37" s="24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3">
        <v>1.078E-4</v>
      </c>
      <c r="D39" s="3">
        <v>7.5460000000000002E-4</v>
      </c>
      <c r="E39">
        <v>1.139805</v>
      </c>
      <c r="F39" t="s">
        <v>20</v>
      </c>
      <c r="G39" s="3">
        <v>2.3259999999999999E-4</v>
      </c>
      <c r="H39" s="3">
        <v>8.7940000000000002E-4</v>
      </c>
      <c r="I39">
        <v>0.94703300000000001</v>
      </c>
      <c r="J39" t="s">
        <v>20</v>
      </c>
      <c r="K39">
        <v>2.0000000000000001E-4</v>
      </c>
      <c r="L39">
        <v>1E-3</v>
      </c>
      <c r="M39">
        <v>1.104797</v>
      </c>
      <c r="N39" t="s">
        <v>20</v>
      </c>
      <c r="O39">
        <v>2.0000000000000001E-4</v>
      </c>
      <c r="P39">
        <v>1.1000000000000001E-3</v>
      </c>
      <c r="Q39">
        <v>1.0617019999999999</v>
      </c>
      <c r="S39" s="18"/>
      <c r="T39" t="s">
        <v>20</v>
      </c>
      <c r="U39" s="3">
        <v>1.078E-4</v>
      </c>
      <c r="V39" s="3">
        <v>7.5460000000000002E-4</v>
      </c>
      <c r="W39">
        <v>1.0889690000000001</v>
      </c>
      <c r="X39" t="s">
        <v>20</v>
      </c>
      <c r="Y39" s="3">
        <v>6.8130000000000003E-4</v>
      </c>
      <c r="Z39" s="3">
        <v>7.2440000000000004E-4</v>
      </c>
      <c r="AA39">
        <v>0.97309000000000001</v>
      </c>
      <c r="AB39" t="s">
        <v>20</v>
      </c>
      <c r="AC39">
        <v>2.0000000000000001E-4</v>
      </c>
      <c r="AD39">
        <v>1E-3</v>
      </c>
      <c r="AE39">
        <v>0.94314500000000001</v>
      </c>
      <c r="AF39" t="s">
        <v>20</v>
      </c>
      <c r="AG39">
        <v>2.0000000000000001E-4</v>
      </c>
      <c r="AH39">
        <v>1.1000000000000001E-3</v>
      </c>
      <c r="AI39">
        <v>1.0985279999999999</v>
      </c>
    </row>
    <row r="40" spans="1:35" x14ac:dyDescent="0.25">
      <c r="A40" s="18"/>
      <c r="B40" t="s">
        <v>21</v>
      </c>
      <c r="C40" s="3">
        <v>7.0060000000000001E-4</v>
      </c>
      <c r="D40" s="3">
        <v>7.3919999999999997E-4</v>
      </c>
      <c r="E40">
        <v>1.114417</v>
      </c>
      <c r="F40" t="s">
        <v>21</v>
      </c>
      <c r="G40" s="3">
        <v>8.1510000000000003E-4</v>
      </c>
      <c r="H40" s="3">
        <v>8.5369999999999999E-4</v>
      </c>
      <c r="I40">
        <v>0.96538100000000004</v>
      </c>
      <c r="J40" t="s">
        <v>21</v>
      </c>
      <c r="K40" s="3">
        <v>9.2829999999999996E-4</v>
      </c>
      <c r="L40" s="3">
        <v>9.7539999999999996E-4</v>
      </c>
      <c r="M40">
        <v>0.96652300000000002</v>
      </c>
      <c r="N40" t="s">
        <v>21</v>
      </c>
      <c r="O40">
        <v>1E-3</v>
      </c>
      <c r="P40">
        <v>1.1000000000000001E-3</v>
      </c>
      <c r="Q40">
        <v>0.96516100000000005</v>
      </c>
      <c r="S40" s="18"/>
      <c r="T40" t="s">
        <v>21</v>
      </c>
      <c r="U40" s="3">
        <v>5.3019999999999999E-4</v>
      </c>
      <c r="V40" s="3">
        <v>6.9050000000000003E-4</v>
      </c>
      <c r="W40">
        <v>0.96488799999999997</v>
      </c>
      <c r="X40" t="s">
        <v>21</v>
      </c>
      <c r="Y40" s="3">
        <v>6.1930000000000004E-4</v>
      </c>
      <c r="Z40" s="3">
        <v>7.7959999999999998E-4</v>
      </c>
      <c r="AA40">
        <v>1.1078669999999999</v>
      </c>
      <c r="AB40" t="s">
        <v>21</v>
      </c>
      <c r="AC40" s="3">
        <v>7.0379999999999998E-4</v>
      </c>
      <c r="AD40" s="3">
        <v>8.9389999999999999E-4</v>
      </c>
      <c r="AE40">
        <v>1.016187</v>
      </c>
      <c r="AF40" t="s">
        <v>21</v>
      </c>
      <c r="AG40">
        <v>8.0000000000000004E-4</v>
      </c>
      <c r="AH40">
        <v>1E-3</v>
      </c>
      <c r="AI40">
        <v>0.98834299999999997</v>
      </c>
    </row>
    <row r="41" spans="1:35" x14ac:dyDescent="0.25">
      <c r="A41" s="18"/>
      <c r="B41" t="s">
        <v>22</v>
      </c>
      <c r="C41" s="3">
        <v>4.1999999999999997E-3</v>
      </c>
      <c r="D41" s="3">
        <v>4.3E-3</v>
      </c>
      <c r="E41">
        <v>1.0166660000000001</v>
      </c>
      <c r="F41" t="s">
        <v>22</v>
      </c>
      <c r="G41" s="3">
        <v>4.7999999999999996E-3</v>
      </c>
      <c r="H41" s="3">
        <v>4.8999999999999998E-3</v>
      </c>
      <c r="I41">
        <v>1.1462939999999999</v>
      </c>
      <c r="J41" t="s">
        <v>22</v>
      </c>
      <c r="K41" s="3">
        <v>5.3E-3</v>
      </c>
      <c r="L41" s="3">
        <v>5.4999999999999997E-3</v>
      </c>
      <c r="M41">
        <v>1.1472610000000001</v>
      </c>
      <c r="N41" t="s">
        <v>22</v>
      </c>
      <c r="O41">
        <v>5.8999999999999999E-3</v>
      </c>
      <c r="P41">
        <v>6.0000000000000001E-3</v>
      </c>
      <c r="Q41">
        <v>1.1497850000000001</v>
      </c>
      <c r="S41" s="18"/>
      <c r="T41" t="s">
        <v>22</v>
      </c>
      <c r="U41" s="3">
        <v>3.2000000000000002E-3</v>
      </c>
      <c r="V41" s="3">
        <v>3.7000000000000002E-3</v>
      </c>
      <c r="W41">
        <v>1.1508</v>
      </c>
      <c r="X41" t="s">
        <v>22</v>
      </c>
      <c r="Y41" s="3">
        <v>3.7000000000000002E-3</v>
      </c>
      <c r="Z41" s="3">
        <v>4.1999999999999997E-3</v>
      </c>
      <c r="AA41">
        <v>1.14618</v>
      </c>
      <c r="AB41" t="s">
        <v>22</v>
      </c>
      <c r="AC41" s="3">
        <v>4.1999999999999997E-3</v>
      </c>
      <c r="AD41" s="3">
        <v>4.5999999999999999E-3</v>
      </c>
      <c r="AE41">
        <v>1.142501</v>
      </c>
      <c r="AF41" t="s">
        <v>22</v>
      </c>
      <c r="AG41" s="3">
        <v>4.5999999999999999E-3</v>
      </c>
      <c r="AH41" s="3">
        <v>5.1000000000000004E-3</v>
      </c>
      <c r="AI41">
        <v>1.140504</v>
      </c>
    </row>
    <row r="44" spans="1:35" x14ac:dyDescent="0.25">
      <c r="A44" s="19" t="s">
        <v>24</v>
      </c>
      <c r="B44" s="24" t="s">
        <v>50</v>
      </c>
      <c r="C44" s="24"/>
      <c r="D44" s="24"/>
      <c r="E44" s="24"/>
      <c r="F44" s="24" t="s">
        <v>51</v>
      </c>
      <c r="G44" s="24"/>
      <c r="H44" s="24"/>
      <c r="I44" s="24"/>
      <c r="J44" s="24" t="s">
        <v>52</v>
      </c>
      <c r="K44" s="24"/>
      <c r="L44" s="24"/>
      <c r="M44" s="24"/>
      <c r="N44" s="24" t="s">
        <v>53</v>
      </c>
      <c r="O44" s="24"/>
      <c r="P44" s="24"/>
      <c r="Q44" s="24"/>
      <c r="S44" s="19" t="s">
        <v>24</v>
      </c>
      <c r="T44" s="24" t="s">
        <v>50</v>
      </c>
      <c r="U44" s="24"/>
      <c r="V44" s="24"/>
      <c r="W44" s="24"/>
      <c r="X44" s="24" t="s">
        <v>51</v>
      </c>
      <c r="Y44" s="24"/>
      <c r="Z44" s="24"/>
      <c r="AA44" s="24"/>
      <c r="AB44" s="24" t="s">
        <v>52</v>
      </c>
      <c r="AC44" s="24"/>
      <c r="AD44" s="24"/>
      <c r="AE44" s="24"/>
      <c r="AF44" s="24" t="s">
        <v>53</v>
      </c>
      <c r="AG44" s="24"/>
      <c r="AH44" s="24"/>
      <c r="AI44" s="24"/>
    </row>
    <row r="45" spans="1:35" x14ac:dyDescent="0.25">
      <c r="A45" s="19"/>
      <c r="B45" s="24" t="s">
        <v>25</v>
      </c>
      <c r="C45" s="24"/>
      <c r="D45" s="24"/>
      <c r="E45" t="s">
        <v>19</v>
      </c>
      <c r="F45" s="24" t="s">
        <v>25</v>
      </c>
      <c r="G45" s="24"/>
      <c r="H45" s="24"/>
      <c r="I45" t="s">
        <v>19</v>
      </c>
      <c r="J45" s="24" t="s">
        <v>25</v>
      </c>
      <c r="K45" s="24"/>
      <c r="L45" s="24"/>
      <c r="M45" t="s">
        <v>19</v>
      </c>
      <c r="N45" s="24" t="s">
        <v>25</v>
      </c>
      <c r="O45" s="24"/>
      <c r="P45" s="24"/>
      <c r="Q45" t="s">
        <v>19</v>
      </c>
      <c r="S45" s="19"/>
      <c r="T45" s="24" t="s">
        <v>25</v>
      </c>
      <c r="U45" s="24"/>
      <c r="V45" s="24"/>
      <c r="W45" t="s">
        <v>19</v>
      </c>
      <c r="X45" s="24" t="s">
        <v>25</v>
      </c>
      <c r="Y45" s="24"/>
      <c r="Z45" s="24"/>
      <c r="AA45" t="s">
        <v>19</v>
      </c>
      <c r="AB45" s="24" t="s">
        <v>25</v>
      </c>
      <c r="AC45" s="24"/>
      <c r="AD45" s="24"/>
      <c r="AE45" t="s">
        <v>19</v>
      </c>
      <c r="AF45" s="24" t="s">
        <v>25</v>
      </c>
      <c r="AG45" s="24"/>
      <c r="AH45" s="24"/>
      <c r="AI45" t="s">
        <v>19</v>
      </c>
    </row>
    <row r="46" spans="1:35" x14ac:dyDescent="0.25">
      <c r="A46" s="19"/>
      <c r="B46" s="4">
        <v>6.0000000000000001E-3</v>
      </c>
      <c r="C46" s="4"/>
      <c r="D46" s="4"/>
      <c r="E46">
        <v>2.0744150000000001</v>
      </c>
      <c r="F46" s="7">
        <v>4.8999999999999998E-3</v>
      </c>
      <c r="G46" s="7"/>
      <c r="H46" s="7"/>
      <c r="I46">
        <v>2.055329</v>
      </c>
      <c r="J46" s="8">
        <v>5.4000000000000003E-3</v>
      </c>
      <c r="K46" s="8"/>
      <c r="L46" s="8"/>
      <c r="M46">
        <v>2.050897</v>
      </c>
      <c r="N46" s="2">
        <v>6.0000000000000001E-3</v>
      </c>
      <c r="O46" s="2"/>
      <c r="P46" s="2"/>
      <c r="Q46">
        <v>2.0600320000000001</v>
      </c>
      <c r="S46" s="19"/>
      <c r="T46" s="8">
        <v>3.5000000000000001E-3</v>
      </c>
      <c r="U46" s="8"/>
      <c r="V46" s="8"/>
      <c r="W46">
        <v>2.070713</v>
      </c>
      <c r="X46" s="8">
        <v>3.8999999999999998E-3</v>
      </c>
      <c r="Y46" s="8"/>
      <c r="Z46" s="8"/>
      <c r="AA46">
        <v>2.1151810000000002</v>
      </c>
      <c r="AB46" s="8">
        <v>4.4999999999999997E-3</v>
      </c>
      <c r="AC46" s="8"/>
      <c r="AD46" s="8"/>
      <c r="AE46">
        <v>2.1530070000000001</v>
      </c>
      <c r="AF46" s="8">
        <v>4.8999999999999998E-3</v>
      </c>
      <c r="AG46" s="8"/>
      <c r="AH46" s="8"/>
      <c r="AI46">
        <v>2.0537580000000002</v>
      </c>
    </row>
    <row r="48" spans="1:35" x14ac:dyDescent="0.25">
      <c r="A48" s="1" t="s">
        <v>28</v>
      </c>
      <c r="C48" t="s">
        <v>48</v>
      </c>
      <c r="D48" t="s">
        <v>49</v>
      </c>
      <c r="G48" t="s">
        <v>48</v>
      </c>
      <c r="H48" t="s">
        <v>49</v>
      </c>
    </row>
    <row r="49" spans="1:17" x14ac:dyDescent="0.25">
      <c r="B49" s="24" t="s">
        <v>8</v>
      </c>
      <c r="C49" s="24"/>
      <c r="D49" s="24"/>
      <c r="E49" s="24"/>
      <c r="F49" s="24" t="s">
        <v>9</v>
      </c>
      <c r="G49" s="24"/>
      <c r="H49" s="24"/>
      <c r="I49" s="24"/>
      <c r="J49" s="24" t="s">
        <v>10</v>
      </c>
      <c r="K49" s="24"/>
      <c r="L49" s="24"/>
      <c r="M49" s="24"/>
      <c r="N49" s="24" t="s">
        <v>11</v>
      </c>
      <c r="O49" s="24"/>
      <c r="P49" s="24"/>
      <c r="Q49" s="24"/>
    </row>
    <row r="50" spans="1:17" x14ac:dyDescent="0.25">
      <c r="A50" s="17" t="s">
        <v>12</v>
      </c>
      <c r="B50" s="24" t="s">
        <v>50</v>
      </c>
      <c r="C50" s="24"/>
      <c r="D50" s="24"/>
      <c r="E50" s="24"/>
      <c r="F50" s="24" t="s">
        <v>51</v>
      </c>
      <c r="G50" s="24"/>
      <c r="H50" s="24"/>
      <c r="I50" s="24"/>
      <c r="J50" s="24" t="s">
        <v>52</v>
      </c>
      <c r="K50" s="24"/>
      <c r="L50" s="24"/>
      <c r="M50" s="24"/>
      <c r="N50" s="24" t="s">
        <v>53</v>
      </c>
      <c r="O50" s="24"/>
      <c r="P50" s="24"/>
      <c r="Q50" s="24"/>
    </row>
    <row r="51" spans="1:17" x14ac:dyDescent="0.25">
      <c r="A51" s="1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7"/>
      <c r="B52" t="s">
        <v>20</v>
      </c>
      <c r="C52" s="3">
        <v>1.078E-4</v>
      </c>
      <c r="D52" s="3">
        <v>7.5460000000000002E-4</v>
      </c>
      <c r="E52">
        <v>0.99360800000000005</v>
      </c>
      <c r="F52" t="s">
        <v>20</v>
      </c>
      <c r="G52" s="3">
        <v>2.3259999999999999E-4</v>
      </c>
      <c r="H52" s="3">
        <v>8.7940000000000002E-4</v>
      </c>
      <c r="I52">
        <v>0.99490199999999995</v>
      </c>
      <c r="J52" t="s">
        <v>20</v>
      </c>
      <c r="K52">
        <v>2.0000000000000001E-4</v>
      </c>
      <c r="L52">
        <v>1E-3</v>
      </c>
      <c r="M52">
        <v>0.98508799999999996</v>
      </c>
      <c r="N52" t="s">
        <v>20</v>
      </c>
      <c r="O52">
        <v>2.0000000000000001E-4</v>
      </c>
      <c r="P52">
        <v>1.1000000000000001E-3</v>
      </c>
      <c r="Q52">
        <v>0.99446400000000001</v>
      </c>
    </row>
    <row r="53" spans="1:17" x14ac:dyDescent="0.25">
      <c r="A53" s="17"/>
      <c r="B53" t="s">
        <v>21</v>
      </c>
      <c r="C53" s="3">
        <v>2.3580000000000001E-4</v>
      </c>
      <c r="D53" s="3">
        <v>5.1199999999999998E-4</v>
      </c>
      <c r="E53">
        <v>0.99875400000000003</v>
      </c>
      <c r="F53" t="s">
        <v>21</v>
      </c>
      <c r="G53" s="3">
        <v>2.7989999999999997E-4</v>
      </c>
      <c r="H53" s="3">
        <v>5.8549999999999997E-4</v>
      </c>
      <c r="I53">
        <v>1.161314</v>
      </c>
      <c r="J53" t="s">
        <v>21</v>
      </c>
      <c r="K53" s="3">
        <v>3.213E-4</v>
      </c>
      <c r="L53" s="3">
        <v>6.4800000000000003E-4</v>
      </c>
      <c r="M53">
        <v>1.02197</v>
      </c>
      <c r="N53" t="s">
        <v>21</v>
      </c>
      <c r="O53" s="3">
        <v>3.6010000000000003E-4</v>
      </c>
      <c r="P53" s="3">
        <v>7.2570000000000002E-4</v>
      </c>
      <c r="Q53">
        <v>1.2096359999999999</v>
      </c>
    </row>
    <row r="54" spans="1:17" x14ac:dyDescent="0.25">
      <c r="A54" s="17"/>
      <c r="B54" t="s">
        <v>22</v>
      </c>
      <c r="C54" s="3">
        <v>1.6999999999999999E-3</v>
      </c>
      <c r="D54" s="3">
        <v>2.3999999999999998E-3</v>
      </c>
      <c r="E54">
        <v>1.8018350000000001</v>
      </c>
      <c r="F54" t="s">
        <v>22</v>
      </c>
      <c r="G54" s="3">
        <v>2E-3</v>
      </c>
      <c r="H54" s="3">
        <v>2.8E-3</v>
      </c>
      <c r="I54">
        <v>0.88466100000000003</v>
      </c>
      <c r="J54" t="s">
        <v>22</v>
      </c>
      <c r="K54" s="3">
        <v>2.3E-3</v>
      </c>
      <c r="L54" s="3">
        <v>3.0999999999999999E-3</v>
      </c>
      <c r="M54">
        <v>0.84196400000000005</v>
      </c>
      <c r="N54" t="s">
        <v>22</v>
      </c>
      <c r="O54" s="3">
        <v>2.5000000000000001E-3</v>
      </c>
      <c r="P54" s="3">
        <v>3.5000000000000001E-3</v>
      </c>
      <c r="Q54">
        <v>1.1198380000000001</v>
      </c>
    </row>
    <row r="57" spans="1:17" x14ac:dyDescent="0.25">
      <c r="A57" s="18" t="s">
        <v>23</v>
      </c>
      <c r="B57" s="24" t="s">
        <v>50</v>
      </c>
      <c r="C57" s="24"/>
      <c r="D57" s="24"/>
      <c r="E57" s="24"/>
      <c r="F57" s="24" t="s">
        <v>51</v>
      </c>
      <c r="G57" s="24"/>
      <c r="H57" s="24"/>
      <c r="I57" s="24"/>
      <c r="J57" s="24" t="s">
        <v>52</v>
      </c>
      <c r="K57" s="24"/>
      <c r="L57" s="24"/>
      <c r="M57" s="24"/>
      <c r="N57" s="24" t="s">
        <v>53</v>
      </c>
      <c r="O57" s="24"/>
      <c r="P57" s="24"/>
      <c r="Q57" s="24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3">
        <v>1.078E-4</v>
      </c>
      <c r="D59" s="3">
        <v>7.5460000000000002E-4</v>
      </c>
      <c r="E59">
        <v>0.95952899999999997</v>
      </c>
      <c r="F59" t="s">
        <v>20</v>
      </c>
      <c r="G59" s="3">
        <v>2.3259999999999999E-4</v>
      </c>
      <c r="H59" s="3">
        <v>8.7940000000000002E-4</v>
      </c>
      <c r="I59">
        <v>0.95454600000000001</v>
      </c>
      <c r="J59" t="s">
        <v>20</v>
      </c>
      <c r="K59">
        <v>2.0000000000000001E-4</v>
      </c>
      <c r="L59">
        <v>1E-3</v>
      </c>
      <c r="M59">
        <v>1.040211</v>
      </c>
      <c r="N59" t="s">
        <v>20</v>
      </c>
      <c r="O59">
        <v>2.0000000000000001E-4</v>
      </c>
      <c r="P59">
        <v>1.1000000000000001E-3</v>
      </c>
      <c r="Q59">
        <v>1.105383</v>
      </c>
    </row>
    <row r="60" spans="1:17" x14ac:dyDescent="0.25">
      <c r="A60" s="18"/>
      <c r="B60" t="s">
        <v>21</v>
      </c>
      <c r="C60" s="3">
        <v>2.3580000000000001E-4</v>
      </c>
      <c r="D60" s="3">
        <v>5.1199999999999998E-4</v>
      </c>
      <c r="E60">
        <v>0.95397699999999996</v>
      </c>
      <c r="F60" t="s">
        <v>21</v>
      </c>
      <c r="G60" s="3">
        <v>3.0170000000000002E-4</v>
      </c>
      <c r="H60" s="3">
        <v>5.2680000000000001E-4</v>
      </c>
      <c r="I60">
        <v>0.96575299999999997</v>
      </c>
      <c r="J60" t="s">
        <v>21</v>
      </c>
      <c r="K60" s="3">
        <v>3.723E-4</v>
      </c>
      <c r="L60" s="3">
        <v>6.1749999999999999E-4</v>
      </c>
      <c r="M60">
        <v>0.97177500000000006</v>
      </c>
      <c r="N60" t="s">
        <v>21</v>
      </c>
      <c r="O60" s="3">
        <v>4.191E-4</v>
      </c>
      <c r="P60" s="3">
        <v>7.0819999999999998E-4</v>
      </c>
      <c r="Q60">
        <v>1.125934</v>
      </c>
    </row>
    <row r="61" spans="1:17" x14ac:dyDescent="0.25">
      <c r="A61" s="18"/>
      <c r="B61" t="s">
        <v>22</v>
      </c>
      <c r="C61" s="3">
        <v>1.6999999999999999E-3</v>
      </c>
      <c r="D61" s="3">
        <v>2.3999999999999998E-3</v>
      </c>
      <c r="E61">
        <v>0.92109799999999997</v>
      </c>
      <c r="F61" t="s">
        <v>22</v>
      </c>
      <c r="G61" s="3">
        <v>2.0999999999999999E-3</v>
      </c>
      <c r="H61" s="3">
        <v>2.7000000000000001E-3</v>
      </c>
      <c r="I61">
        <v>1.0274799999999999</v>
      </c>
      <c r="J61" t="s">
        <v>22</v>
      </c>
      <c r="K61" s="3">
        <v>2.3999999999999998E-3</v>
      </c>
      <c r="L61" s="3">
        <v>2.8999999999999998E-3</v>
      </c>
      <c r="M61">
        <v>1.1189849999999999</v>
      </c>
      <c r="N61" t="s">
        <v>22</v>
      </c>
      <c r="O61" s="3">
        <v>2.7000000000000001E-3</v>
      </c>
      <c r="P61" s="3">
        <v>3.3E-3</v>
      </c>
      <c r="Q61">
        <v>1.1079399999999999</v>
      </c>
    </row>
    <row r="64" spans="1:17" x14ac:dyDescent="0.25">
      <c r="A64" s="19" t="s">
        <v>24</v>
      </c>
      <c r="B64" s="24" t="s">
        <v>50</v>
      </c>
      <c r="C64" s="24"/>
      <c r="D64" s="24"/>
      <c r="E64" s="24"/>
      <c r="F64" s="24" t="s">
        <v>51</v>
      </c>
      <c r="G64" s="24"/>
      <c r="H64" s="24"/>
      <c r="I64" s="24"/>
      <c r="J64" s="24" t="s">
        <v>52</v>
      </c>
      <c r="K64" s="24"/>
      <c r="L64" s="24"/>
      <c r="M64" s="24"/>
      <c r="N64" s="24" t="s">
        <v>53</v>
      </c>
      <c r="O64" s="24"/>
      <c r="P64" s="24"/>
      <c r="Q64" s="24"/>
    </row>
    <row r="65" spans="1:27" x14ac:dyDescent="0.25">
      <c r="A65" s="19"/>
      <c r="B65" s="24" t="s">
        <v>25</v>
      </c>
      <c r="C65" s="24"/>
      <c r="D65" s="24"/>
      <c r="E65" t="s">
        <v>19</v>
      </c>
      <c r="F65" s="24" t="s">
        <v>25</v>
      </c>
      <c r="G65" s="24"/>
      <c r="H65" s="24"/>
      <c r="I65" t="s">
        <v>19</v>
      </c>
      <c r="J65" s="24" t="s">
        <v>25</v>
      </c>
      <c r="K65" s="24"/>
      <c r="L65" s="24"/>
      <c r="M65" t="s">
        <v>19</v>
      </c>
      <c r="N65" s="24" t="s">
        <v>25</v>
      </c>
      <c r="O65" s="24"/>
      <c r="P65" s="24"/>
      <c r="Q65" t="s">
        <v>19</v>
      </c>
    </row>
    <row r="66" spans="1:27" x14ac:dyDescent="0.25">
      <c r="A66" s="19"/>
      <c r="B66" s="8">
        <v>2.0999999999999999E-3</v>
      </c>
      <c r="C66" s="8"/>
      <c r="D66" s="8"/>
      <c r="E66">
        <v>1.840595</v>
      </c>
      <c r="F66" s="8">
        <v>4.481E-4</v>
      </c>
      <c r="G66" s="8"/>
      <c r="H66" s="8"/>
      <c r="I66">
        <v>1.11778</v>
      </c>
      <c r="J66" s="8">
        <v>2.8E-3</v>
      </c>
      <c r="K66" s="8"/>
      <c r="L66" s="8"/>
      <c r="M66">
        <v>1.85103</v>
      </c>
      <c r="N66" s="8">
        <v>3.0999999999999999E-3</v>
      </c>
      <c r="O66" s="8"/>
      <c r="P66" s="8"/>
      <c r="Q66">
        <v>1.8412869999999999</v>
      </c>
    </row>
    <row r="68" spans="1:27" x14ac:dyDescent="0.25">
      <c r="A68" s="17" t="s">
        <v>29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" t="s">
        <v>6</v>
      </c>
      <c r="D71" s="22" t="s">
        <v>12</v>
      </c>
      <c r="E71" s="22"/>
      <c r="F71" s="22"/>
      <c r="G71" s="22"/>
      <c r="H71" s="22"/>
      <c r="I71" s="18" t="s">
        <v>23</v>
      </c>
      <c r="J71" s="18"/>
      <c r="K71" s="18"/>
      <c r="L71" s="23" t="s">
        <v>24</v>
      </c>
      <c r="M71" s="23"/>
      <c r="N71" s="9"/>
      <c r="P71" s="22" t="s">
        <v>12</v>
      </c>
      <c r="Q71" s="22"/>
      <c r="R71" s="22"/>
      <c r="S71" s="22"/>
      <c r="T71" s="22"/>
      <c r="U71" s="18" t="s">
        <v>23</v>
      </c>
      <c r="V71" s="18"/>
      <c r="W71" s="18"/>
      <c r="X71" s="23" t="s">
        <v>24</v>
      </c>
      <c r="Y71" s="23"/>
    </row>
    <row r="72" spans="1:27" x14ac:dyDescent="0.25">
      <c r="F72" t="s">
        <v>17</v>
      </c>
      <c r="G72" t="s">
        <v>18</v>
      </c>
      <c r="H72" t="s">
        <v>30</v>
      </c>
      <c r="I72" t="s">
        <v>17</v>
      </c>
      <c r="J72" t="s">
        <v>18</v>
      </c>
      <c r="K72" t="s">
        <v>30</v>
      </c>
      <c r="L72" t="s">
        <v>25</v>
      </c>
      <c r="M72" t="s">
        <v>31</v>
      </c>
      <c r="R72" t="s">
        <v>17</v>
      </c>
      <c r="S72" t="s">
        <v>18</v>
      </c>
      <c r="T72" t="s">
        <v>30</v>
      </c>
      <c r="U72" t="s">
        <v>17</v>
      </c>
      <c r="V72" t="s">
        <v>18</v>
      </c>
      <c r="W72" t="s">
        <v>30</v>
      </c>
      <c r="X72" t="s">
        <v>25</v>
      </c>
      <c r="Y72" t="s">
        <v>31</v>
      </c>
    </row>
    <row r="73" spans="1:27" x14ac:dyDescent="0.25">
      <c r="C73" s="17" t="s">
        <v>9</v>
      </c>
      <c r="D73" s="16" t="s">
        <v>32</v>
      </c>
      <c r="E73" t="s">
        <v>33</v>
      </c>
      <c r="F73">
        <f t="shared" ref="F73:G75" si="0">0.05*G11+(1-0.05)*C11</f>
        <v>1.1404E-4</v>
      </c>
      <c r="G73">
        <f t="shared" si="0"/>
        <v>7.6084000000000004E-4</v>
      </c>
      <c r="H73">
        <f>E11+I11</f>
        <v>2.0966</v>
      </c>
      <c r="I73">
        <f t="shared" ref="I73:J75" si="1">0.05*G18+(1-0.05)*C18</f>
        <v>1.1404E-4</v>
      </c>
      <c r="J73">
        <f t="shared" si="1"/>
        <v>7.6084000000000004E-4</v>
      </c>
      <c r="K73">
        <f>I18+E18</f>
        <v>1.893019</v>
      </c>
      <c r="L73">
        <f>0.05*F25+(1-0.05)*B25</f>
        <v>4.8300000000000001E-3</v>
      </c>
      <c r="M73">
        <f>I25+E25</f>
        <v>4.1509210000000003</v>
      </c>
      <c r="P73" s="16" t="s">
        <v>34</v>
      </c>
      <c r="Q73" t="s">
        <v>33</v>
      </c>
      <c r="R73">
        <f t="shared" ref="R73:S75" si="2">0.1*G11+(1-0.1)*C11</f>
        <v>1.2028000000000001E-4</v>
      </c>
      <c r="S73">
        <f t="shared" si="2"/>
        <v>7.6708000000000006E-4</v>
      </c>
      <c r="U73">
        <f t="shared" ref="U73:V75" si="3">0.1*G18+(1-0.1)*C18</f>
        <v>1.2028000000000001E-4</v>
      </c>
      <c r="V73">
        <f t="shared" si="3"/>
        <v>7.6708000000000006E-4</v>
      </c>
      <c r="X73">
        <f>0.1*F25+(1-0.1)*B25</f>
        <v>4.8599999999999997E-3</v>
      </c>
    </row>
    <row r="74" spans="1:27" x14ac:dyDescent="0.25">
      <c r="C74" s="17"/>
      <c r="D74" s="16"/>
      <c r="E74" t="s">
        <v>35</v>
      </c>
      <c r="F74">
        <f t="shared" si="0"/>
        <v>7.59825E-4</v>
      </c>
      <c r="G74">
        <f t="shared" si="0"/>
        <v>7.6053999999999998E-4</v>
      </c>
      <c r="H74">
        <f>E12+I12</f>
        <v>2.1329769999999999</v>
      </c>
      <c r="I74">
        <f t="shared" si="1"/>
        <v>7.59825E-4</v>
      </c>
      <c r="J74">
        <f t="shared" si="1"/>
        <v>7.6084000000000004E-4</v>
      </c>
      <c r="K74">
        <f>I19+E19</f>
        <v>2.1444589999999999</v>
      </c>
      <c r="P74" s="16"/>
      <c r="Q74" t="s">
        <v>35</v>
      </c>
      <c r="R74">
        <f t="shared" si="2"/>
        <v>7.6605E-4</v>
      </c>
      <c r="S74">
        <f t="shared" si="2"/>
        <v>7.6677999999999989E-4</v>
      </c>
      <c r="U74">
        <f t="shared" si="3"/>
        <v>7.6605E-4</v>
      </c>
      <c r="V74">
        <f t="shared" si="3"/>
        <v>7.6708000000000006E-4</v>
      </c>
    </row>
    <row r="75" spans="1:27" x14ac:dyDescent="0.25">
      <c r="C75" s="17"/>
      <c r="D75" s="16"/>
      <c r="E75" t="s">
        <v>36</v>
      </c>
      <c r="F75">
        <f t="shared" si="0"/>
        <v>4.8300000000000001E-3</v>
      </c>
      <c r="G75">
        <f t="shared" si="0"/>
        <v>4.8300000000000001E-3</v>
      </c>
      <c r="H75">
        <f>E13+I13</f>
        <v>3.5624039999999999</v>
      </c>
      <c r="I75">
        <f t="shared" si="1"/>
        <v>4.8300000000000001E-3</v>
      </c>
      <c r="J75">
        <f t="shared" si="1"/>
        <v>4.8300000000000001E-3</v>
      </c>
      <c r="K75">
        <f>I20+E20</f>
        <v>2.255004</v>
      </c>
      <c r="P75" s="16"/>
      <c r="Q75" t="s">
        <v>36</v>
      </c>
      <c r="R75">
        <f t="shared" si="2"/>
        <v>4.8599999999999997E-3</v>
      </c>
      <c r="S75">
        <f t="shared" si="2"/>
        <v>4.8599999999999997E-3</v>
      </c>
      <c r="U75">
        <f t="shared" si="3"/>
        <v>4.8599999999999997E-3</v>
      </c>
      <c r="V75">
        <f t="shared" si="3"/>
        <v>4.8599999999999997E-3</v>
      </c>
    </row>
    <row r="76" spans="1:27" x14ac:dyDescent="0.25">
      <c r="C76" s="17"/>
    </row>
    <row r="77" spans="1:27" x14ac:dyDescent="0.25">
      <c r="C77" s="17"/>
    </row>
    <row r="78" spans="1:27" x14ac:dyDescent="0.25">
      <c r="C78" s="17"/>
    </row>
    <row r="79" spans="1:27" x14ac:dyDescent="0.25">
      <c r="C79" s="17"/>
      <c r="D79" s="16" t="s">
        <v>37</v>
      </c>
      <c r="E79" t="s">
        <v>33</v>
      </c>
      <c r="F79">
        <f t="shared" ref="F79:G81" si="4">0.2*G11+(1-0.2)*C11</f>
        <v>1.3276000000000002E-4</v>
      </c>
      <c r="G79">
        <f t="shared" si="4"/>
        <v>7.7956000000000011E-4</v>
      </c>
      <c r="I79">
        <f t="shared" ref="I79:J81" si="5">0.2*G18+(1-0.2)*C18</f>
        <v>1.3276000000000002E-4</v>
      </c>
      <c r="J79">
        <f t="shared" si="5"/>
        <v>7.7956000000000011E-4</v>
      </c>
      <c r="L79">
        <f>0.2*F25+(1-0.2)*B25</f>
        <v>4.9199999999999999E-3</v>
      </c>
      <c r="P79" s="16" t="s">
        <v>38</v>
      </c>
      <c r="Q79" t="s">
        <v>33</v>
      </c>
      <c r="R79">
        <f t="shared" ref="R79:S81" si="6">0.3*G11+(1-0.3)*C11</f>
        <v>1.4523999999999998E-4</v>
      </c>
      <c r="S79">
        <f t="shared" si="6"/>
        <v>7.9203999999999993E-4</v>
      </c>
      <c r="U79">
        <f t="shared" ref="U79:V81" si="7">0.3*G18+(1-0.3)*C18</f>
        <v>1.4523999999999998E-4</v>
      </c>
      <c r="V79">
        <f t="shared" si="7"/>
        <v>7.9203999999999993E-4</v>
      </c>
      <c r="X79">
        <f>0.3*F25+(1-0.3)*B25</f>
        <v>4.9800000000000001E-3</v>
      </c>
    </row>
    <row r="80" spans="1:27" x14ac:dyDescent="0.25">
      <c r="C80" s="17"/>
      <c r="D80" s="16"/>
      <c r="E80" t="s">
        <v>35</v>
      </c>
      <c r="F80">
        <f t="shared" si="4"/>
        <v>7.7850000000000011E-4</v>
      </c>
      <c r="G80">
        <f t="shared" si="4"/>
        <v>7.7926000000000004E-4</v>
      </c>
      <c r="I80">
        <f t="shared" si="5"/>
        <v>7.7850000000000011E-4</v>
      </c>
      <c r="J80">
        <f t="shared" si="5"/>
        <v>7.7956000000000011E-4</v>
      </c>
      <c r="P80" s="16"/>
      <c r="Q80" t="s">
        <v>35</v>
      </c>
      <c r="R80">
        <f t="shared" si="6"/>
        <v>7.909499999999999E-4</v>
      </c>
      <c r="S80">
        <f t="shared" si="6"/>
        <v>7.9173999999999998E-4</v>
      </c>
      <c r="U80">
        <f t="shared" si="7"/>
        <v>7.909499999999999E-4</v>
      </c>
      <c r="V80">
        <f t="shared" si="7"/>
        <v>7.9203999999999993E-4</v>
      </c>
    </row>
    <row r="81" spans="2:25" x14ac:dyDescent="0.25">
      <c r="C81" s="17"/>
      <c r="D81" s="16"/>
      <c r="E81" t="s">
        <v>36</v>
      </c>
      <c r="F81">
        <f t="shared" si="4"/>
        <v>4.9199999999999999E-3</v>
      </c>
      <c r="G81">
        <f t="shared" si="4"/>
        <v>4.9199999999999999E-3</v>
      </c>
      <c r="I81">
        <f t="shared" si="5"/>
        <v>4.9199999999999999E-3</v>
      </c>
      <c r="J81">
        <f t="shared" si="5"/>
        <v>4.9199999999999999E-3</v>
      </c>
      <c r="P81" s="16"/>
      <c r="Q81" t="s">
        <v>36</v>
      </c>
      <c r="R81">
        <f t="shared" si="6"/>
        <v>4.9800000000000001E-3</v>
      </c>
      <c r="S81">
        <f t="shared" si="6"/>
        <v>4.9800000000000001E-3</v>
      </c>
      <c r="U81">
        <f t="shared" si="7"/>
        <v>4.9800000000000001E-3</v>
      </c>
      <c r="V81">
        <f t="shared" si="7"/>
        <v>4.9800000000000001E-3</v>
      </c>
    </row>
    <row r="84" spans="2:25" x14ac:dyDescent="0.25">
      <c r="D84" s="22" t="s">
        <v>12</v>
      </c>
      <c r="E84" s="22"/>
      <c r="F84" s="22"/>
      <c r="G84" s="22"/>
      <c r="H84" s="22"/>
      <c r="I84" s="18" t="s">
        <v>23</v>
      </c>
      <c r="J84" s="18"/>
      <c r="K84" s="18"/>
      <c r="L84" s="23" t="s">
        <v>24</v>
      </c>
      <c r="M84" s="23"/>
      <c r="N84" s="6"/>
      <c r="P84" s="22" t="s">
        <v>12</v>
      </c>
      <c r="Q84" s="22"/>
      <c r="R84" s="22"/>
      <c r="S84" s="22"/>
      <c r="T84" s="22"/>
      <c r="U84" s="18" t="s">
        <v>23</v>
      </c>
      <c r="V84" s="18"/>
      <c r="W84" s="18"/>
      <c r="X84" s="23" t="s">
        <v>24</v>
      </c>
      <c r="Y84" s="23"/>
    </row>
    <row r="85" spans="2:25" x14ac:dyDescent="0.25">
      <c r="F85" t="s">
        <v>17</v>
      </c>
      <c r="G85" t="s">
        <v>18</v>
      </c>
      <c r="H85" t="s">
        <v>30</v>
      </c>
      <c r="I85" t="s">
        <v>17</v>
      </c>
      <c r="J85" t="s">
        <v>18</v>
      </c>
      <c r="K85" t="s">
        <v>30</v>
      </c>
      <c r="L85" t="s">
        <v>25</v>
      </c>
      <c r="M85" t="s">
        <v>31</v>
      </c>
      <c r="R85" t="s">
        <v>17</v>
      </c>
      <c r="S85" t="s">
        <v>18</v>
      </c>
      <c r="T85" t="s">
        <v>30</v>
      </c>
      <c r="U85" t="s">
        <v>17</v>
      </c>
      <c r="V85" t="s">
        <v>18</v>
      </c>
      <c r="W85" t="s">
        <v>30</v>
      </c>
      <c r="X85" t="s">
        <v>25</v>
      </c>
      <c r="Y85" t="s">
        <v>31</v>
      </c>
    </row>
    <row r="86" spans="2:25" x14ac:dyDescent="0.25">
      <c r="B86" s="17" t="s">
        <v>10</v>
      </c>
      <c r="C86" s="20" t="s">
        <v>39</v>
      </c>
      <c r="D86" s="16" t="s">
        <v>32</v>
      </c>
      <c r="E86" t="s">
        <v>33</v>
      </c>
      <c r="F86">
        <f t="shared" ref="F86:G88" si="8">(0.05*(1-0.05)+0.05*(1-0.05))*G11+0.05*0.05*K11+(1-0.05*(1-0.05)-0.05*(1-0.05)-0.05*0.05)*C11</f>
        <v>1.1988650000000002E-4</v>
      </c>
      <c r="G86">
        <f t="shared" si="8"/>
        <v>7.6706950000000017E-4</v>
      </c>
      <c r="H86">
        <f>M11+I11+E11</f>
        <v>3.0811820000000001</v>
      </c>
      <c r="I86">
        <f t="shared" ref="I86:J88" si="9">(0.05*(1-0.05)+0.05*(1-0.05))*G18+0.05*0.05*K18+(1-0.05*(1-0.05)-0.05*(1-0.05)-0.05*0.05)*C18</f>
        <v>1.1988650000000002E-4</v>
      </c>
      <c r="J86">
        <f t="shared" si="9"/>
        <v>7.6706950000000017E-4</v>
      </c>
      <c r="K86">
        <f>M18+I18+E18</f>
        <v>2.8745600000000002</v>
      </c>
      <c r="L86">
        <f>(0.05*(1-0.05)+0.05*(1-0.05))*F25+0.05*0.05*J25+(1-0.05*(1-0.05)-0.05*(1-0.05)-0.05*0.05)*B25</f>
        <v>4.86025E-3</v>
      </c>
      <c r="M86">
        <f>M25+I25+E25</f>
        <v>6.2024900000000001</v>
      </c>
      <c r="O86" s="20" t="s">
        <v>40</v>
      </c>
      <c r="P86" s="16" t="s">
        <v>34</v>
      </c>
      <c r="Q86" t="s">
        <v>33</v>
      </c>
      <c r="R86">
        <f t="shared" ref="R86:S88" si="10">(0.1*0.9+0.1*0.9)*G11+0.1*0.1*K11+(1-0.1*0.9-0.1*0.9-0.1*0.1)*C11</f>
        <v>1.3118600000000001E-4</v>
      </c>
      <c r="S86">
        <f t="shared" si="10"/>
        <v>7.7951800000000009E-4</v>
      </c>
      <c r="U86">
        <f t="shared" ref="U86:V88" si="11">(0.1*0.9+0.1*0.9)*G18+0.1*0.1*K18+(1-0.1*0.9-0.1*0.9-0.1*0.1)*C18</f>
        <v>1.3118600000000001E-4</v>
      </c>
      <c r="V86">
        <f t="shared" si="11"/>
        <v>7.7951800000000009E-4</v>
      </c>
      <c r="X86">
        <f>(0.1*0.9+0.1*0.9)*F25+0.1*0.1*J25+(1-0.1*0.9-0.1*0.9-0.1*0.1)*B25</f>
        <v>4.921E-3</v>
      </c>
    </row>
    <row r="87" spans="2:25" x14ac:dyDescent="0.25">
      <c r="B87" s="17"/>
      <c r="C87" s="20"/>
      <c r="D87" s="16"/>
      <c r="E87" t="s">
        <v>35</v>
      </c>
      <c r="F87">
        <f t="shared" si="8"/>
        <v>7.6604350000000006E-4</v>
      </c>
      <c r="G87">
        <f t="shared" si="8"/>
        <v>7.6677025000000004E-4</v>
      </c>
      <c r="H87">
        <f>M12+I12+E12</f>
        <v>3.280783</v>
      </c>
      <c r="I87">
        <f t="shared" si="9"/>
        <v>7.6604350000000006E-4</v>
      </c>
      <c r="J87">
        <f t="shared" si="9"/>
        <v>7.6706950000000017E-4</v>
      </c>
      <c r="K87">
        <f>M19+I19+E19</f>
        <v>3.1029709999999997</v>
      </c>
      <c r="O87" s="20"/>
      <c r="P87" s="16"/>
      <c r="Q87" t="s">
        <v>35</v>
      </c>
      <c r="R87">
        <f t="shared" si="10"/>
        <v>7.7847400000000003E-4</v>
      </c>
      <c r="S87">
        <f t="shared" si="10"/>
        <v>7.7922100000000008E-4</v>
      </c>
      <c r="U87">
        <f t="shared" si="11"/>
        <v>7.7847400000000003E-4</v>
      </c>
      <c r="V87">
        <f t="shared" si="11"/>
        <v>7.7951800000000009E-4</v>
      </c>
    </row>
    <row r="88" spans="2:25" x14ac:dyDescent="0.25">
      <c r="B88" s="17"/>
      <c r="C88" s="20"/>
      <c r="D88" s="16"/>
      <c r="E88" t="s">
        <v>36</v>
      </c>
      <c r="F88">
        <f t="shared" si="8"/>
        <v>4.86025E-3</v>
      </c>
      <c r="G88">
        <f t="shared" si="8"/>
        <v>4.86025E-3</v>
      </c>
      <c r="H88">
        <f>M13+I13+E13</f>
        <v>4.7185199999999998</v>
      </c>
      <c r="I88">
        <f t="shared" si="9"/>
        <v>4.86025E-3</v>
      </c>
      <c r="J88">
        <f t="shared" si="9"/>
        <v>4.86025E-3</v>
      </c>
      <c r="K88">
        <f>M20+I20+E20</f>
        <v>3.4171649999999998</v>
      </c>
      <c r="O88" s="20"/>
      <c r="P88" s="16"/>
      <c r="Q88" t="s">
        <v>36</v>
      </c>
      <c r="R88">
        <f t="shared" si="10"/>
        <v>4.921E-3</v>
      </c>
      <c r="S88">
        <f t="shared" si="10"/>
        <v>4.921E-3</v>
      </c>
      <c r="U88">
        <f t="shared" si="11"/>
        <v>4.921E-3</v>
      </c>
      <c r="V88">
        <f t="shared" si="11"/>
        <v>4.921E-3</v>
      </c>
    </row>
    <row r="89" spans="2:25" x14ac:dyDescent="0.25">
      <c r="B89" s="17"/>
      <c r="C89" s="6"/>
    </row>
    <row r="90" spans="2:25" x14ac:dyDescent="0.25">
      <c r="B90" s="17"/>
      <c r="C90" s="6"/>
    </row>
    <row r="91" spans="2:25" x14ac:dyDescent="0.25">
      <c r="B91" s="17"/>
      <c r="C91" s="6"/>
    </row>
    <row r="92" spans="2:25" x14ac:dyDescent="0.25">
      <c r="B92" s="17"/>
      <c r="C92" s="20" t="s">
        <v>41</v>
      </c>
      <c r="D92" s="16" t="s">
        <v>37</v>
      </c>
      <c r="E92" t="s">
        <v>33</v>
      </c>
      <c r="F92">
        <f t="shared" ref="F92:G94" si="12">(0.2*0.8+0.2*0.8)*G11+0.2*0.2*K11+(1-0.2*0.8-0.2*0.8-0.2*0.2)*C11</f>
        <v>1.5142399999999999E-4</v>
      </c>
      <c r="G92">
        <f t="shared" si="12"/>
        <v>8.0435200000000004E-4</v>
      </c>
      <c r="I92">
        <f t="shared" ref="I92:J94" si="13">(0.2*0.8+0.2*0.8)*G18+0.2*0.2*K18+(1-0.2*0.8-0.2*0.8-0.2*0.2)*C18</f>
        <v>1.5142399999999999E-4</v>
      </c>
      <c r="J92">
        <f t="shared" si="13"/>
        <v>8.0435200000000004E-4</v>
      </c>
      <c r="L92">
        <f>(0.2*0.8+0.2*0.8)*F25+0.2*0.2*J25+(1-0.2*0.8-0.2*0.8-0.2*0.2)*B25</f>
        <v>5.0439999999999999E-3</v>
      </c>
      <c r="O92" s="20" t="s">
        <v>42</v>
      </c>
      <c r="P92" s="16" t="s">
        <v>38</v>
      </c>
      <c r="Q92" t="s">
        <v>33</v>
      </c>
      <c r="R92">
        <f t="shared" ref="R92:S94" si="14">(0.3*0.7+0.3*0.7)*G11+0.3*0.3*K11+(1-0.3*0.7-0.3*0.7-0.3*0.3)*C11</f>
        <v>1.6851400000000001E-4</v>
      </c>
      <c r="S92">
        <f t="shared" si="14"/>
        <v>8.2910199999999996E-4</v>
      </c>
      <c r="U92">
        <f t="shared" ref="U92:V94" si="15">(0.3*0.7+0.3*0.7)*G18+0.3*0.3*K18+(1-0.3*0.7-0.3*0.7-0.3*0.3)*C18</f>
        <v>1.6851400000000001E-4</v>
      </c>
      <c r="V92">
        <f t="shared" si="15"/>
        <v>8.2910199999999996E-4</v>
      </c>
      <c r="X92">
        <f>(0.3*0.7+0.3*0.7)*F25+0.3*0.3*J25+(1-0.3*0.7-0.3*0.7-0.3*0.3)*B25</f>
        <v>5.169E-3</v>
      </c>
    </row>
    <row r="93" spans="2:25" x14ac:dyDescent="0.25">
      <c r="B93" s="17"/>
      <c r="C93" s="20"/>
      <c r="D93" s="16"/>
      <c r="E93" t="s">
        <v>35</v>
      </c>
      <c r="F93">
        <f t="shared" si="12"/>
        <v>8.03296E-4</v>
      </c>
      <c r="G93">
        <f t="shared" si="12"/>
        <v>8.0406399999999995E-4</v>
      </c>
      <c r="I93">
        <f t="shared" si="13"/>
        <v>8.03296E-4</v>
      </c>
      <c r="J93">
        <f t="shared" si="13"/>
        <v>8.0435200000000004E-4</v>
      </c>
      <c r="O93" s="20"/>
      <c r="P93" s="16"/>
      <c r="Q93" t="s">
        <v>35</v>
      </c>
      <c r="R93">
        <f t="shared" si="14"/>
        <v>8.2806600000000013E-4</v>
      </c>
      <c r="S93">
        <f t="shared" si="14"/>
        <v>8.2882899999999989E-4</v>
      </c>
      <c r="U93">
        <f t="shared" si="15"/>
        <v>8.2806600000000013E-4</v>
      </c>
      <c r="V93">
        <f t="shared" si="15"/>
        <v>8.2910199999999996E-4</v>
      </c>
    </row>
    <row r="94" spans="2:25" x14ac:dyDescent="0.25">
      <c r="B94" s="17"/>
      <c r="C94" s="20"/>
      <c r="D94" s="16"/>
      <c r="E94" t="s">
        <v>36</v>
      </c>
      <c r="F94">
        <f t="shared" si="12"/>
        <v>5.0439999999999999E-3</v>
      </c>
      <c r="G94">
        <f t="shared" si="12"/>
        <v>5.0439999999999999E-3</v>
      </c>
      <c r="I94">
        <f t="shared" si="13"/>
        <v>5.0439999999999999E-3</v>
      </c>
      <c r="J94">
        <f t="shared" si="13"/>
        <v>5.0439999999999999E-3</v>
      </c>
      <c r="O94" s="20"/>
      <c r="P94" s="16"/>
      <c r="Q94" t="s">
        <v>36</v>
      </c>
      <c r="R94">
        <f t="shared" si="14"/>
        <v>5.169E-3</v>
      </c>
      <c r="S94">
        <f t="shared" si="14"/>
        <v>5.169E-3</v>
      </c>
      <c r="U94">
        <f t="shared" si="15"/>
        <v>5.169E-3</v>
      </c>
      <c r="V94">
        <f t="shared" si="15"/>
        <v>5.169E-3</v>
      </c>
    </row>
    <row r="97" spans="1:25" x14ac:dyDescent="0.25">
      <c r="D97" s="22" t="s">
        <v>12</v>
      </c>
      <c r="E97" s="22"/>
      <c r="F97" s="22"/>
      <c r="G97" s="22"/>
      <c r="H97" s="22"/>
      <c r="I97" s="18" t="s">
        <v>23</v>
      </c>
      <c r="J97" s="18"/>
      <c r="K97" s="18"/>
      <c r="L97" s="23" t="s">
        <v>24</v>
      </c>
      <c r="M97" s="23"/>
      <c r="N97" s="6"/>
      <c r="P97" s="22" t="s">
        <v>12</v>
      </c>
      <c r="Q97" s="22"/>
      <c r="R97" s="22"/>
      <c r="S97" s="22"/>
      <c r="T97" s="22"/>
      <c r="U97" s="18" t="s">
        <v>23</v>
      </c>
      <c r="V97" s="18"/>
      <c r="W97" s="18"/>
      <c r="X97" s="23" t="s">
        <v>24</v>
      </c>
      <c r="Y97" s="23"/>
    </row>
    <row r="98" spans="1:25" x14ac:dyDescent="0.25">
      <c r="B98" s="6"/>
      <c r="F98" t="s">
        <v>17</v>
      </c>
      <c r="G98" t="s">
        <v>18</v>
      </c>
      <c r="H98" t="s">
        <v>30</v>
      </c>
      <c r="I98" t="s">
        <v>17</v>
      </c>
      <c r="J98" t="s">
        <v>18</v>
      </c>
      <c r="K98" t="s">
        <v>30</v>
      </c>
      <c r="L98" t="s">
        <v>25</v>
      </c>
      <c r="M98" t="s">
        <v>31</v>
      </c>
      <c r="R98" t="s">
        <v>17</v>
      </c>
      <c r="S98" t="s">
        <v>18</v>
      </c>
      <c r="T98" t="s">
        <v>30</v>
      </c>
      <c r="U98" t="s">
        <v>17</v>
      </c>
      <c r="V98" t="s">
        <v>18</v>
      </c>
      <c r="W98" t="s">
        <v>30</v>
      </c>
      <c r="X98" t="s">
        <v>25</v>
      </c>
      <c r="Y98" t="s">
        <v>31</v>
      </c>
    </row>
    <row r="99" spans="1:25" x14ac:dyDescent="0.25">
      <c r="A99" s="17" t="s">
        <v>11</v>
      </c>
      <c r="B99" s="21" t="s">
        <v>43</v>
      </c>
      <c r="C99" s="20" t="s">
        <v>39</v>
      </c>
      <c r="D99" s="16" t="s">
        <v>32</v>
      </c>
      <c r="E99" t="s">
        <v>33</v>
      </c>
      <c r="F99">
        <f t="shared" ref="F99:G101" si="16">3*0.05*(1-0.05)*(1-0.05)*G11+3*0.05*0.05*(1-0.05)*K11+0.05*0.05*0.05*O11+(1-3*0.05*(1-0.05)*(1-0.05)-3*0.05*0.05*(1-0.05)-0.05*0.05*0.05)*C11</f>
        <v>1.2536325E-4</v>
      </c>
      <c r="G99">
        <f t="shared" si="16"/>
        <v>7.7328644999999992E-4</v>
      </c>
      <c r="H99">
        <f>Q11+M11+I11+E11</f>
        <v>3.161759</v>
      </c>
      <c r="I99">
        <f t="shared" ref="I99:J101" si="17">3*0.05*(1-0.05)*(1-0.05)*G18+3*0.05*0.05*(1-0.05)*K18+0.05*0.05*0.05*O18+(1-3*0.05*(1-0.05)*(1-0.05)-3*0.05*0.05*(1-0.05)-0.05*0.05*0.05)*C18</f>
        <v>1.2536325E-4</v>
      </c>
      <c r="J99">
        <f t="shared" si="17"/>
        <v>7.7328644999999992E-4</v>
      </c>
      <c r="K99">
        <f>Q18+M18+E18+I18</f>
        <v>3.9642830000000004</v>
      </c>
      <c r="L99">
        <f>3*0.05*(1-0.05)*(1-0.05)*F25+3*0.05*0.05*(1-0.05)*J25+0.05*0.05*0.05*N25+(1-3*0.05*(1-0.05)*(1-0.05)-3*0.05*0.05*(1-0.05)-0.05*0.05*0.05)*B25</f>
        <v>4.8907249999999994E-3</v>
      </c>
      <c r="M99">
        <f>Q25+M25+I25+E25</f>
        <v>8.2436450000000008</v>
      </c>
      <c r="N99" s="21" t="s">
        <v>44</v>
      </c>
      <c r="O99" s="20" t="s">
        <v>40</v>
      </c>
      <c r="P99" s="16" t="s">
        <v>34</v>
      </c>
      <c r="Q99" t="s">
        <v>33</v>
      </c>
      <c r="R99">
        <f t="shared" ref="R99:S101" si="18">3*0.1*(1-0.1)*(1-0.1)*G11+3*0.1*0.1*(1-0.1)*K11+0.1*0.1*0.1*O11+(1-3*0.1*(1-0.1)*(1-0.1)-3*0.1*0.1*(1-0.1)-0.1*0.1*0.1)*C11</f>
        <v>1.4070800000000002E-4</v>
      </c>
      <c r="S99">
        <f t="shared" si="18"/>
        <v>7.9189760000000005E-4</v>
      </c>
      <c r="U99">
        <f t="shared" ref="U99:V101" si="19">3*0.1*(1-0.1)*(1-0.1)*G18+3*0.1*0.1*(1-0.1)*K18+0.1*0.1*0.1*O18+(1-3*0.1*(1-0.1)*(1-0.1)-3*0.1*0.1*(1-0.1)-0.1*0.1*0.1)*C18</f>
        <v>1.4070800000000002E-4</v>
      </c>
      <c r="V99">
        <f t="shared" si="19"/>
        <v>7.9189760000000005E-4</v>
      </c>
      <c r="X99">
        <f>3*0.1*(1-0.1)*(1-0.1)*F25+3*0.1*0.1*(1-0.1)*J25+0.1*0.1*0.1*N25+(1-3*0.1*(1-0.1)*(1-0.1)-3*0.1*0.1*(1-0.1)-0.1*0.1*0.1)*B25</f>
        <v>4.9827999999999999E-3</v>
      </c>
    </row>
    <row r="100" spans="1:25" x14ac:dyDescent="0.25">
      <c r="A100" s="17"/>
      <c r="B100" s="21"/>
      <c r="C100" s="20"/>
      <c r="D100" s="16"/>
      <c r="E100" t="s">
        <v>35</v>
      </c>
      <c r="F100">
        <f t="shared" si="16"/>
        <v>7.7225308749999996E-4</v>
      </c>
      <c r="G100">
        <f t="shared" si="16"/>
        <v>7.7298862499999984E-4</v>
      </c>
      <c r="H100">
        <f>Q12+M12+I12+E12</f>
        <v>4.316198</v>
      </c>
      <c r="I100">
        <f t="shared" si="17"/>
        <v>7.7225308749999996E-4</v>
      </c>
      <c r="J100">
        <f t="shared" si="17"/>
        <v>7.7328644999999992E-4</v>
      </c>
      <c r="K100">
        <f>Q19+M19+E19+I19</f>
        <v>4.201835</v>
      </c>
      <c r="N100" s="21"/>
      <c r="O100" s="20"/>
      <c r="P100" s="16"/>
      <c r="Q100" t="s">
        <v>35</v>
      </c>
      <c r="R100">
        <f t="shared" si="18"/>
        <v>7.908526999999999E-4</v>
      </c>
      <c r="S100">
        <f t="shared" si="18"/>
        <v>7.9160599999999993E-4</v>
      </c>
      <c r="U100">
        <f t="shared" si="19"/>
        <v>7.908526999999999E-4</v>
      </c>
      <c r="V100">
        <f t="shared" si="19"/>
        <v>7.9189760000000005E-4</v>
      </c>
    </row>
    <row r="101" spans="1:25" x14ac:dyDescent="0.25">
      <c r="A101" s="17"/>
      <c r="B101" s="21"/>
      <c r="C101" s="20"/>
      <c r="D101" s="16"/>
      <c r="E101" t="s">
        <v>36</v>
      </c>
      <c r="F101">
        <f t="shared" si="16"/>
        <v>4.8907249999999994E-3</v>
      </c>
      <c r="G101">
        <f t="shared" si="16"/>
        <v>4.8907249999999994E-3</v>
      </c>
      <c r="H101">
        <f>Q13+M13+I13+E13</f>
        <v>5.7994029999999999</v>
      </c>
      <c r="I101">
        <f t="shared" si="17"/>
        <v>4.8907249999999994E-3</v>
      </c>
      <c r="J101">
        <f t="shared" si="17"/>
        <v>4.8907249999999994E-3</v>
      </c>
      <c r="K101">
        <f>Q20+M20+E20+I20</f>
        <v>4.5857110000000008</v>
      </c>
      <c r="N101" s="21"/>
      <c r="O101" s="20"/>
      <c r="P101" s="16"/>
      <c r="Q101" t="s">
        <v>36</v>
      </c>
      <c r="R101">
        <f t="shared" si="18"/>
        <v>4.9827999999999999E-3</v>
      </c>
      <c r="S101">
        <f t="shared" si="18"/>
        <v>4.9827999999999999E-3</v>
      </c>
      <c r="U101">
        <f t="shared" si="19"/>
        <v>4.9827999999999999E-3</v>
      </c>
      <c r="V101">
        <f t="shared" si="19"/>
        <v>4.9827999999999999E-3</v>
      </c>
    </row>
    <row r="102" spans="1:25" x14ac:dyDescent="0.25">
      <c r="A102" s="17"/>
      <c r="C102" s="6"/>
    </row>
    <row r="103" spans="1:25" x14ac:dyDescent="0.25">
      <c r="A103" s="17"/>
      <c r="C103" s="6"/>
    </row>
    <row r="104" spans="1:25" x14ac:dyDescent="0.25">
      <c r="A104" s="17"/>
      <c r="C104" s="6"/>
    </row>
    <row r="105" spans="1:25" x14ac:dyDescent="0.25">
      <c r="A105" s="17"/>
      <c r="B105" s="21" t="s">
        <v>45</v>
      </c>
      <c r="C105" s="20" t="s">
        <v>41</v>
      </c>
      <c r="D105" s="16" t="s">
        <v>37</v>
      </c>
      <c r="E105" t="s">
        <v>33</v>
      </c>
      <c r="F105">
        <f t="shared" ref="F105:G107" si="20">3*0.2*(1-0.2)*(1-0.2)*G11+3*0.2*0.2*(1-0.2)*K11+0.2*0.2*0.2*O11+(1-3*0.2*(1-0.2)*(1-0.2)-3*0.2*0.2*(1-0.2)-0.2*0.2*0.2)*C11</f>
        <v>1.6531200000000001E-4</v>
      </c>
      <c r="G105">
        <f t="shared" si="20"/>
        <v>8.2884479999999997E-4</v>
      </c>
      <c r="I105">
        <f t="shared" ref="I105:J107" si="21">3*0.2*(1-0.2)*(1-0.2)*G18+3*0.2*0.2*(1-0.2)*K18+0.2*0.2*0.2*O18+(1-3*0.2*(1-0.2)*(1-0.2)-3*0.2*0.2*(1-0.2)-0.2*0.2*0.2)*C18</f>
        <v>1.6531200000000001E-4</v>
      </c>
      <c r="J105">
        <f t="shared" si="21"/>
        <v>8.2884479999999997E-4</v>
      </c>
      <c r="L105">
        <f>3*0.2*(1-0.2)*(1-0.2)*F25+3*0.2*0.2*(1-0.2)*J25+0.2*0.2*0.2*N25+(1-3*0.2*(1-0.2)*(1-0.2)-3*0.2*0.2*(1-0.2)-0.2*0.2*0.2)*B25</f>
        <v>5.1704000000000003E-3</v>
      </c>
      <c r="N105" s="21" t="s">
        <v>46</v>
      </c>
      <c r="O105" s="20" t="s">
        <v>42</v>
      </c>
      <c r="P105" s="16" t="s">
        <v>38</v>
      </c>
      <c r="Q105" t="s">
        <v>33</v>
      </c>
      <c r="R105">
        <f t="shared" ref="R105:S107" si="22">3*0.3*(1-0.3)*(1-0.3)*G11+3*0.3*0.3*(1-0.3)*K11+0.3*0.3*0.3*O11+(1-3*0.3*(1-0.3)*(1-0.3)-3*0.3*0.3*(1-0.3)-0.3*0.3*0.3)*C11</f>
        <v>1.82752E-4</v>
      </c>
      <c r="S105">
        <f t="shared" si="22"/>
        <v>8.6534320000000015E-4</v>
      </c>
      <c r="U105">
        <f t="shared" ref="U105:V107" si="23">3*0.3*(1-0.3)*(1-0.3)*G18+3*0.3*0.3*(1-0.3)*K18+0.3*0.3*0.3*O18+(1-3*0.3*(1-0.3)*(1-0.3)-3*0.3*0.3*(1-0.3)-0.3*0.3*0.3)*C18</f>
        <v>1.82752E-4</v>
      </c>
      <c r="V105">
        <f t="shared" si="23"/>
        <v>8.6534320000000015E-4</v>
      </c>
      <c r="X105">
        <f>3*0.3*(1-0.3)*(1-0.3)*F25+3*0.3*0.3*(1-0.3)*J25+0.3*0.3*0.3*N25+(1-3*0.3*(1-0.3)*(1-0.3)-3*0.3*0.3*(1-0.3)-0.3*0.3*0.3)*B25</f>
        <v>5.3616000000000002E-3</v>
      </c>
    </row>
    <row r="106" spans="1:25" x14ac:dyDescent="0.25">
      <c r="A106" s="17"/>
      <c r="B106" s="21"/>
      <c r="C106" s="20"/>
      <c r="D106" s="16"/>
      <c r="E106" t="s">
        <v>35</v>
      </c>
      <c r="F106">
        <f t="shared" si="20"/>
        <v>8.2783359999999992E-4</v>
      </c>
      <c r="G106">
        <f t="shared" si="20"/>
        <v>8.2857599999999992E-4</v>
      </c>
      <c r="I106">
        <f t="shared" si="21"/>
        <v>8.2783359999999992E-4</v>
      </c>
      <c r="J106">
        <f t="shared" si="21"/>
        <v>8.2884479999999997E-4</v>
      </c>
      <c r="N106" s="21"/>
      <c r="O106" s="20"/>
      <c r="P106" s="16"/>
      <c r="Q106" t="s">
        <v>35</v>
      </c>
      <c r="R106">
        <f t="shared" si="22"/>
        <v>8.6442690000000004E-4</v>
      </c>
      <c r="S106">
        <f t="shared" si="22"/>
        <v>8.6510800000000007E-4</v>
      </c>
      <c r="U106">
        <f t="shared" si="23"/>
        <v>8.6442690000000004E-4</v>
      </c>
      <c r="V106">
        <f t="shared" si="23"/>
        <v>8.6534320000000015E-4</v>
      </c>
    </row>
    <row r="107" spans="1:25" x14ac:dyDescent="0.25">
      <c r="A107" s="17"/>
      <c r="B107" s="21"/>
      <c r="C107" s="20"/>
      <c r="D107" s="16"/>
      <c r="E107" t="s">
        <v>36</v>
      </c>
      <c r="F107">
        <f t="shared" si="20"/>
        <v>5.1704000000000003E-3</v>
      </c>
      <c r="G107">
        <f t="shared" si="20"/>
        <v>5.1704000000000003E-3</v>
      </c>
      <c r="I107">
        <f t="shared" si="21"/>
        <v>5.1704000000000003E-3</v>
      </c>
      <c r="J107">
        <f t="shared" si="21"/>
        <v>5.1704000000000003E-3</v>
      </c>
      <c r="N107" s="21"/>
      <c r="O107" s="20"/>
      <c r="P107" s="16"/>
      <c r="Q107" t="s">
        <v>36</v>
      </c>
      <c r="R107">
        <f t="shared" si="22"/>
        <v>5.3616000000000002E-3</v>
      </c>
      <c r="S107">
        <f t="shared" si="22"/>
        <v>5.3616000000000002E-3</v>
      </c>
      <c r="U107">
        <f t="shared" si="23"/>
        <v>5.3616000000000002E-3</v>
      </c>
      <c r="V107">
        <f t="shared" si="23"/>
        <v>5.3616000000000002E-3</v>
      </c>
    </row>
    <row r="110" spans="1:25" x14ac:dyDescent="0.25">
      <c r="A110" s="1" t="s">
        <v>7</v>
      </c>
      <c r="D110" s="22" t="s">
        <v>12</v>
      </c>
      <c r="E110" s="22"/>
      <c r="F110" s="22"/>
      <c r="G110" s="22"/>
      <c r="H110" s="22"/>
      <c r="I110" s="18" t="s">
        <v>23</v>
      </c>
      <c r="J110" s="18"/>
      <c r="K110" s="18"/>
      <c r="L110" s="23" t="s">
        <v>24</v>
      </c>
      <c r="M110" s="23"/>
      <c r="N110" s="9"/>
      <c r="P110" s="22" t="s">
        <v>12</v>
      </c>
      <c r="Q110" s="22"/>
      <c r="R110" s="22"/>
      <c r="S110" s="22"/>
      <c r="T110" s="22"/>
      <c r="U110" s="18" t="s">
        <v>23</v>
      </c>
      <c r="V110" s="18"/>
      <c r="W110" s="18"/>
      <c r="X110" s="23" t="s">
        <v>24</v>
      </c>
      <c r="Y110" s="23"/>
    </row>
    <row r="111" spans="1:25" x14ac:dyDescent="0.25">
      <c r="F111" t="s">
        <v>17</v>
      </c>
      <c r="G111" t="s">
        <v>18</v>
      </c>
      <c r="H111" t="s">
        <v>30</v>
      </c>
      <c r="I111" t="s">
        <v>17</v>
      </c>
      <c r="J111" t="s">
        <v>18</v>
      </c>
      <c r="K111" t="s">
        <v>30</v>
      </c>
      <c r="L111" t="s">
        <v>25</v>
      </c>
      <c r="M111" t="s">
        <v>31</v>
      </c>
      <c r="R111" t="s">
        <v>17</v>
      </c>
      <c r="S111" t="s">
        <v>18</v>
      </c>
      <c r="T111" t="s">
        <v>30</v>
      </c>
      <c r="U111" t="s">
        <v>17</v>
      </c>
      <c r="V111" t="s">
        <v>18</v>
      </c>
      <c r="W111" t="s">
        <v>30</v>
      </c>
      <c r="X111" t="s">
        <v>25</v>
      </c>
      <c r="Y111" t="s">
        <v>31</v>
      </c>
    </row>
    <row r="112" spans="1:25" x14ac:dyDescent="0.25">
      <c r="C112" s="17" t="s">
        <v>9</v>
      </c>
      <c r="D112" s="16" t="s">
        <v>32</v>
      </c>
      <c r="E112" t="s">
        <v>33</v>
      </c>
      <c r="F112">
        <f t="shared" ref="F112:G114" si="24">0.05*Y11+(1-0.05)*U11</f>
        <v>1.1404E-4</v>
      </c>
      <c r="G112">
        <f t="shared" si="24"/>
        <v>7.6084000000000004E-4</v>
      </c>
      <c r="H112">
        <f>AA11+W11</f>
        <v>2.141724</v>
      </c>
      <c r="I112">
        <f t="shared" ref="I112:J114" si="25">0.05*Y18+(1-0.05)*U18</f>
        <v>1.1404E-4</v>
      </c>
      <c r="J112">
        <f t="shared" si="25"/>
        <v>7.6084000000000004E-4</v>
      </c>
      <c r="K112">
        <f>AA18+W18</f>
        <v>1.8991479999999998</v>
      </c>
      <c r="L112">
        <f>0.05*X25+(1-0.05)*T25</f>
        <v>4.6349999999999994E-3</v>
      </c>
      <c r="M112">
        <f>AA25+W25</f>
        <v>4.1587619999999994</v>
      </c>
      <c r="P112" s="16" t="s">
        <v>34</v>
      </c>
      <c r="Q112" t="s">
        <v>33</v>
      </c>
      <c r="R112">
        <f t="shared" ref="R112:S114" si="26">0.1*Y11+(1-0.1)*U11</f>
        <v>1.2028000000000001E-4</v>
      </c>
      <c r="S112">
        <f t="shared" si="26"/>
        <v>7.6708000000000006E-4</v>
      </c>
      <c r="U112">
        <f t="shared" ref="U112:V114" si="27">0.1*Y18+(1-0.1)*U18</f>
        <v>1.2028000000000001E-4</v>
      </c>
      <c r="V112">
        <f t="shared" si="27"/>
        <v>7.6708000000000006E-4</v>
      </c>
      <c r="X112">
        <f>0.1*X25+(1-0.1)*T25</f>
        <v>4.6700000000000005E-3</v>
      </c>
    </row>
    <row r="113" spans="2:25" x14ac:dyDescent="0.25">
      <c r="C113" s="17"/>
      <c r="D113" s="16"/>
      <c r="E113" t="s">
        <v>35</v>
      </c>
      <c r="F113">
        <f t="shared" si="24"/>
        <v>7.5112999999999992E-4</v>
      </c>
      <c r="G113">
        <f t="shared" si="24"/>
        <v>7.5810999999999999E-4</v>
      </c>
      <c r="H113">
        <f>AA12+W12</f>
        <v>2.1998869999999999</v>
      </c>
      <c r="I113">
        <f t="shared" si="25"/>
        <v>7.5112999999999992E-4</v>
      </c>
      <c r="J113">
        <f t="shared" si="25"/>
        <v>7.6084000000000004E-4</v>
      </c>
      <c r="K113">
        <f>AA19+W19</f>
        <v>1.976626</v>
      </c>
      <c r="P113" s="16"/>
      <c r="Q113" t="s">
        <v>35</v>
      </c>
      <c r="R113">
        <f t="shared" si="26"/>
        <v>7.5725999999999994E-4</v>
      </c>
      <c r="S113">
        <f t="shared" si="26"/>
        <v>7.6432000000000008E-4</v>
      </c>
      <c r="U113">
        <f t="shared" si="27"/>
        <v>7.5725999999999994E-4</v>
      </c>
      <c r="V113">
        <f t="shared" si="27"/>
        <v>7.6708000000000006E-4</v>
      </c>
    </row>
    <row r="114" spans="2:25" x14ac:dyDescent="0.25">
      <c r="C114" s="17"/>
      <c r="D114" s="16"/>
      <c r="E114" t="s">
        <v>36</v>
      </c>
      <c r="F114">
        <f t="shared" si="24"/>
        <v>4.6349999999999994E-3</v>
      </c>
      <c r="G114">
        <f t="shared" si="24"/>
        <v>4.6349999999999994E-3</v>
      </c>
      <c r="H114">
        <f>AA13+W13</f>
        <v>2.2248269999999999</v>
      </c>
      <c r="I114">
        <f t="shared" si="25"/>
        <v>4.6349999999999994E-3</v>
      </c>
      <c r="J114">
        <f t="shared" si="25"/>
        <v>4.6349999999999994E-3</v>
      </c>
      <c r="K114">
        <f>AA20+W20</f>
        <v>2.258337</v>
      </c>
      <c r="P114" s="16"/>
      <c r="Q114" t="s">
        <v>36</v>
      </c>
      <c r="R114">
        <f t="shared" si="26"/>
        <v>4.6700000000000005E-3</v>
      </c>
      <c r="S114">
        <f t="shared" si="26"/>
        <v>4.6700000000000005E-3</v>
      </c>
      <c r="U114">
        <f t="shared" si="27"/>
        <v>4.6700000000000005E-3</v>
      </c>
      <c r="V114">
        <f t="shared" si="27"/>
        <v>4.6700000000000005E-3</v>
      </c>
    </row>
    <row r="115" spans="2:25" x14ac:dyDescent="0.25">
      <c r="C115" s="17"/>
    </row>
    <row r="116" spans="2:25" x14ac:dyDescent="0.25">
      <c r="C116" s="17"/>
    </row>
    <row r="117" spans="2:25" x14ac:dyDescent="0.25">
      <c r="C117" s="17"/>
    </row>
    <row r="118" spans="2:25" x14ac:dyDescent="0.25">
      <c r="C118" s="17"/>
      <c r="D118" s="16" t="s">
        <v>37</v>
      </c>
      <c r="E118" t="s">
        <v>33</v>
      </c>
      <c r="F118">
        <f t="shared" ref="F118:G120" si="28">0.2*Y11+(1-0.2)*U11</f>
        <v>1.3276000000000002E-4</v>
      </c>
      <c r="G118">
        <f t="shared" si="28"/>
        <v>7.7956000000000011E-4</v>
      </c>
      <c r="I118">
        <f t="shared" ref="I118:J120" si="29">0.2*Y18+(1-0.2)*U18</f>
        <v>1.3276000000000002E-4</v>
      </c>
      <c r="J118">
        <f t="shared" si="29"/>
        <v>7.7956000000000011E-4</v>
      </c>
      <c r="L118">
        <f>0.2*X25+(1-0.2)*T25</f>
        <v>4.7400000000000003E-3</v>
      </c>
      <c r="P118" s="16" t="s">
        <v>38</v>
      </c>
      <c r="Q118" t="s">
        <v>33</v>
      </c>
      <c r="R118">
        <f t="shared" ref="R118:S120" si="30">0.3*Y11+(1-0.3)*U11</f>
        <v>1.4523999999999998E-4</v>
      </c>
      <c r="S118">
        <f t="shared" si="30"/>
        <v>7.9203999999999993E-4</v>
      </c>
      <c r="U118">
        <f t="shared" ref="U118:V120" si="31">0.3*Y18+(1-0.3)*U18</f>
        <v>1.4523999999999998E-4</v>
      </c>
      <c r="V118">
        <f t="shared" si="31"/>
        <v>7.9203999999999993E-4</v>
      </c>
      <c r="X118">
        <f>0.3*X25+(1-0.3)*T25</f>
        <v>4.81E-3</v>
      </c>
    </row>
    <row r="119" spans="2:25" x14ac:dyDescent="0.25">
      <c r="C119" s="17"/>
      <c r="D119" s="16"/>
      <c r="E119" t="s">
        <v>35</v>
      </c>
      <c r="F119">
        <f t="shared" si="28"/>
        <v>7.695200000000001E-4</v>
      </c>
      <c r="G119">
        <f t="shared" si="28"/>
        <v>7.7674000000000005E-4</v>
      </c>
      <c r="I119">
        <f t="shared" si="29"/>
        <v>7.695200000000001E-4</v>
      </c>
      <c r="J119">
        <f t="shared" si="29"/>
        <v>7.7956000000000011E-4</v>
      </c>
      <c r="P119" s="16"/>
      <c r="Q119" t="s">
        <v>35</v>
      </c>
      <c r="R119">
        <f t="shared" si="30"/>
        <v>7.8177999999999993E-4</v>
      </c>
      <c r="S119">
        <f t="shared" si="30"/>
        <v>7.891599999999999E-4</v>
      </c>
      <c r="U119">
        <f t="shared" si="31"/>
        <v>7.8177999999999993E-4</v>
      </c>
      <c r="V119">
        <f t="shared" si="31"/>
        <v>7.9203999999999993E-4</v>
      </c>
    </row>
    <row r="120" spans="2:25" x14ac:dyDescent="0.25">
      <c r="C120" s="17"/>
      <c r="D120" s="16"/>
      <c r="E120" t="s">
        <v>36</v>
      </c>
      <c r="F120">
        <f t="shared" si="28"/>
        <v>4.7400000000000003E-3</v>
      </c>
      <c r="G120">
        <f t="shared" si="28"/>
        <v>4.7400000000000003E-3</v>
      </c>
      <c r="I120">
        <f t="shared" si="29"/>
        <v>4.7400000000000003E-3</v>
      </c>
      <c r="J120">
        <f t="shared" si="29"/>
        <v>4.7400000000000003E-3</v>
      </c>
      <c r="P120" s="16"/>
      <c r="Q120" t="s">
        <v>36</v>
      </c>
      <c r="R120">
        <f t="shared" si="30"/>
        <v>4.81E-3</v>
      </c>
      <c r="S120">
        <f t="shared" si="30"/>
        <v>4.81E-3</v>
      </c>
      <c r="U120">
        <f t="shared" si="31"/>
        <v>4.81E-3</v>
      </c>
      <c r="V120">
        <f t="shared" si="31"/>
        <v>4.81E-3</v>
      </c>
    </row>
    <row r="123" spans="2:25" x14ac:dyDescent="0.25">
      <c r="D123" s="22" t="s">
        <v>12</v>
      </c>
      <c r="E123" s="22"/>
      <c r="F123" s="22"/>
      <c r="G123" s="22"/>
      <c r="H123" s="22"/>
      <c r="I123" s="18" t="s">
        <v>23</v>
      </c>
      <c r="J123" s="18"/>
      <c r="K123" s="18"/>
      <c r="L123" s="23" t="s">
        <v>24</v>
      </c>
      <c r="M123" s="23"/>
      <c r="N123" s="6"/>
      <c r="P123" s="22" t="s">
        <v>12</v>
      </c>
      <c r="Q123" s="22"/>
      <c r="R123" s="22"/>
      <c r="S123" s="22"/>
      <c r="T123" s="22"/>
      <c r="U123" s="18" t="s">
        <v>23</v>
      </c>
      <c r="V123" s="18"/>
      <c r="W123" s="18"/>
      <c r="X123" s="23" t="s">
        <v>24</v>
      </c>
      <c r="Y123" s="23"/>
    </row>
    <row r="124" spans="2:25" x14ac:dyDescent="0.25">
      <c r="F124" t="s">
        <v>17</v>
      </c>
      <c r="G124" t="s">
        <v>18</v>
      </c>
      <c r="H124" t="s">
        <v>30</v>
      </c>
      <c r="I124" t="s">
        <v>17</v>
      </c>
      <c r="J124" t="s">
        <v>18</v>
      </c>
      <c r="K124" t="s">
        <v>30</v>
      </c>
      <c r="L124" t="s">
        <v>25</v>
      </c>
      <c r="M124" t="s">
        <v>31</v>
      </c>
      <c r="R124" t="s">
        <v>17</v>
      </c>
      <c r="S124" t="s">
        <v>18</v>
      </c>
      <c r="T124" t="s">
        <v>30</v>
      </c>
      <c r="U124" t="s">
        <v>17</v>
      </c>
      <c r="V124" t="s">
        <v>18</v>
      </c>
      <c r="W124" t="s">
        <v>30</v>
      </c>
      <c r="X124" t="s">
        <v>25</v>
      </c>
      <c r="Y124" t="s">
        <v>31</v>
      </c>
    </row>
    <row r="125" spans="2:25" x14ac:dyDescent="0.25">
      <c r="B125" s="17" t="s">
        <v>10</v>
      </c>
      <c r="C125" s="20" t="s">
        <v>39</v>
      </c>
      <c r="D125" s="16" t="s">
        <v>32</v>
      </c>
      <c r="E125" t="s">
        <v>33</v>
      </c>
      <c r="F125">
        <f t="shared" ref="F125:G127" si="32">(0.05*(1-0.05)+0.05*(1-0.05))*Y11+0.05*0.05*AC11+(1-0.05*(1-0.05)-0.05*(1-0.05)-0.05*0.05)*U11</f>
        <v>1.1988650000000002E-4</v>
      </c>
      <c r="G125">
        <f t="shared" si="32"/>
        <v>7.6706950000000017E-4</v>
      </c>
      <c r="H125">
        <f>AE11+AA11+W11</f>
        <v>3.2779540000000003</v>
      </c>
      <c r="I125">
        <f t="shared" ref="I125:J127" si="33">(0.05*(1-0.05)+0.05*(1-0.05))*Y18+0.05*0.05*AC18+(1-0.05*(1-0.05)-0.05*(1-0.05)-0.05*0.05)*U18</f>
        <v>1.1988650000000002E-4</v>
      </c>
      <c r="J125">
        <f t="shared" si="33"/>
        <v>7.6706950000000017E-4</v>
      </c>
      <c r="K125">
        <f>AE18+AA18+W18</f>
        <v>2.8511799999999998</v>
      </c>
      <c r="L125">
        <f>(0.05*(1-0.05)+0.05*(1-0.05))*X25+0.05*0.05*AB25+(1-0.05*(1-0.05)-0.05*(1-0.05)-0.05*0.05)*T25</f>
        <v>4.6697500000000003E-3</v>
      </c>
      <c r="M125">
        <f>AE25+AA25+W25</f>
        <v>6.273917</v>
      </c>
      <c r="O125" s="20" t="s">
        <v>40</v>
      </c>
      <c r="P125" s="16" t="s">
        <v>34</v>
      </c>
      <c r="Q125" t="s">
        <v>33</v>
      </c>
      <c r="R125">
        <f t="shared" ref="R125:S127" si="34">(0.1*0.9+0.1*0.9)*Y11+0.1*0.1*AC11+(1-0.1*0.9-0.1*0.9-0.1*0.1)*U11</f>
        <v>1.3118600000000001E-4</v>
      </c>
      <c r="S125">
        <f t="shared" si="34"/>
        <v>7.7951800000000009E-4</v>
      </c>
      <c r="U125">
        <f t="shared" ref="U125:V127" si="35">(0.1*0.9+0.1*0.9)*Y18+0.1*0.1*AC18+(1-0.1*0.9-0.1*0.9-0.1*0.1)*U18</f>
        <v>1.3118600000000001E-4</v>
      </c>
      <c r="V125">
        <f t="shared" si="35"/>
        <v>7.7951800000000009E-4</v>
      </c>
      <c r="X125">
        <f>(0.1*0.9+0.1*0.9)*X25+0.1*0.1*AB25+(1-0.1*0.9-0.1*0.9-0.1*0.1)*T25</f>
        <v>4.7390000000000002E-3</v>
      </c>
    </row>
    <row r="126" spans="2:25" x14ac:dyDescent="0.25">
      <c r="B126" s="17"/>
      <c r="C126" s="20"/>
      <c r="D126" s="16"/>
      <c r="E126" t="s">
        <v>35</v>
      </c>
      <c r="F126">
        <f t="shared" si="32"/>
        <v>7.5728450000000006E-4</v>
      </c>
      <c r="G126">
        <f t="shared" si="32"/>
        <v>7.6431925000000015E-4</v>
      </c>
      <c r="H126">
        <f>AE12+AA12+W12</f>
        <v>3.355362</v>
      </c>
      <c r="I126">
        <f t="shared" si="33"/>
        <v>7.5728450000000006E-4</v>
      </c>
      <c r="J126">
        <f t="shared" si="33"/>
        <v>7.6706950000000017E-4</v>
      </c>
      <c r="K126">
        <f>AE19+AA19+W19</f>
        <v>3.0830350000000002</v>
      </c>
      <c r="O126" s="20"/>
      <c r="P126" s="16"/>
      <c r="Q126" t="s">
        <v>35</v>
      </c>
      <c r="R126">
        <f t="shared" si="34"/>
        <v>7.6961800000000012E-4</v>
      </c>
      <c r="S126">
        <f t="shared" si="34"/>
        <v>7.76737E-4</v>
      </c>
      <c r="U126">
        <f t="shared" si="35"/>
        <v>7.6961800000000012E-4</v>
      </c>
      <c r="V126">
        <f t="shared" si="35"/>
        <v>7.7951800000000009E-4</v>
      </c>
    </row>
    <row r="127" spans="2:25" x14ac:dyDescent="0.25">
      <c r="B127" s="17"/>
      <c r="C127" s="20"/>
      <c r="D127" s="16"/>
      <c r="E127" t="s">
        <v>36</v>
      </c>
      <c r="F127">
        <f t="shared" si="32"/>
        <v>4.6697500000000003E-3</v>
      </c>
      <c r="G127">
        <f t="shared" si="32"/>
        <v>4.6697500000000003E-3</v>
      </c>
      <c r="H127">
        <f>AE13+AA13+W13</f>
        <v>3.3817849999999998</v>
      </c>
      <c r="I127">
        <f t="shared" si="33"/>
        <v>4.6697500000000003E-3</v>
      </c>
      <c r="J127">
        <f t="shared" si="33"/>
        <v>4.6697500000000003E-3</v>
      </c>
      <c r="K127">
        <f>AE20+AA20+W20</f>
        <v>3.42544</v>
      </c>
      <c r="O127" s="20"/>
      <c r="P127" s="16"/>
      <c r="Q127" t="s">
        <v>36</v>
      </c>
      <c r="R127">
        <f t="shared" si="34"/>
        <v>4.7390000000000002E-3</v>
      </c>
      <c r="S127">
        <f t="shared" si="34"/>
        <v>4.7390000000000002E-3</v>
      </c>
      <c r="U127">
        <f t="shared" si="35"/>
        <v>4.7390000000000002E-3</v>
      </c>
      <c r="V127">
        <f t="shared" si="35"/>
        <v>4.7390000000000002E-3</v>
      </c>
    </row>
    <row r="128" spans="2:25" x14ac:dyDescent="0.25">
      <c r="B128" s="17"/>
      <c r="C128" s="6"/>
    </row>
    <row r="129" spans="1:25" x14ac:dyDescent="0.25">
      <c r="B129" s="17"/>
      <c r="C129" s="6"/>
    </row>
    <row r="130" spans="1:25" x14ac:dyDescent="0.25">
      <c r="B130" s="17"/>
      <c r="C130" s="6"/>
    </row>
    <row r="131" spans="1:25" x14ac:dyDescent="0.25">
      <c r="B131" s="17"/>
      <c r="C131" s="20" t="s">
        <v>41</v>
      </c>
      <c r="D131" s="16" t="s">
        <v>37</v>
      </c>
      <c r="E131" t="s">
        <v>33</v>
      </c>
      <c r="F131">
        <f t="shared" ref="F131:G133" si="36">(0.2*0.8+0.2*0.8)*Y11+0.2*0.2*AC11+(1-0.2*0.8-0.2*0.8-0.2*0.2)*U11</f>
        <v>1.5142399999999999E-4</v>
      </c>
      <c r="G131">
        <f t="shared" si="36"/>
        <v>8.0435200000000004E-4</v>
      </c>
      <c r="I131">
        <f t="shared" ref="I131:J133" si="37">(0.2*0.8+0.2*0.8)*Y18+0.2*0.2*AC18+(1-0.2*0.8-0.2*0.8-0.2*0.2)*U18</f>
        <v>1.5142399999999999E-4</v>
      </c>
      <c r="J131">
        <f t="shared" si="37"/>
        <v>8.0435200000000004E-4</v>
      </c>
      <c r="L131">
        <f>(0.2*0.8+0.2*0.8)*X25+0.2*0.2*AB25+(1-0.2*0.8-0.2*0.8-0.2*0.2)*T25</f>
        <v>4.8760000000000001E-3</v>
      </c>
      <c r="O131" s="20" t="s">
        <v>42</v>
      </c>
      <c r="P131" s="16" t="s">
        <v>38</v>
      </c>
      <c r="Q131" t="s">
        <v>33</v>
      </c>
      <c r="R131">
        <f t="shared" ref="R131:S133" si="38">(0.3*0.7+0.3*0.7)*Y11+0.3*0.3*AC11+(1-0.3*0.7-0.3*0.7-0.3*0.3)*U11</f>
        <v>1.6851400000000001E-4</v>
      </c>
      <c r="S131">
        <f t="shared" si="38"/>
        <v>8.2910199999999996E-4</v>
      </c>
      <c r="U131">
        <f t="shared" ref="U131:V133" si="39">(0.3*0.7+0.3*0.7)*Y18+0.3*0.3*AC18+(1-0.3*0.7-0.3*0.7-0.3*0.3)*U18</f>
        <v>1.6851400000000001E-4</v>
      </c>
      <c r="V131">
        <f t="shared" si="39"/>
        <v>8.2910199999999996E-4</v>
      </c>
      <c r="X131">
        <f>(0.3*0.7+0.3*0.7)*X25+0.3*0.3*AB25+(1-0.3*0.7-0.3*0.7-0.3*0.3)*T25</f>
        <v>5.0109999999999998E-3</v>
      </c>
    </row>
    <row r="132" spans="1:25" x14ac:dyDescent="0.25">
      <c r="B132" s="17"/>
      <c r="C132" s="20"/>
      <c r="D132" s="16"/>
      <c r="E132" t="s">
        <v>35</v>
      </c>
      <c r="F132">
        <f t="shared" si="36"/>
        <v>7.9443199999999997E-4</v>
      </c>
      <c r="G132">
        <f t="shared" si="36"/>
        <v>8.015679999999999E-4</v>
      </c>
      <c r="I132">
        <f t="shared" si="37"/>
        <v>7.9443199999999997E-4</v>
      </c>
      <c r="J132">
        <f t="shared" si="37"/>
        <v>8.0435200000000004E-4</v>
      </c>
      <c r="O132" s="20"/>
      <c r="P132" s="16"/>
      <c r="Q132" t="s">
        <v>35</v>
      </c>
      <c r="R132">
        <f t="shared" si="38"/>
        <v>8.1944200000000009E-4</v>
      </c>
      <c r="S132">
        <f t="shared" si="38"/>
        <v>8.2639300000000014E-4</v>
      </c>
      <c r="U132">
        <f t="shared" si="39"/>
        <v>8.1944200000000009E-4</v>
      </c>
      <c r="V132">
        <f t="shared" si="39"/>
        <v>8.2910199999999996E-4</v>
      </c>
    </row>
    <row r="133" spans="1:25" x14ac:dyDescent="0.25">
      <c r="B133" s="17"/>
      <c r="C133" s="20"/>
      <c r="D133" s="16"/>
      <c r="E133" t="s">
        <v>36</v>
      </c>
      <c r="F133">
        <f t="shared" si="36"/>
        <v>4.8760000000000001E-3</v>
      </c>
      <c r="G133">
        <f t="shared" si="36"/>
        <v>4.8760000000000001E-3</v>
      </c>
      <c r="I133">
        <f t="shared" si="37"/>
        <v>4.8760000000000001E-3</v>
      </c>
      <c r="J133">
        <f t="shared" si="37"/>
        <v>4.8760000000000001E-3</v>
      </c>
      <c r="O133" s="20"/>
      <c r="P133" s="16"/>
      <c r="Q133" t="s">
        <v>36</v>
      </c>
      <c r="R133">
        <f t="shared" si="38"/>
        <v>5.0109999999999998E-3</v>
      </c>
      <c r="S133">
        <f t="shared" si="38"/>
        <v>5.0109999999999998E-3</v>
      </c>
      <c r="U133">
        <f t="shared" si="39"/>
        <v>5.0109999999999998E-3</v>
      </c>
      <c r="V133">
        <f t="shared" si="39"/>
        <v>5.0109999999999998E-3</v>
      </c>
    </row>
    <row r="136" spans="1:25" x14ac:dyDescent="0.25">
      <c r="D136" s="22" t="s">
        <v>12</v>
      </c>
      <c r="E136" s="22"/>
      <c r="F136" s="22"/>
      <c r="G136" s="22"/>
      <c r="H136" s="22"/>
      <c r="I136" s="18" t="s">
        <v>23</v>
      </c>
      <c r="J136" s="18"/>
      <c r="K136" s="18"/>
      <c r="L136" s="23" t="s">
        <v>24</v>
      </c>
      <c r="M136" s="23"/>
      <c r="N136" s="6"/>
      <c r="P136" s="22" t="s">
        <v>12</v>
      </c>
      <c r="Q136" s="22"/>
      <c r="R136" s="22"/>
      <c r="S136" s="22"/>
      <c r="T136" s="22"/>
      <c r="U136" s="18" t="s">
        <v>23</v>
      </c>
      <c r="V136" s="18"/>
      <c r="W136" s="18"/>
      <c r="X136" s="23" t="s">
        <v>24</v>
      </c>
      <c r="Y136" s="23"/>
    </row>
    <row r="137" spans="1:25" x14ac:dyDescent="0.25">
      <c r="B137" s="6"/>
      <c r="F137" t="s">
        <v>17</v>
      </c>
      <c r="G137" t="s">
        <v>18</v>
      </c>
      <c r="H137" t="s">
        <v>30</v>
      </c>
      <c r="I137" t="s">
        <v>17</v>
      </c>
      <c r="J137" t="s">
        <v>18</v>
      </c>
      <c r="K137" t="s">
        <v>30</v>
      </c>
      <c r="L137" t="s">
        <v>25</v>
      </c>
      <c r="M137" t="s">
        <v>31</v>
      </c>
      <c r="R137" t="s">
        <v>17</v>
      </c>
      <c r="S137" t="s">
        <v>18</v>
      </c>
      <c r="T137" t="s">
        <v>30</v>
      </c>
      <c r="U137" t="s">
        <v>17</v>
      </c>
      <c r="V137" t="s">
        <v>18</v>
      </c>
      <c r="W137" t="s">
        <v>30</v>
      </c>
      <c r="X137" t="s">
        <v>25</v>
      </c>
      <c r="Y137" t="s">
        <v>31</v>
      </c>
    </row>
    <row r="138" spans="1:25" x14ac:dyDescent="0.25">
      <c r="A138" s="17" t="s">
        <v>11</v>
      </c>
      <c r="B138" s="21" t="s">
        <v>43</v>
      </c>
      <c r="C138" s="20" t="s">
        <v>39</v>
      </c>
      <c r="D138" s="16" t="s">
        <v>32</v>
      </c>
      <c r="E138" t="s">
        <v>33</v>
      </c>
      <c r="F138">
        <f t="shared" ref="F138:G140" si="40">3*0.05*(1-0.05)*(1-0.05)*Y11+3*0.05*0.05*(1-0.05)*AC11+0.05*0.05*0.05*AG11+(1-3*0.05*(1-0.05)*(1-0.05)-3*0.05*0.05*(1-0.05)-0.05*0.05*0.05)*U11</f>
        <v>1.2536325E-4</v>
      </c>
      <c r="G138">
        <f t="shared" si="40"/>
        <v>7.7328644999999992E-4</v>
      </c>
      <c r="H138">
        <f>AI11+AE11+AA11+W11</f>
        <v>4.2618179999999999</v>
      </c>
      <c r="I138">
        <f t="shared" ref="I138:J140" si="41">3*0.05*(1-0.05)*(1-0.05)*Y18+3*0.05*0.05*(1-0.05)*AC18+0.05*0.05*0.05*AG18+(1-3*0.05*(1-0.05)*(1-0.05)-3*0.05*0.05*(1-0.05)-0.05*0.05*0.05)*U18</f>
        <v>1.2536325E-4</v>
      </c>
      <c r="J138">
        <f t="shared" si="41"/>
        <v>7.7328644999999992E-4</v>
      </c>
      <c r="K138">
        <f>AI18+AE18+AA18+W18</f>
        <v>3.7947879999999996</v>
      </c>
      <c r="L138">
        <f>3*0.05*(1-0.05)*(1-0.05)*X25+3*0.05*0.05*(1-0.05)*AB25+0.05*0.05*0.05*AF25+(1-3*0.05*(1-0.05)*(1-0.05)-3*0.05*0.05*(1-0.05)-0.05*0.05*0.05)*T25</f>
        <v>4.7035874999999993E-3</v>
      </c>
      <c r="M138">
        <f>AI25+AE25+AA25+W25</f>
        <v>8.0947560000000003</v>
      </c>
      <c r="N138" s="21" t="s">
        <v>44</v>
      </c>
      <c r="O138" s="20" t="s">
        <v>40</v>
      </c>
      <c r="P138" s="16" t="s">
        <v>34</v>
      </c>
      <c r="Q138" t="s">
        <v>33</v>
      </c>
      <c r="R138">
        <f t="shared" ref="R138:S140" si="42">3*0.1*(1-0.1)*(1-0.1)*Y11+3*0.1*0.1*(1-0.1)*AC11+0.1*0.1*0.1*AG11+(1-3*0.1*(1-0.1)*(1-0.1)-3*0.1*0.1*(1-0.1)-0.1*0.1*0.1)*U11</f>
        <v>1.4070800000000002E-4</v>
      </c>
      <c r="S138">
        <f t="shared" si="42"/>
        <v>7.9189760000000005E-4</v>
      </c>
      <c r="U138">
        <f t="shared" ref="U138:V140" si="43">3*0.1*(1-0.1)*(1-0.1)*Y18+3*0.1*0.1*(1-0.1)*AC18+0.1*0.1*0.1*AG18+(1-3*0.1*(1-0.1)*(1-0.1)-3*0.1*0.1*(1-0.1)-0.1*0.1*0.1)*U18</f>
        <v>1.4070800000000002E-4</v>
      </c>
      <c r="V138">
        <f t="shared" si="43"/>
        <v>7.9189760000000005E-4</v>
      </c>
      <c r="X138">
        <f>3*0.1*(1-0.1)*(1-0.1)*X25+3*0.1*0.1*(1-0.1)*AB25+0.1*0.1*0.1*AF25+(1-3*0.1*(1-0.1)*(1-0.1)-3*0.1*0.1*(1-0.1)-0.1*0.1*0.1)*T25</f>
        <v>4.8016999999999999E-3</v>
      </c>
    </row>
    <row r="139" spans="1:25" x14ac:dyDescent="0.25">
      <c r="A139" s="17"/>
      <c r="B139" s="21"/>
      <c r="C139" s="20"/>
      <c r="D139" s="16"/>
      <c r="E139" t="s">
        <v>35</v>
      </c>
      <c r="F139">
        <f t="shared" si="40"/>
        <v>7.6345822499999992E-4</v>
      </c>
      <c r="G139">
        <f t="shared" si="40"/>
        <v>7.7052479999999992E-4</v>
      </c>
      <c r="H139">
        <f>AI12+AE12+AA12+W12</f>
        <v>4.3712839999999993</v>
      </c>
      <c r="I139">
        <f t="shared" si="41"/>
        <v>7.6345822499999992E-4</v>
      </c>
      <c r="J139">
        <f t="shared" si="41"/>
        <v>7.7328644999999992E-4</v>
      </c>
      <c r="K139">
        <f>AI19+AE19+AA19+W19</f>
        <v>4.1907940000000004</v>
      </c>
      <c r="N139" s="21"/>
      <c r="O139" s="20"/>
      <c r="P139" s="16"/>
      <c r="Q139" t="s">
        <v>35</v>
      </c>
      <c r="R139">
        <f t="shared" si="42"/>
        <v>7.8203179999999993E-4</v>
      </c>
      <c r="S139">
        <f t="shared" si="42"/>
        <v>7.8912739999999996E-4</v>
      </c>
      <c r="U139">
        <f t="shared" si="43"/>
        <v>7.8203179999999993E-4</v>
      </c>
      <c r="V139">
        <f t="shared" si="43"/>
        <v>7.9189760000000005E-4</v>
      </c>
    </row>
    <row r="140" spans="1:25" x14ac:dyDescent="0.25">
      <c r="A140" s="17"/>
      <c r="B140" s="21"/>
      <c r="C140" s="20"/>
      <c r="D140" s="16"/>
      <c r="E140" t="s">
        <v>36</v>
      </c>
      <c r="F140">
        <f t="shared" si="40"/>
        <v>4.7042624999999996E-3</v>
      </c>
      <c r="G140">
        <f t="shared" si="40"/>
        <v>4.7042624999999996E-3</v>
      </c>
      <c r="H140">
        <f>AI13+AE13+AA13+W13</f>
        <v>4.5865499999999999</v>
      </c>
      <c r="I140">
        <f t="shared" si="41"/>
        <v>4.7042624999999996E-3</v>
      </c>
      <c r="J140">
        <f t="shared" si="41"/>
        <v>4.7042624999999996E-3</v>
      </c>
      <c r="K140">
        <f>AI20+AE20+AA20+W20</f>
        <v>4.5095849999999995</v>
      </c>
      <c r="N140" s="21"/>
      <c r="O140" s="20"/>
      <c r="P140" s="16"/>
      <c r="Q140" t="s">
        <v>36</v>
      </c>
      <c r="R140">
        <f t="shared" si="42"/>
        <v>4.8070999999999999E-3</v>
      </c>
      <c r="S140">
        <f t="shared" si="42"/>
        <v>4.8070999999999999E-3</v>
      </c>
      <c r="U140">
        <f t="shared" si="43"/>
        <v>4.8070999999999999E-3</v>
      </c>
      <c r="V140">
        <f t="shared" si="43"/>
        <v>4.8070999999999999E-3</v>
      </c>
    </row>
    <row r="141" spans="1:25" x14ac:dyDescent="0.25">
      <c r="A141" s="17"/>
      <c r="C141" s="6"/>
    </row>
    <row r="142" spans="1:25" x14ac:dyDescent="0.25">
      <c r="A142" s="17"/>
      <c r="C142" s="6"/>
    </row>
    <row r="143" spans="1:25" x14ac:dyDescent="0.25">
      <c r="A143" s="17"/>
      <c r="C143" s="6"/>
    </row>
    <row r="144" spans="1:25" x14ac:dyDescent="0.25">
      <c r="A144" s="17"/>
      <c r="B144" s="21" t="s">
        <v>45</v>
      </c>
      <c r="C144" s="20" t="s">
        <v>41</v>
      </c>
      <c r="D144" s="16" t="s">
        <v>37</v>
      </c>
      <c r="E144" t="s">
        <v>33</v>
      </c>
      <c r="F144">
        <f t="shared" ref="F144:G146" si="44">3*0.2*(1-0.2)*(1-0.2)*Y11+3*0.2*0.2*(1-0.2)*AC11+0.2*0.2*0.2*AG11+(1-3*0.2*(1-0.2)*(1-0.2)-3*0.2*0.2*(1-0.2)-0.2*0.2*0.2)*U11</f>
        <v>1.6531200000000001E-4</v>
      </c>
      <c r="G144">
        <f t="shared" si="44"/>
        <v>8.2884479999999997E-4</v>
      </c>
      <c r="I144">
        <f t="shared" ref="I144:J146" si="45">3*0.2*(1-0.2)*(1-0.2)*Y18+3*0.2*0.2*(1-0.2)*AC18+0.2*0.2*0.2*AG18+(1-3*0.2*(1-0.2)*(1-0.2)-3*0.2*0.2*(1-0.2)-0.2*0.2*0.2)*U18</f>
        <v>1.6531200000000001E-4</v>
      </c>
      <c r="J144">
        <f t="shared" si="45"/>
        <v>8.2884479999999997E-4</v>
      </c>
      <c r="L144">
        <f>3*0.2*(1-0.2)*(1-0.2)*X25+3*0.2*0.2*(1-0.2)*AB25+0.2*0.2*0.2*AF25+(1-3*0.2*(1-0.2)*(1-0.2)-3*0.2*0.2*(1-0.2)-0.2*0.2*0.2)*T25</f>
        <v>4.9656000000000006E-3</v>
      </c>
      <c r="N144" s="21" t="s">
        <v>46</v>
      </c>
      <c r="O144" s="20" t="s">
        <v>42</v>
      </c>
      <c r="P144" s="16" t="s">
        <v>38</v>
      </c>
      <c r="Q144" t="s">
        <v>33</v>
      </c>
      <c r="R144">
        <f t="shared" ref="R144:S146" si="46">3*0.3*(1-0.3)*(1-0.3)*Y11+3*0.3*0.3*(1-0.3)*AC11+0.3*0.3*0.3*AG11+(1-3*0.3*(1-0.3)*(1-0.3)-3*0.3*0.3*(1-0.3)-0.3*0.3*0.3)*U11</f>
        <v>1.82752E-4</v>
      </c>
      <c r="S144">
        <f t="shared" si="46"/>
        <v>8.6534320000000015E-4</v>
      </c>
      <c r="U144">
        <f t="shared" ref="U144:V146" si="47">3*0.3*(1-0.3)*(1-0.3)*Y18+3*0.3*0.3*(1-0.3)*AC18+0.3*0.3*0.3*AG18+(1-3*0.3*(1-0.3)*(1-0.3)-3*0.3*0.3*(1-0.3)-0.3*0.3*0.3)*U18</f>
        <v>1.82752E-4</v>
      </c>
      <c r="V144">
        <f t="shared" si="47"/>
        <v>8.6534320000000015E-4</v>
      </c>
      <c r="X144">
        <f>3*0.3*(1-0.3)*(1-0.3)*X25+3*0.3*0.3*(1-0.3)*AB25+0.3*0.3*0.3*AF25+(1-3*0.3*(1-0.3)*(1-0.3)-3*0.3*0.3*(1-0.3)-0.3*0.3*0.3)*T25</f>
        <v>5.0599000000000009E-3</v>
      </c>
    </row>
    <row r="145" spans="1:25" x14ac:dyDescent="0.25">
      <c r="A145" s="17"/>
      <c r="B145" s="21"/>
      <c r="C145" s="20"/>
      <c r="D145" s="16"/>
      <c r="E145" t="s">
        <v>35</v>
      </c>
      <c r="F145">
        <f t="shared" si="44"/>
        <v>8.1939839999999996E-4</v>
      </c>
      <c r="G145">
        <f t="shared" si="44"/>
        <v>8.2619520000000001E-4</v>
      </c>
      <c r="I145">
        <f t="shared" si="45"/>
        <v>8.1939839999999996E-4</v>
      </c>
      <c r="J145">
        <f t="shared" si="45"/>
        <v>8.2884479999999997E-4</v>
      </c>
      <c r="N145" s="21"/>
      <c r="O145" s="20"/>
      <c r="P145" s="16"/>
      <c r="Q145" t="s">
        <v>35</v>
      </c>
      <c r="R145">
        <f t="shared" si="46"/>
        <v>8.5684660000000007E-4</v>
      </c>
      <c r="S145">
        <f t="shared" si="46"/>
        <v>8.6296180000000004E-4</v>
      </c>
      <c r="U145">
        <f t="shared" si="47"/>
        <v>8.5684660000000007E-4</v>
      </c>
      <c r="V145">
        <f t="shared" si="47"/>
        <v>8.6534320000000015E-4</v>
      </c>
    </row>
    <row r="146" spans="1:25" x14ac:dyDescent="0.25">
      <c r="A146" s="17"/>
      <c r="B146" s="21"/>
      <c r="C146" s="20"/>
      <c r="D146" s="16"/>
      <c r="E146" t="s">
        <v>36</v>
      </c>
      <c r="F146">
        <f t="shared" si="44"/>
        <v>5.0087999999999999E-3</v>
      </c>
      <c r="G146">
        <f t="shared" si="44"/>
        <v>5.0087999999999999E-3</v>
      </c>
      <c r="I146">
        <f t="shared" si="45"/>
        <v>5.0087999999999999E-3</v>
      </c>
      <c r="J146">
        <f t="shared" si="45"/>
        <v>5.0087999999999999E-3</v>
      </c>
      <c r="N146" s="21"/>
      <c r="O146" s="20"/>
      <c r="P146" s="16"/>
      <c r="Q146" t="s">
        <v>36</v>
      </c>
      <c r="R146">
        <f t="shared" si="46"/>
        <v>5.2057000000000006E-3</v>
      </c>
      <c r="S146">
        <f t="shared" si="46"/>
        <v>5.2057000000000006E-3</v>
      </c>
      <c r="U146">
        <f t="shared" si="47"/>
        <v>5.2057000000000006E-3</v>
      </c>
      <c r="V146">
        <f t="shared" si="47"/>
        <v>5.2057000000000006E-3</v>
      </c>
    </row>
    <row r="149" spans="1:25" x14ac:dyDescent="0.25">
      <c r="A149" s="1" t="s">
        <v>26</v>
      </c>
      <c r="D149" s="22" t="s">
        <v>12</v>
      </c>
      <c r="E149" s="22"/>
      <c r="F149" s="22"/>
      <c r="G149" s="22"/>
      <c r="H149" s="22"/>
      <c r="I149" s="18" t="s">
        <v>23</v>
      </c>
      <c r="J149" s="18"/>
      <c r="K149" s="18"/>
      <c r="L149" s="23" t="s">
        <v>24</v>
      </c>
      <c r="M149" s="23"/>
      <c r="N149" s="9"/>
      <c r="P149" s="22" t="s">
        <v>12</v>
      </c>
      <c r="Q149" s="22"/>
      <c r="R149" s="22"/>
      <c r="S149" s="22"/>
      <c r="T149" s="22"/>
      <c r="U149" s="18" t="s">
        <v>23</v>
      </c>
      <c r="V149" s="18"/>
      <c r="W149" s="18"/>
      <c r="X149" s="23" t="s">
        <v>24</v>
      </c>
      <c r="Y149" s="23"/>
    </row>
    <row r="150" spans="1:25" x14ac:dyDescent="0.25">
      <c r="F150" t="s">
        <v>17</v>
      </c>
      <c r="G150" t="s">
        <v>18</v>
      </c>
      <c r="H150" t="s">
        <v>30</v>
      </c>
      <c r="I150" t="s">
        <v>17</v>
      </c>
      <c r="J150" t="s">
        <v>18</v>
      </c>
      <c r="K150" t="s">
        <v>30</v>
      </c>
      <c r="L150" t="s">
        <v>25</v>
      </c>
      <c r="M150" t="s">
        <v>31</v>
      </c>
      <c r="R150" t="s">
        <v>17</v>
      </c>
      <c r="S150" t="s">
        <v>18</v>
      </c>
      <c r="T150" t="s">
        <v>30</v>
      </c>
      <c r="U150" t="s">
        <v>17</v>
      </c>
      <c r="V150" t="s">
        <v>18</v>
      </c>
      <c r="W150" t="s">
        <v>30</v>
      </c>
      <c r="X150" t="s">
        <v>25</v>
      </c>
      <c r="Y150" t="s">
        <v>31</v>
      </c>
    </row>
    <row r="151" spans="1:25" x14ac:dyDescent="0.25">
      <c r="C151" s="17" t="s">
        <v>9</v>
      </c>
      <c r="D151" s="16" t="s">
        <v>32</v>
      </c>
      <c r="E151" t="s">
        <v>33</v>
      </c>
      <c r="F151">
        <f t="shared" ref="F151:G153" si="48">0.05*G32+(1-0.05)*C32</f>
        <v>3.4240999999999997E-4</v>
      </c>
      <c r="G151">
        <f t="shared" si="48"/>
        <v>7.6084000000000004E-4</v>
      </c>
      <c r="H151">
        <f>I32++E32</f>
        <v>1.987341</v>
      </c>
      <c r="I151">
        <f t="shared" ref="I151:J153" si="49">0.05*G39+(1-0.05)*C39</f>
        <v>1.1404E-4</v>
      </c>
      <c r="J151">
        <f t="shared" si="49"/>
        <v>7.6084000000000004E-4</v>
      </c>
      <c r="K151">
        <f>I39+E39</f>
        <v>2.0868380000000002</v>
      </c>
      <c r="L151">
        <f>0.05*F46+(1-0.05)*B46</f>
        <v>5.9450000000000006E-3</v>
      </c>
      <c r="M151">
        <f>I46+E46</f>
        <v>4.1297440000000005</v>
      </c>
      <c r="P151" s="16" t="s">
        <v>34</v>
      </c>
      <c r="Q151" t="s">
        <v>33</v>
      </c>
      <c r="R151">
        <f t="shared" ref="R151:S153" si="50">0.1*G32+(1-0.1)*C32</f>
        <v>5.7701999999999992E-4</v>
      </c>
      <c r="S151">
        <f t="shared" si="50"/>
        <v>7.6708000000000006E-4</v>
      </c>
      <c r="U151">
        <f t="shared" ref="U151:V153" si="51">0.1*G39+(1-0.1)*C39</f>
        <v>1.2028000000000001E-4</v>
      </c>
      <c r="V151">
        <f t="shared" si="51"/>
        <v>7.6708000000000006E-4</v>
      </c>
      <c r="X151">
        <f>0.1*F46+(1-0.1)*B46</f>
        <v>5.8900000000000003E-3</v>
      </c>
    </row>
    <row r="152" spans="1:25" x14ac:dyDescent="0.25">
      <c r="C152" s="17"/>
      <c r="D152" s="16"/>
      <c r="E152" t="s">
        <v>35</v>
      </c>
      <c r="F152">
        <f t="shared" si="48"/>
        <v>7.0632499999999994E-4</v>
      </c>
      <c r="G152">
        <f t="shared" si="48"/>
        <v>7.4523499999999991E-4</v>
      </c>
      <c r="H152">
        <f>I33++E33</f>
        <v>2.0201829999999998</v>
      </c>
      <c r="I152">
        <f t="shared" si="49"/>
        <v>7.0632499999999994E-4</v>
      </c>
      <c r="J152">
        <f t="shared" si="49"/>
        <v>7.4492499999999991E-4</v>
      </c>
      <c r="K152">
        <f>I40+E40</f>
        <v>2.0797980000000003</v>
      </c>
      <c r="P152" s="16"/>
      <c r="Q152" t="s">
        <v>35</v>
      </c>
      <c r="R152">
        <f t="shared" si="50"/>
        <v>7.120500000000001E-4</v>
      </c>
      <c r="S152">
        <f t="shared" si="50"/>
        <v>7.5126999999999995E-4</v>
      </c>
      <c r="U152">
        <f t="shared" si="51"/>
        <v>7.120500000000001E-4</v>
      </c>
      <c r="V152">
        <f t="shared" si="51"/>
        <v>7.5064999999999995E-4</v>
      </c>
    </row>
    <row r="153" spans="1:25" x14ac:dyDescent="0.25">
      <c r="C153" s="17"/>
      <c r="D153" s="16"/>
      <c r="E153" t="s">
        <v>36</v>
      </c>
      <c r="F153">
        <f t="shared" si="48"/>
        <v>4.2299999999999994E-3</v>
      </c>
      <c r="G153">
        <f t="shared" si="48"/>
        <v>4.3300000000000005E-3</v>
      </c>
      <c r="H153">
        <f>I34++E34</f>
        <v>2.265441</v>
      </c>
      <c r="I153">
        <f t="shared" si="49"/>
        <v>4.2299999999999994E-3</v>
      </c>
      <c r="J153">
        <f t="shared" si="49"/>
        <v>4.3300000000000005E-3</v>
      </c>
      <c r="K153">
        <f>I41+E41</f>
        <v>2.16296</v>
      </c>
      <c r="P153" s="16"/>
      <c r="Q153" t="s">
        <v>36</v>
      </c>
      <c r="R153">
        <f t="shared" si="50"/>
        <v>4.2599999999999999E-3</v>
      </c>
      <c r="S153">
        <f t="shared" si="50"/>
        <v>4.3600000000000002E-3</v>
      </c>
      <c r="U153">
        <f t="shared" si="51"/>
        <v>4.2599999999999999E-3</v>
      </c>
      <c r="V153">
        <f t="shared" si="51"/>
        <v>4.3600000000000002E-3</v>
      </c>
    </row>
    <row r="154" spans="1:25" x14ac:dyDescent="0.25">
      <c r="C154" s="17"/>
    </row>
    <row r="155" spans="1:25" x14ac:dyDescent="0.25">
      <c r="C155" s="17"/>
    </row>
    <row r="156" spans="1:25" x14ac:dyDescent="0.25">
      <c r="C156" s="17"/>
    </row>
    <row r="157" spans="1:25" x14ac:dyDescent="0.25">
      <c r="C157" s="17"/>
      <c r="D157" s="16" t="s">
        <v>37</v>
      </c>
      <c r="E157" t="s">
        <v>33</v>
      </c>
      <c r="F157">
        <f t="shared" ref="F157:G159" si="52">0.2*G32+(1-0.2)*C32</f>
        <v>1.0462399999999999E-3</v>
      </c>
      <c r="G157">
        <f t="shared" si="52"/>
        <v>7.7956000000000011E-4</v>
      </c>
      <c r="I157">
        <f t="shared" ref="I157:J159" si="53">0.2*G39+(1-0.2)*C39</f>
        <v>1.3276000000000002E-4</v>
      </c>
      <c r="J157">
        <f t="shared" si="53"/>
        <v>7.7956000000000011E-4</v>
      </c>
      <c r="L157">
        <f>0.2*F46+(1-0.2)*B46</f>
        <v>5.7800000000000004E-3</v>
      </c>
      <c r="P157" s="16" t="s">
        <v>38</v>
      </c>
      <c r="Q157" t="s">
        <v>33</v>
      </c>
      <c r="R157">
        <f t="shared" ref="R157:S159" si="54">0.3*G32+(1-0.3)*C32</f>
        <v>1.5154599999999999E-3</v>
      </c>
      <c r="S157">
        <f t="shared" si="54"/>
        <v>7.9203999999999993E-4</v>
      </c>
      <c r="U157">
        <f t="shared" ref="U157:V159" si="55">0.3*G39+(1-0.3)*C39</f>
        <v>1.4523999999999998E-4</v>
      </c>
      <c r="V157">
        <f t="shared" si="55"/>
        <v>7.9203999999999993E-4</v>
      </c>
      <c r="X157">
        <f>0.3*F46+(1-0.3)*B46</f>
        <v>5.6699999999999997E-3</v>
      </c>
    </row>
    <row r="158" spans="1:25" x14ac:dyDescent="0.25">
      <c r="C158" s="17"/>
      <c r="D158" s="16"/>
      <c r="E158" t="s">
        <v>35</v>
      </c>
      <c r="F158">
        <f t="shared" si="52"/>
        <v>7.2350000000000008E-4</v>
      </c>
      <c r="G158">
        <f t="shared" si="52"/>
        <v>7.6333999999999994E-4</v>
      </c>
      <c r="I158">
        <f t="shared" si="53"/>
        <v>7.2350000000000008E-4</v>
      </c>
      <c r="J158">
        <f t="shared" si="53"/>
        <v>7.6209999999999993E-4</v>
      </c>
      <c r="P158" s="16"/>
      <c r="Q158" t="s">
        <v>35</v>
      </c>
      <c r="R158">
        <f t="shared" si="54"/>
        <v>7.3495000000000006E-4</v>
      </c>
      <c r="S158">
        <f t="shared" si="54"/>
        <v>7.7541000000000003E-4</v>
      </c>
      <c r="U158">
        <f t="shared" si="55"/>
        <v>7.3495000000000006E-4</v>
      </c>
      <c r="V158">
        <f t="shared" si="55"/>
        <v>7.7355000000000002E-4</v>
      </c>
    </row>
    <row r="159" spans="1:25" x14ac:dyDescent="0.25">
      <c r="C159" s="17"/>
      <c r="D159" s="16"/>
      <c r="E159" t="s">
        <v>36</v>
      </c>
      <c r="F159">
        <f t="shared" si="52"/>
        <v>4.3200000000000001E-3</v>
      </c>
      <c r="G159">
        <f t="shared" si="52"/>
        <v>4.4200000000000003E-3</v>
      </c>
      <c r="I159">
        <f t="shared" si="53"/>
        <v>4.3200000000000001E-3</v>
      </c>
      <c r="J159">
        <f t="shared" si="53"/>
        <v>4.4200000000000003E-3</v>
      </c>
      <c r="P159" s="16"/>
      <c r="Q159" t="s">
        <v>36</v>
      </c>
      <c r="R159">
        <f t="shared" si="54"/>
        <v>4.3799999999999993E-3</v>
      </c>
      <c r="S159">
        <f t="shared" si="54"/>
        <v>4.4799999999999996E-3</v>
      </c>
      <c r="U159">
        <f t="shared" si="55"/>
        <v>4.3799999999999993E-3</v>
      </c>
      <c r="V159">
        <f t="shared" si="55"/>
        <v>4.4799999999999996E-3</v>
      </c>
    </row>
    <row r="162" spans="2:25" x14ac:dyDescent="0.25">
      <c r="D162" s="22" t="s">
        <v>12</v>
      </c>
      <c r="E162" s="22"/>
      <c r="F162" s="22"/>
      <c r="G162" s="22"/>
      <c r="H162" s="22"/>
      <c r="I162" s="18" t="s">
        <v>23</v>
      </c>
      <c r="J162" s="18"/>
      <c r="K162" s="18"/>
      <c r="L162" s="23" t="s">
        <v>24</v>
      </c>
      <c r="M162" s="23"/>
      <c r="N162" s="6"/>
      <c r="P162" s="22" t="s">
        <v>12</v>
      </c>
      <c r="Q162" s="22"/>
      <c r="R162" s="22"/>
      <c r="S162" s="22"/>
      <c r="T162" s="22"/>
      <c r="U162" s="18" t="s">
        <v>23</v>
      </c>
      <c r="V162" s="18"/>
      <c r="W162" s="18"/>
      <c r="X162" s="23" t="s">
        <v>24</v>
      </c>
      <c r="Y162" s="23"/>
    </row>
    <row r="163" spans="2:25" x14ac:dyDescent="0.25">
      <c r="F163" t="s">
        <v>17</v>
      </c>
      <c r="G163" t="s">
        <v>18</v>
      </c>
      <c r="H163" t="s">
        <v>30</v>
      </c>
      <c r="I163" t="s">
        <v>17</v>
      </c>
      <c r="J163" t="s">
        <v>18</v>
      </c>
      <c r="K163" t="s">
        <v>30</v>
      </c>
      <c r="L163" t="s">
        <v>25</v>
      </c>
      <c r="M163" t="s">
        <v>31</v>
      </c>
      <c r="R163" t="s">
        <v>17</v>
      </c>
      <c r="S163" t="s">
        <v>18</v>
      </c>
      <c r="T163" t="s">
        <v>30</v>
      </c>
      <c r="U163" t="s">
        <v>17</v>
      </c>
      <c r="V163" t="s">
        <v>18</v>
      </c>
      <c r="W163" t="s">
        <v>30</v>
      </c>
      <c r="X163" t="s">
        <v>25</v>
      </c>
      <c r="Y163" t="s">
        <v>31</v>
      </c>
    </row>
    <row r="164" spans="2:25" x14ac:dyDescent="0.25">
      <c r="B164" s="17" t="s">
        <v>10</v>
      </c>
      <c r="C164" s="20" t="s">
        <v>39</v>
      </c>
      <c r="D164" s="16" t="s">
        <v>32</v>
      </c>
      <c r="E164" t="s">
        <v>33</v>
      </c>
      <c r="F164">
        <f t="shared" ref="F164:G166" si="56">(0.05*(1-0.05)+0.05*(1-0.05))*G32+0.05*0.05*K32+(1-0.05*(1-0.05)-0.05*(1-0.05)-0.05*0.05)*C32</f>
        <v>5.5378950000000001E-4</v>
      </c>
      <c r="G164">
        <f t="shared" si="56"/>
        <v>7.6706950000000017E-4</v>
      </c>
      <c r="H164">
        <f>M32+I32+E32</f>
        <v>3.1300340000000002</v>
      </c>
      <c r="I164">
        <f t="shared" ref="I164:J166" si="57">(0.05*(1-0.05)+0.05*(1-0.05))*G39+0.05*0.05*K39+(1-0.05*(1-0.05)-0.05*(1-0.05)-0.05*0.05)*C39</f>
        <v>1.1988650000000002E-4</v>
      </c>
      <c r="J164">
        <f t="shared" si="57"/>
        <v>7.6706950000000017E-4</v>
      </c>
      <c r="K164">
        <f>M39+I39+E39</f>
        <v>3.1916349999999998</v>
      </c>
      <c r="L164">
        <f>(0.05*(1-0.05)+0.05*(1-0.05))*F46+0.05*0.05*J46+(1-0.05*(1-0.05)-0.05*(1-0.05)-0.05*0.05)*B46</f>
        <v>5.8940000000000008E-3</v>
      </c>
      <c r="M164">
        <f>M46+I46+E46</f>
        <v>6.1806409999999996</v>
      </c>
      <c r="O164" s="20" t="s">
        <v>40</v>
      </c>
      <c r="P164" s="16" t="s">
        <v>34</v>
      </c>
      <c r="Q164" t="s">
        <v>33</v>
      </c>
      <c r="R164">
        <f t="shared" ref="R164:S166" si="58">(0.1*0.9+0.1*0.9)*G32+0.1*0.1*K32+(1-0.1*0.9-0.1*0.9-0.1*0.1)*C32</f>
        <v>9.5331800000000009E-4</v>
      </c>
      <c r="S164">
        <f t="shared" si="58"/>
        <v>7.7951800000000009E-4</v>
      </c>
      <c r="U164">
        <f t="shared" ref="U164:V166" si="59">(0.1*0.9+0.1*0.9)*G39+0.1*0.1*K39+(1-0.1*0.9-0.1*0.9-0.1*0.1)*C39</f>
        <v>1.3118600000000001E-4</v>
      </c>
      <c r="V164">
        <f t="shared" si="59"/>
        <v>7.7951800000000009E-4</v>
      </c>
      <c r="X164">
        <f>(0.1*0.9+0.1*0.9)*F46+0.1*0.1*J46+(1-0.1*0.9-0.1*0.9-0.1*0.1)*B46</f>
        <v>5.7960000000000008E-3</v>
      </c>
    </row>
    <row r="165" spans="2:25" x14ac:dyDescent="0.25">
      <c r="B165" s="17"/>
      <c r="C165" s="20"/>
      <c r="D165" s="16"/>
      <c r="E165" t="s">
        <v>35</v>
      </c>
      <c r="F165">
        <f t="shared" si="56"/>
        <v>7.1204675000000007E-4</v>
      </c>
      <c r="G165">
        <f t="shared" si="56"/>
        <v>7.5126800000000003E-4</v>
      </c>
      <c r="H165">
        <f>M33+I33+E33</f>
        <v>3.031863</v>
      </c>
      <c r="I165">
        <f t="shared" si="57"/>
        <v>7.1204675000000007E-4</v>
      </c>
      <c r="J165">
        <f t="shared" si="57"/>
        <v>7.5066800000000002E-4</v>
      </c>
      <c r="K165">
        <f>M40+I40+E40</f>
        <v>3.0463209999999998</v>
      </c>
      <c r="O165" s="20"/>
      <c r="P165" s="16"/>
      <c r="Q165" t="s">
        <v>35</v>
      </c>
      <c r="R165">
        <f t="shared" si="58"/>
        <v>7.2348700000000009E-4</v>
      </c>
      <c r="S165">
        <f t="shared" si="58"/>
        <v>7.6333200000000003E-4</v>
      </c>
      <c r="U165">
        <f t="shared" si="59"/>
        <v>7.2348700000000009E-4</v>
      </c>
      <c r="V165">
        <f t="shared" si="59"/>
        <v>7.6217200000000009E-4</v>
      </c>
    </row>
    <row r="166" spans="2:25" x14ac:dyDescent="0.25">
      <c r="B166" s="17"/>
      <c r="C166" s="20"/>
      <c r="D166" s="16"/>
      <c r="E166" t="s">
        <v>36</v>
      </c>
      <c r="F166">
        <f t="shared" si="56"/>
        <v>4.2597499999999996E-3</v>
      </c>
      <c r="G166">
        <f t="shared" si="56"/>
        <v>4.3600000000000002E-3</v>
      </c>
      <c r="H166">
        <f>M34+I34+E34</f>
        <v>3.3336000000000001</v>
      </c>
      <c r="I166">
        <f t="shared" si="57"/>
        <v>4.2597499999999996E-3</v>
      </c>
      <c r="J166">
        <f t="shared" si="57"/>
        <v>4.3600000000000002E-3</v>
      </c>
      <c r="K166">
        <f>M41+I41+E41</f>
        <v>3.3102210000000003</v>
      </c>
      <c r="O166" s="20"/>
      <c r="P166" s="16"/>
      <c r="Q166" t="s">
        <v>36</v>
      </c>
      <c r="R166">
        <f t="shared" si="58"/>
        <v>4.3189999999999999E-3</v>
      </c>
      <c r="S166">
        <f t="shared" si="58"/>
        <v>4.4200000000000003E-3</v>
      </c>
      <c r="U166">
        <f t="shared" si="59"/>
        <v>4.3189999999999999E-3</v>
      </c>
      <c r="V166">
        <f t="shared" si="59"/>
        <v>4.4200000000000003E-3</v>
      </c>
    </row>
    <row r="167" spans="2:25" x14ac:dyDescent="0.25">
      <c r="B167" s="17"/>
      <c r="C167" s="6"/>
    </row>
    <row r="168" spans="2:25" x14ac:dyDescent="0.25">
      <c r="B168" s="17"/>
      <c r="C168" s="6"/>
    </row>
    <row r="169" spans="2:25" x14ac:dyDescent="0.25">
      <c r="B169" s="17"/>
      <c r="C169" s="6"/>
    </row>
    <row r="170" spans="2:25" x14ac:dyDescent="0.25">
      <c r="B170" s="17"/>
      <c r="C170" s="20" t="s">
        <v>41</v>
      </c>
      <c r="D170" s="16" t="s">
        <v>37</v>
      </c>
      <c r="E170" t="s">
        <v>33</v>
      </c>
      <c r="F170">
        <f t="shared" ref="F170:G172" si="60">(0.2*0.8+0.2*0.8)*G32+0.2*0.2*K32+(1-0.2*0.8-0.2*0.8-0.2*0.2)*C32</f>
        <v>1.6129920000000002E-3</v>
      </c>
      <c r="G170">
        <f t="shared" si="60"/>
        <v>8.0435200000000004E-4</v>
      </c>
      <c r="I170">
        <f t="shared" ref="I170:J172" si="61">(0.2*0.8+0.2*0.8)*G39+0.2*0.2*K39+(1-0.2*0.8-0.2*0.8-0.2*0.2)*C39</f>
        <v>1.5142399999999999E-4</v>
      </c>
      <c r="J170">
        <f t="shared" si="61"/>
        <v>8.0435200000000004E-4</v>
      </c>
      <c r="L170">
        <f>(0.2*0.8+0.2*0.8)*F46+0.2*0.2*J46+(1-0.2*0.8-0.2*0.8-0.2*0.2)*B46</f>
        <v>5.6239999999999997E-3</v>
      </c>
      <c r="O170" s="20" t="s">
        <v>42</v>
      </c>
      <c r="P170" s="16" t="s">
        <v>38</v>
      </c>
      <c r="Q170" t="s">
        <v>33</v>
      </c>
      <c r="R170">
        <f t="shared" ref="R170:S172" si="62">(0.3*0.7+0.3*0.7)*G32+0.3*0.3*K32+(1-0.3*0.7-0.3*0.7-0.3*0.3)*C32</f>
        <v>2.0868219999999995E-3</v>
      </c>
      <c r="S170">
        <f t="shared" si="62"/>
        <v>8.2910199999999996E-4</v>
      </c>
      <c r="U170">
        <f t="shared" ref="U170:V172" si="63">(0.3*0.7+0.3*0.7)*G39+0.3*0.3*K39+(1-0.3*0.7-0.3*0.7-0.3*0.3)*C39</f>
        <v>1.6851400000000001E-4</v>
      </c>
      <c r="V170">
        <f t="shared" si="63"/>
        <v>8.2910199999999996E-4</v>
      </c>
      <c r="X170">
        <f>(0.3*0.7+0.3*0.7)*F46+0.3*0.3*J46+(1-0.3*0.7-0.3*0.7-0.3*0.3)*B46</f>
        <v>5.484000000000001E-3</v>
      </c>
    </row>
    <row r="171" spans="2:25" x14ac:dyDescent="0.25">
      <c r="B171" s="17"/>
      <c r="C171" s="20"/>
      <c r="D171" s="16"/>
      <c r="E171" t="s">
        <v>35</v>
      </c>
      <c r="F171">
        <f t="shared" si="60"/>
        <v>7.4634799999999998E-4</v>
      </c>
      <c r="G171">
        <f t="shared" si="60"/>
        <v>7.8744800000000005E-4</v>
      </c>
      <c r="I171">
        <f t="shared" si="61"/>
        <v>7.4634799999999998E-4</v>
      </c>
      <c r="J171">
        <f t="shared" si="61"/>
        <v>7.8528799999999998E-4</v>
      </c>
      <c r="O171" s="20"/>
      <c r="P171" s="16"/>
      <c r="Q171" t="s">
        <v>35</v>
      </c>
      <c r="R171">
        <f t="shared" si="62"/>
        <v>7.6918300000000011E-4</v>
      </c>
      <c r="S171">
        <f t="shared" si="62"/>
        <v>8.1154800000000004E-4</v>
      </c>
      <c r="U171">
        <f t="shared" si="63"/>
        <v>7.6918300000000011E-4</v>
      </c>
      <c r="V171">
        <f t="shared" si="63"/>
        <v>8.0854799999999997E-4</v>
      </c>
    </row>
    <row r="172" spans="2:25" x14ac:dyDescent="0.25">
      <c r="B172" s="17"/>
      <c r="C172" s="20"/>
      <c r="D172" s="16"/>
      <c r="E172" t="s">
        <v>36</v>
      </c>
      <c r="F172">
        <f t="shared" si="60"/>
        <v>4.4359999999999998E-3</v>
      </c>
      <c r="G172">
        <f t="shared" si="60"/>
        <v>4.5399999999999998E-3</v>
      </c>
      <c r="I172">
        <f t="shared" si="61"/>
        <v>4.4359999999999998E-3</v>
      </c>
      <c r="J172">
        <f t="shared" si="61"/>
        <v>4.5399999999999998E-3</v>
      </c>
      <c r="O172" s="20"/>
      <c r="P172" s="16"/>
      <c r="Q172" t="s">
        <v>36</v>
      </c>
      <c r="R172">
        <f t="shared" si="62"/>
        <v>4.5509999999999995E-3</v>
      </c>
      <c r="S172">
        <f t="shared" si="62"/>
        <v>4.6600000000000001E-3</v>
      </c>
      <c r="U172">
        <f t="shared" si="63"/>
        <v>4.5509999999999995E-3</v>
      </c>
      <c r="V172">
        <f t="shared" si="63"/>
        <v>4.6600000000000001E-3</v>
      </c>
    </row>
    <row r="175" spans="2:25" x14ac:dyDescent="0.25">
      <c r="D175" s="22" t="s">
        <v>12</v>
      </c>
      <c r="E175" s="22"/>
      <c r="F175" s="22"/>
      <c r="G175" s="22"/>
      <c r="H175" s="22"/>
      <c r="I175" s="18" t="s">
        <v>23</v>
      </c>
      <c r="J175" s="18"/>
      <c r="K175" s="18"/>
      <c r="L175" s="23" t="s">
        <v>24</v>
      </c>
      <c r="M175" s="23"/>
      <c r="N175" s="6"/>
      <c r="P175" s="22" t="s">
        <v>12</v>
      </c>
      <c r="Q175" s="22"/>
      <c r="R175" s="22"/>
      <c r="S175" s="22"/>
      <c r="T175" s="22"/>
      <c r="U175" s="18" t="s">
        <v>23</v>
      </c>
      <c r="V175" s="18"/>
      <c r="W175" s="18"/>
      <c r="X175" s="23" t="s">
        <v>24</v>
      </c>
      <c r="Y175" s="23"/>
    </row>
    <row r="176" spans="2:25" x14ac:dyDescent="0.25">
      <c r="B176" s="6"/>
      <c r="F176" t="s">
        <v>17</v>
      </c>
      <c r="G176" t="s">
        <v>18</v>
      </c>
      <c r="H176" t="s">
        <v>30</v>
      </c>
      <c r="I176" t="s">
        <v>17</v>
      </c>
      <c r="J176" t="s">
        <v>18</v>
      </c>
      <c r="K176" t="s">
        <v>30</v>
      </c>
      <c r="L176" t="s">
        <v>25</v>
      </c>
      <c r="M176" t="s">
        <v>31</v>
      </c>
      <c r="R176" t="s">
        <v>17</v>
      </c>
      <c r="S176" t="s">
        <v>18</v>
      </c>
      <c r="T176" t="s">
        <v>30</v>
      </c>
      <c r="U176" t="s">
        <v>17</v>
      </c>
      <c r="V176" t="s">
        <v>18</v>
      </c>
      <c r="W176" t="s">
        <v>30</v>
      </c>
      <c r="X176" t="s">
        <v>25</v>
      </c>
      <c r="Y176" t="s">
        <v>31</v>
      </c>
    </row>
    <row r="177" spans="1:25" x14ac:dyDescent="0.25">
      <c r="A177" s="17" t="s">
        <v>11</v>
      </c>
      <c r="B177" s="21" t="s">
        <v>43</v>
      </c>
      <c r="C177" s="20" t="s">
        <v>39</v>
      </c>
      <c r="D177" s="16" t="s">
        <v>32</v>
      </c>
      <c r="E177" t="s">
        <v>33</v>
      </c>
      <c r="F177">
        <f t="shared" ref="F177:G179" si="64">3*0.05*(1-0.05)*(1-0.05)*G32+3*0.05*0.05*(1-0.05)*K32+0.05*0.05*0.05*O32+(1-3*0.05*(1-0.05)*(1-0.05)-3*0.05*0.05*(1-0.05)-0.05*0.05*0.05)*C32</f>
        <v>7.4367502499999997E-4</v>
      </c>
      <c r="G177">
        <f t="shared" si="64"/>
        <v>7.7328644999999992E-4</v>
      </c>
      <c r="H177">
        <f>Q32+M32+I32+E32</f>
        <v>4.148682</v>
      </c>
      <c r="I177">
        <f t="shared" ref="I177:J179" si="65">3*0.05*(1-0.05)*(1-0.05)*G39+3*0.05*0.05*(1-0.05)*K39+0.05*0.05*0.05*O39+(1-3*0.05*(1-0.05)*(1-0.05)-3*0.05*0.05*(1-0.05)-0.05*0.05*0.05)*C39</f>
        <v>1.2536325E-4</v>
      </c>
      <c r="J177">
        <f t="shared" si="65"/>
        <v>7.7328644999999992E-4</v>
      </c>
      <c r="K177">
        <f>Q39+M39+I39+E39</f>
        <v>4.2533370000000001</v>
      </c>
      <c r="L177">
        <f>3*0.05*(1-0.05)*(1-0.05)*F46+3*0.05*0.05*(1-0.05)*J46+0.05*0.05*0.05*N46+(1-3*0.05*(1-0.05)*(1-0.05)-3*0.05*0.05*(1-0.05)-0.05*0.05*0.05)*B46</f>
        <v>5.8468124999999996E-3</v>
      </c>
      <c r="M177">
        <f>Q46+M46+I46+E46</f>
        <v>8.240673000000001</v>
      </c>
      <c r="N177" s="21" t="s">
        <v>44</v>
      </c>
      <c r="O177" s="20" t="s">
        <v>40</v>
      </c>
      <c r="P177" s="16" t="s">
        <v>34</v>
      </c>
      <c r="Q177" t="s">
        <v>33</v>
      </c>
      <c r="R177">
        <f t="shared" ref="R177:S179" si="66">3*0.1*(1-0.1)*(1-0.1)*G32+3*0.1*0.1*(1-0.1)*K32+0.1*0.1*0.1*O32+(1-3*0.1*(1-0.1)*(1-0.1)-3*0.1*0.1*(1-0.1)-0.1*0.1*0.1)*C32</f>
        <v>1.2505862E-3</v>
      </c>
      <c r="S177">
        <f t="shared" si="66"/>
        <v>7.9189760000000005E-4</v>
      </c>
      <c r="U177">
        <f t="shared" ref="U177:V179" si="67">3*0.1*(1-0.1)*(1-0.1)*G39+3*0.1*0.1*(1-0.1)*K39+0.1*0.1*0.1*O39+(1-3*0.1*(1-0.1)*(1-0.1)-3*0.1*0.1*(1-0.1)-0.1*0.1*0.1)*C39</f>
        <v>1.4070800000000002E-4</v>
      </c>
      <c r="V177">
        <f t="shared" si="67"/>
        <v>7.9189760000000005E-4</v>
      </c>
      <c r="X177">
        <f>3*0.1*(1-0.1)*(1-0.1)*F46+3*0.1*0.1*(1-0.1)*J46+0.1*0.1*0.1*N46+(1-3*0.1*(1-0.1)*(1-0.1)-3*0.1*0.1*(1-0.1)-0.1*0.1*0.1)*B46</f>
        <v>5.7164999999999994E-3</v>
      </c>
    </row>
    <row r="178" spans="1:25" x14ac:dyDescent="0.25">
      <c r="A178" s="17"/>
      <c r="B178" s="21"/>
      <c r="C178" s="20"/>
      <c r="D178" s="16"/>
      <c r="E178" t="s">
        <v>35</v>
      </c>
      <c r="F178">
        <f t="shared" si="64"/>
        <v>7.1776022499999998E-4</v>
      </c>
      <c r="G178">
        <f t="shared" si="64"/>
        <v>7.572991374999999E-4</v>
      </c>
      <c r="H178">
        <f>Q33+M33+I33+E33</f>
        <v>4.0443789999999993</v>
      </c>
      <c r="I178">
        <f t="shared" si="65"/>
        <v>7.1776022499999998E-4</v>
      </c>
      <c r="J178">
        <f t="shared" si="65"/>
        <v>7.5642846249999985E-4</v>
      </c>
      <c r="K178">
        <f>Q40+M40+I40+E40</f>
        <v>4.0114820000000009</v>
      </c>
      <c r="N178" s="21"/>
      <c r="O178" s="20"/>
      <c r="P178" s="16"/>
      <c r="Q178" t="s">
        <v>35</v>
      </c>
      <c r="R178">
        <f t="shared" si="66"/>
        <v>7.3487080000000005E-4</v>
      </c>
      <c r="S178">
        <f t="shared" si="66"/>
        <v>7.7538710000000003E-4</v>
      </c>
      <c r="U178">
        <f t="shared" si="67"/>
        <v>7.3487080000000005E-4</v>
      </c>
      <c r="V178">
        <f t="shared" si="67"/>
        <v>7.737617E-4</v>
      </c>
    </row>
    <row r="179" spans="1:25" x14ac:dyDescent="0.25">
      <c r="A179" s="17"/>
      <c r="B179" s="21"/>
      <c r="C179" s="20"/>
      <c r="D179" s="16"/>
      <c r="E179" t="s">
        <v>36</v>
      </c>
      <c r="F179">
        <f t="shared" si="64"/>
        <v>4.2892749999999995E-3</v>
      </c>
      <c r="G179">
        <f t="shared" si="64"/>
        <v>4.3899874999999994E-3</v>
      </c>
      <c r="H179">
        <f>Q34+M34+I34+E34</f>
        <v>4.4731519999999998</v>
      </c>
      <c r="I179">
        <f t="shared" si="65"/>
        <v>4.2892749999999995E-3</v>
      </c>
      <c r="J179">
        <f t="shared" si="65"/>
        <v>4.3899874999999994E-3</v>
      </c>
      <c r="K179">
        <f>Q41+M41+I41+E41</f>
        <v>4.4600059999999999</v>
      </c>
      <c r="N179" s="21"/>
      <c r="O179" s="20"/>
      <c r="P179" s="16"/>
      <c r="Q179" t="s">
        <v>36</v>
      </c>
      <c r="R179">
        <f t="shared" si="66"/>
        <v>4.3771999999999995E-3</v>
      </c>
      <c r="S179">
        <f t="shared" si="66"/>
        <v>4.4798999999999993E-3</v>
      </c>
      <c r="U179">
        <f t="shared" si="67"/>
        <v>4.3771999999999995E-3</v>
      </c>
      <c r="V179">
        <f t="shared" si="67"/>
        <v>4.4798999999999993E-3</v>
      </c>
    </row>
    <row r="180" spans="1:25" x14ac:dyDescent="0.25">
      <c r="A180" s="17"/>
      <c r="C180" s="6"/>
    </row>
    <row r="181" spans="1:25" x14ac:dyDescent="0.25">
      <c r="A181" s="17"/>
      <c r="C181" s="6"/>
    </row>
    <row r="182" spans="1:25" x14ac:dyDescent="0.25">
      <c r="A182" s="17"/>
      <c r="C182" s="6"/>
    </row>
    <row r="183" spans="1:25" x14ac:dyDescent="0.25">
      <c r="A183" s="17"/>
      <c r="B183" s="21" t="s">
        <v>45</v>
      </c>
      <c r="C183" s="20" t="s">
        <v>41</v>
      </c>
      <c r="D183" s="16" t="s">
        <v>37</v>
      </c>
      <c r="E183" t="s">
        <v>33</v>
      </c>
      <c r="F183">
        <f t="shared" ref="F183:G185" si="68">3*0.2*(1-0.2)*(1-0.2)*G32+3*0.2*0.2*(1-0.2)*K32+0.2*0.2*0.2*O32+(1-3*0.2*(1-0.2)*(1-0.2)-3*0.2*0.2*(1-0.2)-0.2*0.2*0.2)*C32</f>
        <v>1.9191936000000004E-3</v>
      </c>
      <c r="G183">
        <f t="shared" si="68"/>
        <v>8.2884479999999997E-4</v>
      </c>
      <c r="I183">
        <f t="shared" ref="I183:J185" si="69">3*0.2*(1-0.2)*(1-0.2)*G39+3*0.2*0.2*(1-0.2)*K39+0.2*0.2*0.2*O39+(1-3*0.2*(1-0.2)*(1-0.2)-3*0.2*0.2*(1-0.2)-0.2*0.2*0.2)*C39</f>
        <v>1.6531200000000001E-4</v>
      </c>
      <c r="J183">
        <f t="shared" si="69"/>
        <v>8.2884479999999997E-4</v>
      </c>
      <c r="L183">
        <f>3*0.2*(1-0.2)*(1-0.2)*F46+3*0.2*0.2*(1-0.2)*J46+0.2*0.2*0.2*N46+(1-3*0.2*(1-0.2)*(1-0.2)-3*0.2*0.2*(1-0.2)-0.2*0.2*0.2)*B46</f>
        <v>5.5199999999999989E-3</v>
      </c>
      <c r="N183" s="21" t="s">
        <v>46</v>
      </c>
      <c r="O183" s="20" t="s">
        <v>42</v>
      </c>
      <c r="P183" s="16" t="s">
        <v>38</v>
      </c>
      <c r="Q183" t="s">
        <v>33</v>
      </c>
      <c r="R183">
        <f t="shared" ref="R183:S185" si="70">3*0.3*(1-0.3)*(1-0.3)*G32+3*0.3*0.3*(1-0.3)*K32+0.3*0.3*0.3*O32+(1-3*0.3*(1-0.3)*(1-0.3)-3*0.3*0.3*(1-0.3)-0.3*0.3*0.3)*C32</f>
        <v>2.1969753999999996E-3</v>
      </c>
      <c r="S183">
        <f t="shared" si="70"/>
        <v>8.6534320000000015E-4</v>
      </c>
      <c r="U183">
        <f t="shared" ref="U183:V185" si="71">3*0.3*(1-0.3)*(1-0.3)*G39+3*0.3*0.3*(1-0.3)*K39+0.3*0.3*0.3*O39+(1-3*0.3*(1-0.3)*(1-0.3)-3*0.3*0.3*(1-0.3)-0.3*0.3*0.3)*C39</f>
        <v>1.82752E-4</v>
      </c>
      <c r="V183">
        <f t="shared" si="71"/>
        <v>8.6534320000000015E-4</v>
      </c>
      <c r="X183">
        <f>3*0.3*(1-0.3)*(1-0.3)*F46+3*0.3*0.3*(1-0.3)*J46+0.3*0.3*0.3*N46+(1-3*0.3*(1-0.3)*(1-0.3)-3*0.3*0.3*(1-0.3)-0.3*0.3*0.3)*B46</f>
        <v>5.4015000000000001E-3</v>
      </c>
    </row>
    <row r="184" spans="1:25" x14ac:dyDescent="0.25">
      <c r="A184" s="17"/>
      <c r="B184" s="21"/>
      <c r="C184" s="20"/>
      <c r="D184" s="16"/>
      <c r="E184" t="s">
        <v>35</v>
      </c>
      <c r="F184">
        <f t="shared" si="68"/>
        <v>7.6882239999999998E-4</v>
      </c>
      <c r="G184">
        <f t="shared" si="68"/>
        <v>8.1153279999999996E-4</v>
      </c>
      <c r="I184">
        <f t="shared" si="69"/>
        <v>7.6882239999999998E-4</v>
      </c>
      <c r="J184">
        <f t="shared" si="69"/>
        <v>8.0872959999999999E-4</v>
      </c>
      <c r="N184" s="21"/>
      <c r="O184" s="20"/>
      <c r="P184" s="16"/>
      <c r="Q184" t="s">
        <v>35</v>
      </c>
      <c r="R184">
        <f t="shared" si="70"/>
        <v>8.0221360000000007E-4</v>
      </c>
      <c r="S184">
        <f t="shared" si="70"/>
        <v>8.4764369999999994E-4</v>
      </c>
      <c r="U184">
        <f t="shared" si="71"/>
        <v>8.0221360000000007E-4</v>
      </c>
      <c r="V184">
        <f t="shared" si="71"/>
        <v>8.4407790000000003E-4</v>
      </c>
    </row>
    <row r="185" spans="1:25" x14ac:dyDescent="0.25">
      <c r="A185" s="17"/>
      <c r="B185" s="21"/>
      <c r="C185" s="20"/>
      <c r="D185" s="16"/>
      <c r="E185" t="s">
        <v>36</v>
      </c>
      <c r="F185">
        <f t="shared" si="68"/>
        <v>4.5495999999999991E-3</v>
      </c>
      <c r="G185">
        <f t="shared" si="68"/>
        <v>4.6591999999999996E-3</v>
      </c>
      <c r="I185">
        <f t="shared" si="69"/>
        <v>4.5495999999999991E-3</v>
      </c>
      <c r="J185">
        <f t="shared" si="69"/>
        <v>4.6591999999999996E-3</v>
      </c>
      <c r="N185" s="21"/>
      <c r="O185" s="20"/>
      <c r="P185" s="16"/>
      <c r="Q185" t="s">
        <v>36</v>
      </c>
      <c r="R185">
        <f t="shared" si="70"/>
        <v>4.7183999999999993E-3</v>
      </c>
      <c r="S185">
        <f t="shared" si="70"/>
        <v>4.8372999999999992E-3</v>
      </c>
      <c r="U185">
        <f t="shared" si="71"/>
        <v>4.7183999999999993E-3</v>
      </c>
      <c r="V185">
        <f t="shared" si="71"/>
        <v>4.8372999999999992E-3</v>
      </c>
    </row>
    <row r="188" spans="1:25" x14ac:dyDescent="0.25">
      <c r="A188" s="1" t="s">
        <v>27</v>
      </c>
      <c r="D188" s="22" t="s">
        <v>12</v>
      </c>
      <c r="E188" s="22"/>
      <c r="F188" s="22"/>
      <c r="G188" s="22"/>
      <c r="H188" s="22"/>
      <c r="I188" s="18" t="s">
        <v>23</v>
      </c>
      <c r="J188" s="18"/>
      <c r="K188" s="18"/>
      <c r="L188" s="23" t="s">
        <v>24</v>
      </c>
      <c r="M188" s="23"/>
      <c r="N188" s="9"/>
      <c r="P188" s="22" t="s">
        <v>12</v>
      </c>
      <c r="Q188" s="22"/>
      <c r="R188" s="22"/>
      <c r="S188" s="22"/>
      <c r="T188" s="22"/>
      <c r="U188" s="18" t="s">
        <v>23</v>
      </c>
      <c r="V188" s="18"/>
      <c r="W188" s="18"/>
      <c r="X188" s="23" t="s">
        <v>24</v>
      </c>
      <c r="Y188" s="23"/>
    </row>
    <row r="189" spans="1:25" x14ac:dyDescent="0.25">
      <c r="F189" t="s">
        <v>17</v>
      </c>
      <c r="G189" t="s">
        <v>18</v>
      </c>
      <c r="H189" t="s">
        <v>30</v>
      </c>
      <c r="I189" t="s">
        <v>17</v>
      </c>
      <c r="J189" t="s">
        <v>18</v>
      </c>
      <c r="K189" t="s">
        <v>30</v>
      </c>
      <c r="L189" t="s">
        <v>25</v>
      </c>
      <c r="M189" t="s">
        <v>31</v>
      </c>
      <c r="R189" t="s">
        <v>17</v>
      </c>
      <c r="S189" t="s">
        <v>18</v>
      </c>
      <c r="T189" t="s">
        <v>30</v>
      </c>
      <c r="U189" t="s">
        <v>17</v>
      </c>
      <c r="V189" t="s">
        <v>18</v>
      </c>
      <c r="W189" t="s">
        <v>30</v>
      </c>
      <c r="X189" t="s">
        <v>25</v>
      </c>
      <c r="Y189" t="s">
        <v>31</v>
      </c>
    </row>
    <row r="190" spans="1:25" x14ac:dyDescent="0.25">
      <c r="C190" s="17" t="s">
        <v>9</v>
      </c>
      <c r="D190" s="16" t="s">
        <v>32</v>
      </c>
      <c r="E190" t="s">
        <v>33</v>
      </c>
      <c r="F190">
        <f t="shared" ref="F190:G192" si="72">0.05*Y32+(1-0.05)*U32</f>
        <v>1.1404E-4</v>
      </c>
      <c r="G190">
        <f t="shared" si="72"/>
        <v>7.6084000000000004E-4</v>
      </c>
      <c r="H190">
        <f>AA32+W32</f>
        <v>2.1232340000000001</v>
      </c>
      <c r="I190">
        <f t="shared" ref="I190:J192" si="73">0.05*Y39+(1-0.05)*U39</f>
        <v>1.36475E-4</v>
      </c>
      <c r="J190">
        <f t="shared" si="73"/>
        <v>7.5308999999999999E-4</v>
      </c>
      <c r="K190">
        <f>AA39+W39</f>
        <v>2.0620590000000001</v>
      </c>
      <c r="L190">
        <f>0.05*X46+(1-0.05)*T46</f>
        <v>3.5199999999999997E-3</v>
      </c>
      <c r="M190">
        <f>AA46+W46</f>
        <v>4.1858940000000002</v>
      </c>
      <c r="P190" s="16" t="s">
        <v>34</v>
      </c>
      <c r="Q190" t="s">
        <v>33</v>
      </c>
      <c r="R190">
        <f t="shared" ref="R190:S192" si="74">0.1*Y32+(1-0.1)*U32</f>
        <v>1.2028000000000001E-4</v>
      </c>
      <c r="S190">
        <f t="shared" si="74"/>
        <v>7.6708000000000006E-4</v>
      </c>
      <c r="U190">
        <f t="shared" ref="U190:V192" si="75">0.1*Y39+(1-0.1)*U39</f>
        <v>1.6515E-4</v>
      </c>
      <c r="V190">
        <f t="shared" si="75"/>
        <v>7.5158000000000006E-4</v>
      </c>
      <c r="X190">
        <f>0.1*X46+(1-0.1)*T46</f>
        <v>3.5400000000000002E-3</v>
      </c>
    </row>
    <row r="191" spans="1:25" x14ac:dyDescent="0.25">
      <c r="C191" s="17"/>
      <c r="D191" s="16"/>
      <c r="E191" t="s">
        <v>35</v>
      </c>
      <c r="F191">
        <f t="shared" si="72"/>
        <v>5.3465499999999998E-4</v>
      </c>
      <c r="G191">
        <f t="shared" si="72"/>
        <v>6.9590500000000003E-4</v>
      </c>
      <c r="H191">
        <f>AA33+W33</f>
        <v>2.2384200000000001</v>
      </c>
      <c r="I191">
        <f t="shared" si="73"/>
        <v>5.3465499999999998E-4</v>
      </c>
      <c r="J191">
        <f t="shared" si="73"/>
        <v>6.9495500000000003E-4</v>
      </c>
      <c r="K191">
        <f>AA40+W40</f>
        <v>2.0727549999999999</v>
      </c>
      <c r="P191" s="16"/>
      <c r="Q191" t="s">
        <v>35</v>
      </c>
      <c r="R191">
        <f t="shared" si="74"/>
        <v>5.3910999999999998E-4</v>
      </c>
      <c r="S191">
        <f t="shared" si="74"/>
        <v>7.0131000000000013E-4</v>
      </c>
      <c r="U191">
        <f t="shared" si="75"/>
        <v>5.3910999999999998E-4</v>
      </c>
      <c r="V191">
        <f t="shared" si="75"/>
        <v>6.9941000000000003E-4</v>
      </c>
    </row>
    <row r="192" spans="1:25" x14ac:dyDescent="0.25">
      <c r="C192" s="17"/>
      <c r="D192" s="16"/>
      <c r="E192" t="s">
        <v>36</v>
      </c>
      <c r="F192">
        <f t="shared" si="72"/>
        <v>3.225E-3</v>
      </c>
      <c r="G192">
        <f t="shared" si="72"/>
        <v>3.725E-3</v>
      </c>
      <c r="H192">
        <f>AA34+W34</f>
        <v>2.3369710000000001</v>
      </c>
      <c r="I192">
        <f t="shared" si="73"/>
        <v>3.225E-3</v>
      </c>
      <c r="J192">
        <f t="shared" si="73"/>
        <v>3.725E-3</v>
      </c>
      <c r="K192">
        <f>AA41+W41</f>
        <v>2.29698</v>
      </c>
      <c r="P192" s="16"/>
      <c r="Q192" t="s">
        <v>36</v>
      </c>
      <c r="R192">
        <f t="shared" si="74"/>
        <v>3.2500000000000003E-3</v>
      </c>
      <c r="S192">
        <f t="shared" si="74"/>
        <v>3.7499999999999999E-3</v>
      </c>
      <c r="U192">
        <f t="shared" si="75"/>
        <v>3.2500000000000003E-3</v>
      </c>
      <c r="V192">
        <f t="shared" si="75"/>
        <v>3.7499999999999999E-3</v>
      </c>
    </row>
    <row r="193" spans="2:25" x14ac:dyDescent="0.25">
      <c r="C193" s="17"/>
    </row>
    <row r="194" spans="2:25" x14ac:dyDescent="0.25">
      <c r="C194" s="17"/>
    </row>
    <row r="195" spans="2:25" x14ac:dyDescent="0.25">
      <c r="C195" s="17"/>
    </row>
    <row r="196" spans="2:25" x14ac:dyDescent="0.25">
      <c r="C196" s="17"/>
      <c r="D196" s="16" t="s">
        <v>37</v>
      </c>
      <c r="E196" t="s">
        <v>33</v>
      </c>
      <c r="F196">
        <f t="shared" ref="F196:G198" si="76">0.2*Y32+(1-0.2)*U32</f>
        <v>1.3276000000000002E-4</v>
      </c>
      <c r="G196">
        <f t="shared" si="76"/>
        <v>7.7956000000000011E-4</v>
      </c>
      <c r="I196">
        <f t="shared" ref="I196:J198" si="77">0.2*Y39+(1-0.2)*U39</f>
        <v>2.2250000000000001E-4</v>
      </c>
      <c r="J196">
        <f t="shared" si="77"/>
        <v>7.4856000000000011E-4</v>
      </c>
      <c r="L196">
        <f>0.2*X46+(1-0.2)*T46</f>
        <v>3.5800000000000003E-3</v>
      </c>
      <c r="P196" s="16" t="s">
        <v>38</v>
      </c>
      <c r="Q196" t="s">
        <v>33</v>
      </c>
      <c r="R196">
        <f t="shared" ref="R196:S198" si="78">0.3*Y32+(1-0.3)*U32</f>
        <v>1.4523999999999998E-4</v>
      </c>
      <c r="S196">
        <f t="shared" si="78"/>
        <v>7.9203999999999993E-4</v>
      </c>
      <c r="U196">
        <f t="shared" ref="U196:V198" si="79">0.3*Y39+(1-0.3)*U39</f>
        <v>2.7985E-4</v>
      </c>
      <c r="V196">
        <f t="shared" si="79"/>
        <v>7.4553999999999994E-4</v>
      </c>
      <c r="X196">
        <f>0.3*X46+(1-0.3)*T46</f>
        <v>3.62E-3</v>
      </c>
    </row>
    <row r="197" spans="2:25" x14ac:dyDescent="0.25">
      <c r="C197" s="17"/>
      <c r="D197" s="16"/>
      <c r="E197" t="s">
        <v>35</v>
      </c>
      <c r="F197">
        <f t="shared" si="76"/>
        <v>5.4802000000000008E-4</v>
      </c>
      <c r="G197">
        <f t="shared" si="76"/>
        <v>7.1212000000000011E-4</v>
      </c>
      <c r="I197">
        <f t="shared" si="77"/>
        <v>5.4802000000000008E-4</v>
      </c>
      <c r="J197">
        <f t="shared" si="77"/>
        <v>7.0832000000000013E-4</v>
      </c>
      <c r="P197" s="16"/>
      <c r="Q197" t="s">
        <v>35</v>
      </c>
      <c r="R197">
        <f t="shared" si="78"/>
        <v>5.5692999999999997E-4</v>
      </c>
      <c r="S197">
        <f t="shared" si="78"/>
        <v>7.2292999999999999E-4</v>
      </c>
      <c r="U197">
        <f t="shared" si="79"/>
        <v>5.5692999999999997E-4</v>
      </c>
      <c r="V197">
        <f t="shared" si="79"/>
        <v>7.1723000000000002E-4</v>
      </c>
    </row>
    <row r="198" spans="2:25" x14ac:dyDescent="0.25">
      <c r="C198" s="17"/>
      <c r="D198" s="16"/>
      <c r="E198" t="s">
        <v>36</v>
      </c>
      <c r="F198">
        <f t="shared" si="76"/>
        <v>3.3000000000000004E-3</v>
      </c>
      <c r="G198">
        <f t="shared" si="76"/>
        <v>3.8000000000000004E-3</v>
      </c>
      <c r="I198">
        <f t="shared" si="77"/>
        <v>3.3000000000000004E-3</v>
      </c>
      <c r="J198">
        <f t="shared" si="77"/>
        <v>3.8000000000000004E-3</v>
      </c>
      <c r="P198" s="16"/>
      <c r="Q198" t="s">
        <v>36</v>
      </c>
      <c r="R198">
        <f t="shared" si="78"/>
        <v>3.3499999999999997E-3</v>
      </c>
      <c r="S198">
        <f t="shared" si="78"/>
        <v>3.8499999999999997E-3</v>
      </c>
      <c r="U198">
        <f t="shared" si="79"/>
        <v>3.3499999999999997E-3</v>
      </c>
      <c r="V198">
        <f t="shared" si="79"/>
        <v>3.8499999999999997E-3</v>
      </c>
    </row>
    <row r="201" spans="2:25" x14ac:dyDescent="0.25">
      <c r="D201" s="22" t="s">
        <v>12</v>
      </c>
      <c r="E201" s="22"/>
      <c r="F201" s="22"/>
      <c r="G201" s="22"/>
      <c r="H201" s="22"/>
      <c r="I201" s="18" t="s">
        <v>23</v>
      </c>
      <c r="J201" s="18"/>
      <c r="K201" s="18"/>
      <c r="L201" s="23" t="s">
        <v>24</v>
      </c>
      <c r="M201" s="23"/>
      <c r="N201" s="6"/>
      <c r="P201" s="22" t="s">
        <v>12</v>
      </c>
      <c r="Q201" s="22"/>
      <c r="R201" s="22"/>
      <c r="S201" s="22"/>
      <c r="T201" s="22"/>
      <c r="U201" s="18" t="s">
        <v>23</v>
      </c>
      <c r="V201" s="18"/>
      <c r="W201" s="18"/>
      <c r="X201" s="23" t="s">
        <v>24</v>
      </c>
      <c r="Y201" s="23"/>
    </row>
    <row r="202" spans="2:25" x14ac:dyDescent="0.25">
      <c r="F202" t="s">
        <v>17</v>
      </c>
      <c r="G202" t="s">
        <v>18</v>
      </c>
      <c r="H202" t="s">
        <v>30</v>
      </c>
      <c r="I202" t="s">
        <v>17</v>
      </c>
      <c r="J202" t="s">
        <v>18</v>
      </c>
      <c r="K202" t="s">
        <v>30</v>
      </c>
      <c r="L202" t="s">
        <v>25</v>
      </c>
      <c r="M202" t="s">
        <v>31</v>
      </c>
      <c r="R202" t="s">
        <v>17</v>
      </c>
      <c r="S202" t="s">
        <v>18</v>
      </c>
      <c r="T202" t="s">
        <v>30</v>
      </c>
      <c r="U202" t="s">
        <v>17</v>
      </c>
      <c r="V202" t="s">
        <v>18</v>
      </c>
      <c r="W202" t="s">
        <v>30</v>
      </c>
      <c r="X202" t="s">
        <v>25</v>
      </c>
      <c r="Y202" t="s">
        <v>31</v>
      </c>
    </row>
    <row r="203" spans="2:25" x14ac:dyDescent="0.25">
      <c r="B203" s="17" t="s">
        <v>10</v>
      </c>
      <c r="C203" s="20" t="s">
        <v>39</v>
      </c>
      <c r="D203" s="16" t="s">
        <v>32</v>
      </c>
      <c r="E203" t="s">
        <v>33</v>
      </c>
      <c r="F203">
        <f t="shared" ref="F203:G205" si="80">(0.05*(1-0.05)+0.05*(1-0.05))*Y32+0.05*0.05*AC32+(1-0.05*(1-0.05)-0.05*(1-0.05)-0.05*0.05)*U32</f>
        <v>1.1988650000000002E-4</v>
      </c>
      <c r="G203">
        <f t="shared" si="80"/>
        <v>7.6706950000000017E-4</v>
      </c>
      <c r="H203">
        <f>AE32+AA32+W32</f>
        <v>3.2561179999999998</v>
      </c>
      <c r="I203">
        <f t="shared" ref="I203:J205" si="81">(0.05*(1-0.05)+0.05*(1-0.05))*Y39+0.05*0.05*AC39+(1-0.05*(1-0.05)-0.05*(1-0.05)-0.05*0.05)*U39</f>
        <v>1.6251300000000003E-4</v>
      </c>
      <c r="J203">
        <f t="shared" si="81"/>
        <v>7.5234450000000012E-4</v>
      </c>
      <c r="K203">
        <f>AE39+AA39+W39</f>
        <v>3.005204</v>
      </c>
      <c r="L203">
        <f>(0.05*(1-0.05)+0.05*(1-0.05))*X46+0.05*0.05*AB46+(1-0.05*(1-0.05)-0.05*(1-0.05)-0.05*0.05)*T46</f>
        <v>3.5405000000000007E-3</v>
      </c>
      <c r="M203">
        <f>AE46+AA46+W46</f>
        <v>6.3389009999999999</v>
      </c>
      <c r="O203" s="20" t="s">
        <v>40</v>
      </c>
      <c r="P203" s="16" t="s">
        <v>34</v>
      </c>
      <c r="Q203" t="s">
        <v>33</v>
      </c>
      <c r="R203">
        <f t="shared" ref="R203:S205" si="82">(0.1*0.9+0.1*0.9)*Y32+0.1*0.1*AC32+(1-0.1*0.9-0.1*0.9-0.1*0.1)*U32</f>
        <v>1.3118600000000001E-4</v>
      </c>
      <c r="S203">
        <f t="shared" si="82"/>
        <v>7.7951800000000009E-4</v>
      </c>
      <c r="U203">
        <f t="shared" ref="U203:V205" si="83">(0.1*0.9+0.1*0.9)*Y39+0.1*0.1*AC39+(1-0.1*0.9-0.1*0.9-0.1*0.1)*U39</f>
        <v>2.1195200000000001E-4</v>
      </c>
      <c r="V203">
        <f t="shared" si="83"/>
        <v>7.5161800000000012E-4</v>
      </c>
      <c r="X203">
        <f>(0.1*0.9+0.1*0.9)*X46+0.1*0.1*AB46+(1-0.1*0.9-0.1*0.9-0.1*0.1)*T46</f>
        <v>3.5820000000000001E-3</v>
      </c>
    </row>
    <row r="204" spans="2:25" x14ac:dyDescent="0.25">
      <c r="B204" s="17"/>
      <c r="C204" s="20"/>
      <c r="D204" s="16"/>
      <c r="E204" t="s">
        <v>35</v>
      </c>
      <c r="F204">
        <f t="shared" si="80"/>
        <v>5.3909849999999996E-4</v>
      </c>
      <c r="G204">
        <f t="shared" si="80"/>
        <v>7.0130275000000015E-4</v>
      </c>
      <c r="H204">
        <f>AE33+AA33+W33</f>
        <v>3.2933110000000001</v>
      </c>
      <c r="I204">
        <f t="shared" si="81"/>
        <v>5.3909849999999996E-4</v>
      </c>
      <c r="J204">
        <f t="shared" si="81"/>
        <v>6.9947300000000015E-4</v>
      </c>
      <c r="K204">
        <f>AE40+AA40+W40</f>
        <v>3.0889420000000003</v>
      </c>
      <c r="O204" s="20"/>
      <c r="P204" s="16"/>
      <c r="Q204" t="s">
        <v>35</v>
      </c>
      <c r="R204">
        <f t="shared" si="82"/>
        <v>5.4797400000000001E-4</v>
      </c>
      <c r="S204">
        <f t="shared" si="82"/>
        <v>7.1209100000000009E-4</v>
      </c>
      <c r="U204">
        <f t="shared" si="83"/>
        <v>5.4797400000000001E-4</v>
      </c>
      <c r="V204">
        <f t="shared" si="83"/>
        <v>7.0857200000000009E-4</v>
      </c>
    </row>
    <row r="205" spans="2:25" x14ac:dyDescent="0.25">
      <c r="B205" s="17"/>
      <c r="C205" s="20"/>
      <c r="D205" s="16"/>
      <c r="E205" t="s">
        <v>36</v>
      </c>
      <c r="F205">
        <f t="shared" si="80"/>
        <v>3.2497500000000005E-3</v>
      </c>
      <c r="G205">
        <f t="shared" si="80"/>
        <v>3.7497500000000005E-3</v>
      </c>
      <c r="H205">
        <f>AE34+AA34+W34</f>
        <v>3.472143</v>
      </c>
      <c r="I205">
        <f t="shared" si="81"/>
        <v>3.2500000000000003E-3</v>
      </c>
      <c r="J205">
        <f t="shared" si="81"/>
        <v>3.7497500000000005E-3</v>
      </c>
      <c r="K205">
        <f>AE41+AA41+W41</f>
        <v>3.4394809999999998</v>
      </c>
      <c r="O205" s="20"/>
      <c r="P205" s="16"/>
      <c r="Q205" t="s">
        <v>36</v>
      </c>
      <c r="R205">
        <f t="shared" si="82"/>
        <v>3.2990000000000003E-3</v>
      </c>
      <c r="S205">
        <f t="shared" si="82"/>
        <v>3.7990000000000007E-3</v>
      </c>
      <c r="U205">
        <f t="shared" si="83"/>
        <v>3.3000000000000004E-3</v>
      </c>
      <c r="V205">
        <f t="shared" si="83"/>
        <v>3.7990000000000007E-3</v>
      </c>
    </row>
    <row r="206" spans="2:25" x14ac:dyDescent="0.25">
      <c r="B206" s="17"/>
      <c r="C206" s="6"/>
    </row>
    <row r="207" spans="2:25" x14ac:dyDescent="0.25">
      <c r="B207" s="17"/>
      <c r="C207" s="6"/>
    </row>
    <row r="208" spans="2:25" x14ac:dyDescent="0.25">
      <c r="B208" s="17"/>
      <c r="C208" s="6"/>
    </row>
    <row r="209" spans="1:25" x14ac:dyDescent="0.25">
      <c r="B209" s="17"/>
      <c r="C209" s="20" t="s">
        <v>41</v>
      </c>
      <c r="D209" s="16" t="s">
        <v>37</v>
      </c>
      <c r="E209" t="s">
        <v>33</v>
      </c>
      <c r="F209">
        <f t="shared" ref="F209:G211" si="84">(0.2*0.8+0.2*0.8)*Y32+0.2*0.2*AC32+(1-0.2*0.8-0.2*0.8-0.2*0.2)*U32</f>
        <v>1.5142399999999999E-4</v>
      </c>
      <c r="G209">
        <f t="shared" si="84"/>
        <v>8.0435200000000004E-4</v>
      </c>
      <c r="I209">
        <f t="shared" ref="I209:J211" si="85">(0.2*0.8+0.2*0.8)*Y39+0.2*0.2*AC39+(1-0.2*0.8-0.2*0.8-0.2*0.2)*U39</f>
        <v>2.9500800000000003E-4</v>
      </c>
      <c r="J209">
        <f t="shared" si="85"/>
        <v>7.5475200000000003E-4</v>
      </c>
      <c r="L209">
        <f>(0.2*0.8+0.2*0.8)*X46+0.2*0.2*AB46+(1-0.2*0.8-0.2*0.8-0.2*0.2)*T46</f>
        <v>3.6680000000000003E-3</v>
      </c>
      <c r="O209" s="20" t="s">
        <v>42</v>
      </c>
      <c r="P209" s="16" t="s">
        <v>38</v>
      </c>
      <c r="Q209" t="s">
        <v>33</v>
      </c>
      <c r="R209">
        <f t="shared" ref="R209:S211" si="86">(0.3*0.7+0.3*0.7)*Y32+0.3*0.3*AC32+(1-0.3*0.7-0.3*0.7-0.3*0.3)*U32</f>
        <v>1.6851400000000001E-4</v>
      </c>
      <c r="S209">
        <f t="shared" si="86"/>
        <v>8.2910199999999996E-4</v>
      </c>
      <c r="U209">
        <f t="shared" ref="U209:V211" si="87">(0.3*0.7+0.3*0.7)*Y39+0.3*0.3*AC39+(1-0.3*0.7-0.3*0.7-0.3*0.3)*U39</f>
        <v>3.5696799999999999E-4</v>
      </c>
      <c r="V209">
        <f t="shared" si="87"/>
        <v>7.6400200000000017E-4</v>
      </c>
      <c r="X209">
        <f>(0.3*0.7+0.3*0.7)*X46+0.3*0.3*AB46+(1-0.3*0.7-0.3*0.7-0.3*0.3)*T46</f>
        <v>3.7580000000000001E-3</v>
      </c>
    </row>
    <row r="210" spans="1:25" x14ac:dyDescent="0.25">
      <c r="B210" s="17"/>
      <c r="C210" s="20"/>
      <c r="D210" s="16"/>
      <c r="E210" t="s">
        <v>35</v>
      </c>
      <c r="F210">
        <f t="shared" si="84"/>
        <v>5.6565599999999999E-4</v>
      </c>
      <c r="G210">
        <f t="shared" si="84"/>
        <v>7.3362399999999999E-4</v>
      </c>
      <c r="I210">
        <f t="shared" si="85"/>
        <v>5.6565599999999999E-4</v>
      </c>
      <c r="J210">
        <f t="shared" si="85"/>
        <v>7.2714799999999994E-4</v>
      </c>
      <c r="O210" s="20"/>
      <c r="P210" s="16"/>
      <c r="Q210" t="s">
        <v>35</v>
      </c>
      <c r="R210">
        <f t="shared" si="86"/>
        <v>5.8324600000000005E-4</v>
      </c>
      <c r="S210">
        <f t="shared" si="86"/>
        <v>7.5509900000000007E-4</v>
      </c>
      <c r="U210">
        <f t="shared" si="87"/>
        <v>5.8324600000000005E-4</v>
      </c>
      <c r="V210">
        <f t="shared" si="87"/>
        <v>7.4622800000000004E-4</v>
      </c>
    </row>
    <row r="211" spans="1:25" x14ac:dyDescent="0.25">
      <c r="B211" s="17"/>
      <c r="C211" s="20"/>
      <c r="D211" s="16"/>
      <c r="E211" t="s">
        <v>36</v>
      </c>
      <c r="F211">
        <f t="shared" si="84"/>
        <v>3.3960000000000006E-3</v>
      </c>
      <c r="G211">
        <f t="shared" si="84"/>
        <v>3.8960000000000002E-3</v>
      </c>
      <c r="I211">
        <f t="shared" si="85"/>
        <v>3.4000000000000002E-3</v>
      </c>
      <c r="J211">
        <f t="shared" si="85"/>
        <v>3.8960000000000002E-3</v>
      </c>
      <c r="O211" s="20"/>
      <c r="P211" s="16"/>
      <c r="Q211" t="s">
        <v>36</v>
      </c>
      <c r="R211">
        <f t="shared" si="86"/>
        <v>3.4910000000000002E-3</v>
      </c>
      <c r="S211">
        <f t="shared" si="86"/>
        <v>3.9909999999999998E-3</v>
      </c>
      <c r="U211">
        <f t="shared" si="87"/>
        <v>3.5000000000000005E-3</v>
      </c>
      <c r="V211">
        <f t="shared" si="87"/>
        <v>3.9909999999999998E-3</v>
      </c>
    </row>
    <row r="214" spans="1:25" x14ac:dyDescent="0.25">
      <c r="D214" s="22" t="s">
        <v>12</v>
      </c>
      <c r="E214" s="22"/>
      <c r="F214" s="22"/>
      <c r="G214" s="22"/>
      <c r="H214" s="22"/>
      <c r="I214" s="18" t="s">
        <v>23</v>
      </c>
      <c r="J214" s="18"/>
      <c r="K214" s="18"/>
      <c r="L214" s="23" t="s">
        <v>24</v>
      </c>
      <c r="M214" s="23"/>
      <c r="N214" s="6"/>
      <c r="P214" s="22" t="s">
        <v>12</v>
      </c>
      <c r="Q214" s="22"/>
      <c r="R214" s="22"/>
      <c r="S214" s="22"/>
      <c r="T214" s="22"/>
      <c r="U214" s="18" t="s">
        <v>23</v>
      </c>
      <c r="V214" s="18"/>
      <c r="W214" s="18"/>
      <c r="X214" s="23" t="s">
        <v>24</v>
      </c>
      <c r="Y214" s="23"/>
    </row>
    <row r="215" spans="1:25" x14ac:dyDescent="0.25">
      <c r="B215" s="6"/>
      <c r="F215" t="s">
        <v>17</v>
      </c>
      <c r="G215" t="s">
        <v>18</v>
      </c>
      <c r="H215" t="s">
        <v>30</v>
      </c>
      <c r="I215" t="s">
        <v>17</v>
      </c>
      <c r="J215" t="s">
        <v>18</v>
      </c>
      <c r="K215" t="s">
        <v>30</v>
      </c>
      <c r="L215" t="s">
        <v>25</v>
      </c>
      <c r="M215" t="s">
        <v>31</v>
      </c>
      <c r="R215" t="s">
        <v>17</v>
      </c>
      <c r="S215" t="s">
        <v>18</v>
      </c>
      <c r="T215" t="s">
        <v>30</v>
      </c>
      <c r="U215" t="s">
        <v>17</v>
      </c>
      <c r="V215" t="s">
        <v>18</v>
      </c>
      <c r="W215" t="s">
        <v>30</v>
      </c>
      <c r="X215" t="s">
        <v>25</v>
      </c>
      <c r="Y215" t="s">
        <v>31</v>
      </c>
    </row>
    <row r="216" spans="1:25" x14ac:dyDescent="0.25">
      <c r="A216" s="17" t="s">
        <v>11</v>
      </c>
      <c r="B216" s="21" t="s">
        <v>43</v>
      </c>
      <c r="C216" s="20" t="s">
        <v>39</v>
      </c>
      <c r="D216" s="16" t="s">
        <v>32</v>
      </c>
      <c r="E216" t="s">
        <v>33</v>
      </c>
      <c r="F216">
        <f t="shared" ref="F216:G218" si="88">3*0.05*(1-0.05)*(1-0.05)*Y32+3*0.05*0.05*(1-0.05)*AC32+0.05*0.05*0.05*AG32+(1-3*0.05*(1-0.05)*(1-0.05)-3*0.05*0.05*(1-0.05)-0.05*0.05*0.05)*U32</f>
        <v>1.2536325E-4</v>
      </c>
      <c r="G216">
        <f t="shared" si="88"/>
        <v>7.7328644999999992E-4</v>
      </c>
      <c r="H216">
        <f>AI32+AE32+AA32+W32</f>
        <v>4.2449010000000005</v>
      </c>
      <c r="I216">
        <f t="shared" ref="I216:J218" si="89">3*0.05*(1-0.05)*(1-0.05)*Y39+3*0.05*0.05*(1-0.05)*AC39+0.05*0.05*0.05*AG39+(1-3*0.05*(1-0.05)*(1-0.05)-3*0.05*0.05*(1-0.05)-0.05*0.05*0.05)*U39</f>
        <v>1.8610601249999999E-4</v>
      </c>
      <c r="J216">
        <f t="shared" si="89"/>
        <v>7.5230332499999985E-4</v>
      </c>
      <c r="K216">
        <f>AI39+AE39+AA39+W39</f>
        <v>4.1037319999999999</v>
      </c>
      <c r="L216">
        <f>3*0.05*(1-0.05)*(1-0.05)*X46+3*0.05*0.05*(1-0.05)*AB46+0.05*0.05*0.05*AF46+(1-3*0.05*(1-0.05)*(1-0.05)-3*0.05*0.05*(1-0.05)-0.05*0.05*0.05)*T46</f>
        <v>3.5614499999999994E-3</v>
      </c>
      <c r="M216">
        <f>AI46+AE46+AA46+W46</f>
        <v>8.3926590000000001</v>
      </c>
      <c r="N216" s="21" t="s">
        <v>44</v>
      </c>
      <c r="O216" s="20" t="s">
        <v>40</v>
      </c>
      <c r="P216" s="16" t="s">
        <v>34</v>
      </c>
      <c r="Q216" t="s">
        <v>33</v>
      </c>
      <c r="R216">
        <f t="shared" ref="R216:S218" si="90">3*0.1*(1-0.1)*(1-0.1)*Y32+3*0.1*0.1*(1-0.1)*AC32+0.1*0.1*0.1*AG32+(1-3*0.1*(1-0.1)*(1-0.1)-3*0.1*0.1*(1-0.1)-0.1*0.1*0.1)*U32</f>
        <v>1.4070800000000002E-4</v>
      </c>
      <c r="S216">
        <f t="shared" si="90"/>
        <v>7.9189760000000005E-4</v>
      </c>
      <c r="U216">
        <f t="shared" ref="U216:V218" si="91">3*0.1*(1-0.1)*(1-0.1)*Y39+3*0.1*0.1*(1-0.1)*AC39+0.1*0.1*0.1*AG39+(1-3*0.1*(1-0.1)*(1-0.1)-3*0.1*0.1*(1-0.1)-0.1*0.1*0.1)*U39</f>
        <v>2.4974210000000004E-4</v>
      </c>
      <c r="V216">
        <f t="shared" si="91"/>
        <v>7.5423260000000007E-4</v>
      </c>
      <c r="X216">
        <f>3*0.1*(1-0.1)*(1-0.1)*X46+3*0.1*0.1*(1-0.1)*AB46+0.1*0.1*0.1*AF46+(1-3*0.1*(1-0.1)*(1-0.1)-3*0.1*0.1*(1-0.1)-0.1*0.1*0.1)*T46</f>
        <v>3.6255999999999997E-3</v>
      </c>
    </row>
    <row r="217" spans="1:25" x14ac:dyDescent="0.25">
      <c r="A217" s="17"/>
      <c r="B217" s="21"/>
      <c r="C217" s="20"/>
      <c r="D217" s="16"/>
      <c r="E217" t="s">
        <v>35</v>
      </c>
      <c r="F217">
        <f t="shared" si="88"/>
        <v>5.4353253749999991E-4</v>
      </c>
      <c r="G217">
        <f t="shared" si="88"/>
        <v>7.0669248749999987E-4</v>
      </c>
      <c r="H217">
        <f>AI33+AE33+AA33+W33</f>
        <v>4.3499229999999995</v>
      </c>
      <c r="I217">
        <f t="shared" si="89"/>
        <v>5.4353253749999991E-4</v>
      </c>
      <c r="J217">
        <f t="shared" si="89"/>
        <v>7.0404982499999995E-4</v>
      </c>
      <c r="K217">
        <f>AI40+AE40+AA40+W40</f>
        <v>4.0772849999999998</v>
      </c>
      <c r="N217" s="21"/>
      <c r="O217" s="20"/>
      <c r="P217" s="16"/>
      <c r="Q217" t="s">
        <v>35</v>
      </c>
      <c r="R217">
        <f t="shared" si="90"/>
        <v>5.5680829999999999E-4</v>
      </c>
      <c r="S217">
        <f t="shared" si="90"/>
        <v>7.2283690000000001E-4</v>
      </c>
      <c r="U217">
        <f t="shared" si="91"/>
        <v>5.5680829999999999E-4</v>
      </c>
      <c r="V217">
        <f t="shared" si="91"/>
        <v>7.1795259999999999E-4</v>
      </c>
    </row>
    <row r="218" spans="1:25" x14ac:dyDescent="0.25">
      <c r="A218" s="17"/>
      <c r="B218" s="21"/>
      <c r="C218" s="20"/>
      <c r="D218" s="16"/>
      <c r="E218" t="s">
        <v>36</v>
      </c>
      <c r="F218">
        <f t="shared" si="88"/>
        <v>3.2742749999999997E-3</v>
      </c>
      <c r="G218">
        <f t="shared" si="88"/>
        <v>3.7742749999999997E-3</v>
      </c>
      <c r="H218">
        <f>AI34+AE34+AA34+W34</f>
        <v>4.6065839999999998</v>
      </c>
      <c r="I218">
        <f t="shared" si="89"/>
        <v>3.2749874999999998E-3</v>
      </c>
      <c r="J218">
        <f t="shared" si="89"/>
        <v>3.7742749999999997E-3</v>
      </c>
      <c r="K218">
        <f>AI41+AE41+AA41+W41</f>
        <v>4.5799850000000006</v>
      </c>
      <c r="N218" s="21"/>
      <c r="O218" s="20"/>
      <c r="P218" s="16"/>
      <c r="Q218" t="s">
        <v>36</v>
      </c>
      <c r="R218">
        <f t="shared" si="90"/>
        <v>3.3472000000000003E-3</v>
      </c>
      <c r="S218">
        <f t="shared" si="90"/>
        <v>3.8472000000000003E-3</v>
      </c>
      <c r="U218">
        <f t="shared" si="91"/>
        <v>3.3499000000000003E-3</v>
      </c>
      <c r="V218">
        <f t="shared" si="91"/>
        <v>3.8472000000000003E-3</v>
      </c>
    </row>
    <row r="219" spans="1:25" x14ac:dyDescent="0.25">
      <c r="A219" s="17"/>
      <c r="C219" s="6"/>
    </row>
    <row r="220" spans="1:25" x14ac:dyDescent="0.25">
      <c r="A220" s="17"/>
      <c r="C220" s="6"/>
    </row>
    <row r="221" spans="1:25" x14ac:dyDescent="0.25">
      <c r="A221" s="17"/>
      <c r="C221" s="6"/>
    </row>
    <row r="222" spans="1:25" x14ac:dyDescent="0.25">
      <c r="A222" s="17"/>
      <c r="B222" s="21" t="s">
        <v>45</v>
      </c>
      <c r="C222" s="20" t="s">
        <v>41</v>
      </c>
      <c r="D222" s="16" t="s">
        <v>37</v>
      </c>
      <c r="E222" t="s">
        <v>33</v>
      </c>
      <c r="F222">
        <f t="shared" ref="F222:G224" si="92">3*0.2*(1-0.2)*(1-0.2)*Y32+3*0.2*0.2*(1-0.2)*AC32+0.2*0.2*0.2*AG32+(1-3*0.2*(1-0.2)*(1-0.2)-3*0.2*0.2*(1-0.2)-0.2*0.2*0.2)*U32</f>
        <v>1.6531200000000001E-4</v>
      </c>
      <c r="G222">
        <f t="shared" si="92"/>
        <v>8.2884479999999997E-4</v>
      </c>
      <c r="I222">
        <f t="shared" ref="I222:J224" si="93">3*0.2*(1-0.2)*(1-0.2)*Y39+3*0.2*0.2*(1-0.2)*AC39+0.2*0.2*0.2*AG39+(1-3*0.2*(1-0.2)*(1-0.2)-3*0.2*0.2*(1-0.2)-0.2*0.2*0.2)*U39</f>
        <v>3.376128000000001E-4</v>
      </c>
      <c r="J222">
        <f t="shared" si="93"/>
        <v>7.693248E-4</v>
      </c>
      <c r="L222">
        <f>3*0.2*(1-0.2)*(1-0.2)*X46+3*0.2*0.2*(1-0.2)*AB46+0.2*0.2*0.2*AF46+(1-3*0.2*(1-0.2)*(1-0.2)-3*0.2*0.2*(1-0.2)-0.2*0.2*0.2)*T46</f>
        <v>3.7607999999999999E-3</v>
      </c>
      <c r="N222" s="21" t="s">
        <v>46</v>
      </c>
      <c r="O222" s="20" t="s">
        <v>42</v>
      </c>
      <c r="P222" s="16" t="s">
        <v>38</v>
      </c>
      <c r="Q222" t="s">
        <v>33</v>
      </c>
      <c r="R222">
        <f t="shared" ref="R222:S224" si="94">3*0.3*(1-0.3)*(1-0.3)*Y32+3*0.3*0.3*(1-0.3)*AC32+0.3*0.3*0.3*AG32+(1-3*0.3*(1-0.3)*(1-0.3)-3*0.3*0.3*(1-0.3)-0.3*0.3*0.3)*U32</f>
        <v>1.82752E-4</v>
      </c>
      <c r="S222">
        <f t="shared" si="94"/>
        <v>8.6534320000000015E-4</v>
      </c>
      <c r="U222">
        <f t="shared" ref="U222:V224" si="95">3*0.3*(1-0.3)*(1-0.3)*Y39+3*0.3*0.3*(1-0.3)*AC39+0.3*0.3*0.3*AG39+(1-3*0.3*(1-0.3)*(1-0.3)-3*0.3*0.3*(1-0.3)-0.3*0.3*0.3)*U39</f>
        <v>3.8062870000000001E-4</v>
      </c>
      <c r="V222">
        <f t="shared" si="95"/>
        <v>7.9698820000000017E-4</v>
      </c>
      <c r="X222">
        <f>3*0.3*(1-0.3)*(1-0.3)*X46+3*0.3*0.3*(1-0.3)*AB46+0.3*0.3*0.3*AF46+(1-3*0.3*(1-0.3)*(1-0.3)-3*0.3*0.3*(1-0.3)-0.3*0.3*0.3)*T46</f>
        <v>3.9031999999999999E-3</v>
      </c>
    </row>
    <row r="223" spans="1:25" x14ac:dyDescent="0.25">
      <c r="A223" s="17"/>
      <c r="B223" s="21"/>
      <c r="C223" s="20"/>
      <c r="D223" s="16"/>
      <c r="E223" t="s">
        <v>35</v>
      </c>
      <c r="F223">
        <f t="shared" si="92"/>
        <v>5.8323839999999995E-4</v>
      </c>
      <c r="G223">
        <f t="shared" si="92"/>
        <v>7.5496320000000006E-4</v>
      </c>
      <c r="I223">
        <f t="shared" si="93"/>
        <v>5.8323839999999995E-4</v>
      </c>
      <c r="J223">
        <f t="shared" si="93"/>
        <v>7.4671679999999997E-4</v>
      </c>
      <c r="N223" s="21"/>
      <c r="O223" s="20"/>
      <c r="P223" s="16"/>
      <c r="Q223" t="s">
        <v>35</v>
      </c>
      <c r="R223">
        <f t="shared" si="94"/>
        <v>6.0958810000000003E-4</v>
      </c>
      <c r="S223">
        <f t="shared" si="94"/>
        <v>7.8684230000000005E-4</v>
      </c>
      <c r="U223">
        <f t="shared" si="95"/>
        <v>6.0958810000000003E-4</v>
      </c>
      <c r="V223">
        <f t="shared" si="95"/>
        <v>7.7659220000000006E-4</v>
      </c>
    </row>
    <row r="224" spans="1:25" x14ac:dyDescent="0.25">
      <c r="A224" s="17"/>
      <c r="B224" s="21"/>
      <c r="C224" s="20"/>
      <c r="D224" s="16"/>
      <c r="E224" t="s">
        <v>36</v>
      </c>
      <c r="F224">
        <f t="shared" si="92"/>
        <v>3.4896000000000003E-3</v>
      </c>
      <c r="G224">
        <f t="shared" si="92"/>
        <v>3.9895999999999994E-3</v>
      </c>
      <c r="I224">
        <f t="shared" si="93"/>
        <v>3.4992000000000001E-3</v>
      </c>
      <c r="J224">
        <f t="shared" si="93"/>
        <v>3.9895999999999994E-3</v>
      </c>
      <c r="N224" s="21"/>
      <c r="O224" s="20"/>
      <c r="P224" s="16"/>
      <c r="Q224" t="s">
        <v>36</v>
      </c>
      <c r="R224">
        <f t="shared" si="94"/>
        <v>3.6284000000000004E-3</v>
      </c>
      <c r="S224">
        <f t="shared" si="94"/>
        <v>4.1284000000000008E-3</v>
      </c>
      <c r="U224">
        <f t="shared" si="95"/>
        <v>3.6473000000000005E-3</v>
      </c>
      <c r="V224">
        <f t="shared" si="95"/>
        <v>4.1284000000000008E-3</v>
      </c>
    </row>
    <row r="227" spans="1:25" x14ac:dyDescent="0.25">
      <c r="A227" s="1" t="s">
        <v>28</v>
      </c>
      <c r="D227" s="22" t="s">
        <v>12</v>
      </c>
      <c r="E227" s="22"/>
      <c r="F227" s="22"/>
      <c r="G227" s="22"/>
      <c r="H227" s="22"/>
      <c r="I227" s="18" t="s">
        <v>23</v>
      </c>
      <c r="J227" s="18"/>
      <c r="K227" s="18"/>
      <c r="L227" s="23" t="s">
        <v>24</v>
      </c>
      <c r="M227" s="23"/>
      <c r="N227" s="9"/>
      <c r="P227" s="22" t="s">
        <v>12</v>
      </c>
      <c r="Q227" s="22"/>
      <c r="R227" s="22"/>
      <c r="S227" s="22"/>
      <c r="T227" s="22"/>
      <c r="U227" s="18" t="s">
        <v>23</v>
      </c>
      <c r="V227" s="18"/>
      <c r="W227" s="18"/>
      <c r="X227" s="23" t="s">
        <v>24</v>
      </c>
      <c r="Y227" s="23"/>
    </row>
    <row r="228" spans="1:25" x14ac:dyDescent="0.25">
      <c r="F228" t="s">
        <v>17</v>
      </c>
      <c r="G228" t="s">
        <v>18</v>
      </c>
      <c r="H228" t="s">
        <v>30</v>
      </c>
      <c r="I228" t="s">
        <v>17</v>
      </c>
      <c r="J228" t="s">
        <v>18</v>
      </c>
      <c r="K228" t="s">
        <v>30</v>
      </c>
      <c r="L228" t="s">
        <v>25</v>
      </c>
      <c r="M228" t="s">
        <v>31</v>
      </c>
      <c r="R228" t="s">
        <v>17</v>
      </c>
      <c r="S228" t="s">
        <v>18</v>
      </c>
      <c r="T228" t="s">
        <v>30</v>
      </c>
      <c r="U228" t="s">
        <v>17</v>
      </c>
      <c r="V228" t="s">
        <v>18</v>
      </c>
      <c r="W228" t="s">
        <v>30</v>
      </c>
      <c r="X228" t="s">
        <v>25</v>
      </c>
      <c r="Y228" t="s">
        <v>31</v>
      </c>
    </row>
    <row r="229" spans="1:25" x14ac:dyDescent="0.25">
      <c r="C229" s="17" t="s">
        <v>9</v>
      </c>
      <c r="D229" s="16" t="s">
        <v>32</v>
      </c>
      <c r="E229" t="s">
        <v>33</v>
      </c>
      <c r="F229">
        <f t="shared" ref="F229:G231" si="96">0.05*G52+(1-0.05)*C52</f>
        <v>1.1404E-4</v>
      </c>
      <c r="G229">
        <f t="shared" si="96"/>
        <v>7.6084000000000004E-4</v>
      </c>
      <c r="H229">
        <f>I52+E52</f>
        <v>1.98851</v>
      </c>
      <c r="I229">
        <f t="shared" ref="I229:J231" si="97">0.05*G59+(1-0.05)*C59</f>
        <v>1.1404E-4</v>
      </c>
      <c r="J229">
        <f t="shared" si="97"/>
        <v>7.6084000000000004E-4</v>
      </c>
      <c r="K229">
        <f>I59+E59</f>
        <v>1.914075</v>
      </c>
      <c r="L229">
        <f>0.05*F66+(1-0.05)*B66</f>
        <v>2.0174049999999999E-3</v>
      </c>
      <c r="M229">
        <f>I66+E66</f>
        <v>2.9583750000000002</v>
      </c>
      <c r="P229" s="16" t="s">
        <v>34</v>
      </c>
      <c r="Q229" t="s">
        <v>33</v>
      </c>
      <c r="R229">
        <f t="shared" ref="R229:S231" si="98">0.1*G52+(1-0.1)*C52</f>
        <v>1.2028000000000001E-4</v>
      </c>
      <c r="S229">
        <f t="shared" si="98"/>
        <v>7.6708000000000006E-4</v>
      </c>
      <c r="U229">
        <f t="shared" ref="U229:V231" si="99">0.1*G59+(1-0.1)*C59</f>
        <v>1.2028000000000001E-4</v>
      </c>
      <c r="V229">
        <f t="shared" si="99"/>
        <v>7.6708000000000006E-4</v>
      </c>
      <c r="X229">
        <f>0.1*F66+(1-0.1)*B66</f>
        <v>1.9348099999999999E-3</v>
      </c>
    </row>
    <row r="230" spans="1:25" x14ac:dyDescent="0.25">
      <c r="C230" s="17"/>
      <c r="D230" s="16"/>
      <c r="E230" t="s">
        <v>35</v>
      </c>
      <c r="F230">
        <f t="shared" si="96"/>
        <v>2.3800499999999998E-4</v>
      </c>
      <c r="G230">
        <f t="shared" si="96"/>
        <v>5.1567499999999994E-4</v>
      </c>
      <c r="H230">
        <f>I53+E53</f>
        <v>2.1600679999999999</v>
      </c>
      <c r="I230">
        <f t="shared" si="97"/>
        <v>2.3909499999999999E-4</v>
      </c>
      <c r="J230">
        <f t="shared" si="97"/>
        <v>5.1273999999999992E-4</v>
      </c>
      <c r="K230">
        <f>I60+E60</f>
        <v>1.9197299999999999</v>
      </c>
      <c r="P230" s="16"/>
      <c r="Q230" t="s">
        <v>35</v>
      </c>
      <c r="R230">
        <f t="shared" si="98"/>
        <v>2.4021000000000003E-4</v>
      </c>
      <c r="S230">
        <f t="shared" si="98"/>
        <v>5.1935000000000002E-4</v>
      </c>
      <c r="U230">
        <f t="shared" si="99"/>
        <v>2.4239000000000004E-4</v>
      </c>
      <c r="V230">
        <f t="shared" si="99"/>
        <v>5.1347999999999997E-4</v>
      </c>
    </row>
    <row r="231" spans="1:25" x14ac:dyDescent="0.25">
      <c r="C231" s="17"/>
      <c r="D231" s="16"/>
      <c r="E231" t="s">
        <v>36</v>
      </c>
      <c r="F231">
        <f t="shared" si="96"/>
        <v>1.7149999999999999E-3</v>
      </c>
      <c r="G231">
        <f t="shared" si="96"/>
        <v>2.4199999999999998E-3</v>
      </c>
      <c r="H231">
        <f>I54+E54</f>
        <v>2.686496</v>
      </c>
      <c r="I231">
        <f t="shared" si="97"/>
        <v>1.72E-3</v>
      </c>
      <c r="J231">
        <f t="shared" si="97"/>
        <v>2.415E-3</v>
      </c>
      <c r="K231">
        <f>I61+E61</f>
        <v>1.9485779999999999</v>
      </c>
      <c r="P231" s="16"/>
      <c r="Q231" t="s">
        <v>36</v>
      </c>
      <c r="R231">
        <f t="shared" si="98"/>
        <v>1.73E-3</v>
      </c>
      <c r="S231">
        <f t="shared" si="98"/>
        <v>2.4399999999999999E-3</v>
      </c>
      <c r="U231">
        <f t="shared" si="99"/>
        <v>1.7399999999999998E-3</v>
      </c>
      <c r="V231">
        <f t="shared" si="99"/>
        <v>2.4299999999999999E-3</v>
      </c>
    </row>
    <row r="232" spans="1:25" x14ac:dyDescent="0.25">
      <c r="C232" s="17"/>
    </row>
    <row r="233" spans="1:25" x14ac:dyDescent="0.25">
      <c r="C233" s="17"/>
    </row>
    <row r="234" spans="1:25" x14ac:dyDescent="0.25">
      <c r="C234" s="17"/>
    </row>
    <row r="235" spans="1:25" x14ac:dyDescent="0.25">
      <c r="C235" s="17"/>
      <c r="D235" s="16" t="s">
        <v>37</v>
      </c>
      <c r="E235" t="s">
        <v>33</v>
      </c>
      <c r="F235">
        <f t="shared" ref="F235:G237" si="100">0.2*G52+(1-0.2)*C52</f>
        <v>1.3276000000000002E-4</v>
      </c>
      <c r="G235">
        <f t="shared" si="100"/>
        <v>7.7956000000000011E-4</v>
      </c>
      <c r="I235">
        <f t="shared" ref="I235:J237" si="101">0.2*G59+(1-0.2)*C59</f>
        <v>1.3276000000000002E-4</v>
      </c>
      <c r="J235">
        <f t="shared" si="101"/>
        <v>7.7956000000000011E-4</v>
      </c>
      <c r="L235">
        <f>0.2*F66+(1-0.2)*B66</f>
        <v>1.76962E-3</v>
      </c>
      <c r="P235" s="16" t="s">
        <v>38</v>
      </c>
      <c r="Q235" t="s">
        <v>33</v>
      </c>
      <c r="R235">
        <f t="shared" ref="R235:S237" si="102">0.3*G52+(1-0.3)*C52</f>
        <v>1.4523999999999998E-4</v>
      </c>
      <c r="S235">
        <f t="shared" si="102"/>
        <v>7.9203999999999993E-4</v>
      </c>
      <c r="U235">
        <f t="shared" ref="U235:V237" si="103">0.3*G59+(1-0.3)*C59</f>
        <v>1.4523999999999998E-4</v>
      </c>
      <c r="V235">
        <f t="shared" si="103"/>
        <v>7.9203999999999993E-4</v>
      </c>
      <c r="X235">
        <f>0.3*F66+(1-0.3)*B66</f>
        <v>1.6044299999999998E-3</v>
      </c>
    </row>
    <row r="236" spans="1:25" x14ac:dyDescent="0.25">
      <c r="C236" s="17"/>
      <c r="D236" s="16"/>
      <c r="E236" t="s">
        <v>35</v>
      </c>
      <c r="F236">
        <f t="shared" si="100"/>
        <v>2.4462000000000003E-4</v>
      </c>
      <c r="G236">
        <f t="shared" si="100"/>
        <v>5.2669999999999995E-4</v>
      </c>
      <c r="I236">
        <f t="shared" si="101"/>
        <v>2.4897999999999999E-4</v>
      </c>
      <c r="J236">
        <f t="shared" si="101"/>
        <v>5.1495999999999996E-4</v>
      </c>
      <c r="P236" s="16"/>
      <c r="Q236" t="s">
        <v>35</v>
      </c>
      <c r="R236">
        <f t="shared" si="102"/>
        <v>2.4902999999999997E-4</v>
      </c>
      <c r="S236">
        <f t="shared" si="102"/>
        <v>5.3405E-4</v>
      </c>
      <c r="U236">
        <f t="shared" si="103"/>
        <v>2.5556999999999999E-4</v>
      </c>
      <c r="V236">
        <f t="shared" si="103"/>
        <v>5.1643999999999995E-4</v>
      </c>
    </row>
    <row r="237" spans="1:25" x14ac:dyDescent="0.25">
      <c r="C237" s="17"/>
      <c r="D237" s="16"/>
      <c r="E237" t="s">
        <v>36</v>
      </c>
      <c r="F237">
        <f t="shared" si="100"/>
        <v>1.7600000000000001E-3</v>
      </c>
      <c r="G237">
        <f t="shared" si="100"/>
        <v>2.48E-3</v>
      </c>
      <c r="I237">
        <f t="shared" si="101"/>
        <v>1.7800000000000001E-3</v>
      </c>
      <c r="J237">
        <f t="shared" si="101"/>
        <v>2.4599999999999999E-3</v>
      </c>
      <c r="P237" s="16"/>
      <c r="Q237" t="s">
        <v>36</v>
      </c>
      <c r="R237">
        <f t="shared" si="102"/>
        <v>1.7899999999999999E-3</v>
      </c>
      <c r="S237">
        <f t="shared" si="102"/>
        <v>2.5199999999999997E-3</v>
      </c>
      <c r="U237">
        <f t="shared" si="103"/>
        <v>1.8199999999999998E-3</v>
      </c>
      <c r="V237">
        <f t="shared" si="103"/>
        <v>2.49E-3</v>
      </c>
    </row>
    <row r="240" spans="1:25" x14ac:dyDescent="0.25">
      <c r="D240" s="22" t="s">
        <v>12</v>
      </c>
      <c r="E240" s="22"/>
      <c r="F240" s="22"/>
      <c r="G240" s="22"/>
      <c r="H240" s="22"/>
      <c r="I240" s="18" t="s">
        <v>23</v>
      </c>
      <c r="J240" s="18"/>
      <c r="K240" s="18"/>
      <c r="L240" s="23" t="s">
        <v>24</v>
      </c>
      <c r="M240" s="23"/>
      <c r="N240" s="6"/>
      <c r="P240" s="22" t="s">
        <v>12</v>
      </c>
      <c r="Q240" s="22"/>
      <c r="R240" s="22"/>
      <c r="S240" s="22"/>
      <c r="T240" s="22"/>
      <c r="U240" s="18" t="s">
        <v>23</v>
      </c>
      <c r="V240" s="18"/>
      <c r="W240" s="18"/>
      <c r="X240" s="23" t="s">
        <v>24</v>
      </c>
      <c r="Y240" s="23"/>
    </row>
    <row r="241" spans="1:25" x14ac:dyDescent="0.25">
      <c r="F241" t="s">
        <v>17</v>
      </c>
      <c r="G241" t="s">
        <v>18</v>
      </c>
      <c r="H241" t="s">
        <v>30</v>
      </c>
      <c r="I241" t="s">
        <v>17</v>
      </c>
      <c r="J241" t="s">
        <v>18</v>
      </c>
      <c r="K241" t="s">
        <v>30</v>
      </c>
      <c r="L241" t="s">
        <v>25</v>
      </c>
      <c r="M241" t="s">
        <v>31</v>
      </c>
      <c r="R241" t="s">
        <v>17</v>
      </c>
      <c r="S241" t="s">
        <v>18</v>
      </c>
      <c r="T241" t="s">
        <v>30</v>
      </c>
      <c r="U241" t="s">
        <v>17</v>
      </c>
      <c r="V241" t="s">
        <v>18</v>
      </c>
      <c r="W241" t="s">
        <v>30</v>
      </c>
      <c r="X241" t="s">
        <v>25</v>
      </c>
      <c r="Y241" t="s">
        <v>31</v>
      </c>
    </row>
    <row r="242" spans="1:25" x14ac:dyDescent="0.25">
      <c r="B242" s="17" t="s">
        <v>10</v>
      </c>
      <c r="C242" s="20" t="s">
        <v>39</v>
      </c>
      <c r="D242" s="16" t="s">
        <v>32</v>
      </c>
      <c r="E242" t="s">
        <v>33</v>
      </c>
      <c r="F242">
        <f t="shared" ref="F242:G244" si="104">(0.05*(1-0.05)+0.05*(1-0.05))*G52+0.05*0.05*K52+(1-0.05*(1-0.05)-0.05*(1-0.05)-0.05*0.05)*C52</f>
        <v>1.1988650000000002E-4</v>
      </c>
      <c r="G242">
        <f t="shared" si="104"/>
        <v>7.6706950000000017E-4</v>
      </c>
      <c r="H242">
        <f>M52+I52+E52</f>
        <v>2.973598</v>
      </c>
      <c r="I242">
        <f t="shared" ref="I242:J244" si="105">(0.05*(1-0.05)+0.05*(1-0.05))*G59+0.05*0.05*K59+(1-0.05*(1-0.05)-0.05*(1-0.05)-0.05*0.05)*C59</f>
        <v>1.1988650000000002E-4</v>
      </c>
      <c r="J242">
        <f t="shared" si="105"/>
        <v>7.6706950000000017E-4</v>
      </c>
      <c r="K242">
        <f>M59+I59+E59</f>
        <v>2.9542859999999997</v>
      </c>
      <c r="L242">
        <f>(0.05*(1-0.05)+0.05*(1-0.05))*F66+0.05*0.05*J66+(1-0.05*(1-0.05)-0.05*(1-0.05)-0.05*0.05)*B66</f>
        <v>1.9448194999999999E-3</v>
      </c>
      <c r="M242">
        <f>M66+I66+E66</f>
        <v>4.8094049999999999</v>
      </c>
      <c r="O242" s="20" t="s">
        <v>40</v>
      </c>
      <c r="P242" s="16" t="s">
        <v>34</v>
      </c>
      <c r="Q242" t="s">
        <v>33</v>
      </c>
      <c r="R242">
        <f t="shared" ref="R242:S244" si="106">(0.1*0.9+0.1*0.9)*G52+0.1*0.1*K52+(1-0.1*0.9-0.1*0.9-0.1*0.1)*C52</f>
        <v>1.3118600000000001E-4</v>
      </c>
      <c r="S242">
        <f t="shared" si="106"/>
        <v>7.7951800000000009E-4</v>
      </c>
      <c r="U242">
        <f t="shared" ref="U242:V244" si="107">(0.1*0.9+0.1*0.9)*G59+0.1*0.1*K59+(1-0.1*0.9-0.1*0.9-0.1*0.1)*C59</f>
        <v>1.3118600000000001E-4</v>
      </c>
      <c r="V242">
        <f t="shared" si="107"/>
        <v>7.7951800000000009E-4</v>
      </c>
      <c r="X242">
        <f>(0.1*0.9+0.1*0.9)*F66+0.1*0.1*J66+(1-0.1*0.9-0.1*0.9-0.1*0.1)*B66</f>
        <v>1.809658E-3</v>
      </c>
    </row>
    <row r="243" spans="1:25" x14ac:dyDescent="0.25">
      <c r="B243" s="17"/>
      <c r="C243" s="20"/>
      <c r="D243" s="16"/>
      <c r="E243" t="s">
        <v>35</v>
      </c>
      <c r="F243">
        <f t="shared" si="104"/>
        <v>2.4020325000000004E-4</v>
      </c>
      <c r="G243">
        <f t="shared" si="104"/>
        <v>5.1932249999999997E-4</v>
      </c>
      <c r="H243">
        <f>M53+I53+E53</f>
        <v>3.1820379999999999</v>
      </c>
      <c r="I243">
        <f t="shared" si="105"/>
        <v>2.4240175000000004E-4</v>
      </c>
      <c r="J243">
        <f t="shared" si="105"/>
        <v>5.1366975000000006E-4</v>
      </c>
      <c r="K243">
        <f>M60+I60+E60</f>
        <v>2.891505</v>
      </c>
      <c r="O243" s="20"/>
      <c r="P243" s="16"/>
      <c r="Q243" t="s">
        <v>35</v>
      </c>
      <c r="R243">
        <f t="shared" si="106"/>
        <v>2.4459300000000003E-4</v>
      </c>
      <c r="S243">
        <f t="shared" si="106"/>
        <v>5.2658999999999996E-4</v>
      </c>
      <c r="U243">
        <f t="shared" si="107"/>
        <v>2.4902700000000003E-4</v>
      </c>
      <c r="V243">
        <f t="shared" si="107"/>
        <v>5.1571899999999999E-4</v>
      </c>
    </row>
    <row r="244" spans="1:25" x14ac:dyDescent="0.25">
      <c r="B244" s="17"/>
      <c r="C244" s="20"/>
      <c r="D244" s="16"/>
      <c r="E244" t="s">
        <v>36</v>
      </c>
      <c r="F244">
        <f t="shared" si="104"/>
        <v>1.73E-3</v>
      </c>
      <c r="G244">
        <f t="shared" si="104"/>
        <v>2.4397500000000001E-3</v>
      </c>
      <c r="H244">
        <f>M54+I54+E54</f>
        <v>3.5284599999999999</v>
      </c>
      <c r="I244">
        <f t="shared" si="105"/>
        <v>1.73975E-3</v>
      </c>
      <c r="J244">
        <f t="shared" si="105"/>
        <v>2.4297500000000001E-3</v>
      </c>
      <c r="K244">
        <f>M61+I61+E61</f>
        <v>3.0675629999999998</v>
      </c>
      <c r="O244" s="20"/>
      <c r="P244" s="16"/>
      <c r="Q244" t="s">
        <v>36</v>
      </c>
      <c r="R244">
        <f t="shared" si="106"/>
        <v>1.7600000000000001E-3</v>
      </c>
      <c r="S244">
        <f t="shared" si="106"/>
        <v>2.4790000000000003E-3</v>
      </c>
      <c r="U244">
        <f t="shared" si="107"/>
        <v>1.779E-3</v>
      </c>
      <c r="V244">
        <f t="shared" si="107"/>
        <v>2.4590000000000002E-3</v>
      </c>
    </row>
    <row r="245" spans="1:25" x14ac:dyDescent="0.25">
      <c r="B245" s="17"/>
      <c r="C245" s="6"/>
    </row>
    <row r="246" spans="1:25" x14ac:dyDescent="0.25">
      <c r="B246" s="17"/>
      <c r="C246" s="6"/>
    </row>
    <row r="247" spans="1:25" x14ac:dyDescent="0.25">
      <c r="B247" s="17"/>
      <c r="C247" s="6"/>
    </row>
    <row r="248" spans="1:25" x14ac:dyDescent="0.25">
      <c r="B248" s="17"/>
      <c r="C248" s="20" t="s">
        <v>41</v>
      </c>
      <c r="D248" s="16" t="s">
        <v>37</v>
      </c>
      <c r="E248" t="s">
        <v>33</v>
      </c>
      <c r="F248">
        <f t="shared" ref="F248:G250" si="108">(0.2*0.8+0.2*0.8)*G52+0.2*0.2*K52+(1-0.2*0.8-0.2*0.8-0.2*0.2)*C52</f>
        <v>1.5142399999999999E-4</v>
      </c>
      <c r="G248">
        <f t="shared" si="108"/>
        <v>8.0435200000000004E-4</v>
      </c>
      <c r="I248">
        <f t="shared" ref="I248:J250" si="109">(0.2*0.8+0.2*0.8)*G59+0.2*0.2*K59+(1-0.2*0.8-0.2*0.8-0.2*0.2)*C59</f>
        <v>1.5142399999999999E-4</v>
      </c>
      <c r="J248">
        <f t="shared" si="109"/>
        <v>8.0435200000000004E-4</v>
      </c>
      <c r="L248">
        <f>(0.2*0.8+0.2*0.8)*F66+0.2*0.2*J66+(1-0.2*0.8-0.2*0.8-0.2*0.2)*B66</f>
        <v>1.5993919999999998E-3</v>
      </c>
      <c r="O248" s="20" t="s">
        <v>42</v>
      </c>
      <c r="P248" s="16" t="s">
        <v>38</v>
      </c>
      <c r="Q248" t="s">
        <v>33</v>
      </c>
      <c r="R248">
        <f t="shared" ref="R248:S250" si="110">(0.3*0.7+0.3*0.7)*G52+0.3*0.3*K52+(1-0.3*0.7-0.3*0.7-0.3*0.3)*C52</f>
        <v>1.6851400000000001E-4</v>
      </c>
      <c r="S248">
        <f t="shared" si="110"/>
        <v>8.2910199999999996E-4</v>
      </c>
      <c r="U248">
        <f t="shared" ref="U248:V250" si="111">(0.3*0.7+0.3*0.7)*G59+0.3*0.3*K59+(1-0.3*0.7-0.3*0.7-0.3*0.3)*C59</f>
        <v>1.6851400000000001E-4</v>
      </c>
      <c r="V248">
        <f t="shared" si="111"/>
        <v>8.2910199999999996E-4</v>
      </c>
      <c r="X248">
        <f>(0.3*0.7+0.3*0.7)*F66+0.3*0.3*J66+(1-0.3*0.7-0.3*0.7-0.3*0.3)*B66</f>
        <v>1.4692020000000002E-3</v>
      </c>
    </row>
    <row r="249" spans="1:25" x14ac:dyDescent="0.25">
      <c r="B249" s="17"/>
      <c r="C249" s="20"/>
      <c r="D249" s="16"/>
      <c r="E249" t="s">
        <v>35</v>
      </c>
      <c r="F249">
        <f t="shared" si="108"/>
        <v>2.5333199999999999E-4</v>
      </c>
      <c r="G249">
        <f t="shared" si="108"/>
        <v>5.4095999999999994E-4</v>
      </c>
      <c r="I249">
        <f t="shared" si="109"/>
        <v>2.6234800000000003E-4</v>
      </c>
      <c r="J249">
        <f t="shared" si="109"/>
        <v>5.2095599999999994E-4</v>
      </c>
      <c r="O249" s="20"/>
      <c r="P249" s="16"/>
      <c r="Q249" t="s">
        <v>35</v>
      </c>
      <c r="R249">
        <f t="shared" si="110"/>
        <v>2.6201700000000002E-4</v>
      </c>
      <c r="S249">
        <f t="shared" si="110"/>
        <v>5.5510999999999994E-4</v>
      </c>
      <c r="U249">
        <f t="shared" si="111"/>
        <v>2.7576300000000005E-4</v>
      </c>
      <c r="V249">
        <f t="shared" si="111"/>
        <v>5.2771100000000004E-4</v>
      </c>
    </row>
    <row r="250" spans="1:25" x14ac:dyDescent="0.25">
      <c r="B250" s="17"/>
      <c r="C250" s="20"/>
      <c r="D250" s="16"/>
      <c r="E250" t="s">
        <v>36</v>
      </c>
      <c r="F250">
        <f t="shared" si="108"/>
        <v>1.82E-3</v>
      </c>
      <c r="G250">
        <f t="shared" si="108"/>
        <v>2.5560000000000001E-3</v>
      </c>
      <c r="I250">
        <f t="shared" si="109"/>
        <v>1.856E-3</v>
      </c>
      <c r="J250">
        <f t="shared" si="109"/>
        <v>2.516E-3</v>
      </c>
      <c r="O250" s="20"/>
      <c r="P250" s="16"/>
      <c r="Q250" t="s">
        <v>36</v>
      </c>
      <c r="R250">
        <f t="shared" si="110"/>
        <v>1.8800000000000002E-3</v>
      </c>
      <c r="S250">
        <f t="shared" si="110"/>
        <v>2.6310000000000001E-3</v>
      </c>
      <c r="U250">
        <f t="shared" si="111"/>
        <v>1.931E-3</v>
      </c>
      <c r="V250">
        <f t="shared" si="111"/>
        <v>2.5710000000000004E-3</v>
      </c>
    </row>
    <row r="253" spans="1:25" x14ac:dyDescent="0.25">
      <c r="D253" s="22" t="s">
        <v>12</v>
      </c>
      <c r="E253" s="22"/>
      <c r="F253" s="22"/>
      <c r="G253" s="22"/>
      <c r="H253" s="22"/>
      <c r="I253" s="18" t="s">
        <v>23</v>
      </c>
      <c r="J253" s="18"/>
      <c r="K253" s="18"/>
      <c r="L253" s="23" t="s">
        <v>24</v>
      </c>
      <c r="M253" s="23"/>
      <c r="N253" s="6"/>
      <c r="P253" s="22" t="s">
        <v>12</v>
      </c>
      <c r="Q253" s="22"/>
      <c r="R253" s="22"/>
      <c r="S253" s="22"/>
      <c r="T253" s="22"/>
      <c r="U253" s="18" t="s">
        <v>23</v>
      </c>
      <c r="V253" s="18"/>
      <c r="W253" s="18"/>
      <c r="X253" s="23" t="s">
        <v>24</v>
      </c>
      <c r="Y253" s="23"/>
    </row>
    <row r="254" spans="1:25" x14ac:dyDescent="0.25">
      <c r="B254" s="6"/>
      <c r="F254" t="s">
        <v>17</v>
      </c>
      <c r="G254" t="s">
        <v>18</v>
      </c>
      <c r="H254" t="s">
        <v>30</v>
      </c>
      <c r="I254" t="s">
        <v>17</v>
      </c>
      <c r="J254" t="s">
        <v>18</v>
      </c>
      <c r="K254" t="s">
        <v>30</v>
      </c>
      <c r="L254" t="s">
        <v>25</v>
      </c>
      <c r="M254" t="s">
        <v>31</v>
      </c>
      <c r="R254" t="s">
        <v>17</v>
      </c>
      <c r="S254" t="s">
        <v>18</v>
      </c>
      <c r="T254" t="s">
        <v>30</v>
      </c>
      <c r="U254" t="s">
        <v>17</v>
      </c>
      <c r="V254" t="s">
        <v>18</v>
      </c>
      <c r="W254" t="s">
        <v>30</v>
      </c>
      <c r="X254" t="s">
        <v>25</v>
      </c>
      <c r="Y254" t="s">
        <v>31</v>
      </c>
    </row>
    <row r="255" spans="1:25" x14ac:dyDescent="0.25">
      <c r="A255" s="17" t="s">
        <v>11</v>
      </c>
      <c r="B255" s="21" t="s">
        <v>43</v>
      </c>
      <c r="C255" s="20" t="s">
        <v>39</v>
      </c>
      <c r="D255" s="16" t="s">
        <v>32</v>
      </c>
      <c r="E255" t="s">
        <v>33</v>
      </c>
      <c r="F255">
        <f t="shared" ref="F255:G257" si="112">3*0.05*(1-0.05)*(1-0.05)*G52+3*0.05*0.05*(1-0.05)*K52+0.05*0.05*0.05*O52+(1-3*0.05*(1-0.05)*(1-0.05)-3*0.05*0.05*(1-0.05)-0.05*0.05*0.05)*C52</f>
        <v>1.2536325E-4</v>
      </c>
      <c r="G255">
        <f t="shared" si="112"/>
        <v>7.7328644999999992E-4</v>
      </c>
      <c r="H255">
        <f>Q52+M52+I52+E52</f>
        <v>3.9680619999999998</v>
      </c>
      <c r="I255">
        <f t="shared" ref="I255:J257" si="113">3*0.05*(1-0.05)*(1-0.05)*G59+3*0.05*0.05*(1-0.05)*K59+0.05*0.05*0.05*O59+(1-3*0.05*(1-0.05)*(1-0.05)-3*0.05*0.05*(1-0.05)-0.05*0.05*0.05)*C59</f>
        <v>1.2536325E-4</v>
      </c>
      <c r="J255">
        <f t="shared" si="113"/>
        <v>7.7328644999999992E-4</v>
      </c>
      <c r="K255">
        <f>Q59+M59+I59+E59</f>
        <v>4.0596690000000004</v>
      </c>
      <c r="L255">
        <f>3*0.05*(1-0.05)*(1-0.05)*F66+3*0.05*0.05*(1-0.05)*J66+0.05*0.05*0.05*N66+(1-3*0.05*(1-0.05)*(1-0.05)-3*0.05*0.05*(1-0.05)-0.05*0.05*0.05)*B66</f>
        <v>1.8814865374999997E-3</v>
      </c>
      <c r="M255">
        <f>Q66+M66+I66+E66</f>
        <v>6.6506919999999994</v>
      </c>
      <c r="N255" s="21" t="s">
        <v>44</v>
      </c>
      <c r="O255" s="20" t="s">
        <v>40</v>
      </c>
      <c r="P255" s="16" t="s">
        <v>34</v>
      </c>
      <c r="Q255" t="s">
        <v>33</v>
      </c>
      <c r="R255">
        <f t="shared" ref="R255:S257" si="114">3*0.1*(1-0.1)*(1-0.1)*G52+3*0.1*0.1*(1-0.1)*K52+0.1*0.1*0.1*O52+(1-3*0.1*(1-0.1)*(1-0.1)-3*0.1*0.1*(1-0.1)-0.1*0.1*0.1)*C52</f>
        <v>1.4070800000000002E-4</v>
      </c>
      <c r="S255">
        <f t="shared" si="114"/>
        <v>7.9189760000000005E-4</v>
      </c>
      <c r="U255">
        <f t="shared" ref="U255:V257" si="115">3*0.1*(1-0.1)*(1-0.1)*G59+3*0.1*0.1*(1-0.1)*K59+0.1*0.1*0.1*O59+(1-3*0.1*(1-0.1)*(1-0.1)-3*0.1*0.1*(1-0.1)-0.1*0.1*0.1)*C59</f>
        <v>1.4070800000000002E-4</v>
      </c>
      <c r="V255">
        <f t="shared" si="115"/>
        <v>7.9189760000000005E-4</v>
      </c>
      <c r="X255">
        <f>3*0.1*(1-0.1)*(1-0.1)*F66+3*0.1*0.1*(1-0.1)*J66+0.1*0.1*0.1*N66+(1-3*0.1*(1-0.1)*(1-0.1)-3*0.1*0.1*(1-0.1)-0.1*0.1*0.1)*B66</f>
        <v>1.7184882999999997E-3</v>
      </c>
    </row>
    <row r="256" spans="1:25" x14ac:dyDescent="0.25">
      <c r="A256" s="17"/>
      <c r="B256" s="21"/>
      <c r="C256" s="20"/>
      <c r="D256" s="16"/>
      <c r="E256" t="s">
        <v>35</v>
      </c>
      <c r="F256">
        <f t="shared" si="112"/>
        <v>2.4239476249999999E-4</v>
      </c>
      <c r="G256">
        <f t="shared" si="112"/>
        <v>5.2294577499999997E-4</v>
      </c>
      <c r="H256">
        <f>Q53+M53+I53+E53</f>
        <v>4.3916740000000001</v>
      </c>
      <c r="I256">
        <f t="shared" si="113"/>
        <v>2.4571668750000001E-4</v>
      </c>
      <c r="J256">
        <f t="shared" si="113"/>
        <v>5.1477976249999992E-4</v>
      </c>
      <c r="K256">
        <f>Q60+M60+I60+E60</f>
        <v>4.0174389999999995</v>
      </c>
      <c r="N256" s="21"/>
      <c r="O256" s="20"/>
      <c r="P256" s="16"/>
      <c r="Q256" t="s">
        <v>35</v>
      </c>
      <c r="R256">
        <f t="shared" si="114"/>
        <v>2.4894909999999997E-4</v>
      </c>
      <c r="S256">
        <f t="shared" si="114"/>
        <v>5.3374619999999994E-4</v>
      </c>
      <c r="U256">
        <f t="shared" si="115"/>
        <v>2.5568250000000003E-4</v>
      </c>
      <c r="V256">
        <f t="shared" si="115"/>
        <v>5.1864109999999995E-4</v>
      </c>
    </row>
    <row r="257" spans="1:24" x14ac:dyDescent="0.25">
      <c r="A257" s="17"/>
      <c r="B257" s="21"/>
      <c r="C257" s="20"/>
      <c r="D257" s="16"/>
      <c r="E257" t="s">
        <v>36</v>
      </c>
      <c r="F257">
        <f t="shared" si="112"/>
        <v>1.7449874999999997E-3</v>
      </c>
      <c r="G257">
        <f t="shared" si="112"/>
        <v>2.4592749999999995E-3</v>
      </c>
      <c r="H257">
        <f>Q54+M54+I54+E54</f>
        <v>4.6482980000000005</v>
      </c>
      <c r="I257">
        <f t="shared" si="113"/>
        <v>1.7592624999999999E-3</v>
      </c>
      <c r="J257">
        <f t="shared" si="113"/>
        <v>2.4442874999999996E-3</v>
      </c>
      <c r="K257">
        <f>Q61+M61+I61+E61</f>
        <v>4.1755029999999991</v>
      </c>
      <c r="N257" s="21"/>
      <c r="O257" s="20"/>
      <c r="P257" s="16"/>
      <c r="Q257" t="s">
        <v>36</v>
      </c>
      <c r="R257">
        <f t="shared" si="114"/>
        <v>1.7898999999999997E-3</v>
      </c>
      <c r="S257">
        <f t="shared" si="114"/>
        <v>2.5171999999999998E-3</v>
      </c>
      <c r="U257">
        <f t="shared" si="115"/>
        <v>1.8170999999999999E-3</v>
      </c>
      <c r="V257">
        <f t="shared" si="115"/>
        <v>2.4873E-3</v>
      </c>
    </row>
    <row r="258" spans="1:24" x14ac:dyDescent="0.25">
      <c r="A258" s="17"/>
      <c r="C258" s="6"/>
    </row>
    <row r="259" spans="1:24" x14ac:dyDescent="0.25">
      <c r="A259" s="17"/>
      <c r="C259" s="6"/>
    </row>
    <row r="260" spans="1:24" x14ac:dyDescent="0.25">
      <c r="A260" s="17"/>
      <c r="C260" s="6"/>
    </row>
    <row r="261" spans="1:24" x14ac:dyDescent="0.25">
      <c r="A261" s="17"/>
      <c r="B261" s="21" t="s">
        <v>45</v>
      </c>
      <c r="C261" s="20" t="s">
        <v>41</v>
      </c>
      <c r="D261" s="16" t="s">
        <v>37</v>
      </c>
      <c r="E261" t="s">
        <v>33</v>
      </c>
      <c r="F261">
        <f t="shared" ref="F261:G263" si="116">3*0.2*(1-0.2)*(1-0.2)*G52+3*0.2*0.2*(1-0.2)*K52+0.2*0.2*0.2*O52+(1-3*0.2*(1-0.2)*(1-0.2)-3*0.2*0.2*(1-0.2)-0.2*0.2*0.2)*C52</f>
        <v>1.6531200000000001E-4</v>
      </c>
      <c r="G261">
        <f t="shared" si="116"/>
        <v>8.2884479999999997E-4</v>
      </c>
      <c r="I261">
        <f t="shared" ref="I261:J263" si="117">3*0.2*(1-0.2)*(1-0.2)*G59+3*0.2*0.2*(1-0.2)*K59+0.2*0.2*0.2*O59+(1-3*0.2*(1-0.2)*(1-0.2)-3*0.2*0.2*(1-0.2)-0.2*0.2*0.2)*C59</f>
        <v>1.6531200000000001E-4</v>
      </c>
      <c r="J261">
        <f t="shared" si="117"/>
        <v>8.2884479999999997E-4</v>
      </c>
      <c r="L261">
        <f>3*0.2*(1-0.2)*(1-0.2)*F66+3*0.2*0.2*(1-0.2)*J66+0.2*0.2*0.2*N66+(1-3*0.2*(1-0.2)*(1-0.2)-3*0.2*0.2*(1-0.2)-0.2*0.2*0.2)*B66</f>
        <v>1.5408703999999997E-3</v>
      </c>
      <c r="N261" s="21" t="s">
        <v>46</v>
      </c>
      <c r="O261" s="20" t="s">
        <v>42</v>
      </c>
      <c r="P261" s="16" t="s">
        <v>38</v>
      </c>
      <c r="Q261" t="s">
        <v>33</v>
      </c>
      <c r="R261">
        <f t="shared" ref="R261:S263" si="118">3*0.3*(1-0.3)*(1-0.3)*G52+3*0.3*0.3*(1-0.3)*K52+0.3*0.3*0.3*O52+(1-3*0.3*(1-0.3)*(1-0.3)-3*0.3*0.3*(1-0.3)-0.3*0.3*0.3)*C52</f>
        <v>1.82752E-4</v>
      </c>
      <c r="S261">
        <f t="shared" si="118"/>
        <v>8.6534320000000015E-4</v>
      </c>
      <c r="U261">
        <f t="shared" ref="U261:V263" si="119">3*0.3*(1-0.3)*(1-0.3)*G59+3*0.3*0.3*(1-0.3)*K59+0.3*0.3*0.3*O59+(1-3*0.3*(1-0.3)*(1-0.3)-3*0.3*0.3*(1-0.3)-0.3*0.3*0.3)*C59</f>
        <v>1.82752E-4</v>
      </c>
      <c r="V261">
        <f t="shared" si="119"/>
        <v>8.6534320000000015E-4</v>
      </c>
      <c r="X261">
        <f>3*0.3*(1-0.3)*(1-0.3)*F66+3*0.3*0.3*(1-0.3)*J66+0.3*0.3*0.3*N66+(1-3*0.3*(1-0.3)*(1-0.3)-3*0.3*0.3*(1-0.3)-0.3*0.3*0.3)*B66</f>
        <v>1.5308121000000004E-3</v>
      </c>
    </row>
    <row r="262" spans="1:24" x14ac:dyDescent="0.25">
      <c r="A262" s="17"/>
      <c r="B262" s="21"/>
      <c r="C262" s="20"/>
      <c r="D262" s="16"/>
      <c r="E262" t="s">
        <v>35</v>
      </c>
      <c r="F262">
        <f t="shared" si="116"/>
        <v>2.619368E-4</v>
      </c>
      <c r="G262">
        <f t="shared" si="116"/>
        <v>5.5498959999999986E-4</v>
      </c>
      <c r="I262">
        <f t="shared" si="117"/>
        <v>2.7567599999999998E-4</v>
      </c>
      <c r="J262">
        <f t="shared" si="117"/>
        <v>5.2938079999999992E-4</v>
      </c>
      <c r="N262" s="21"/>
      <c r="O262" s="20"/>
      <c r="P262" s="16"/>
      <c r="Q262" t="s">
        <v>35</v>
      </c>
      <c r="R262">
        <f t="shared" si="118"/>
        <v>2.7476369999999999E-4</v>
      </c>
      <c r="S262">
        <f t="shared" si="118"/>
        <v>5.758874E-4</v>
      </c>
      <c r="U262">
        <f t="shared" si="119"/>
        <v>2.9560950000000002E-4</v>
      </c>
      <c r="V262">
        <f t="shared" si="119"/>
        <v>5.4376370000000008E-4</v>
      </c>
    </row>
    <row r="263" spans="1:24" x14ac:dyDescent="0.25">
      <c r="A263" s="17"/>
      <c r="B263" s="21"/>
      <c r="C263" s="20"/>
      <c r="D263" s="16"/>
      <c r="E263" t="s">
        <v>36</v>
      </c>
      <c r="F263">
        <f t="shared" si="116"/>
        <v>1.8791999999999997E-3</v>
      </c>
      <c r="G263">
        <f t="shared" si="116"/>
        <v>2.6295999999999997E-3</v>
      </c>
      <c r="I263">
        <f t="shared" si="117"/>
        <v>1.9288E-3</v>
      </c>
      <c r="J263">
        <f t="shared" si="117"/>
        <v>2.5703999999999996E-3</v>
      </c>
      <c r="N263" s="21"/>
      <c r="O263" s="20"/>
      <c r="P263" s="16"/>
      <c r="Q263" t="s">
        <v>36</v>
      </c>
      <c r="R263">
        <f t="shared" si="118"/>
        <v>1.9673E-3</v>
      </c>
      <c r="S263">
        <f t="shared" si="118"/>
        <v>2.7383999999999998E-3</v>
      </c>
      <c r="U263">
        <f t="shared" si="119"/>
        <v>2.0357000000000001E-3</v>
      </c>
      <c r="V263">
        <f t="shared" si="119"/>
        <v>2.6511E-3</v>
      </c>
    </row>
  </sheetData>
  <mergeCells count="346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AF25:AH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12:P114"/>
    <mergeCell ref="P118:P120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</mergeCells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50根构件</vt:lpstr>
      <vt:lpstr>48根构件</vt:lpstr>
      <vt:lpstr>47根构件 </vt:lpstr>
      <vt:lpstr>46根构件</vt:lpstr>
      <vt:lpstr>44根构件 </vt:lpstr>
      <vt:lpstr>43根构件  </vt:lpstr>
      <vt:lpstr>42根构件 </vt:lpstr>
      <vt:lpstr>40根构件 </vt:lpstr>
      <vt:lpstr>39根构件</vt:lpstr>
      <vt:lpstr>38根构件  </vt:lpstr>
      <vt:lpstr>36根构件 </vt:lpstr>
      <vt:lpstr>35根构件 </vt:lpstr>
      <vt:lpstr>34根构件 </vt:lpstr>
      <vt:lpstr>32根构件</vt:lpstr>
      <vt:lpstr>31根构件 </vt:lpstr>
      <vt:lpstr>30根构件 </vt:lpstr>
      <vt:lpstr>28根构件 </vt:lpstr>
      <vt:lpstr>27根构件  </vt:lpstr>
      <vt:lpstr>26根构件 </vt:lpstr>
      <vt:lpstr>24根构件 </vt:lpstr>
      <vt:lpstr>23根构件  </vt:lpstr>
      <vt:lpstr>22根构件</vt:lpstr>
      <vt:lpstr>19根构件  </vt:lpstr>
      <vt:lpstr>20根构件 </vt:lpstr>
      <vt:lpstr>18根构件 </vt:lpstr>
      <vt:lpstr>16根构件 </vt:lpstr>
      <vt:lpstr>15根构件  </vt:lpstr>
      <vt:lpstr>14根构件  </vt:lpstr>
      <vt:lpstr>13根构件  </vt:lpstr>
      <vt:lpstr>12根构件  </vt:lpstr>
      <vt:lpstr>11根构件  </vt:lpstr>
      <vt:lpstr>10根构件 </vt:lpstr>
      <vt:lpstr>9根构件  </vt:lpstr>
      <vt:lpstr>8根构件 </vt:lpstr>
      <vt:lpstr>7根构件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Windows 用户</cp:lastModifiedBy>
  <dcterms:created xsi:type="dcterms:W3CDTF">2018-02-27T11:14:00Z</dcterms:created>
  <dcterms:modified xsi:type="dcterms:W3CDTF">2019-06-23T09:42:42Z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