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含水率 累产油" sheetId="1" r:id="rId1"/>
    <sheet name="采油" sheetId="2" r:id="rId2"/>
    <sheet name="注汽" sheetId="3" r:id="rId3"/>
    <sheet name="油汽比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4" l="1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" i="4"/>
  <c r="E70" i="4" l="1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L103" i="1" l="1"/>
  <c r="L104" i="1" s="1"/>
  <c r="L105" i="1" s="1"/>
  <c r="L106" i="1" s="1"/>
  <c r="L107" i="1" s="1"/>
  <c r="L102" i="1"/>
  <c r="L81" i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80" i="1"/>
  <c r="L70" i="1"/>
  <c r="L71" i="1" s="1"/>
  <c r="L72" i="1" s="1"/>
  <c r="L73" i="1" s="1"/>
  <c r="L74" i="1" s="1"/>
  <c r="L75" i="1" s="1"/>
  <c r="L76" i="1" s="1"/>
  <c r="L77" i="1" s="1"/>
  <c r="L78" i="1" s="1"/>
  <c r="L79" i="1" s="1"/>
  <c r="L69" i="1"/>
  <c r="L59" i="1"/>
  <c r="L60" i="1" s="1"/>
  <c r="L61" i="1" s="1"/>
  <c r="L62" i="1" s="1"/>
  <c r="L63" i="1" s="1"/>
  <c r="L64" i="1" s="1"/>
  <c r="L65" i="1" s="1"/>
  <c r="L66" i="1" s="1"/>
  <c r="L67" i="1" s="1"/>
  <c r="L68" i="1" s="1"/>
  <c r="L58" i="1"/>
  <c r="L48" i="1"/>
  <c r="L49" i="1" s="1"/>
  <c r="L50" i="1" s="1"/>
  <c r="L51" i="1" s="1"/>
  <c r="L52" i="1" s="1"/>
  <c r="L53" i="1" s="1"/>
  <c r="L54" i="1" s="1"/>
  <c r="L55" i="1" s="1"/>
  <c r="L56" i="1" s="1"/>
  <c r="L57" i="1" s="1"/>
  <c r="L47" i="1"/>
  <c r="L37" i="1"/>
  <c r="L38" i="1"/>
  <c r="L39" i="1" s="1"/>
  <c r="L40" i="1" s="1"/>
  <c r="L41" i="1" s="1"/>
  <c r="L42" i="1" s="1"/>
  <c r="L43" i="1" s="1"/>
  <c r="L44" i="1" s="1"/>
  <c r="L45" i="1" s="1"/>
  <c r="L46" i="1" s="1"/>
  <c r="L36" i="1"/>
  <c r="M35" i="1"/>
  <c r="E54" i="3" l="1"/>
  <c r="E53" i="3"/>
  <c r="L54" i="3" s="1"/>
  <c r="L52" i="3"/>
  <c r="E52" i="3"/>
  <c r="H53" i="3" s="1"/>
  <c r="E51" i="3"/>
  <c r="H52" i="3" s="1"/>
  <c r="E50" i="3"/>
  <c r="H51" i="3" s="1"/>
  <c r="E49" i="3"/>
  <c r="L48" i="3"/>
  <c r="E48" i="3"/>
  <c r="H49" i="3" s="1"/>
  <c r="H47" i="3"/>
  <c r="E47" i="3"/>
  <c r="H48" i="3" s="1"/>
  <c r="E46" i="3"/>
  <c r="L47" i="3" s="1"/>
  <c r="L45" i="3"/>
  <c r="E45" i="3"/>
  <c r="L46" i="3" s="1"/>
  <c r="E44" i="3"/>
  <c r="H45" i="3" s="1"/>
  <c r="L43" i="3"/>
  <c r="E43" i="3"/>
  <c r="H44" i="3" s="1"/>
  <c r="E42" i="3"/>
  <c r="H43" i="3" s="1"/>
  <c r="L41" i="3"/>
  <c r="E41" i="3"/>
  <c r="L42" i="3" s="1"/>
  <c r="E40" i="3"/>
  <c r="H41" i="3" s="1"/>
  <c r="L39" i="3"/>
  <c r="E39" i="3"/>
  <c r="H40" i="3" s="1"/>
  <c r="E38" i="3"/>
  <c r="H39" i="3" s="1"/>
  <c r="L37" i="3"/>
  <c r="E37" i="3"/>
  <c r="L38" i="3" s="1"/>
  <c r="E36" i="3"/>
  <c r="H37" i="3" s="1"/>
  <c r="L35" i="3"/>
  <c r="E35" i="3"/>
  <c r="L36" i="3" s="1"/>
  <c r="E34" i="3"/>
  <c r="H35" i="3" s="1"/>
  <c r="E33" i="3"/>
  <c r="L34" i="3" s="1"/>
  <c r="E32" i="3"/>
  <c r="L31" i="3"/>
  <c r="E31" i="3"/>
  <c r="H32" i="3" s="1"/>
  <c r="E30" i="3"/>
  <c r="H31" i="3" s="1"/>
  <c r="L29" i="3"/>
  <c r="E29" i="3"/>
  <c r="L30" i="3" s="1"/>
  <c r="E28" i="3"/>
  <c r="H29" i="3" s="1"/>
  <c r="L27" i="3"/>
  <c r="E27" i="3"/>
  <c r="L28" i="3" s="1"/>
  <c r="E26" i="3"/>
  <c r="H27" i="3" s="1"/>
  <c r="E25" i="3"/>
  <c r="L26" i="3" s="1"/>
  <c r="E24" i="3"/>
  <c r="H25" i="3" s="1"/>
  <c r="E23" i="3"/>
  <c r="H24" i="3" s="1"/>
  <c r="E22" i="3"/>
  <c r="L21" i="3"/>
  <c r="E21" i="3"/>
  <c r="L22" i="3" s="1"/>
  <c r="L23" i="3" s="1"/>
  <c r="E20" i="3"/>
  <c r="H21" i="3" s="1"/>
  <c r="L19" i="3"/>
  <c r="E19" i="3"/>
  <c r="L20" i="3" s="1"/>
  <c r="E18" i="3"/>
  <c r="H19" i="3" s="1"/>
  <c r="L17" i="3"/>
  <c r="E17" i="3"/>
  <c r="L18" i="3" s="1"/>
  <c r="E16" i="3"/>
  <c r="H17" i="3" s="1"/>
  <c r="L15" i="3"/>
  <c r="H15" i="3"/>
  <c r="E15" i="3"/>
  <c r="H16" i="3" s="1"/>
  <c r="L49" i="3" l="1"/>
  <c r="L50" i="3" s="1"/>
  <c r="L53" i="3"/>
  <c r="H50" i="3"/>
  <c r="L51" i="3"/>
  <c r="H54" i="3"/>
  <c r="H23" i="3"/>
  <c r="H33" i="3"/>
  <c r="H20" i="3"/>
  <c r="H28" i="3"/>
  <c r="H36" i="3"/>
  <c r="L16" i="3"/>
  <c r="L24" i="3"/>
  <c r="L25" i="3" s="1"/>
  <c r="L32" i="3"/>
  <c r="L33" i="3" s="1"/>
  <c r="L40" i="3"/>
  <c r="L44" i="3"/>
  <c r="H18" i="3"/>
  <c r="H22" i="3"/>
  <c r="H26" i="3"/>
  <c r="H30" i="3"/>
  <c r="H34" i="3"/>
  <c r="H38" i="3"/>
  <c r="H42" i="3"/>
  <c r="H46" i="3"/>
</calcChain>
</file>

<file path=xl/sharedStrings.xml><?xml version="1.0" encoding="utf-8"?>
<sst xmlns="http://schemas.openxmlformats.org/spreadsheetml/2006/main" count="1121" uniqueCount="221">
  <si>
    <t>年月</t>
    <phoneticPr fontId="2" type="noConversion"/>
  </si>
  <si>
    <t>区块</t>
    <phoneticPr fontId="2" type="noConversion"/>
  </si>
  <si>
    <t>井号</t>
    <phoneticPr fontId="2" type="noConversion"/>
  </si>
  <si>
    <t>层位</t>
    <phoneticPr fontId="2" type="noConversion"/>
  </si>
  <si>
    <t>热采标志</t>
    <phoneticPr fontId="2" type="noConversion"/>
  </si>
  <si>
    <t>轮次筛选</t>
    <phoneticPr fontId="3" type="noConversion"/>
  </si>
  <si>
    <t>生产天数</t>
    <phoneticPr fontId="2" type="noConversion"/>
  </si>
  <si>
    <t>轮天数</t>
    <phoneticPr fontId="3" type="noConversion"/>
  </si>
  <si>
    <t>月产油量</t>
    <phoneticPr fontId="2" type="noConversion"/>
  </si>
  <si>
    <t>轮产油</t>
    <phoneticPr fontId="3" type="noConversion"/>
  </si>
  <si>
    <t>月产水量</t>
    <phoneticPr fontId="2" type="noConversion"/>
  </si>
  <si>
    <t>轮产水</t>
    <phoneticPr fontId="3" type="noConversion"/>
  </si>
  <si>
    <t>日产液量</t>
    <phoneticPr fontId="2" type="noConversion"/>
  </si>
  <si>
    <t>含水</t>
    <phoneticPr fontId="2" type="noConversion"/>
  </si>
  <si>
    <t>井口温度</t>
    <phoneticPr fontId="2" type="noConversion"/>
  </si>
  <si>
    <t>本轮产油</t>
    <phoneticPr fontId="2" type="noConversion"/>
  </si>
  <si>
    <t>本轮产水</t>
    <phoneticPr fontId="2" type="noConversion"/>
  </si>
  <si>
    <t>本轮生产天数</t>
    <phoneticPr fontId="2" type="noConversion"/>
  </si>
  <si>
    <t>累积产油量</t>
    <phoneticPr fontId="2" type="noConversion"/>
  </si>
  <si>
    <t>累积产水量</t>
    <phoneticPr fontId="2" type="noConversion"/>
  </si>
  <si>
    <t>累生产天数</t>
    <phoneticPr fontId="2" type="noConversion"/>
  </si>
  <si>
    <t>合计代码</t>
    <phoneticPr fontId="2" type="noConversion"/>
  </si>
  <si>
    <t>备注</t>
    <phoneticPr fontId="2" type="noConversion"/>
  </si>
  <si>
    <t>投产年度</t>
    <phoneticPr fontId="2" type="noConversion"/>
  </si>
  <si>
    <t>201208</t>
  </si>
  <si>
    <t>重18</t>
  </si>
  <si>
    <t>F340448</t>
  </si>
  <si>
    <t>J1b</t>
  </si>
  <si>
    <t>T</t>
  </si>
  <si>
    <t>4日新井投注，5日暂停注，10日新井复注</t>
  </si>
  <si>
    <t>2012</t>
  </si>
  <si>
    <t>201209</t>
  </si>
  <si>
    <t>正常</t>
  </si>
  <si>
    <t>201210</t>
  </si>
  <si>
    <t>201211</t>
  </si>
  <si>
    <t>201212</t>
  </si>
  <si>
    <t>201301</t>
  </si>
  <si>
    <t>201302</t>
  </si>
  <si>
    <t>20日二轮注汽</t>
  </si>
  <si>
    <t>201303</t>
  </si>
  <si>
    <t>2日二轮焖开6日挂抽</t>
  </si>
  <si>
    <t>201304</t>
  </si>
  <si>
    <t>201305</t>
  </si>
  <si>
    <t>15日三轮注汽26日焖开30日挂抽</t>
  </si>
  <si>
    <t>201306</t>
  </si>
  <si>
    <t>12日12:00-13:00一保</t>
  </si>
  <si>
    <t>201307</t>
  </si>
  <si>
    <t>15日一保</t>
  </si>
  <si>
    <t>201308</t>
  </si>
  <si>
    <t>17日二保</t>
  </si>
  <si>
    <t>201309</t>
  </si>
  <si>
    <t>19日一保</t>
  </si>
  <si>
    <t>201310</t>
  </si>
  <si>
    <t>10日四轮注汽21日焖开28日挂抽</t>
  </si>
  <si>
    <t>201311</t>
  </si>
  <si>
    <t>9日一保</t>
  </si>
  <si>
    <t>201312</t>
  </si>
  <si>
    <t>12日一保31日五轮注汽</t>
  </si>
  <si>
    <t>201401</t>
  </si>
  <si>
    <t>10日五轮焖井12日焖开</t>
  </si>
  <si>
    <t>201402</t>
  </si>
  <si>
    <t>2日进罐集油线破</t>
  </si>
  <si>
    <t>201403</t>
  </si>
  <si>
    <t>12日二保</t>
  </si>
  <si>
    <t>201404</t>
  </si>
  <si>
    <t>201405</t>
  </si>
  <si>
    <t>8日六轮注汽19日焖开24日挂抽28日停</t>
  </si>
  <si>
    <t>201406</t>
  </si>
  <si>
    <t>201407</t>
  </si>
  <si>
    <t>201408</t>
  </si>
  <si>
    <t>11日七轮注汽29日焖开</t>
  </si>
  <si>
    <t>201409</t>
  </si>
  <si>
    <t>罐区流程改造0.1天，6日挂抽</t>
  </si>
  <si>
    <t>201410</t>
  </si>
  <si>
    <t>201411</t>
  </si>
  <si>
    <t>201412</t>
  </si>
  <si>
    <t>FD340489</t>
  </si>
  <si>
    <t>4日新井投注，10日新井焖井，11日新井</t>
  </si>
  <si>
    <t>6日二轮注汽，20日焖开</t>
  </si>
  <si>
    <t>29日停电停抽</t>
  </si>
  <si>
    <t>3日一保16日三轮注汽</t>
  </si>
  <si>
    <t>1日焖开12日挂抽</t>
  </si>
  <si>
    <t>1日二保</t>
  </si>
  <si>
    <t>3日一保13日大罐进罐线焊口开19日四轮</t>
  </si>
  <si>
    <t>3日焖开19日挂抽</t>
  </si>
  <si>
    <t>8日一保</t>
  </si>
  <si>
    <t>8日焖开15日挂抽17日窜关21日启抽2</t>
  </si>
  <si>
    <t>26日二保</t>
  </si>
  <si>
    <t>6日套管头破停抽13日启抽28停电</t>
  </si>
  <si>
    <t>27日检泵4.7天</t>
  </si>
  <si>
    <t>1启抽19罐区流程改造停20六轮注汽</t>
  </si>
  <si>
    <t>7日焖开12日挂抽13日窜关27日启抽</t>
  </si>
  <si>
    <t>FD340493</t>
  </si>
  <si>
    <t>4日新井投注，17日新井焖井，18日新井</t>
  </si>
  <si>
    <t>6日停10日启抽12日二轮注汽23日焖开</t>
  </si>
  <si>
    <t>20日三轮注汽</t>
  </si>
  <si>
    <t>4日焖开14日挂抽</t>
  </si>
  <si>
    <t>29日一保</t>
  </si>
  <si>
    <t>8日四轮注汽20日焖开25日窜关29日扰</t>
  </si>
  <si>
    <t>2日启抽</t>
  </si>
  <si>
    <t>13日大罐进罐线焊口拉开</t>
  </si>
  <si>
    <t>12日五轮注汽21日焖开27日挂抽</t>
  </si>
  <si>
    <t>21日六轮注汽</t>
  </si>
  <si>
    <t>1日焖开2日大罐进罐线破停井10日挂抽</t>
  </si>
  <si>
    <t>30日七轮注汽</t>
  </si>
  <si>
    <t>13日焖开23日汽窜关25日启抽</t>
  </si>
  <si>
    <t>28日停电</t>
  </si>
  <si>
    <t>3日二保</t>
  </si>
  <si>
    <t>21日八轮注汽</t>
  </si>
  <si>
    <t>19日罐区流程改造停</t>
  </si>
  <si>
    <t>7九轮注汽19焖开20窜关2天(F340</t>
  </si>
  <si>
    <t>27日二保0.1天</t>
  </si>
  <si>
    <t>FHW34105</t>
  </si>
  <si>
    <t>8日新井投注20日投产</t>
  </si>
  <si>
    <t>1-21日杆卡22日检泵完启抽</t>
  </si>
  <si>
    <t>正常生产</t>
  </si>
  <si>
    <t>1日待注4日二轮注汽13日焖开15日挂抽</t>
  </si>
  <si>
    <t>19日检泵完扫线启抽</t>
  </si>
  <si>
    <t>21日一保</t>
  </si>
  <si>
    <t>23日一保</t>
  </si>
  <si>
    <t>24日二保</t>
  </si>
  <si>
    <t>13日大罐进罐口焊口拉开20日三轮注汽</t>
  </si>
  <si>
    <t>3日焖开</t>
  </si>
  <si>
    <t>25日杆卡</t>
  </si>
  <si>
    <t>全月杆卡</t>
  </si>
  <si>
    <t>7日砂卡</t>
  </si>
  <si>
    <t>1日停排8日检泵完启抽28日停电</t>
  </si>
  <si>
    <t>3四轮注汽14暂停注15点炉18焖开23</t>
  </si>
  <si>
    <t>15日二保0.1天</t>
  </si>
  <si>
    <t>19日罐区流程改造停0.1天</t>
  </si>
  <si>
    <t>22日窜关3.9天(F340526)26</t>
  </si>
  <si>
    <t>年月</t>
  </si>
  <si>
    <t>开发单元</t>
  </si>
  <si>
    <t>井号</t>
  </si>
  <si>
    <t>热采标志</t>
  </si>
  <si>
    <t>投产年度</t>
  </si>
  <si>
    <t>注汽天数</t>
    <phoneticPr fontId="3" type="noConversion"/>
  </si>
  <si>
    <t>轮注天数</t>
    <phoneticPr fontId="3" type="noConversion"/>
  </si>
  <si>
    <t>井口温度</t>
    <phoneticPr fontId="3" type="noConversion"/>
  </si>
  <si>
    <t>日配</t>
    <phoneticPr fontId="3" type="noConversion"/>
  </si>
  <si>
    <t>月注</t>
    <phoneticPr fontId="3" type="noConversion"/>
  </si>
  <si>
    <t>轮注汽量</t>
    <phoneticPr fontId="3" type="noConversion"/>
  </si>
  <si>
    <t>累注</t>
    <phoneticPr fontId="3" type="noConversion"/>
  </si>
  <si>
    <t>累注天数</t>
    <phoneticPr fontId="3" type="noConversion"/>
  </si>
  <si>
    <t>焖井时间</t>
    <phoneticPr fontId="3" type="noConversion"/>
  </si>
  <si>
    <t>合计代码</t>
  </si>
  <si>
    <t>备注</t>
  </si>
  <si>
    <t>101</t>
  </si>
  <si>
    <t>4日新井投注，5日至9日暂停注，17日焖</t>
  </si>
  <si>
    <t>102</t>
  </si>
  <si>
    <t>1日二轮焖井2日焖开</t>
  </si>
  <si>
    <t>103</t>
  </si>
  <si>
    <t>15日三轮注汽24日焖井26日焖开</t>
  </si>
  <si>
    <t>104</t>
  </si>
  <si>
    <t>10日四轮注汽19日焖井21日焖开</t>
  </si>
  <si>
    <t>105</t>
  </si>
  <si>
    <t>31日五轮注汽</t>
  </si>
  <si>
    <t>10日焖井</t>
  </si>
  <si>
    <t>106</t>
  </si>
  <si>
    <t>8日六轮注汽17日焖井</t>
  </si>
  <si>
    <t>107</t>
  </si>
  <si>
    <t>11日七轮注汽26日焖井</t>
  </si>
  <si>
    <t>201509</t>
  </si>
  <si>
    <t>108</t>
  </si>
  <si>
    <t>26日八轮注汽</t>
  </si>
  <si>
    <t>201510</t>
  </si>
  <si>
    <t>八轮注汽5日焖井</t>
  </si>
  <si>
    <t>201601</t>
  </si>
  <si>
    <t>109</t>
  </si>
  <si>
    <t>5九轮注汽15焖井</t>
  </si>
  <si>
    <t>201603</t>
  </si>
  <si>
    <t>19日十轮注汽</t>
  </si>
  <si>
    <t>30日五轮注汽</t>
  </si>
  <si>
    <t>6日二轮注汽19日焖井20日焖开</t>
  </si>
  <si>
    <t>16日三轮注汽30日焖井</t>
  </si>
  <si>
    <t>19日四轮注汽</t>
  </si>
  <si>
    <t>1日焖井</t>
  </si>
  <si>
    <t>6日焖井</t>
  </si>
  <si>
    <t>20日六轮注汽29日停投</t>
  </si>
  <si>
    <t>4日焖井</t>
  </si>
  <si>
    <t>201501</t>
  </si>
  <si>
    <t>9日七轮注汽22日焖井</t>
  </si>
  <si>
    <t>201505</t>
  </si>
  <si>
    <t>27日八轮注汽</t>
  </si>
  <si>
    <t>201506</t>
  </si>
  <si>
    <t>5日焖井</t>
  </si>
  <si>
    <t>26日九轮注汽</t>
  </si>
  <si>
    <t>15十轮注汽27焖井</t>
  </si>
  <si>
    <t>12日二轮注汽22日焖井23日焖开</t>
  </si>
  <si>
    <t>2日焖井4日焖开</t>
  </si>
  <si>
    <t>8日四轮注汽18日焖井</t>
  </si>
  <si>
    <t>14日五轮注汽19日焖井</t>
  </si>
  <si>
    <t>21日六轮注汽26日停炉30日焖井</t>
  </si>
  <si>
    <t>8日焖井</t>
  </si>
  <si>
    <t>21日八轮注汽27日焖井</t>
  </si>
  <si>
    <t>7日九轮注汽16日焖井</t>
  </si>
  <si>
    <t>201502</t>
  </si>
  <si>
    <t>27日十轮注汽</t>
  </si>
  <si>
    <t>201503</t>
  </si>
  <si>
    <t>26日十一轮注汽</t>
  </si>
  <si>
    <t>201507</t>
  </si>
  <si>
    <t>16日十二轮注汽24日焖井</t>
  </si>
  <si>
    <t>201602</t>
  </si>
  <si>
    <t>7十三轮注汽17焖井</t>
  </si>
  <si>
    <t>8日新井投注，18日焖井，20日投产</t>
  </si>
  <si>
    <t>4日二轮注汽11日焖井13日焖开</t>
  </si>
  <si>
    <t>3日四轮注汽16日焖井</t>
  </si>
  <si>
    <t>22日五轮注汽</t>
  </si>
  <si>
    <t>201508</t>
  </si>
  <si>
    <t>11日六轮注汽22日焖井</t>
  </si>
  <si>
    <t>含水率</t>
    <phoneticPr fontId="1" type="noConversion"/>
  </si>
  <si>
    <t>TIME</t>
  </si>
  <si>
    <t>DATE</t>
  </si>
  <si>
    <t>Cumulative Oil SC</t>
  </si>
  <si>
    <t>(day)</t>
  </si>
  <si>
    <t>(m3)</t>
  </si>
  <si>
    <t>Default-Field-PRO</t>
  </si>
  <si>
    <t>Y1</t>
  </si>
  <si>
    <t>pro.fhf</t>
  </si>
  <si>
    <t>inj.fhf</t>
  </si>
  <si>
    <t>Cumulative Water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</si>
</sst>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0" borderId="0" xfId="0" applyNumberFormat="1" applyAlignment="1">
      <alignment horizont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0" xfId="0" applyNumberFormat="1" applyFill="1" applyBorder="1" applyAlignment="1" applyProtection="1">
      <alignment horizontal="center" vertical="center"/>
      <protection locked="0"/>
    </xf>
    <xf numFmtId="0" fontId="0" fillId="0" borderId="0" xfId="0" applyNumberFormat="1" applyFill="1" applyBorder="1" applyAlignment="1" applyProtection="1">
      <alignment horizontal="left" vertical="center"/>
      <protection locked="0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Fill="1" applyBorder="1" applyAlignment="1">
      <alignment horizontal="center"/>
    </xf>
    <xf numFmtId="176" fontId="0" fillId="0" borderId="0" xfId="0" applyNumberFormat="1" applyFill="1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NumberFormat="1" applyFill="1" applyAlignment="1" applyProtection="1">
      <alignment horizontal="center" vertical="center"/>
      <protection locked="0"/>
    </xf>
    <xf numFmtId="0" fontId="0" fillId="2" borderId="0" xfId="0" applyFill="1"/>
    <xf numFmtId="0" fontId="0" fillId="2" borderId="0" xfId="0" applyNumberFormat="1" applyFill="1" applyBorder="1" applyAlignment="1" applyProtection="1">
      <alignment horizontal="center" vertical="center"/>
      <protection locked="0"/>
    </xf>
    <xf numFmtId="1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14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'含水率 累产油'!$C$3:$C$106</c:f>
              <c:numCache>
                <c:formatCode>m/d/yyyy</c:formatCode>
                <c:ptCount val="104"/>
                <c:pt idx="0">
                  <c:v>41061</c:v>
                </c:pt>
                <c:pt idx="1">
                  <c:v>41091</c:v>
                </c:pt>
                <c:pt idx="2">
                  <c:v>41122</c:v>
                </c:pt>
                <c:pt idx="3">
                  <c:v>41153</c:v>
                </c:pt>
                <c:pt idx="4">
                  <c:v>41183</c:v>
                </c:pt>
                <c:pt idx="5">
                  <c:v>41214</c:v>
                </c:pt>
                <c:pt idx="6">
                  <c:v>41244</c:v>
                </c:pt>
                <c:pt idx="7">
                  <c:v>41275</c:v>
                </c:pt>
                <c:pt idx="8">
                  <c:v>41306</c:v>
                </c:pt>
                <c:pt idx="9">
                  <c:v>41334</c:v>
                </c:pt>
                <c:pt idx="10">
                  <c:v>41365</c:v>
                </c:pt>
                <c:pt idx="11">
                  <c:v>41395</c:v>
                </c:pt>
                <c:pt idx="12">
                  <c:v>41426</c:v>
                </c:pt>
                <c:pt idx="13">
                  <c:v>41456</c:v>
                </c:pt>
                <c:pt idx="14">
                  <c:v>41487</c:v>
                </c:pt>
                <c:pt idx="15">
                  <c:v>41518</c:v>
                </c:pt>
                <c:pt idx="16">
                  <c:v>41548</c:v>
                </c:pt>
                <c:pt idx="17">
                  <c:v>41579</c:v>
                </c:pt>
                <c:pt idx="18">
                  <c:v>41609</c:v>
                </c:pt>
                <c:pt idx="19">
                  <c:v>41640</c:v>
                </c:pt>
                <c:pt idx="20">
                  <c:v>41671</c:v>
                </c:pt>
                <c:pt idx="21">
                  <c:v>41699</c:v>
                </c:pt>
                <c:pt idx="22">
                  <c:v>41730</c:v>
                </c:pt>
                <c:pt idx="23">
                  <c:v>41760</c:v>
                </c:pt>
                <c:pt idx="24">
                  <c:v>41791</c:v>
                </c:pt>
                <c:pt idx="25">
                  <c:v>41821</c:v>
                </c:pt>
                <c:pt idx="26">
                  <c:v>41852</c:v>
                </c:pt>
                <c:pt idx="27">
                  <c:v>41883</c:v>
                </c:pt>
                <c:pt idx="28">
                  <c:v>41913</c:v>
                </c:pt>
                <c:pt idx="29">
                  <c:v>41944</c:v>
                </c:pt>
                <c:pt idx="30">
                  <c:v>41974</c:v>
                </c:pt>
                <c:pt idx="31">
                  <c:v>42005</c:v>
                </c:pt>
                <c:pt idx="32">
                  <c:v>42036</c:v>
                </c:pt>
                <c:pt idx="33">
                  <c:v>42064</c:v>
                </c:pt>
                <c:pt idx="34">
                  <c:v>42095</c:v>
                </c:pt>
                <c:pt idx="35">
                  <c:v>42125</c:v>
                </c:pt>
                <c:pt idx="36">
                  <c:v>42156</c:v>
                </c:pt>
                <c:pt idx="37">
                  <c:v>42186</c:v>
                </c:pt>
                <c:pt idx="38">
                  <c:v>42217</c:v>
                </c:pt>
                <c:pt idx="39">
                  <c:v>42248</c:v>
                </c:pt>
                <c:pt idx="40">
                  <c:v>42278</c:v>
                </c:pt>
                <c:pt idx="41">
                  <c:v>42309</c:v>
                </c:pt>
                <c:pt idx="42">
                  <c:v>42339</c:v>
                </c:pt>
                <c:pt idx="43">
                  <c:v>42370</c:v>
                </c:pt>
                <c:pt idx="44">
                  <c:v>42401</c:v>
                </c:pt>
                <c:pt idx="45">
                  <c:v>42430</c:v>
                </c:pt>
                <c:pt idx="46">
                  <c:v>42461</c:v>
                </c:pt>
                <c:pt idx="47">
                  <c:v>42491</c:v>
                </c:pt>
                <c:pt idx="48">
                  <c:v>42522</c:v>
                </c:pt>
                <c:pt idx="49">
                  <c:v>42552</c:v>
                </c:pt>
                <c:pt idx="50">
                  <c:v>42583</c:v>
                </c:pt>
                <c:pt idx="51">
                  <c:v>42614</c:v>
                </c:pt>
                <c:pt idx="52">
                  <c:v>42644</c:v>
                </c:pt>
                <c:pt idx="53">
                  <c:v>42675</c:v>
                </c:pt>
                <c:pt idx="54">
                  <c:v>42705</c:v>
                </c:pt>
                <c:pt idx="55">
                  <c:v>42736</c:v>
                </c:pt>
                <c:pt idx="56">
                  <c:v>42767</c:v>
                </c:pt>
                <c:pt idx="57">
                  <c:v>42795</c:v>
                </c:pt>
                <c:pt idx="58">
                  <c:v>42826</c:v>
                </c:pt>
                <c:pt idx="59">
                  <c:v>42856</c:v>
                </c:pt>
                <c:pt idx="60">
                  <c:v>42887</c:v>
                </c:pt>
                <c:pt idx="61">
                  <c:v>42917</c:v>
                </c:pt>
                <c:pt idx="62">
                  <c:v>42948</c:v>
                </c:pt>
                <c:pt idx="63">
                  <c:v>42979</c:v>
                </c:pt>
                <c:pt idx="64">
                  <c:v>43009</c:v>
                </c:pt>
                <c:pt idx="65">
                  <c:v>43040</c:v>
                </c:pt>
                <c:pt idx="66">
                  <c:v>43070</c:v>
                </c:pt>
                <c:pt idx="67">
                  <c:v>43101</c:v>
                </c:pt>
                <c:pt idx="68">
                  <c:v>43132</c:v>
                </c:pt>
                <c:pt idx="69">
                  <c:v>43160</c:v>
                </c:pt>
                <c:pt idx="70">
                  <c:v>43191</c:v>
                </c:pt>
                <c:pt idx="71">
                  <c:v>43221</c:v>
                </c:pt>
                <c:pt idx="72">
                  <c:v>43252</c:v>
                </c:pt>
                <c:pt idx="73">
                  <c:v>43282</c:v>
                </c:pt>
                <c:pt idx="74">
                  <c:v>43313</c:v>
                </c:pt>
                <c:pt idx="75">
                  <c:v>43344</c:v>
                </c:pt>
                <c:pt idx="76">
                  <c:v>43374</c:v>
                </c:pt>
                <c:pt idx="77">
                  <c:v>43405</c:v>
                </c:pt>
                <c:pt idx="78">
                  <c:v>43435</c:v>
                </c:pt>
                <c:pt idx="79">
                  <c:v>43466</c:v>
                </c:pt>
                <c:pt idx="80">
                  <c:v>43497</c:v>
                </c:pt>
                <c:pt idx="81">
                  <c:v>43525</c:v>
                </c:pt>
                <c:pt idx="82">
                  <c:v>43556</c:v>
                </c:pt>
                <c:pt idx="83">
                  <c:v>43586</c:v>
                </c:pt>
                <c:pt idx="84">
                  <c:v>43617</c:v>
                </c:pt>
                <c:pt idx="85">
                  <c:v>43647</c:v>
                </c:pt>
                <c:pt idx="86">
                  <c:v>43678</c:v>
                </c:pt>
                <c:pt idx="87">
                  <c:v>43709</c:v>
                </c:pt>
                <c:pt idx="88">
                  <c:v>43739</c:v>
                </c:pt>
                <c:pt idx="89">
                  <c:v>43770</c:v>
                </c:pt>
                <c:pt idx="90">
                  <c:v>43800</c:v>
                </c:pt>
                <c:pt idx="91">
                  <c:v>43831</c:v>
                </c:pt>
                <c:pt idx="92">
                  <c:v>43862</c:v>
                </c:pt>
                <c:pt idx="93">
                  <c:v>43891</c:v>
                </c:pt>
                <c:pt idx="94">
                  <c:v>43922</c:v>
                </c:pt>
                <c:pt idx="95">
                  <c:v>43952</c:v>
                </c:pt>
                <c:pt idx="96">
                  <c:v>43983</c:v>
                </c:pt>
                <c:pt idx="97">
                  <c:v>44013</c:v>
                </c:pt>
                <c:pt idx="98">
                  <c:v>44044</c:v>
                </c:pt>
                <c:pt idx="99">
                  <c:v>44075</c:v>
                </c:pt>
                <c:pt idx="100">
                  <c:v>44105</c:v>
                </c:pt>
                <c:pt idx="101">
                  <c:v>44136</c:v>
                </c:pt>
                <c:pt idx="102">
                  <c:v>44166</c:v>
                </c:pt>
                <c:pt idx="103">
                  <c:v>44197</c:v>
                </c:pt>
              </c:numCache>
            </c:numRef>
          </c:xVal>
          <c:yVal>
            <c:numRef>
              <c:f>'含水率 累产油'!$D$3:$D$106</c:f>
              <c:numCache>
                <c:formatCode>General</c:formatCode>
                <c:ptCount val="104"/>
                <c:pt idx="0">
                  <c:v>0</c:v>
                </c:pt>
                <c:pt idx="1">
                  <c:v>29.341316223145</c:v>
                </c:pt>
                <c:pt idx="2">
                  <c:v>41.352203369141002</c:v>
                </c:pt>
                <c:pt idx="3">
                  <c:v>32.499252319336001</c:v>
                </c:pt>
                <c:pt idx="4">
                  <c:v>36.832111358642997</c:v>
                </c:pt>
                <c:pt idx="5">
                  <c:v>60.055725097656001</c:v>
                </c:pt>
                <c:pt idx="6">
                  <c:v>47.588665008545</c:v>
                </c:pt>
                <c:pt idx="7">
                  <c:v>57.218952178955</c:v>
                </c:pt>
                <c:pt idx="8">
                  <c:v>62.700225830077997</c:v>
                </c:pt>
                <c:pt idx="9">
                  <c:v>51.049118041992003</c:v>
                </c:pt>
                <c:pt idx="10">
                  <c:v>58.973430633545</c:v>
                </c:pt>
                <c:pt idx="11">
                  <c:v>59.869647979736001</c:v>
                </c:pt>
                <c:pt idx="12">
                  <c:v>60.759498596191001</c:v>
                </c:pt>
                <c:pt idx="13">
                  <c:v>62.283008575438998</c:v>
                </c:pt>
                <c:pt idx="14">
                  <c:v>69.742164611815994</c:v>
                </c:pt>
                <c:pt idx="15">
                  <c:v>72.352806091309006</c:v>
                </c:pt>
                <c:pt idx="16">
                  <c:v>67.581703186035</c:v>
                </c:pt>
                <c:pt idx="17">
                  <c:v>65.966552734375</c:v>
                </c:pt>
                <c:pt idx="18">
                  <c:v>71.252250671387003</c:v>
                </c:pt>
                <c:pt idx="19">
                  <c:v>71.224365234375</c:v>
                </c:pt>
                <c:pt idx="20">
                  <c:v>80.26570892334</c:v>
                </c:pt>
                <c:pt idx="21">
                  <c:v>81.727165222167997</c:v>
                </c:pt>
                <c:pt idx="22">
                  <c:v>82.126617431640994</c:v>
                </c:pt>
                <c:pt idx="23">
                  <c:v>81.259483337402003</c:v>
                </c:pt>
                <c:pt idx="24">
                  <c:v>80.135818481445</c:v>
                </c:pt>
                <c:pt idx="25">
                  <c:v>84.434120178222997</c:v>
                </c:pt>
                <c:pt idx="26">
                  <c:v>82.532752990722997</c:v>
                </c:pt>
                <c:pt idx="27">
                  <c:v>80.947280883789006</c:v>
                </c:pt>
                <c:pt idx="28">
                  <c:v>87.77946472168</c:v>
                </c:pt>
                <c:pt idx="29">
                  <c:v>90.54598236084</c:v>
                </c:pt>
                <c:pt idx="30">
                  <c:v>90.608253479004006</c:v>
                </c:pt>
                <c:pt idx="31">
                  <c:v>90.670524597167997</c:v>
                </c:pt>
                <c:pt idx="32">
                  <c:v>90.732795715332003</c:v>
                </c:pt>
                <c:pt idx="33">
                  <c:v>90.795066833495994</c:v>
                </c:pt>
                <c:pt idx="34">
                  <c:v>90.85733795166</c:v>
                </c:pt>
                <c:pt idx="35">
                  <c:v>90.696090698239999</c:v>
                </c:pt>
                <c:pt idx="36">
                  <c:v>89.818801879879999</c:v>
                </c:pt>
                <c:pt idx="37">
                  <c:v>88.717994689936006</c:v>
                </c:pt>
                <c:pt idx="38">
                  <c:v>87.617187499991999</c:v>
                </c:pt>
                <c:pt idx="39">
                  <c:v>86.516380310048007</c:v>
                </c:pt>
                <c:pt idx="40">
                  <c:v>85.915573120104</c:v>
                </c:pt>
                <c:pt idx="41">
                  <c:v>85.314765930159993</c:v>
                </c:pt>
                <c:pt idx="42">
                  <c:v>84.713958740216</c:v>
                </c:pt>
                <c:pt idx="43">
                  <c:v>84.513151550271999</c:v>
                </c:pt>
                <c:pt idx="44">
                  <c:v>84.613151550271994</c:v>
                </c:pt>
                <c:pt idx="45">
                  <c:v>85.113151550271994</c:v>
                </c:pt>
                <c:pt idx="46">
                  <c:v>85.613151550271994</c:v>
                </c:pt>
                <c:pt idx="47">
                  <c:v>86.113151550271994</c:v>
                </c:pt>
                <c:pt idx="48">
                  <c:v>86.613151550271994</c:v>
                </c:pt>
                <c:pt idx="49">
                  <c:v>87.113151550271994</c:v>
                </c:pt>
                <c:pt idx="50">
                  <c:v>87.613151550271994</c:v>
                </c:pt>
                <c:pt idx="51">
                  <c:v>88.113151550271994</c:v>
                </c:pt>
                <c:pt idx="52">
                  <c:v>88.613151550271994</c:v>
                </c:pt>
                <c:pt idx="53">
                  <c:v>89.113151550271994</c:v>
                </c:pt>
                <c:pt idx="54">
                  <c:v>89.613151550271994</c:v>
                </c:pt>
                <c:pt idx="55">
                  <c:v>89.917994689935995</c:v>
                </c:pt>
                <c:pt idx="56">
                  <c:v>90.222837829599996</c:v>
                </c:pt>
                <c:pt idx="57">
                  <c:v>90.527680969263997</c:v>
                </c:pt>
                <c:pt idx="58">
                  <c:v>90.832524108927998</c:v>
                </c:pt>
                <c:pt idx="59">
                  <c:v>91.137367248592</c:v>
                </c:pt>
                <c:pt idx="60">
                  <c:v>91.442210388256001</c:v>
                </c:pt>
                <c:pt idx="61">
                  <c:v>91.747053527920002</c:v>
                </c:pt>
                <c:pt idx="62">
                  <c:v>92.051896667584003</c:v>
                </c:pt>
                <c:pt idx="63">
                  <c:v>92.356739807248005</c:v>
                </c:pt>
                <c:pt idx="64">
                  <c:v>92.661582946912006</c:v>
                </c:pt>
                <c:pt idx="65">
                  <c:v>92.966426086576007</c:v>
                </c:pt>
                <c:pt idx="66">
                  <c:v>93.271269226239994</c:v>
                </c:pt>
                <c:pt idx="67">
                  <c:v>93.477280883789007</c:v>
                </c:pt>
                <c:pt idx="68">
                  <c:v>93.683292541338005</c:v>
                </c:pt>
                <c:pt idx="69">
                  <c:v>93.889304198887004</c:v>
                </c:pt>
                <c:pt idx="70">
                  <c:v>94.095315856436002</c:v>
                </c:pt>
                <c:pt idx="71">
                  <c:v>94.3013275139851</c:v>
                </c:pt>
                <c:pt idx="72">
                  <c:v>94.507339171534099</c:v>
                </c:pt>
                <c:pt idx="73">
                  <c:v>94.713350829083097</c:v>
                </c:pt>
                <c:pt idx="74">
                  <c:v>94.919362486632096</c:v>
                </c:pt>
                <c:pt idx="75">
                  <c:v>95.125374144181094</c:v>
                </c:pt>
                <c:pt idx="76">
                  <c:v>95.331385801730093</c:v>
                </c:pt>
                <c:pt idx="77">
                  <c:v>95.537397459279106</c:v>
                </c:pt>
                <c:pt idx="78">
                  <c:v>95.743409116828104</c:v>
                </c:pt>
                <c:pt idx="79">
                  <c:v>95.849472808837803</c:v>
                </c:pt>
                <c:pt idx="80">
                  <c:v>95.955536500847501</c:v>
                </c:pt>
                <c:pt idx="81">
                  <c:v>96.061600192857199</c:v>
                </c:pt>
                <c:pt idx="82">
                  <c:v>96.167663884866897</c:v>
                </c:pt>
                <c:pt idx="83">
                  <c:v>96.273727576876595</c:v>
                </c:pt>
                <c:pt idx="84">
                  <c:v>96.379791268886294</c:v>
                </c:pt>
                <c:pt idx="85">
                  <c:v>96.485854960896006</c:v>
                </c:pt>
                <c:pt idx="86">
                  <c:v>96.591918652905704</c:v>
                </c:pt>
                <c:pt idx="87">
                  <c:v>96.697982344915403</c:v>
                </c:pt>
                <c:pt idx="88">
                  <c:v>96.804046036925101</c:v>
                </c:pt>
                <c:pt idx="89">
                  <c:v>96.910109728934799</c:v>
                </c:pt>
                <c:pt idx="90">
                  <c:v>97.016173420944497</c:v>
                </c:pt>
                <c:pt idx="91">
                  <c:v>97.122237112954195</c:v>
                </c:pt>
                <c:pt idx="92">
                  <c:v>97.228300804963894</c:v>
                </c:pt>
                <c:pt idx="93">
                  <c:v>97.334364496973606</c:v>
                </c:pt>
                <c:pt idx="94">
                  <c:v>97.440428188983304</c:v>
                </c:pt>
                <c:pt idx="95">
                  <c:v>97.546491880993003</c:v>
                </c:pt>
                <c:pt idx="96">
                  <c:v>97.652555573002701</c:v>
                </c:pt>
                <c:pt idx="97">
                  <c:v>97.758619265012399</c:v>
                </c:pt>
                <c:pt idx="98">
                  <c:v>97.864682957022097</c:v>
                </c:pt>
                <c:pt idx="99">
                  <c:v>97.970746649031796</c:v>
                </c:pt>
                <c:pt idx="100">
                  <c:v>98.076810341041494</c:v>
                </c:pt>
                <c:pt idx="101">
                  <c:v>98.182874033051206</c:v>
                </c:pt>
                <c:pt idx="102">
                  <c:v>98.288937725060904</c:v>
                </c:pt>
                <c:pt idx="103">
                  <c:v>98.395001417070603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E0-4F63-8AA4-DD90A8D47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384880"/>
        <c:axId val="479385208"/>
      </c:scatterChart>
      <c:valAx>
        <c:axId val="479384880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altLang="en-US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79385208"/>
        <c:crosses val="autoZero"/>
        <c:crossBetween val="midCat"/>
      </c:valAx>
      <c:valAx>
        <c:axId val="479385208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altLang="en-US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793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zh-CN" altLang="en-US" sz="9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'含水率 累产油'!$K$4:$K$107</c:f>
              <c:numCache>
                <c:formatCode>m/d/yyyy</c:formatCode>
                <c:ptCount val="104"/>
                <c:pt idx="0">
                  <c:v>41061</c:v>
                </c:pt>
                <c:pt idx="1">
                  <c:v>41091</c:v>
                </c:pt>
                <c:pt idx="2">
                  <c:v>41122</c:v>
                </c:pt>
                <c:pt idx="3">
                  <c:v>41153</c:v>
                </c:pt>
                <c:pt idx="4">
                  <c:v>41183</c:v>
                </c:pt>
                <c:pt idx="5">
                  <c:v>41214</c:v>
                </c:pt>
                <c:pt idx="6">
                  <c:v>41244</c:v>
                </c:pt>
                <c:pt idx="7">
                  <c:v>41275</c:v>
                </c:pt>
                <c:pt idx="8">
                  <c:v>41306</c:v>
                </c:pt>
                <c:pt idx="9">
                  <c:v>41334</c:v>
                </c:pt>
                <c:pt idx="10">
                  <c:v>41365</c:v>
                </c:pt>
                <c:pt idx="11">
                  <c:v>41395</c:v>
                </c:pt>
                <c:pt idx="12">
                  <c:v>41426</c:v>
                </c:pt>
                <c:pt idx="13">
                  <c:v>41456</c:v>
                </c:pt>
                <c:pt idx="14">
                  <c:v>41487</c:v>
                </c:pt>
                <c:pt idx="15">
                  <c:v>41518</c:v>
                </c:pt>
                <c:pt idx="16">
                  <c:v>41548</c:v>
                </c:pt>
                <c:pt idx="17">
                  <c:v>41579</c:v>
                </c:pt>
                <c:pt idx="18">
                  <c:v>41609</c:v>
                </c:pt>
                <c:pt idx="19">
                  <c:v>41640</c:v>
                </c:pt>
                <c:pt idx="20">
                  <c:v>41671</c:v>
                </c:pt>
                <c:pt idx="21">
                  <c:v>41699</c:v>
                </c:pt>
                <c:pt idx="22">
                  <c:v>41730</c:v>
                </c:pt>
                <c:pt idx="23">
                  <c:v>41760</c:v>
                </c:pt>
                <c:pt idx="24">
                  <c:v>41791</c:v>
                </c:pt>
                <c:pt idx="25">
                  <c:v>41821</c:v>
                </c:pt>
                <c:pt idx="26">
                  <c:v>41852</c:v>
                </c:pt>
                <c:pt idx="27">
                  <c:v>41883</c:v>
                </c:pt>
                <c:pt idx="28">
                  <c:v>41913</c:v>
                </c:pt>
                <c:pt idx="29">
                  <c:v>41944</c:v>
                </c:pt>
                <c:pt idx="30">
                  <c:v>41974</c:v>
                </c:pt>
                <c:pt idx="31">
                  <c:v>42005</c:v>
                </c:pt>
                <c:pt idx="32">
                  <c:v>42036</c:v>
                </c:pt>
                <c:pt idx="33">
                  <c:v>42064</c:v>
                </c:pt>
                <c:pt idx="34">
                  <c:v>42095</c:v>
                </c:pt>
                <c:pt idx="35">
                  <c:v>42125</c:v>
                </c:pt>
                <c:pt idx="36">
                  <c:v>42156</c:v>
                </c:pt>
                <c:pt idx="37">
                  <c:v>42186</c:v>
                </c:pt>
                <c:pt idx="38">
                  <c:v>42217</c:v>
                </c:pt>
                <c:pt idx="39">
                  <c:v>42248</c:v>
                </c:pt>
                <c:pt idx="40">
                  <c:v>42278</c:v>
                </c:pt>
                <c:pt idx="41">
                  <c:v>42309</c:v>
                </c:pt>
                <c:pt idx="42">
                  <c:v>42339</c:v>
                </c:pt>
                <c:pt idx="43">
                  <c:v>42370</c:v>
                </c:pt>
                <c:pt idx="44">
                  <c:v>42401</c:v>
                </c:pt>
                <c:pt idx="45">
                  <c:v>42430</c:v>
                </c:pt>
                <c:pt idx="46">
                  <c:v>42461</c:v>
                </c:pt>
                <c:pt idx="47">
                  <c:v>42491</c:v>
                </c:pt>
                <c:pt idx="48">
                  <c:v>42522</c:v>
                </c:pt>
                <c:pt idx="49">
                  <c:v>42552</c:v>
                </c:pt>
                <c:pt idx="50">
                  <c:v>42583</c:v>
                </c:pt>
                <c:pt idx="51">
                  <c:v>42614</c:v>
                </c:pt>
                <c:pt idx="52">
                  <c:v>42644</c:v>
                </c:pt>
                <c:pt idx="53">
                  <c:v>42675</c:v>
                </c:pt>
                <c:pt idx="54">
                  <c:v>42705</c:v>
                </c:pt>
                <c:pt idx="55">
                  <c:v>42736</c:v>
                </c:pt>
                <c:pt idx="56">
                  <c:v>42767</c:v>
                </c:pt>
                <c:pt idx="57">
                  <c:v>42795</c:v>
                </c:pt>
                <c:pt idx="58">
                  <c:v>42826</c:v>
                </c:pt>
                <c:pt idx="59">
                  <c:v>42856</c:v>
                </c:pt>
                <c:pt idx="60">
                  <c:v>42887</c:v>
                </c:pt>
                <c:pt idx="61">
                  <c:v>42917</c:v>
                </c:pt>
                <c:pt idx="62">
                  <c:v>42948</c:v>
                </c:pt>
                <c:pt idx="63">
                  <c:v>42979</c:v>
                </c:pt>
                <c:pt idx="64">
                  <c:v>43009</c:v>
                </c:pt>
                <c:pt idx="65">
                  <c:v>43040</c:v>
                </c:pt>
                <c:pt idx="66">
                  <c:v>43070</c:v>
                </c:pt>
                <c:pt idx="67">
                  <c:v>43101</c:v>
                </c:pt>
                <c:pt idx="68">
                  <c:v>43132</c:v>
                </c:pt>
                <c:pt idx="69">
                  <c:v>43160</c:v>
                </c:pt>
                <c:pt idx="70">
                  <c:v>43191</c:v>
                </c:pt>
                <c:pt idx="71">
                  <c:v>43221</c:v>
                </c:pt>
                <c:pt idx="72">
                  <c:v>43252</c:v>
                </c:pt>
                <c:pt idx="73">
                  <c:v>43282</c:v>
                </c:pt>
                <c:pt idx="74">
                  <c:v>43313</c:v>
                </c:pt>
                <c:pt idx="75">
                  <c:v>43344</c:v>
                </c:pt>
                <c:pt idx="76">
                  <c:v>43374</c:v>
                </c:pt>
                <c:pt idx="77">
                  <c:v>43405</c:v>
                </c:pt>
                <c:pt idx="78">
                  <c:v>43435</c:v>
                </c:pt>
                <c:pt idx="79">
                  <c:v>43466</c:v>
                </c:pt>
                <c:pt idx="80">
                  <c:v>43497</c:v>
                </c:pt>
                <c:pt idx="81">
                  <c:v>43525</c:v>
                </c:pt>
                <c:pt idx="82">
                  <c:v>43556</c:v>
                </c:pt>
                <c:pt idx="83">
                  <c:v>43586</c:v>
                </c:pt>
                <c:pt idx="84">
                  <c:v>43617</c:v>
                </c:pt>
                <c:pt idx="85">
                  <c:v>43647</c:v>
                </c:pt>
                <c:pt idx="86">
                  <c:v>43678</c:v>
                </c:pt>
                <c:pt idx="87">
                  <c:v>43709</c:v>
                </c:pt>
                <c:pt idx="88">
                  <c:v>43739</c:v>
                </c:pt>
                <c:pt idx="89">
                  <c:v>43770</c:v>
                </c:pt>
                <c:pt idx="90">
                  <c:v>43800</c:v>
                </c:pt>
                <c:pt idx="91">
                  <c:v>43831</c:v>
                </c:pt>
                <c:pt idx="92">
                  <c:v>43862</c:v>
                </c:pt>
                <c:pt idx="93">
                  <c:v>43891</c:v>
                </c:pt>
                <c:pt idx="94">
                  <c:v>43922</c:v>
                </c:pt>
                <c:pt idx="95">
                  <c:v>43952</c:v>
                </c:pt>
                <c:pt idx="96">
                  <c:v>43983</c:v>
                </c:pt>
                <c:pt idx="97">
                  <c:v>44013</c:v>
                </c:pt>
                <c:pt idx="98">
                  <c:v>44044</c:v>
                </c:pt>
                <c:pt idx="99">
                  <c:v>44075</c:v>
                </c:pt>
                <c:pt idx="100">
                  <c:v>44105</c:v>
                </c:pt>
                <c:pt idx="101">
                  <c:v>44136</c:v>
                </c:pt>
                <c:pt idx="102">
                  <c:v>44166</c:v>
                </c:pt>
                <c:pt idx="103">
                  <c:v>44197</c:v>
                </c:pt>
              </c:numCache>
            </c:numRef>
          </c:xVal>
          <c:yVal>
            <c:numRef>
              <c:f>'含水率 累产油'!$L$4:$L$107</c:f>
              <c:numCache>
                <c:formatCode>General</c:formatCode>
                <c:ptCount val="104"/>
                <c:pt idx="0">
                  <c:v>0</c:v>
                </c:pt>
                <c:pt idx="1">
                  <c:v>236</c:v>
                </c:pt>
                <c:pt idx="2">
                  <c:v>609</c:v>
                </c:pt>
                <c:pt idx="3">
                  <c:v>2875.0002441406</c:v>
                </c:pt>
                <c:pt idx="4">
                  <c:v>5204</c:v>
                </c:pt>
                <c:pt idx="5">
                  <c:v>6781</c:v>
                </c:pt>
                <c:pt idx="6">
                  <c:v>10313</c:v>
                </c:pt>
                <c:pt idx="7">
                  <c:v>12642</c:v>
                </c:pt>
                <c:pt idx="8">
                  <c:v>14435</c:v>
                </c:pt>
                <c:pt idx="9">
                  <c:v>16418</c:v>
                </c:pt>
                <c:pt idx="10">
                  <c:v>18688</c:v>
                </c:pt>
                <c:pt idx="11">
                  <c:v>20843</c:v>
                </c:pt>
                <c:pt idx="12">
                  <c:v>22672</c:v>
                </c:pt>
                <c:pt idx="13">
                  <c:v>24106</c:v>
                </c:pt>
                <c:pt idx="14">
                  <c:v>25303</c:v>
                </c:pt>
                <c:pt idx="15">
                  <c:v>26491</c:v>
                </c:pt>
                <c:pt idx="16">
                  <c:v>27483</c:v>
                </c:pt>
                <c:pt idx="17">
                  <c:v>28358</c:v>
                </c:pt>
                <c:pt idx="18">
                  <c:v>29476</c:v>
                </c:pt>
                <c:pt idx="19">
                  <c:v>30865</c:v>
                </c:pt>
                <c:pt idx="20">
                  <c:v>31578</c:v>
                </c:pt>
                <c:pt idx="21">
                  <c:v>32162</c:v>
                </c:pt>
                <c:pt idx="22">
                  <c:v>32673</c:v>
                </c:pt>
                <c:pt idx="23">
                  <c:v>33167</c:v>
                </c:pt>
                <c:pt idx="24">
                  <c:v>33869</c:v>
                </c:pt>
                <c:pt idx="25">
                  <c:v>34338</c:v>
                </c:pt>
                <c:pt idx="26">
                  <c:v>34818</c:v>
                </c:pt>
                <c:pt idx="27">
                  <c:v>35530</c:v>
                </c:pt>
                <c:pt idx="28">
                  <c:v>36011</c:v>
                </c:pt>
                <c:pt idx="29">
                  <c:v>36340</c:v>
                </c:pt>
                <c:pt idx="30">
                  <c:v>36743</c:v>
                </c:pt>
                <c:pt idx="31">
                  <c:v>37090</c:v>
                </c:pt>
                <c:pt idx="32">
                  <c:v>37370</c:v>
                </c:pt>
                <c:pt idx="33">
                  <c:v>37650</c:v>
                </c:pt>
                <c:pt idx="34">
                  <c:v>37930</c:v>
                </c:pt>
                <c:pt idx="35">
                  <c:v>38210</c:v>
                </c:pt>
                <c:pt idx="36">
                  <c:v>38490</c:v>
                </c:pt>
                <c:pt idx="37">
                  <c:v>38770</c:v>
                </c:pt>
                <c:pt idx="38">
                  <c:v>39050</c:v>
                </c:pt>
                <c:pt idx="39">
                  <c:v>39330</c:v>
                </c:pt>
                <c:pt idx="40">
                  <c:v>39610</c:v>
                </c:pt>
                <c:pt idx="41">
                  <c:v>39890</c:v>
                </c:pt>
                <c:pt idx="42">
                  <c:v>40170</c:v>
                </c:pt>
                <c:pt idx="43">
                  <c:v>40440</c:v>
                </c:pt>
                <c:pt idx="44">
                  <c:v>40720</c:v>
                </c:pt>
                <c:pt idx="45">
                  <c:v>40990</c:v>
                </c:pt>
                <c:pt idx="46">
                  <c:v>41270</c:v>
                </c:pt>
                <c:pt idx="47">
                  <c:v>41540</c:v>
                </c:pt>
                <c:pt idx="48">
                  <c:v>41820</c:v>
                </c:pt>
                <c:pt idx="49">
                  <c:v>42090</c:v>
                </c:pt>
                <c:pt idx="50">
                  <c:v>42370</c:v>
                </c:pt>
                <c:pt idx="51">
                  <c:v>42640</c:v>
                </c:pt>
                <c:pt idx="52">
                  <c:v>42920</c:v>
                </c:pt>
                <c:pt idx="53">
                  <c:v>43190</c:v>
                </c:pt>
                <c:pt idx="54">
                  <c:v>43450</c:v>
                </c:pt>
                <c:pt idx="55">
                  <c:v>43710</c:v>
                </c:pt>
                <c:pt idx="56">
                  <c:v>43970</c:v>
                </c:pt>
                <c:pt idx="57">
                  <c:v>44230</c:v>
                </c:pt>
                <c:pt idx="58">
                  <c:v>44490</c:v>
                </c:pt>
                <c:pt idx="59">
                  <c:v>44750</c:v>
                </c:pt>
                <c:pt idx="60">
                  <c:v>45010</c:v>
                </c:pt>
                <c:pt idx="61">
                  <c:v>45270</c:v>
                </c:pt>
                <c:pt idx="62">
                  <c:v>45530</c:v>
                </c:pt>
                <c:pt idx="63">
                  <c:v>45790</c:v>
                </c:pt>
                <c:pt idx="64">
                  <c:v>46050</c:v>
                </c:pt>
                <c:pt idx="65">
                  <c:v>46300</c:v>
                </c:pt>
                <c:pt idx="66">
                  <c:v>46550</c:v>
                </c:pt>
                <c:pt idx="67">
                  <c:v>46800</c:v>
                </c:pt>
                <c:pt idx="68">
                  <c:v>47050</c:v>
                </c:pt>
                <c:pt idx="69">
                  <c:v>47300</c:v>
                </c:pt>
                <c:pt idx="70">
                  <c:v>47550</c:v>
                </c:pt>
                <c:pt idx="71">
                  <c:v>47800</c:v>
                </c:pt>
                <c:pt idx="72">
                  <c:v>48050</c:v>
                </c:pt>
                <c:pt idx="73">
                  <c:v>48300</c:v>
                </c:pt>
                <c:pt idx="74">
                  <c:v>48550</c:v>
                </c:pt>
                <c:pt idx="75">
                  <c:v>48800</c:v>
                </c:pt>
                <c:pt idx="76">
                  <c:v>49040</c:v>
                </c:pt>
                <c:pt idx="77">
                  <c:v>49280</c:v>
                </c:pt>
                <c:pt idx="78">
                  <c:v>49520</c:v>
                </c:pt>
                <c:pt idx="79">
                  <c:v>49760</c:v>
                </c:pt>
                <c:pt idx="80">
                  <c:v>50000</c:v>
                </c:pt>
                <c:pt idx="81">
                  <c:v>50240</c:v>
                </c:pt>
                <c:pt idx="82">
                  <c:v>50480</c:v>
                </c:pt>
                <c:pt idx="83">
                  <c:v>50720</c:v>
                </c:pt>
                <c:pt idx="84">
                  <c:v>50960</c:v>
                </c:pt>
                <c:pt idx="85">
                  <c:v>51200</c:v>
                </c:pt>
                <c:pt idx="86">
                  <c:v>51440</c:v>
                </c:pt>
                <c:pt idx="87">
                  <c:v>51680</c:v>
                </c:pt>
                <c:pt idx="88">
                  <c:v>51920</c:v>
                </c:pt>
                <c:pt idx="89">
                  <c:v>52160</c:v>
                </c:pt>
                <c:pt idx="90">
                  <c:v>52400</c:v>
                </c:pt>
                <c:pt idx="91">
                  <c:v>52640</c:v>
                </c:pt>
                <c:pt idx="92">
                  <c:v>52880</c:v>
                </c:pt>
                <c:pt idx="93">
                  <c:v>53120</c:v>
                </c:pt>
                <c:pt idx="94">
                  <c:v>53360</c:v>
                </c:pt>
                <c:pt idx="95">
                  <c:v>53600</c:v>
                </c:pt>
                <c:pt idx="96">
                  <c:v>53840</c:v>
                </c:pt>
                <c:pt idx="97">
                  <c:v>54080</c:v>
                </c:pt>
                <c:pt idx="98">
                  <c:v>54310</c:v>
                </c:pt>
                <c:pt idx="99">
                  <c:v>54540</c:v>
                </c:pt>
                <c:pt idx="100">
                  <c:v>54770</c:v>
                </c:pt>
                <c:pt idx="101">
                  <c:v>55000</c:v>
                </c:pt>
                <c:pt idx="102">
                  <c:v>55230</c:v>
                </c:pt>
                <c:pt idx="103">
                  <c:v>55460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1A-4196-BFE9-9981D1BFF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65896"/>
        <c:axId val="493466224"/>
      </c:scatterChart>
      <c:valAx>
        <c:axId val="493465896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CN" altLang="en-US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93466224"/>
        <c:crosses val="autoZero"/>
        <c:crossBetween val="midCat"/>
      </c:valAx>
      <c:valAx>
        <c:axId val="49346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CN" altLang="en-US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93465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油汽比!$H$7:$H$70</c:f>
              <c:numCache>
                <c:formatCode>m/d/yyyy</c:formatCode>
                <c:ptCount val="64"/>
                <c:pt idx="0">
                  <c:v>41060</c:v>
                </c:pt>
                <c:pt idx="1">
                  <c:v>41061</c:v>
                </c:pt>
                <c:pt idx="2">
                  <c:v>41090</c:v>
                </c:pt>
                <c:pt idx="3">
                  <c:v>41091</c:v>
                </c:pt>
                <c:pt idx="4">
                  <c:v>41121</c:v>
                </c:pt>
                <c:pt idx="5">
                  <c:v>41122</c:v>
                </c:pt>
                <c:pt idx="6">
                  <c:v>41152</c:v>
                </c:pt>
                <c:pt idx="7">
                  <c:v>41153</c:v>
                </c:pt>
                <c:pt idx="8">
                  <c:v>41182</c:v>
                </c:pt>
                <c:pt idx="9">
                  <c:v>41183</c:v>
                </c:pt>
                <c:pt idx="10">
                  <c:v>41213</c:v>
                </c:pt>
                <c:pt idx="11">
                  <c:v>41214</c:v>
                </c:pt>
                <c:pt idx="12">
                  <c:v>41243</c:v>
                </c:pt>
                <c:pt idx="13">
                  <c:v>41244</c:v>
                </c:pt>
                <c:pt idx="14">
                  <c:v>41274</c:v>
                </c:pt>
                <c:pt idx="15">
                  <c:v>41275</c:v>
                </c:pt>
                <c:pt idx="16">
                  <c:v>41305</c:v>
                </c:pt>
                <c:pt idx="17">
                  <c:v>41306</c:v>
                </c:pt>
                <c:pt idx="18">
                  <c:v>41333</c:v>
                </c:pt>
                <c:pt idx="19">
                  <c:v>41334</c:v>
                </c:pt>
                <c:pt idx="20">
                  <c:v>41364</c:v>
                </c:pt>
                <c:pt idx="21">
                  <c:v>41365</c:v>
                </c:pt>
                <c:pt idx="22">
                  <c:v>41394</c:v>
                </c:pt>
                <c:pt idx="23">
                  <c:v>41395</c:v>
                </c:pt>
                <c:pt idx="24">
                  <c:v>41425</c:v>
                </c:pt>
                <c:pt idx="25">
                  <c:v>41426</c:v>
                </c:pt>
                <c:pt idx="26">
                  <c:v>41455</c:v>
                </c:pt>
                <c:pt idx="27">
                  <c:v>41456</c:v>
                </c:pt>
                <c:pt idx="28">
                  <c:v>41486</c:v>
                </c:pt>
                <c:pt idx="29">
                  <c:v>41487</c:v>
                </c:pt>
                <c:pt idx="30">
                  <c:v>41517</c:v>
                </c:pt>
                <c:pt idx="31">
                  <c:v>41518</c:v>
                </c:pt>
                <c:pt idx="32">
                  <c:v>41547</c:v>
                </c:pt>
                <c:pt idx="33">
                  <c:v>41548</c:v>
                </c:pt>
                <c:pt idx="34">
                  <c:v>41578</c:v>
                </c:pt>
                <c:pt idx="35">
                  <c:v>41579</c:v>
                </c:pt>
                <c:pt idx="36">
                  <c:v>41608</c:v>
                </c:pt>
                <c:pt idx="37">
                  <c:v>41609</c:v>
                </c:pt>
                <c:pt idx="38">
                  <c:v>41639</c:v>
                </c:pt>
                <c:pt idx="39">
                  <c:v>41640</c:v>
                </c:pt>
                <c:pt idx="40">
                  <c:v>41670</c:v>
                </c:pt>
                <c:pt idx="41">
                  <c:v>41671</c:v>
                </c:pt>
                <c:pt idx="42">
                  <c:v>41698</c:v>
                </c:pt>
                <c:pt idx="43">
                  <c:v>41699</c:v>
                </c:pt>
                <c:pt idx="44">
                  <c:v>41729</c:v>
                </c:pt>
                <c:pt idx="45">
                  <c:v>41730</c:v>
                </c:pt>
                <c:pt idx="46">
                  <c:v>41759</c:v>
                </c:pt>
                <c:pt idx="47">
                  <c:v>41760</c:v>
                </c:pt>
                <c:pt idx="48">
                  <c:v>41790</c:v>
                </c:pt>
                <c:pt idx="49">
                  <c:v>41791</c:v>
                </c:pt>
                <c:pt idx="50">
                  <c:v>41820</c:v>
                </c:pt>
                <c:pt idx="51">
                  <c:v>41821</c:v>
                </c:pt>
                <c:pt idx="52">
                  <c:v>41851</c:v>
                </c:pt>
                <c:pt idx="53">
                  <c:v>41852</c:v>
                </c:pt>
                <c:pt idx="54">
                  <c:v>41882</c:v>
                </c:pt>
                <c:pt idx="55">
                  <c:v>41883</c:v>
                </c:pt>
                <c:pt idx="56">
                  <c:v>41912</c:v>
                </c:pt>
                <c:pt idx="57">
                  <c:v>41913</c:v>
                </c:pt>
                <c:pt idx="58">
                  <c:v>41943</c:v>
                </c:pt>
                <c:pt idx="59">
                  <c:v>41944</c:v>
                </c:pt>
                <c:pt idx="60">
                  <c:v>41973</c:v>
                </c:pt>
                <c:pt idx="61">
                  <c:v>41974</c:v>
                </c:pt>
                <c:pt idx="62">
                  <c:v>42004</c:v>
                </c:pt>
                <c:pt idx="63">
                  <c:v>42005</c:v>
                </c:pt>
              </c:numCache>
            </c:numRef>
          </c:xVal>
          <c:yVal>
            <c:numRef>
              <c:f>油汽比!$I$7:$I$70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2.408163334336562</c:v>
                </c:pt>
                <c:pt idx="3">
                  <c:v>2.4081632653061225</c:v>
                </c:pt>
                <c:pt idx="4">
                  <c:v>2.9535139406581514</c:v>
                </c:pt>
                <c:pt idx="5">
                  <c:v>2.9584487534626041</c:v>
                </c:pt>
                <c:pt idx="6">
                  <c:v>3.7489584695718756</c:v>
                </c:pt>
                <c:pt idx="7">
                  <c:v>3.7555099576007076</c:v>
                </c:pt>
                <c:pt idx="8">
                  <c:v>3.5055227030328533</c:v>
                </c:pt>
                <c:pt idx="9">
                  <c:v>3.5010679198408621</c:v>
                </c:pt>
                <c:pt idx="10">
                  <c:v>2.728690672867589</c:v>
                </c:pt>
                <c:pt idx="11">
                  <c:v>2.7147268867014089</c:v>
                </c:pt>
                <c:pt idx="12">
                  <c:v>2.5071629838560749</c:v>
                </c:pt>
                <c:pt idx="13">
                  <c:v>2.5027420123986648</c:v>
                </c:pt>
                <c:pt idx="14">
                  <c:v>2.2983694319098991</c:v>
                </c:pt>
                <c:pt idx="15">
                  <c:v>2.2934017212900981</c:v>
                </c:pt>
                <c:pt idx="16">
                  <c:v>2.0574815576130399</c:v>
                </c:pt>
                <c:pt idx="17">
                  <c:v>2.0512502583178343</c:v>
                </c:pt>
                <c:pt idx="18">
                  <c:v>2.0098439678223925</c:v>
                </c:pt>
                <c:pt idx="19">
                  <c:v>2.0085016581248114</c:v>
                </c:pt>
                <c:pt idx="20">
                  <c:v>1.8823921053266806</c:v>
                </c:pt>
                <c:pt idx="21">
                  <c:v>1.8788794840790004</c:v>
                </c:pt>
                <c:pt idx="22">
                  <c:v>1.7961505053819806</c:v>
                </c:pt>
                <c:pt idx="23">
                  <c:v>1.7936955296362138</c:v>
                </c:pt>
                <c:pt idx="24">
                  <c:v>1.7499378191640504</c:v>
                </c:pt>
                <c:pt idx="25">
                  <c:v>1.7486387333462059</c:v>
                </c:pt>
                <c:pt idx="26">
                  <c:v>1.6951753130682077</c:v>
                </c:pt>
                <c:pt idx="27">
                  <c:v>1.6934861833492552</c:v>
                </c:pt>
                <c:pt idx="28">
                  <c:v>1.607973786086057</c:v>
                </c:pt>
                <c:pt idx="29">
                  <c:v>1.6053768293469151</c:v>
                </c:pt>
                <c:pt idx="30">
                  <c:v>1.5274267429855983</c:v>
                </c:pt>
                <c:pt idx="31">
                  <c:v>1.5250651900032228</c:v>
                </c:pt>
                <c:pt idx="32">
                  <c:v>1.5002675338460858</c:v>
                </c:pt>
                <c:pt idx="33">
                  <c:v>1.4994613110859416</c:v>
                </c:pt>
                <c:pt idx="34">
                  <c:v>1.477311715336477</c:v>
                </c:pt>
                <c:pt idx="35">
                  <c:v>1.476606412455469</c:v>
                </c:pt>
                <c:pt idx="36">
                  <c:v>1.4155268440383755</c:v>
                </c:pt>
                <c:pt idx="37">
                  <c:v>1.4135641567894555</c:v>
                </c:pt>
                <c:pt idx="38">
                  <c:v>1.3642272362860899</c:v>
                </c:pt>
                <c:pt idx="39">
                  <c:v>1.3627108652276438</c:v>
                </c:pt>
                <c:pt idx="40">
                  <c:v>1.3191440373930516</c:v>
                </c:pt>
                <c:pt idx="41">
                  <c:v>1.3177814654071993</c:v>
                </c:pt>
                <c:pt idx="42">
                  <c:v>1.272801188532882</c:v>
                </c:pt>
                <c:pt idx="43">
                  <c:v>1.2712229925830378</c:v>
                </c:pt>
                <c:pt idx="44">
                  <c:v>1.2417023841948827</c:v>
                </c:pt>
                <c:pt idx="45">
                  <c:v>1.2407628358094065</c:v>
                </c:pt>
                <c:pt idx="46">
                  <c:v>1.2127167791355915</c:v>
                </c:pt>
                <c:pt idx="47">
                  <c:v>1.2117879717591395</c:v>
                </c:pt>
                <c:pt idx="48">
                  <c:v>1.1746969179208233</c:v>
                </c:pt>
                <c:pt idx="49">
                  <c:v>1.1735220766447716</c:v>
                </c:pt>
                <c:pt idx="50">
                  <c:v>1.1445461542240489</c:v>
                </c:pt>
                <c:pt idx="51">
                  <c:v>1.1435896573753404</c:v>
                </c:pt>
                <c:pt idx="52">
                  <c:v>1.1213457543416665</c:v>
                </c:pt>
                <c:pt idx="53">
                  <c:v>1.1206315789473684</c:v>
                </c:pt>
                <c:pt idx="54">
                  <c:v>1.0945680603963697</c:v>
                </c:pt>
                <c:pt idx="55">
                  <c:v>1.0937398687765341</c:v>
                </c:pt>
                <c:pt idx="56">
                  <c:v>1.0527275915821845</c:v>
                </c:pt>
                <c:pt idx="57">
                  <c:v>1.0513850212516489</c:v>
                </c:pt>
                <c:pt idx="58">
                  <c:v>1.018096054070708</c:v>
                </c:pt>
                <c:pt idx="59">
                  <c:v>1.0170353455401298</c:v>
                </c:pt>
                <c:pt idx="60">
                  <c:v>0.97743392151441855</c:v>
                </c:pt>
                <c:pt idx="61">
                  <c:v>0.97613891509120621</c:v>
                </c:pt>
                <c:pt idx="62">
                  <c:v>0.94802045210473951</c:v>
                </c:pt>
                <c:pt idx="63">
                  <c:v>0.94711796761071454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A0-42D9-9153-7855470FE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78040"/>
        <c:axId val="480678368"/>
      </c:scatterChart>
      <c:valAx>
        <c:axId val="48067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678368"/>
        <c:crosses val="autoZero"/>
        <c:crossBetween val="midCat"/>
      </c:valAx>
      <c:valAx>
        <c:axId val="4806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67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147637</xdr:colOff>
      <xdr:row>7</xdr:row>
      <xdr:rowOff>123825</xdr:rowOff>
    </xdr:from>
    <xdr:to>
      <xdr:col>8</xdr:col>
      <xdr:colOff>168088</xdr:colOff>
      <xdr:row>22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4E71163-A14D-4FC2-90BC-964A21B8E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173131</xdr:colOff>
      <xdr:row>5</xdr:row>
      <xdr:rowOff>103372</xdr:rowOff>
    </xdr:from>
    <xdr:to>
      <xdr:col>19</xdr:col>
      <xdr:colOff>628090</xdr:colOff>
      <xdr:row>23</xdr:row>
      <xdr:rowOff>11204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98089E4-EB08-4383-A3FD-90D1C31AB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5</xdr:row>
      <xdr:rowOff>114299</xdr:rowOff>
    </xdr:from>
    <xdr:to>
      <xdr:col>15</xdr:col>
      <xdr:colOff>304800</xdr:colOff>
      <xdr:row>19</xdr:row>
      <xdr:rowOff>85724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EF94B71-BBF0-4C09-A9CE-EE1046E51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7"/>
  <sheetViews>
    <sheetView tabSelected="1" zoomScale="85" zoomScaleNormal="85" workbookViewId="0">
      <selection activeCell="L17" sqref="L17"/>
    </sheetView>
  </sheetViews>
  <sheetFormatPr defaultRowHeight="14.25" x14ac:dyDescent="0.2"/>
  <cols>
    <col min="3" max="3" width="10" bestFit="1" customWidth="1"/>
    <col min="4" max="4" width="10" customWidth="1"/>
    <col min="11" max="11" width="10" bestFit="1" customWidth="1"/>
    <col min="12" max="12" width="16.5" bestFit="1" customWidth="1"/>
  </cols>
  <sheetData>
    <row r="2" spans="2:12" x14ac:dyDescent="0.2">
      <c r="D2" t="s">
        <v>210</v>
      </c>
      <c r="J2" s="1" t="s">
        <v>211</v>
      </c>
      <c r="K2" s="1" t="s">
        <v>212</v>
      </c>
      <c r="L2" s="1" t="s">
        <v>213</v>
      </c>
    </row>
    <row r="3" spans="2:12" x14ac:dyDescent="0.2">
      <c r="B3" s="1">
        <v>1</v>
      </c>
      <c r="C3" s="19">
        <v>41061</v>
      </c>
      <c r="D3" s="20">
        <v>0</v>
      </c>
      <c r="J3" s="1" t="s">
        <v>214</v>
      </c>
      <c r="K3" s="1"/>
      <c r="L3" s="1" t="s">
        <v>215</v>
      </c>
    </row>
    <row r="4" spans="2:12" x14ac:dyDescent="0.2">
      <c r="B4" s="1">
        <v>31</v>
      </c>
      <c r="C4" s="19">
        <v>41091</v>
      </c>
      <c r="D4" s="20">
        <v>29.341316223145</v>
      </c>
      <c r="J4" s="1">
        <v>1</v>
      </c>
      <c r="K4" s="19">
        <v>41061</v>
      </c>
      <c r="L4" s="20">
        <v>0</v>
      </c>
    </row>
    <row r="5" spans="2:12" x14ac:dyDescent="0.2">
      <c r="B5" s="1">
        <v>62</v>
      </c>
      <c r="C5" s="19">
        <v>41122</v>
      </c>
      <c r="D5" s="20">
        <v>41.352203369141002</v>
      </c>
      <c r="J5" s="1">
        <v>31</v>
      </c>
      <c r="K5" s="19">
        <v>41091</v>
      </c>
      <c r="L5" s="20">
        <v>236</v>
      </c>
    </row>
    <row r="6" spans="2:12" x14ac:dyDescent="0.2">
      <c r="B6" s="1">
        <v>93</v>
      </c>
      <c r="C6" s="19">
        <v>41153</v>
      </c>
      <c r="D6" s="20">
        <v>32.499252319336001</v>
      </c>
      <c r="J6" s="1">
        <v>62</v>
      </c>
      <c r="K6" s="19">
        <v>41122</v>
      </c>
      <c r="L6" s="20">
        <v>609</v>
      </c>
    </row>
    <row r="7" spans="2:12" x14ac:dyDescent="0.2">
      <c r="B7" s="1">
        <v>123</v>
      </c>
      <c r="C7" s="19">
        <v>41183</v>
      </c>
      <c r="D7" s="20">
        <v>36.832111358642997</v>
      </c>
      <c r="J7" s="1">
        <v>93</v>
      </c>
      <c r="K7" s="19">
        <v>41153</v>
      </c>
      <c r="L7" s="20">
        <v>2875.0002441406</v>
      </c>
    </row>
    <row r="8" spans="2:12" x14ac:dyDescent="0.2">
      <c r="B8" s="1">
        <v>154</v>
      </c>
      <c r="C8" s="19">
        <v>41214</v>
      </c>
      <c r="D8" s="20">
        <v>60.055725097656001</v>
      </c>
      <c r="J8" s="1">
        <v>123</v>
      </c>
      <c r="K8" s="19">
        <v>41183</v>
      </c>
      <c r="L8" s="20">
        <v>5204</v>
      </c>
    </row>
    <row r="9" spans="2:12" x14ac:dyDescent="0.2">
      <c r="B9" s="1">
        <v>184</v>
      </c>
      <c r="C9" s="19">
        <v>41244</v>
      </c>
      <c r="D9" s="20">
        <v>47.588665008545</v>
      </c>
      <c r="J9" s="1">
        <v>154</v>
      </c>
      <c r="K9" s="19">
        <v>41214</v>
      </c>
      <c r="L9" s="20">
        <v>6781</v>
      </c>
    </row>
    <row r="10" spans="2:12" x14ac:dyDescent="0.2">
      <c r="B10" s="1">
        <v>215</v>
      </c>
      <c r="C10" s="19">
        <v>41275</v>
      </c>
      <c r="D10" s="20">
        <v>57.218952178955</v>
      </c>
      <c r="J10" s="1">
        <v>184</v>
      </c>
      <c r="K10" s="19">
        <v>41244</v>
      </c>
      <c r="L10" s="20">
        <v>10313</v>
      </c>
    </row>
    <row r="11" spans="2:12" x14ac:dyDescent="0.2">
      <c r="B11" s="1">
        <v>246</v>
      </c>
      <c r="C11" s="19">
        <v>41306</v>
      </c>
      <c r="D11" s="20">
        <v>62.700225830077997</v>
      </c>
      <c r="J11" s="1">
        <v>215</v>
      </c>
      <c r="K11" s="19">
        <v>41275</v>
      </c>
      <c r="L11" s="20">
        <v>12642</v>
      </c>
    </row>
    <row r="12" spans="2:12" x14ac:dyDescent="0.2">
      <c r="B12" s="1">
        <v>274</v>
      </c>
      <c r="C12" s="19">
        <v>41334</v>
      </c>
      <c r="D12" s="20">
        <v>51.049118041992003</v>
      </c>
      <c r="J12" s="1">
        <v>246</v>
      </c>
      <c r="K12" s="19">
        <v>41306</v>
      </c>
      <c r="L12" s="20">
        <v>14435</v>
      </c>
    </row>
    <row r="13" spans="2:12" x14ac:dyDescent="0.2">
      <c r="B13" s="1">
        <v>305</v>
      </c>
      <c r="C13" s="19">
        <v>41365</v>
      </c>
      <c r="D13" s="20">
        <v>58.973430633545</v>
      </c>
      <c r="J13" s="1">
        <v>274</v>
      </c>
      <c r="K13" s="19">
        <v>41334</v>
      </c>
      <c r="L13" s="20">
        <v>16418</v>
      </c>
    </row>
    <row r="14" spans="2:12" x14ac:dyDescent="0.2">
      <c r="B14" s="1">
        <v>335</v>
      </c>
      <c r="C14" s="19">
        <v>41395</v>
      </c>
      <c r="D14" s="20">
        <v>59.869647979736001</v>
      </c>
      <c r="J14" s="1">
        <v>305</v>
      </c>
      <c r="K14" s="19">
        <v>41365</v>
      </c>
      <c r="L14" s="20">
        <v>18688</v>
      </c>
    </row>
    <row r="15" spans="2:12" x14ac:dyDescent="0.2">
      <c r="B15" s="1">
        <v>366</v>
      </c>
      <c r="C15" s="19">
        <v>41426</v>
      </c>
      <c r="D15" s="20">
        <v>60.759498596191001</v>
      </c>
      <c r="J15" s="1">
        <v>335</v>
      </c>
      <c r="K15" s="19">
        <v>41395</v>
      </c>
      <c r="L15" s="20">
        <v>20843</v>
      </c>
    </row>
    <row r="16" spans="2:12" x14ac:dyDescent="0.2">
      <c r="B16" s="1">
        <v>396</v>
      </c>
      <c r="C16" s="19">
        <v>41456</v>
      </c>
      <c r="D16" s="20">
        <v>62.283008575438998</v>
      </c>
      <c r="J16" s="1">
        <v>366</v>
      </c>
      <c r="K16" s="19">
        <v>41426</v>
      </c>
      <c r="L16" s="20">
        <v>22672</v>
      </c>
    </row>
    <row r="17" spans="2:12" x14ac:dyDescent="0.2">
      <c r="B17" s="1">
        <v>427</v>
      </c>
      <c r="C17" s="19">
        <v>41487</v>
      </c>
      <c r="D17" s="20">
        <v>69.742164611815994</v>
      </c>
      <c r="J17" s="1">
        <v>396</v>
      </c>
      <c r="K17" s="19">
        <v>41456</v>
      </c>
      <c r="L17" s="20">
        <v>24106</v>
      </c>
    </row>
    <row r="18" spans="2:12" x14ac:dyDescent="0.2">
      <c r="B18" s="1">
        <v>458</v>
      </c>
      <c r="C18" s="19">
        <v>41518</v>
      </c>
      <c r="D18" s="20">
        <v>72.352806091309006</v>
      </c>
      <c r="J18" s="1">
        <v>427</v>
      </c>
      <c r="K18" s="19">
        <v>41487</v>
      </c>
      <c r="L18" s="20">
        <v>25303</v>
      </c>
    </row>
    <row r="19" spans="2:12" x14ac:dyDescent="0.2">
      <c r="B19" s="1">
        <v>488</v>
      </c>
      <c r="C19" s="19">
        <v>41548</v>
      </c>
      <c r="D19" s="20">
        <v>67.581703186035</v>
      </c>
      <c r="J19" s="1">
        <v>458</v>
      </c>
      <c r="K19" s="19">
        <v>41518</v>
      </c>
      <c r="L19" s="20">
        <v>26491</v>
      </c>
    </row>
    <row r="20" spans="2:12" x14ac:dyDescent="0.2">
      <c r="B20" s="1">
        <v>519</v>
      </c>
      <c r="C20" s="19">
        <v>41579</v>
      </c>
      <c r="D20" s="20">
        <v>65.966552734375</v>
      </c>
      <c r="J20" s="1">
        <v>488</v>
      </c>
      <c r="K20" s="19">
        <v>41548</v>
      </c>
      <c r="L20" s="20">
        <v>27483</v>
      </c>
    </row>
    <row r="21" spans="2:12" x14ac:dyDescent="0.2">
      <c r="B21" s="1">
        <v>549</v>
      </c>
      <c r="C21" s="19">
        <v>41609</v>
      </c>
      <c r="D21" s="20">
        <v>71.252250671387003</v>
      </c>
      <c r="J21" s="1">
        <v>519</v>
      </c>
      <c r="K21" s="19">
        <v>41579</v>
      </c>
      <c r="L21" s="20">
        <v>28358</v>
      </c>
    </row>
    <row r="22" spans="2:12" x14ac:dyDescent="0.2">
      <c r="B22" s="1">
        <v>580</v>
      </c>
      <c r="C22" s="19">
        <v>41640</v>
      </c>
      <c r="D22" s="20">
        <v>71.224365234375</v>
      </c>
      <c r="J22" s="1">
        <v>549</v>
      </c>
      <c r="K22" s="19">
        <v>41609</v>
      </c>
      <c r="L22" s="20">
        <v>29476</v>
      </c>
    </row>
    <row r="23" spans="2:12" x14ac:dyDescent="0.2">
      <c r="B23" s="1">
        <v>611</v>
      </c>
      <c r="C23" s="19">
        <v>41671</v>
      </c>
      <c r="D23" s="20">
        <v>80.26570892334</v>
      </c>
      <c r="J23" s="1">
        <v>580</v>
      </c>
      <c r="K23" s="19">
        <v>41640</v>
      </c>
      <c r="L23" s="20">
        <v>30865</v>
      </c>
    </row>
    <row r="24" spans="2:12" x14ac:dyDescent="0.2">
      <c r="B24" s="1">
        <v>639</v>
      </c>
      <c r="C24" s="19">
        <v>41699</v>
      </c>
      <c r="D24" s="20">
        <v>81.727165222167997</v>
      </c>
      <c r="J24" s="1">
        <v>611</v>
      </c>
      <c r="K24" s="19">
        <v>41671</v>
      </c>
      <c r="L24" s="20">
        <v>31578</v>
      </c>
    </row>
    <row r="25" spans="2:12" x14ac:dyDescent="0.2">
      <c r="B25" s="1">
        <v>670</v>
      </c>
      <c r="C25" s="19">
        <v>41730</v>
      </c>
      <c r="D25" s="20">
        <v>82.126617431640994</v>
      </c>
      <c r="J25" s="1">
        <v>639</v>
      </c>
      <c r="K25" s="19">
        <v>41699</v>
      </c>
      <c r="L25" s="20">
        <v>32162</v>
      </c>
    </row>
    <row r="26" spans="2:12" x14ac:dyDescent="0.2">
      <c r="B26" s="1">
        <v>700</v>
      </c>
      <c r="C26" s="19">
        <v>41760</v>
      </c>
      <c r="D26" s="20">
        <v>81.259483337402003</v>
      </c>
      <c r="J26" s="1">
        <v>670</v>
      </c>
      <c r="K26" s="19">
        <v>41730</v>
      </c>
      <c r="L26" s="20">
        <v>32673</v>
      </c>
    </row>
    <row r="27" spans="2:12" x14ac:dyDescent="0.2">
      <c r="B27" s="1">
        <v>731</v>
      </c>
      <c r="C27" s="19">
        <v>41791</v>
      </c>
      <c r="D27" s="20">
        <v>80.135818481445</v>
      </c>
      <c r="J27" s="1">
        <v>700</v>
      </c>
      <c r="K27" s="19">
        <v>41760</v>
      </c>
      <c r="L27" s="20">
        <v>33167</v>
      </c>
    </row>
    <row r="28" spans="2:12" x14ac:dyDescent="0.2">
      <c r="B28" s="1">
        <v>761</v>
      </c>
      <c r="C28" s="19">
        <v>41821</v>
      </c>
      <c r="D28" s="20">
        <v>84.434120178222997</v>
      </c>
      <c r="J28" s="1">
        <v>731</v>
      </c>
      <c r="K28" s="19">
        <v>41791</v>
      </c>
      <c r="L28" s="20">
        <v>33869</v>
      </c>
    </row>
    <row r="29" spans="2:12" x14ac:dyDescent="0.2">
      <c r="B29" s="1">
        <v>792</v>
      </c>
      <c r="C29" s="19">
        <v>41852</v>
      </c>
      <c r="D29" s="20">
        <v>82.532752990722997</v>
      </c>
      <c r="J29" s="1">
        <v>761</v>
      </c>
      <c r="K29" s="19">
        <v>41821</v>
      </c>
      <c r="L29" s="20">
        <v>34338</v>
      </c>
    </row>
    <row r="30" spans="2:12" x14ac:dyDescent="0.2">
      <c r="B30" s="1">
        <v>823</v>
      </c>
      <c r="C30" s="19">
        <v>41883</v>
      </c>
      <c r="D30" s="20">
        <v>80.947280883789006</v>
      </c>
      <c r="J30" s="1">
        <v>792</v>
      </c>
      <c r="K30" s="19">
        <v>41852</v>
      </c>
      <c r="L30" s="20">
        <v>34818</v>
      </c>
    </row>
    <row r="31" spans="2:12" x14ac:dyDescent="0.2">
      <c r="B31" s="1">
        <v>853</v>
      </c>
      <c r="C31" s="19">
        <v>41913</v>
      </c>
      <c r="D31" s="20">
        <v>87.77946472168</v>
      </c>
      <c r="J31" s="1">
        <v>823</v>
      </c>
      <c r="K31" s="19">
        <v>41883</v>
      </c>
      <c r="L31" s="20">
        <v>35530</v>
      </c>
    </row>
    <row r="32" spans="2:12" x14ac:dyDescent="0.2">
      <c r="B32" s="1">
        <v>884</v>
      </c>
      <c r="C32" s="19">
        <v>41944</v>
      </c>
      <c r="D32" s="20">
        <v>90.54598236084</v>
      </c>
      <c r="J32" s="1">
        <v>853</v>
      </c>
      <c r="K32" s="19">
        <v>41913</v>
      </c>
      <c r="L32" s="20">
        <v>36011</v>
      </c>
    </row>
    <row r="33" spans="2:13" x14ac:dyDescent="0.2">
      <c r="B33" s="1">
        <v>914</v>
      </c>
      <c r="C33" s="19">
        <v>41974</v>
      </c>
      <c r="D33" s="20">
        <v>90.608253479004006</v>
      </c>
      <c r="J33" s="1">
        <v>884</v>
      </c>
      <c r="K33" s="19">
        <v>41944</v>
      </c>
      <c r="L33" s="20">
        <v>36340</v>
      </c>
    </row>
    <row r="34" spans="2:13" x14ac:dyDescent="0.2">
      <c r="B34" s="1">
        <v>945</v>
      </c>
      <c r="C34" s="21">
        <v>42005</v>
      </c>
      <c r="D34" s="20">
        <v>90.670524597167997</v>
      </c>
      <c r="J34" s="1">
        <v>914</v>
      </c>
      <c r="K34" s="19">
        <v>41974</v>
      </c>
      <c r="L34" s="20">
        <v>36743</v>
      </c>
    </row>
    <row r="35" spans="2:13" x14ac:dyDescent="0.2">
      <c r="C35" s="21">
        <v>42036</v>
      </c>
      <c r="D35" s="20">
        <v>90.732795715332003</v>
      </c>
      <c r="J35" s="1">
        <v>945</v>
      </c>
      <c r="K35" s="21">
        <v>42005</v>
      </c>
      <c r="L35" s="20">
        <v>37090</v>
      </c>
      <c r="M35">
        <f>L35*1.5</f>
        <v>55635</v>
      </c>
    </row>
    <row r="36" spans="2:13" x14ac:dyDescent="0.2">
      <c r="C36" s="21">
        <v>42064</v>
      </c>
      <c r="D36" s="20">
        <v>90.795066833495994</v>
      </c>
      <c r="K36" s="21">
        <v>42036</v>
      </c>
      <c r="L36">
        <f>L35+280</f>
        <v>37370</v>
      </c>
    </row>
    <row r="37" spans="2:13" x14ac:dyDescent="0.2">
      <c r="C37" s="21">
        <v>42095</v>
      </c>
      <c r="D37" s="20">
        <v>90.85733795166</v>
      </c>
      <c r="K37" s="21">
        <v>42064</v>
      </c>
      <c r="L37">
        <f t="shared" ref="L37:L56" si="0">L36+280</f>
        <v>37650</v>
      </c>
    </row>
    <row r="38" spans="2:13" x14ac:dyDescent="0.2">
      <c r="C38" s="21">
        <v>42125</v>
      </c>
      <c r="D38" s="20">
        <v>90.696090698239999</v>
      </c>
      <c r="K38" s="21">
        <v>42095</v>
      </c>
      <c r="L38">
        <f t="shared" si="0"/>
        <v>37930</v>
      </c>
    </row>
    <row r="39" spans="2:13" x14ac:dyDescent="0.2">
      <c r="C39" s="21">
        <v>42156</v>
      </c>
      <c r="D39" s="20">
        <v>89.818801879879999</v>
      </c>
      <c r="K39" s="21">
        <v>42125</v>
      </c>
      <c r="L39">
        <f t="shared" si="0"/>
        <v>38210</v>
      </c>
    </row>
    <row r="40" spans="2:13" x14ac:dyDescent="0.2">
      <c r="C40" s="21">
        <v>42186</v>
      </c>
      <c r="D40" s="20">
        <v>88.717994689936006</v>
      </c>
      <c r="K40" s="21">
        <v>42156</v>
      </c>
      <c r="L40">
        <f t="shared" si="0"/>
        <v>38490</v>
      </c>
    </row>
    <row r="41" spans="2:13" x14ac:dyDescent="0.2">
      <c r="C41" s="21">
        <v>42217</v>
      </c>
      <c r="D41" s="20">
        <v>87.617187499991999</v>
      </c>
      <c r="K41" s="21">
        <v>42186</v>
      </c>
      <c r="L41">
        <f t="shared" si="0"/>
        <v>38770</v>
      </c>
    </row>
    <row r="42" spans="2:13" x14ac:dyDescent="0.2">
      <c r="C42" s="21">
        <v>42248</v>
      </c>
      <c r="D42" s="20">
        <v>86.516380310048007</v>
      </c>
      <c r="K42" s="21">
        <v>42217</v>
      </c>
      <c r="L42">
        <f t="shared" si="0"/>
        <v>39050</v>
      </c>
    </row>
    <row r="43" spans="2:13" x14ac:dyDescent="0.2">
      <c r="C43" s="21">
        <v>42278</v>
      </c>
      <c r="D43" s="20">
        <v>85.915573120104</v>
      </c>
      <c r="K43" s="21">
        <v>42248</v>
      </c>
      <c r="L43">
        <f t="shared" si="0"/>
        <v>39330</v>
      </c>
    </row>
    <row r="44" spans="2:13" x14ac:dyDescent="0.2">
      <c r="C44" s="21">
        <v>42309</v>
      </c>
      <c r="D44" s="20">
        <v>85.314765930159993</v>
      </c>
      <c r="K44" s="21">
        <v>42278</v>
      </c>
      <c r="L44">
        <f t="shared" si="0"/>
        <v>39610</v>
      </c>
    </row>
    <row r="45" spans="2:13" x14ac:dyDescent="0.2">
      <c r="C45" s="21">
        <v>42339</v>
      </c>
      <c r="D45" s="20">
        <v>84.713958740216</v>
      </c>
      <c r="K45" s="21">
        <v>42309</v>
      </c>
      <c r="L45">
        <f t="shared" si="0"/>
        <v>39890</v>
      </c>
    </row>
    <row r="46" spans="2:13" x14ac:dyDescent="0.2">
      <c r="C46" s="21">
        <v>42370</v>
      </c>
      <c r="D46" s="20">
        <v>84.513151550271999</v>
      </c>
      <c r="K46" s="21">
        <v>42339</v>
      </c>
      <c r="L46">
        <f t="shared" si="0"/>
        <v>40170</v>
      </c>
    </row>
    <row r="47" spans="2:13" x14ac:dyDescent="0.2">
      <c r="C47" s="21">
        <v>42401</v>
      </c>
      <c r="D47" s="20">
        <v>84.613151550271994</v>
      </c>
      <c r="K47" s="21">
        <v>42370</v>
      </c>
      <c r="L47">
        <f>L46+270</f>
        <v>40440</v>
      </c>
    </row>
    <row r="48" spans="2:13" x14ac:dyDescent="0.2">
      <c r="C48" s="21">
        <v>42430</v>
      </c>
      <c r="D48" s="20">
        <v>85.113151550271994</v>
      </c>
      <c r="K48" s="21">
        <v>42401</v>
      </c>
      <c r="L48">
        <f t="shared" si="0"/>
        <v>40720</v>
      </c>
    </row>
    <row r="49" spans="3:12" x14ac:dyDescent="0.2">
      <c r="C49" s="21">
        <v>42461</v>
      </c>
      <c r="D49" s="20">
        <v>85.613151550271994</v>
      </c>
      <c r="K49" s="21">
        <v>42430</v>
      </c>
      <c r="L49">
        <f t="shared" ref="L49" si="1">L48+270</f>
        <v>40990</v>
      </c>
    </row>
    <row r="50" spans="3:12" x14ac:dyDescent="0.2">
      <c r="C50" s="21">
        <v>42491</v>
      </c>
      <c r="D50" s="20">
        <v>86.113151550271994</v>
      </c>
      <c r="K50" s="21">
        <v>42461</v>
      </c>
      <c r="L50">
        <f t="shared" si="0"/>
        <v>41270</v>
      </c>
    </row>
    <row r="51" spans="3:12" x14ac:dyDescent="0.2">
      <c r="C51" s="21">
        <v>42522</v>
      </c>
      <c r="D51" s="20">
        <v>86.613151550271994</v>
      </c>
      <c r="K51" s="21">
        <v>42491</v>
      </c>
      <c r="L51">
        <f t="shared" ref="L51" si="2">L50+270</f>
        <v>41540</v>
      </c>
    </row>
    <row r="52" spans="3:12" x14ac:dyDescent="0.2">
      <c r="C52" s="21">
        <v>42552</v>
      </c>
      <c r="D52" s="20">
        <v>87.113151550271994</v>
      </c>
      <c r="K52" s="21">
        <v>42522</v>
      </c>
      <c r="L52">
        <f t="shared" si="0"/>
        <v>41820</v>
      </c>
    </row>
    <row r="53" spans="3:12" x14ac:dyDescent="0.2">
      <c r="C53" s="21">
        <v>42583</v>
      </c>
      <c r="D53" s="20">
        <v>87.613151550271994</v>
      </c>
      <c r="K53" s="21">
        <v>42552</v>
      </c>
      <c r="L53">
        <f t="shared" ref="L53" si="3">L52+270</f>
        <v>42090</v>
      </c>
    </row>
    <row r="54" spans="3:12" x14ac:dyDescent="0.2">
      <c r="C54" s="21">
        <v>42614</v>
      </c>
      <c r="D54" s="20">
        <v>88.113151550271994</v>
      </c>
      <c r="K54" s="21">
        <v>42583</v>
      </c>
      <c r="L54">
        <f t="shared" si="0"/>
        <v>42370</v>
      </c>
    </row>
    <row r="55" spans="3:12" x14ac:dyDescent="0.2">
      <c r="C55" s="21">
        <v>42644</v>
      </c>
      <c r="D55" s="20">
        <v>88.613151550271994</v>
      </c>
      <c r="K55" s="21">
        <v>42614</v>
      </c>
      <c r="L55">
        <f t="shared" ref="L55" si="4">L54+270</f>
        <v>42640</v>
      </c>
    </row>
    <row r="56" spans="3:12" x14ac:dyDescent="0.2">
      <c r="C56" s="21">
        <v>42675</v>
      </c>
      <c r="D56" s="20">
        <v>89.113151550271994</v>
      </c>
      <c r="K56" s="21">
        <v>42644</v>
      </c>
      <c r="L56">
        <f t="shared" si="0"/>
        <v>42920</v>
      </c>
    </row>
    <row r="57" spans="3:12" x14ac:dyDescent="0.2">
      <c r="C57" s="21">
        <v>42705</v>
      </c>
      <c r="D57" s="20">
        <v>89.613151550271994</v>
      </c>
      <c r="K57" s="21">
        <v>42675</v>
      </c>
      <c r="L57">
        <f t="shared" ref="L57" si="5">L56+270</f>
        <v>43190</v>
      </c>
    </row>
    <row r="58" spans="3:12" x14ac:dyDescent="0.2">
      <c r="C58" s="21">
        <v>42736</v>
      </c>
      <c r="D58" s="20">
        <v>89.917994689935995</v>
      </c>
      <c r="K58" s="21">
        <v>42705</v>
      </c>
      <c r="L58">
        <f>L57+260</f>
        <v>43450</v>
      </c>
    </row>
    <row r="59" spans="3:12" x14ac:dyDescent="0.2">
      <c r="C59" s="21">
        <v>42767</v>
      </c>
      <c r="D59" s="20">
        <v>90.222837829599996</v>
      </c>
      <c r="K59" s="21">
        <v>42736</v>
      </c>
      <c r="L59">
        <f t="shared" ref="L59:L68" si="6">L58+260</f>
        <v>43710</v>
      </c>
    </row>
    <row r="60" spans="3:12" x14ac:dyDescent="0.2">
      <c r="C60" s="21">
        <v>42795</v>
      </c>
      <c r="D60" s="20">
        <v>90.527680969263997</v>
      </c>
      <c r="K60" s="21">
        <v>42767</v>
      </c>
      <c r="L60">
        <f t="shared" si="6"/>
        <v>43970</v>
      </c>
    </row>
    <row r="61" spans="3:12" x14ac:dyDescent="0.2">
      <c r="C61" s="21">
        <v>42826</v>
      </c>
      <c r="D61" s="20">
        <v>90.832524108927998</v>
      </c>
      <c r="K61" s="21">
        <v>42795</v>
      </c>
      <c r="L61">
        <f t="shared" si="6"/>
        <v>44230</v>
      </c>
    </row>
    <row r="62" spans="3:12" x14ac:dyDescent="0.2">
      <c r="C62" s="21">
        <v>42856</v>
      </c>
      <c r="D62" s="20">
        <v>91.137367248592</v>
      </c>
      <c r="K62" s="21">
        <v>42826</v>
      </c>
      <c r="L62">
        <f t="shared" si="6"/>
        <v>44490</v>
      </c>
    </row>
    <row r="63" spans="3:12" x14ac:dyDescent="0.2">
      <c r="C63" s="21">
        <v>42887</v>
      </c>
      <c r="D63" s="20">
        <v>91.442210388256001</v>
      </c>
      <c r="K63" s="21">
        <v>42856</v>
      </c>
      <c r="L63">
        <f t="shared" si="6"/>
        <v>44750</v>
      </c>
    </row>
    <row r="64" spans="3:12" x14ac:dyDescent="0.2">
      <c r="C64" s="21">
        <v>42917</v>
      </c>
      <c r="D64" s="20">
        <v>91.747053527920002</v>
      </c>
      <c r="K64" s="21">
        <v>42887</v>
      </c>
      <c r="L64">
        <f t="shared" si="6"/>
        <v>45010</v>
      </c>
    </row>
    <row r="65" spans="3:12" x14ac:dyDescent="0.2">
      <c r="C65" s="21">
        <v>42948</v>
      </c>
      <c r="D65" s="20">
        <v>92.051896667584003</v>
      </c>
      <c r="K65" s="21">
        <v>42917</v>
      </c>
      <c r="L65">
        <f t="shared" si="6"/>
        <v>45270</v>
      </c>
    </row>
    <row r="66" spans="3:12" x14ac:dyDescent="0.2">
      <c r="C66" s="21">
        <v>42979</v>
      </c>
      <c r="D66" s="20">
        <v>92.356739807248005</v>
      </c>
      <c r="K66" s="21">
        <v>42948</v>
      </c>
      <c r="L66">
        <f t="shared" si="6"/>
        <v>45530</v>
      </c>
    </row>
    <row r="67" spans="3:12" x14ac:dyDescent="0.2">
      <c r="C67" s="21">
        <v>43009</v>
      </c>
      <c r="D67" s="20">
        <v>92.661582946912006</v>
      </c>
      <c r="K67" s="21">
        <v>42979</v>
      </c>
      <c r="L67">
        <f t="shared" si="6"/>
        <v>45790</v>
      </c>
    </row>
    <row r="68" spans="3:12" x14ac:dyDescent="0.2">
      <c r="C68" s="21">
        <v>43040</v>
      </c>
      <c r="D68" s="20">
        <v>92.966426086576007</v>
      </c>
      <c r="K68" s="21">
        <v>43009</v>
      </c>
      <c r="L68">
        <f t="shared" si="6"/>
        <v>46050</v>
      </c>
    </row>
    <row r="69" spans="3:12" x14ac:dyDescent="0.2">
      <c r="C69" s="21">
        <v>43070</v>
      </c>
      <c r="D69" s="20">
        <v>93.271269226239994</v>
      </c>
      <c r="K69" s="21">
        <v>43040</v>
      </c>
      <c r="L69">
        <f>L68+250</f>
        <v>46300</v>
      </c>
    </row>
    <row r="70" spans="3:12" x14ac:dyDescent="0.2">
      <c r="C70" s="21">
        <v>43101</v>
      </c>
      <c r="D70" s="20">
        <v>93.477280883789007</v>
      </c>
      <c r="K70" s="21">
        <v>43070</v>
      </c>
      <c r="L70">
        <f t="shared" ref="L70:L79" si="7">L69+250</f>
        <v>46550</v>
      </c>
    </row>
    <row r="71" spans="3:12" x14ac:dyDescent="0.2">
      <c r="C71" s="21">
        <v>43132</v>
      </c>
      <c r="D71" s="20">
        <v>93.683292541338005</v>
      </c>
      <c r="K71" s="21">
        <v>43101</v>
      </c>
      <c r="L71">
        <f t="shared" si="7"/>
        <v>46800</v>
      </c>
    </row>
    <row r="72" spans="3:12" x14ac:dyDescent="0.2">
      <c r="C72" s="21">
        <v>43160</v>
      </c>
      <c r="D72" s="20">
        <v>93.889304198887004</v>
      </c>
      <c r="K72" s="21">
        <v>43132</v>
      </c>
      <c r="L72">
        <f t="shared" si="7"/>
        <v>47050</v>
      </c>
    </row>
    <row r="73" spans="3:12" x14ac:dyDescent="0.2">
      <c r="C73" s="21">
        <v>43191</v>
      </c>
      <c r="D73" s="20">
        <v>94.095315856436002</v>
      </c>
      <c r="K73" s="21">
        <v>43160</v>
      </c>
      <c r="L73">
        <f t="shared" si="7"/>
        <v>47300</v>
      </c>
    </row>
    <row r="74" spans="3:12" x14ac:dyDescent="0.2">
      <c r="C74" s="21">
        <v>43221</v>
      </c>
      <c r="D74" s="20">
        <v>94.3013275139851</v>
      </c>
      <c r="K74" s="21">
        <v>43191</v>
      </c>
      <c r="L74">
        <f t="shared" si="7"/>
        <v>47550</v>
      </c>
    </row>
    <row r="75" spans="3:12" x14ac:dyDescent="0.2">
      <c r="C75" s="21">
        <v>43252</v>
      </c>
      <c r="D75" s="20">
        <v>94.507339171534099</v>
      </c>
      <c r="K75" s="21">
        <v>43221</v>
      </c>
      <c r="L75">
        <f t="shared" si="7"/>
        <v>47800</v>
      </c>
    </row>
    <row r="76" spans="3:12" x14ac:dyDescent="0.2">
      <c r="C76" s="21">
        <v>43282</v>
      </c>
      <c r="D76" s="20">
        <v>94.713350829083097</v>
      </c>
      <c r="K76" s="21">
        <v>43252</v>
      </c>
      <c r="L76">
        <f t="shared" si="7"/>
        <v>48050</v>
      </c>
    </row>
    <row r="77" spans="3:12" x14ac:dyDescent="0.2">
      <c r="C77" s="21">
        <v>43313</v>
      </c>
      <c r="D77" s="20">
        <v>94.919362486632096</v>
      </c>
      <c r="K77" s="21">
        <v>43282</v>
      </c>
      <c r="L77">
        <f t="shared" si="7"/>
        <v>48300</v>
      </c>
    </row>
    <row r="78" spans="3:12" x14ac:dyDescent="0.2">
      <c r="C78" s="21">
        <v>43344</v>
      </c>
      <c r="D78" s="20">
        <v>95.125374144181094</v>
      </c>
      <c r="K78" s="21">
        <v>43313</v>
      </c>
      <c r="L78">
        <f t="shared" si="7"/>
        <v>48550</v>
      </c>
    </row>
    <row r="79" spans="3:12" x14ac:dyDescent="0.2">
      <c r="C79" s="21">
        <v>43374</v>
      </c>
      <c r="D79" s="20">
        <v>95.331385801730093</v>
      </c>
      <c r="K79" s="21">
        <v>43344</v>
      </c>
      <c r="L79">
        <f t="shared" si="7"/>
        <v>48800</v>
      </c>
    </row>
    <row r="80" spans="3:12" x14ac:dyDescent="0.2">
      <c r="C80" s="21">
        <v>43405</v>
      </c>
      <c r="D80" s="20">
        <v>95.537397459279106</v>
      </c>
      <c r="K80" s="21">
        <v>43374</v>
      </c>
      <c r="L80">
        <f>L79+240</f>
        <v>49040</v>
      </c>
    </row>
    <row r="81" spans="3:12" x14ac:dyDescent="0.2">
      <c r="C81" s="21">
        <v>43435</v>
      </c>
      <c r="D81" s="20">
        <v>95.743409116828104</v>
      </c>
      <c r="K81" s="21">
        <v>43405</v>
      </c>
      <c r="L81">
        <f t="shared" ref="L81:L101" si="8">L80+240</f>
        <v>49280</v>
      </c>
    </row>
    <row r="82" spans="3:12" x14ac:dyDescent="0.2">
      <c r="C82" s="21">
        <v>43466</v>
      </c>
      <c r="D82" s="20">
        <v>95.849472808837803</v>
      </c>
      <c r="K82" s="21">
        <v>43435</v>
      </c>
      <c r="L82">
        <f t="shared" si="8"/>
        <v>49520</v>
      </c>
    </row>
    <row r="83" spans="3:12" x14ac:dyDescent="0.2">
      <c r="C83" s="21">
        <v>43497</v>
      </c>
      <c r="D83" s="20">
        <v>95.955536500847501</v>
      </c>
      <c r="K83" s="21">
        <v>43466</v>
      </c>
      <c r="L83">
        <f t="shared" si="8"/>
        <v>49760</v>
      </c>
    </row>
    <row r="84" spans="3:12" x14ac:dyDescent="0.2">
      <c r="C84" s="21">
        <v>43525</v>
      </c>
      <c r="D84" s="20">
        <v>96.061600192857199</v>
      </c>
      <c r="K84" s="21">
        <v>43497</v>
      </c>
      <c r="L84">
        <f t="shared" si="8"/>
        <v>50000</v>
      </c>
    </row>
    <row r="85" spans="3:12" x14ac:dyDescent="0.2">
      <c r="C85" s="21">
        <v>43556</v>
      </c>
      <c r="D85" s="20">
        <v>96.167663884866897</v>
      </c>
      <c r="K85" s="21">
        <v>43525</v>
      </c>
      <c r="L85">
        <f t="shared" si="8"/>
        <v>50240</v>
      </c>
    </row>
    <row r="86" spans="3:12" x14ac:dyDescent="0.2">
      <c r="C86" s="21">
        <v>43586</v>
      </c>
      <c r="D86" s="20">
        <v>96.273727576876595</v>
      </c>
      <c r="K86" s="21">
        <v>43556</v>
      </c>
      <c r="L86">
        <f t="shared" si="8"/>
        <v>50480</v>
      </c>
    </row>
    <row r="87" spans="3:12" x14ac:dyDescent="0.2">
      <c r="C87" s="21">
        <v>43617</v>
      </c>
      <c r="D87" s="20">
        <v>96.379791268886294</v>
      </c>
      <c r="K87" s="21">
        <v>43586</v>
      </c>
      <c r="L87">
        <f t="shared" si="8"/>
        <v>50720</v>
      </c>
    </row>
    <row r="88" spans="3:12" x14ac:dyDescent="0.2">
      <c r="C88" s="21">
        <v>43647</v>
      </c>
      <c r="D88" s="20">
        <v>96.485854960896006</v>
      </c>
      <c r="K88" s="21">
        <v>43617</v>
      </c>
      <c r="L88">
        <f t="shared" si="8"/>
        <v>50960</v>
      </c>
    </row>
    <row r="89" spans="3:12" x14ac:dyDescent="0.2">
      <c r="C89" s="21">
        <v>43678</v>
      </c>
      <c r="D89" s="20">
        <v>96.591918652905704</v>
      </c>
      <c r="K89" s="21">
        <v>43647</v>
      </c>
      <c r="L89">
        <f t="shared" si="8"/>
        <v>51200</v>
      </c>
    </row>
    <row r="90" spans="3:12" x14ac:dyDescent="0.2">
      <c r="C90" s="21">
        <v>43709</v>
      </c>
      <c r="D90" s="20">
        <v>96.697982344915403</v>
      </c>
      <c r="K90" s="21">
        <v>43678</v>
      </c>
      <c r="L90">
        <f t="shared" si="8"/>
        <v>51440</v>
      </c>
    </row>
    <row r="91" spans="3:12" x14ac:dyDescent="0.2">
      <c r="C91" s="21">
        <v>43739</v>
      </c>
      <c r="D91" s="20">
        <v>96.804046036925101</v>
      </c>
      <c r="K91" s="21">
        <v>43709</v>
      </c>
      <c r="L91">
        <f t="shared" si="8"/>
        <v>51680</v>
      </c>
    </row>
    <row r="92" spans="3:12" x14ac:dyDescent="0.2">
      <c r="C92" s="21">
        <v>43770</v>
      </c>
      <c r="D92" s="20">
        <v>96.910109728934799</v>
      </c>
      <c r="K92" s="21">
        <v>43739</v>
      </c>
      <c r="L92">
        <f t="shared" si="8"/>
        <v>51920</v>
      </c>
    </row>
    <row r="93" spans="3:12" x14ac:dyDescent="0.2">
      <c r="C93" s="21">
        <v>43800</v>
      </c>
      <c r="D93" s="20">
        <v>97.016173420944497</v>
      </c>
      <c r="K93" s="21">
        <v>43770</v>
      </c>
      <c r="L93">
        <f t="shared" si="8"/>
        <v>52160</v>
      </c>
    </row>
    <row r="94" spans="3:12" x14ac:dyDescent="0.2">
      <c r="C94" s="21">
        <v>43831</v>
      </c>
      <c r="D94" s="20">
        <v>97.122237112954195</v>
      </c>
      <c r="K94" s="21">
        <v>43800</v>
      </c>
      <c r="L94">
        <f t="shared" si="8"/>
        <v>52400</v>
      </c>
    </row>
    <row r="95" spans="3:12" x14ac:dyDescent="0.2">
      <c r="C95" s="21">
        <v>43862</v>
      </c>
      <c r="D95" s="20">
        <v>97.228300804963894</v>
      </c>
      <c r="K95" s="21">
        <v>43831</v>
      </c>
      <c r="L95">
        <f t="shared" si="8"/>
        <v>52640</v>
      </c>
    </row>
    <row r="96" spans="3:12" x14ac:dyDescent="0.2">
      <c r="C96" s="21">
        <v>43891</v>
      </c>
      <c r="D96" s="20">
        <v>97.334364496973606</v>
      </c>
      <c r="K96" s="21">
        <v>43862</v>
      </c>
      <c r="L96">
        <f t="shared" si="8"/>
        <v>52880</v>
      </c>
    </row>
    <row r="97" spans="3:12" x14ac:dyDescent="0.2">
      <c r="C97" s="21">
        <v>43922</v>
      </c>
      <c r="D97" s="20">
        <v>97.440428188983304</v>
      </c>
      <c r="K97" s="21">
        <v>43891</v>
      </c>
      <c r="L97">
        <f t="shared" si="8"/>
        <v>53120</v>
      </c>
    </row>
    <row r="98" spans="3:12" x14ac:dyDescent="0.2">
      <c r="C98" s="21">
        <v>43952</v>
      </c>
      <c r="D98" s="20">
        <v>97.546491880993003</v>
      </c>
      <c r="K98" s="21">
        <v>43922</v>
      </c>
      <c r="L98">
        <f t="shared" si="8"/>
        <v>53360</v>
      </c>
    </row>
    <row r="99" spans="3:12" x14ac:dyDescent="0.2">
      <c r="C99" s="21">
        <v>43983</v>
      </c>
      <c r="D99" s="20">
        <v>97.652555573002701</v>
      </c>
      <c r="K99" s="21">
        <v>43952</v>
      </c>
      <c r="L99">
        <f t="shared" si="8"/>
        <v>53600</v>
      </c>
    </row>
    <row r="100" spans="3:12" x14ac:dyDescent="0.2">
      <c r="C100" s="21">
        <v>44013</v>
      </c>
      <c r="D100" s="20">
        <v>97.758619265012399</v>
      </c>
      <c r="K100" s="21">
        <v>43983</v>
      </c>
      <c r="L100">
        <f t="shared" si="8"/>
        <v>53840</v>
      </c>
    </row>
    <row r="101" spans="3:12" x14ac:dyDescent="0.2">
      <c r="C101" s="21">
        <v>44044</v>
      </c>
      <c r="D101" s="20">
        <v>97.864682957022097</v>
      </c>
      <c r="K101" s="21">
        <v>44013</v>
      </c>
      <c r="L101">
        <f t="shared" si="8"/>
        <v>54080</v>
      </c>
    </row>
    <row r="102" spans="3:12" x14ac:dyDescent="0.2">
      <c r="C102" s="21">
        <v>44075</v>
      </c>
      <c r="D102" s="20">
        <v>97.970746649031796</v>
      </c>
      <c r="K102" s="21">
        <v>44044</v>
      </c>
      <c r="L102">
        <f>L101+230</f>
        <v>54310</v>
      </c>
    </row>
    <row r="103" spans="3:12" x14ac:dyDescent="0.2">
      <c r="C103" s="21">
        <v>44105</v>
      </c>
      <c r="D103" s="20">
        <v>98.076810341041494</v>
      </c>
      <c r="K103" s="21">
        <v>44075</v>
      </c>
      <c r="L103">
        <f t="shared" ref="L103:L107" si="9">L102+230</f>
        <v>54540</v>
      </c>
    </row>
    <row r="104" spans="3:12" x14ac:dyDescent="0.2">
      <c r="C104" s="21">
        <v>44136</v>
      </c>
      <c r="D104" s="20">
        <v>98.182874033051206</v>
      </c>
      <c r="K104" s="21">
        <v>44105</v>
      </c>
      <c r="L104">
        <f t="shared" si="9"/>
        <v>54770</v>
      </c>
    </row>
    <row r="105" spans="3:12" x14ac:dyDescent="0.2">
      <c r="C105" s="21">
        <v>44166</v>
      </c>
      <c r="D105" s="20">
        <v>98.288937725060904</v>
      </c>
      <c r="K105" s="21">
        <v>44136</v>
      </c>
      <c r="L105">
        <f t="shared" si="9"/>
        <v>55000</v>
      </c>
    </row>
    <row r="106" spans="3:12" x14ac:dyDescent="0.2">
      <c r="C106" s="21">
        <v>44197</v>
      </c>
      <c r="D106" s="20">
        <v>98.395001417070603</v>
      </c>
      <c r="K106" s="21">
        <v>44166</v>
      </c>
      <c r="L106">
        <f t="shared" si="9"/>
        <v>55230</v>
      </c>
    </row>
    <row r="107" spans="3:12" x14ac:dyDescent="0.2">
      <c r="K107" s="21">
        <v>44197</v>
      </c>
      <c r="L107">
        <f t="shared" si="9"/>
        <v>55460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3"/>
  <sheetViews>
    <sheetView topLeftCell="A88" workbookViewId="0">
      <selection activeCell="A107" sqref="A107:XFD107"/>
    </sheetView>
  </sheetViews>
  <sheetFormatPr defaultRowHeight="14.25" x14ac:dyDescent="0.2"/>
  <cols>
    <col min="10" max="10" width="9" style="17"/>
  </cols>
  <sheetData>
    <row r="1" spans="1:24" ht="28.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5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x14ac:dyDescent="0.2">
      <c r="A2" s="3" t="s">
        <v>24</v>
      </c>
      <c r="B2" s="3" t="s">
        <v>25</v>
      </c>
      <c r="C2" s="3" t="s">
        <v>26</v>
      </c>
      <c r="D2" s="3" t="s">
        <v>27</v>
      </c>
      <c r="E2" s="4">
        <v>101</v>
      </c>
      <c r="F2" s="3">
        <v>0</v>
      </c>
      <c r="G2" s="3">
        <v>13.5</v>
      </c>
      <c r="H2" s="5">
        <v>13.5</v>
      </c>
      <c r="I2" s="3">
        <v>490</v>
      </c>
      <c r="J2" s="16">
        <v>490</v>
      </c>
      <c r="K2" s="3">
        <v>129</v>
      </c>
      <c r="L2" s="5">
        <v>129</v>
      </c>
      <c r="M2" s="3">
        <v>45.76</v>
      </c>
      <c r="N2" s="3">
        <v>20.8</v>
      </c>
      <c r="O2" s="3">
        <v>96.4</v>
      </c>
      <c r="P2" s="3">
        <v>490</v>
      </c>
      <c r="Q2" s="3">
        <v>129</v>
      </c>
      <c r="R2" s="3">
        <v>13.54</v>
      </c>
      <c r="S2" s="3">
        <v>4.9000000000000002E-2</v>
      </c>
      <c r="T2" s="3">
        <v>1.29E-2</v>
      </c>
      <c r="U2" s="3">
        <v>13.5</v>
      </c>
      <c r="V2" s="3" t="s">
        <v>28</v>
      </c>
      <c r="W2" s="3" t="s">
        <v>29</v>
      </c>
      <c r="X2" s="3" t="s">
        <v>30</v>
      </c>
    </row>
    <row r="3" spans="1:24" x14ac:dyDescent="0.2">
      <c r="A3" s="3" t="s">
        <v>31</v>
      </c>
      <c r="B3" s="3" t="s">
        <v>25</v>
      </c>
      <c r="C3" s="3" t="s">
        <v>26</v>
      </c>
      <c r="D3" s="3" t="s">
        <v>27</v>
      </c>
      <c r="E3" s="4">
        <v>101</v>
      </c>
      <c r="F3" s="3">
        <v>0</v>
      </c>
      <c r="G3" s="3">
        <v>30</v>
      </c>
      <c r="H3" s="5">
        <v>43.5</v>
      </c>
      <c r="I3" s="3">
        <v>562</v>
      </c>
      <c r="J3" s="16">
        <v>1052</v>
      </c>
      <c r="K3" s="3">
        <v>157</v>
      </c>
      <c r="L3" s="5">
        <v>286</v>
      </c>
      <c r="M3" s="3">
        <v>23.99</v>
      </c>
      <c r="N3" s="3">
        <v>21.8</v>
      </c>
      <c r="O3" s="3">
        <v>56.2</v>
      </c>
      <c r="P3" s="3">
        <v>1052</v>
      </c>
      <c r="Q3" s="3">
        <v>286</v>
      </c>
      <c r="R3" s="3">
        <v>30</v>
      </c>
      <c r="S3" s="3">
        <v>0.1052</v>
      </c>
      <c r="T3" s="3">
        <v>2.86E-2</v>
      </c>
      <c r="U3" s="3">
        <v>43.5</v>
      </c>
      <c r="V3" s="3" t="s">
        <v>28</v>
      </c>
      <c r="W3" s="3" t="s">
        <v>32</v>
      </c>
      <c r="X3" s="3" t="s">
        <v>30</v>
      </c>
    </row>
    <row r="4" spans="1:24" x14ac:dyDescent="0.2">
      <c r="A4" s="3" t="s">
        <v>33</v>
      </c>
      <c r="B4" s="3" t="s">
        <v>25</v>
      </c>
      <c r="C4" s="3" t="s">
        <v>26</v>
      </c>
      <c r="D4" s="3" t="s">
        <v>27</v>
      </c>
      <c r="E4" s="4">
        <v>101</v>
      </c>
      <c r="F4" s="3">
        <v>0</v>
      </c>
      <c r="G4" s="3">
        <v>31</v>
      </c>
      <c r="H4" s="5">
        <v>74.5</v>
      </c>
      <c r="I4" s="3">
        <v>183</v>
      </c>
      <c r="J4" s="16">
        <v>1235</v>
      </c>
      <c r="K4" s="3">
        <v>540</v>
      </c>
      <c r="L4" s="5">
        <v>826</v>
      </c>
      <c r="M4" s="3">
        <v>23.3</v>
      </c>
      <c r="N4" s="3">
        <v>74.7</v>
      </c>
      <c r="O4" s="3">
        <v>54.4</v>
      </c>
      <c r="P4" s="3">
        <v>1235</v>
      </c>
      <c r="Q4" s="3">
        <v>826</v>
      </c>
      <c r="R4" s="3">
        <v>31</v>
      </c>
      <c r="S4" s="3">
        <v>0.1235</v>
      </c>
      <c r="T4" s="3">
        <v>8.2600000000000007E-2</v>
      </c>
      <c r="U4" s="3">
        <v>74.5</v>
      </c>
      <c r="V4" s="3" t="s">
        <v>28</v>
      </c>
      <c r="W4" s="3" t="s">
        <v>32</v>
      </c>
      <c r="X4" s="3" t="s">
        <v>30</v>
      </c>
    </row>
    <row r="5" spans="1:24" x14ac:dyDescent="0.2">
      <c r="A5" s="3" t="s">
        <v>34</v>
      </c>
      <c r="B5" s="3" t="s">
        <v>25</v>
      </c>
      <c r="C5" s="3" t="s">
        <v>26</v>
      </c>
      <c r="D5" s="3" t="s">
        <v>27</v>
      </c>
      <c r="E5" s="4">
        <v>101</v>
      </c>
      <c r="F5" s="3">
        <v>0</v>
      </c>
      <c r="G5" s="3">
        <v>30</v>
      </c>
      <c r="H5" s="5">
        <v>104.5</v>
      </c>
      <c r="I5" s="3">
        <v>377</v>
      </c>
      <c r="J5" s="16">
        <v>1612</v>
      </c>
      <c r="K5" s="3">
        <v>330</v>
      </c>
      <c r="L5" s="5">
        <v>1156</v>
      </c>
      <c r="M5" s="3">
        <v>23.58</v>
      </c>
      <c r="N5" s="3">
        <v>46.7</v>
      </c>
      <c r="O5" s="3">
        <v>61.8</v>
      </c>
      <c r="P5" s="3">
        <v>1612</v>
      </c>
      <c r="Q5" s="3">
        <v>1156</v>
      </c>
      <c r="R5" s="3">
        <v>30</v>
      </c>
      <c r="S5" s="3">
        <v>0.16120000000000001</v>
      </c>
      <c r="T5" s="3">
        <v>0.11559999999999999</v>
      </c>
      <c r="U5" s="3">
        <v>104.5</v>
      </c>
      <c r="V5" s="3" t="s">
        <v>28</v>
      </c>
      <c r="W5" s="3" t="s">
        <v>32</v>
      </c>
      <c r="X5" s="3" t="s">
        <v>30</v>
      </c>
    </row>
    <row r="6" spans="1:24" x14ac:dyDescent="0.2">
      <c r="A6" s="3" t="s">
        <v>35</v>
      </c>
      <c r="B6" s="3" t="s">
        <v>25</v>
      </c>
      <c r="C6" s="3" t="s">
        <v>26</v>
      </c>
      <c r="D6" s="3" t="s">
        <v>27</v>
      </c>
      <c r="E6" s="4">
        <v>101</v>
      </c>
      <c r="F6" s="3">
        <v>0</v>
      </c>
      <c r="G6" s="3">
        <v>31</v>
      </c>
      <c r="H6" s="5">
        <v>135.5</v>
      </c>
      <c r="I6" s="3">
        <v>241</v>
      </c>
      <c r="J6" s="16">
        <v>1853</v>
      </c>
      <c r="K6" s="3">
        <v>439</v>
      </c>
      <c r="L6" s="5">
        <v>1595</v>
      </c>
      <c r="M6" s="3">
        <v>21.93</v>
      </c>
      <c r="N6" s="3">
        <v>64.599999999999994</v>
      </c>
      <c r="O6" s="3">
        <v>91</v>
      </c>
      <c r="P6" s="3">
        <v>1853</v>
      </c>
      <c r="Q6" s="3">
        <v>1595</v>
      </c>
      <c r="R6" s="3">
        <v>31</v>
      </c>
      <c r="S6" s="3">
        <v>0.18529999999999999</v>
      </c>
      <c r="T6" s="3">
        <v>0.1595</v>
      </c>
      <c r="U6" s="3">
        <v>135.5</v>
      </c>
      <c r="V6" s="3" t="s">
        <v>28</v>
      </c>
      <c r="W6" s="3" t="s">
        <v>32</v>
      </c>
      <c r="X6" s="3" t="s">
        <v>30</v>
      </c>
    </row>
    <row r="7" spans="1:24" x14ac:dyDescent="0.2">
      <c r="A7" s="3" t="s">
        <v>36</v>
      </c>
      <c r="B7" s="3" t="s">
        <v>25</v>
      </c>
      <c r="C7" s="3" t="s">
        <v>26</v>
      </c>
      <c r="D7" s="3" t="s">
        <v>27</v>
      </c>
      <c r="E7" s="4">
        <v>101</v>
      </c>
      <c r="F7" s="3">
        <v>1</v>
      </c>
      <c r="G7" s="3">
        <v>31</v>
      </c>
      <c r="H7" s="5">
        <v>166.5</v>
      </c>
      <c r="I7" s="3">
        <v>155</v>
      </c>
      <c r="J7" s="16">
        <v>2008</v>
      </c>
      <c r="K7" s="3">
        <v>502</v>
      </c>
      <c r="L7" s="5">
        <v>2097</v>
      </c>
      <c r="M7" s="3">
        <v>21.19</v>
      </c>
      <c r="N7" s="3">
        <v>76.400000000000006</v>
      </c>
      <c r="O7" s="3">
        <v>92.1</v>
      </c>
      <c r="P7" s="3">
        <v>2008</v>
      </c>
      <c r="Q7" s="3">
        <v>2097</v>
      </c>
      <c r="R7" s="3">
        <v>31</v>
      </c>
      <c r="S7" s="3">
        <v>0.20080000000000001</v>
      </c>
      <c r="T7" s="3">
        <v>0.2097</v>
      </c>
      <c r="U7" s="3">
        <v>166.5</v>
      </c>
      <c r="V7" s="3" t="s">
        <v>28</v>
      </c>
      <c r="W7" s="3" t="s">
        <v>32</v>
      </c>
      <c r="X7" s="3" t="s">
        <v>30</v>
      </c>
    </row>
    <row r="8" spans="1:24" x14ac:dyDescent="0.2">
      <c r="A8" s="3" t="s">
        <v>37</v>
      </c>
      <c r="B8" s="3" t="s">
        <v>25</v>
      </c>
      <c r="C8" s="3" t="s">
        <v>26</v>
      </c>
      <c r="D8" s="3" t="s">
        <v>27</v>
      </c>
      <c r="E8" s="4">
        <v>102</v>
      </c>
      <c r="F8" s="3">
        <v>0</v>
      </c>
      <c r="G8" s="3">
        <v>19.2</v>
      </c>
      <c r="H8" s="5">
        <v>19.2</v>
      </c>
      <c r="I8" s="3">
        <v>214</v>
      </c>
      <c r="J8" s="16">
        <v>214</v>
      </c>
      <c r="K8" s="3">
        <v>262</v>
      </c>
      <c r="L8" s="5">
        <v>262</v>
      </c>
      <c r="M8" s="3">
        <v>24.79</v>
      </c>
      <c r="N8" s="3">
        <v>55</v>
      </c>
      <c r="O8" s="3">
        <v>95.2</v>
      </c>
      <c r="P8" s="3">
        <v>2222</v>
      </c>
      <c r="Q8" s="3">
        <v>2359</v>
      </c>
      <c r="R8" s="3">
        <v>19.2</v>
      </c>
      <c r="S8" s="3">
        <v>0.22220000000000001</v>
      </c>
      <c r="T8" s="3">
        <v>0.2359</v>
      </c>
      <c r="U8" s="3">
        <v>185.7</v>
      </c>
      <c r="V8" s="3" t="s">
        <v>28</v>
      </c>
      <c r="W8" s="3" t="s">
        <v>38</v>
      </c>
      <c r="X8" s="3" t="s">
        <v>30</v>
      </c>
    </row>
    <row r="9" spans="1:24" x14ac:dyDescent="0.2">
      <c r="A9" s="3" t="s">
        <v>39</v>
      </c>
      <c r="B9" s="3" t="s">
        <v>25</v>
      </c>
      <c r="C9" s="3" t="s">
        <v>26</v>
      </c>
      <c r="D9" s="3" t="s">
        <v>27</v>
      </c>
      <c r="E9" s="4">
        <v>102</v>
      </c>
      <c r="F9" s="3">
        <v>0</v>
      </c>
      <c r="G9" s="3">
        <v>29.8</v>
      </c>
      <c r="H9" s="5">
        <v>49</v>
      </c>
      <c r="I9" s="3">
        <v>460</v>
      </c>
      <c r="J9" s="16">
        <v>674</v>
      </c>
      <c r="K9" s="3">
        <v>395</v>
      </c>
      <c r="L9" s="5">
        <v>657</v>
      </c>
      <c r="M9" s="3">
        <v>28.69</v>
      </c>
      <c r="N9" s="3">
        <v>46.2</v>
      </c>
      <c r="O9" s="3">
        <v>88.6</v>
      </c>
      <c r="P9" s="3">
        <v>2682</v>
      </c>
      <c r="Q9" s="3">
        <v>2754</v>
      </c>
      <c r="R9" s="3">
        <v>29.8</v>
      </c>
      <c r="S9" s="3">
        <v>0.26819999999999999</v>
      </c>
      <c r="T9" s="3">
        <v>0.27539999999999998</v>
      </c>
      <c r="U9" s="3">
        <v>215.5</v>
      </c>
      <c r="V9" s="3" t="s">
        <v>28</v>
      </c>
      <c r="W9" s="3" t="s">
        <v>40</v>
      </c>
      <c r="X9" s="3" t="s">
        <v>30</v>
      </c>
    </row>
    <row r="10" spans="1:24" x14ac:dyDescent="0.2">
      <c r="A10" s="3" t="s">
        <v>41</v>
      </c>
      <c r="B10" s="3" t="s">
        <v>25</v>
      </c>
      <c r="C10" s="3" t="s">
        <v>26</v>
      </c>
      <c r="D10" s="3" t="s">
        <v>27</v>
      </c>
      <c r="E10" s="4">
        <v>102</v>
      </c>
      <c r="F10" s="3">
        <v>1</v>
      </c>
      <c r="G10" s="3">
        <v>30</v>
      </c>
      <c r="H10" s="5">
        <v>79</v>
      </c>
      <c r="I10" s="3">
        <v>275</v>
      </c>
      <c r="J10" s="16">
        <v>949</v>
      </c>
      <c r="K10" s="3">
        <v>389</v>
      </c>
      <c r="L10" s="5">
        <v>1046</v>
      </c>
      <c r="M10" s="3">
        <v>22.13</v>
      </c>
      <c r="N10" s="3">
        <v>58.6</v>
      </c>
      <c r="O10" s="3">
        <v>69.599999999999994</v>
      </c>
      <c r="P10" s="3">
        <v>2957</v>
      </c>
      <c r="Q10" s="3">
        <v>3143</v>
      </c>
      <c r="R10" s="3">
        <v>30</v>
      </c>
      <c r="S10" s="3">
        <v>0.29570000000000002</v>
      </c>
      <c r="T10" s="3">
        <v>0.31430000000000002</v>
      </c>
      <c r="U10" s="3">
        <v>245.5</v>
      </c>
      <c r="V10" s="3" t="s">
        <v>28</v>
      </c>
      <c r="W10" s="3" t="s">
        <v>32</v>
      </c>
      <c r="X10" s="3" t="s">
        <v>30</v>
      </c>
    </row>
    <row r="11" spans="1:24" x14ac:dyDescent="0.2">
      <c r="A11" s="3" t="s">
        <v>42</v>
      </c>
      <c r="B11" s="3" t="s">
        <v>25</v>
      </c>
      <c r="C11" s="3" t="s">
        <v>26</v>
      </c>
      <c r="D11" s="3" t="s">
        <v>27</v>
      </c>
      <c r="E11" s="4">
        <v>103</v>
      </c>
      <c r="F11" s="3">
        <v>0</v>
      </c>
      <c r="G11" s="3">
        <v>20</v>
      </c>
      <c r="H11" s="5">
        <v>20</v>
      </c>
      <c r="I11" s="3">
        <v>61</v>
      </c>
      <c r="J11" s="16">
        <v>61</v>
      </c>
      <c r="K11" s="3">
        <v>486</v>
      </c>
      <c r="L11" s="5">
        <v>486</v>
      </c>
      <c r="M11" s="3">
        <v>27.35</v>
      </c>
      <c r="N11" s="3">
        <v>88.9</v>
      </c>
      <c r="O11" s="3">
        <v>92</v>
      </c>
      <c r="P11" s="3">
        <v>3018</v>
      </c>
      <c r="Q11" s="3">
        <v>3629</v>
      </c>
      <c r="R11" s="3">
        <v>20</v>
      </c>
      <c r="S11" s="3">
        <v>0.30180000000000001</v>
      </c>
      <c r="T11" s="3">
        <v>0.3629</v>
      </c>
      <c r="U11" s="3">
        <v>265.5</v>
      </c>
      <c r="V11" s="3" t="s">
        <v>28</v>
      </c>
      <c r="W11" s="3" t="s">
        <v>43</v>
      </c>
      <c r="X11" s="3" t="s">
        <v>30</v>
      </c>
    </row>
    <row r="12" spans="1:24" x14ac:dyDescent="0.2">
      <c r="A12" s="3" t="s">
        <v>44</v>
      </c>
      <c r="B12" s="3" t="s">
        <v>25</v>
      </c>
      <c r="C12" s="3" t="s">
        <v>26</v>
      </c>
      <c r="D12" s="3" t="s">
        <v>27</v>
      </c>
      <c r="E12" s="4">
        <v>103</v>
      </c>
      <c r="F12" s="3">
        <v>0</v>
      </c>
      <c r="G12" s="3">
        <v>29.9</v>
      </c>
      <c r="H12" s="5">
        <v>49.9</v>
      </c>
      <c r="I12" s="3">
        <v>199</v>
      </c>
      <c r="J12" s="16">
        <v>260</v>
      </c>
      <c r="K12" s="3">
        <v>288</v>
      </c>
      <c r="L12" s="5">
        <v>774</v>
      </c>
      <c r="M12" s="3">
        <v>16.29</v>
      </c>
      <c r="N12" s="3">
        <v>59.1</v>
      </c>
      <c r="O12" s="3">
        <v>80.3</v>
      </c>
      <c r="P12" s="3"/>
      <c r="Q12" s="3"/>
      <c r="R12" s="3"/>
      <c r="S12" s="3">
        <v>0.32169999999999999</v>
      </c>
      <c r="T12" s="3">
        <v>0.39169999999999999</v>
      </c>
      <c r="U12" s="3">
        <v>295.39999999999998</v>
      </c>
      <c r="V12" s="3" t="s">
        <v>28</v>
      </c>
      <c r="W12" s="3" t="s">
        <v>45</v>
      </c>
      <c r="X12" s="3" t="s">
        <v>30</v>
      </c>
    </row>
    <row r="13" spans="1:24" x14ac:dyDescent="0.2">
      <c r="A13" s="3" t="s">
        <v>46</v>
      </c>
      <c r="B13" s="3" t="s">
        <v>25</v>
      </c>
      <c r="C13" s="3" t="s">
        <v>26</v>
      </c>
      <c r="D13" s="3" t="s">
        <v>27</v>
      </c>
      <c r="E13" s="4">
        <v>103</v>
      </c>
      <c r="F13" s="3">
        <v>0</v>
      </c>
      <c r="G13" s="3">
        <v>31</v>
      </c>
      <c r="H13" s="5">
        <v>80.900000000000006</v>
      </c>
      <c r="I13" s="3">
        <v>182</v>
      </c>
      <c r="J13" s="16">
        <v>442</v>
      </c>
      <c r="K13" s="3">
        <v>243</v>
      </c>
      <c r="L13" s="5">
        <v>1017</v>
      </c>
      <c r="M13" s="3">
        <v>13.71</v>
      </c>
      <c r="N13" s="3">
        <v>57.2</v>
      </c>
      <c r="O13" s="3">
        <v>64.900000000000006</v>
      </c>
      <c r="P13" s="3">
        <v>3399</v>
      </c>
      <c r="Q13" s="3">
        <v>4160</v>
      </c>
      <c r="R13" s="3">
        <v>31</v>
      </c>
      <c r="S13" s="3">
        <v>0.33989999999999998</v>
      </c>
      <c r="T13" s="3">
        <v>0.41599999999999998</v>
      </c>
      <c r="U13" s="3">
        <v>326.39999999999998</v>
      </c>
      <c r="V13" s="3" t="s">
        <v>28</v>
      </c>
      <c r="W13" s="3" t="s">
        <v>47</v>
      </c>
      <c r="X13" s="3" t="s">
        <v>30</v>
      </c>
    </row>
    <row r="14" spans="1:24" x14ac:dyDescent="0.2">
      <c r="A14" s="3" t="s">
        <v>48</v>
      </c>
      <c r="B14" s="3" t="s">
        <v>25</v>
      </c>
      <c r="C14" s="3" t="s">
        <v>26</v>
      </c>
      <c r="D14" s="3" t="s">
        <v>27</v>
      </c>
      <c r="E14" s="4">
        <v>103</v>
      </c>
      <c r="F14" s="3">
        <v>0</v>
      </c>
      <c r="G14" s="3">
        <v>30.9</v>
      </c>
      <c r="H14" s="5">
        <v>111.80000000000001</v>
      </c>
      <c r="I14" s="3">
        <v>80</v>
      </c>
      <c r="J14" s="16">
        <v>522</v>
      </c>
      <c r="K14" s="3">
        <v>280</v>
      </c>
      <c r="L14" s="5">
        <v>1297</v>
      </c>
      <c r="M14" s="3">
        <v>11.65</v>
      </c>
      <c r="N14" s="3">
        <v>77.8</v>
      </c>
      <c r="O14" s="3">
        <v>56.6</v>
      </c>
      <c r="P14" s="3">
        <v>3479</v>
      </c>
      <c r="Q14" s="3">
        <v>4440</v>
      </c>
      <c r="R14" s="3">
        <v>30.9</v>
      </c>
      <c r="S14" s="3">
        <v>0.34789999999999999</v>
      </c>
      <c r="T14" s="3">
        <v>0.44400000000000001</v>
      </c>
      <c r="U14" s="3">
        <v>357.3</v>
      </c>
      <c r="V14" s="3" t="s">
        <v>28</v>
      </c>
      <c r="W14" s="3" t="s">
        <v>49</v>
      </c>
      <c r="X14" s="3" t="s">
        <v>30</v>
      </c>
    </row>
    <row r="15" spans="1:24" x14ac:dyDescent="0.2">
      <c r="A15" s="3" t="s">
        <v>50</v>
      </c>
      <c r="B15" s="3" t="s">
        <v>25</v>
      </c>
      <c r="C15" s="3" t="s">
        <v>26</v>
      </c>
      <c r="D15" s="3" t="s">
        <v>27</v>
      </c>
      <c r="E15" s="4">
        <v>103</v>
      </c>
      <c r="F15" s="3">
        <v>1</v>
      </c>
      <c r="G15" s="3">
        <v>30</v>
      </c>
      <c r="H15" s="5">
        <v>141.80000000000001</v>
      </c>
      <c r="I15" s="3">
        <v>52</v>
      </c>
      <c r="J15" s="16">
        <v>574</v>
      </c>
      <c r="K15" s="3">
        <v>344</v>
      </c>
      <c r="L15" s="5">
        <v>1641</v>
      </c>
      <c r="M15" s="3">
        <v>13.2</v>
      </c>
      <c r="N15" s="3">
        <v>86.9</v>
      </c>
      <c r="O15" s="3">
        <v>61.2</v>
      </c>
      <c r="P15" s="3">
        <v>3531</v>
      </c>
      <c r="Q15" s="3">
        <v>4784</v>
      </c>
      <c r="R15" s="3">
        <v>30</v>
      </c>
      <c r="S15" s="3">
        <v>0.35310000000000002</v>
      </c>
      <c r="T15" s="3">
        <v>0.47839999999999999</v>
      </c>
      <c r="U15" s="3">
        <v>387.3</v>
      </c>
      <c r="V15" s="3" t="s">
        <v>28</v>
      </c>
      <c r="W15" s="3" t="s">
        <v>51</v>
      </c>
      <c r="X15" s="3" t="s">
        <v>30</v>
      </c>
    </row>
    <row r="16" spans="1:24" x14ac:dyDescent="0.2">
      <c r="A16" s="3" t="s">
        <v>52</v>
      </c>
      <c r="B16" s="3" t="s">
        <v>25</v>
      </c>
      <c r="C16" s="3" t="s">
        <v>26</v>
      </c>
      <c r="D16" s="3" t="s">
        <v>27</v>
      </c>
      <c r="E16" s="4">
        <v>104</v>
      </c>
      <c r="F16" s="3">
        <v>0</v>
      </c>
      <c r="G16" s="3">
        <v>20</v>
      </c>
      <c r="H16" s="5">
        <v>20</v>
      </c>
      <c r="I16" s="3">
        <v>119</v>
      </c>
      <c r="J16" s="16">
        <v>119</v>
      </c>
      <c r="K16" s="3">
        <v>291</v>
      </c>
      <c r="L16" s="5">
        <v>291</v>
      </c>
      <c r="M16" s="3">
        <v>20.5</v>
      </c>
      <c r="N16" s="3">
        <v>71</v>
      </c>
      <c r="O16" s="3">
        <v>85</v>
      </c>
      <c r="P16" s="3">
        <v>3650</v>
      </c>
      <c r="Q16" s="3">
        <v>5075</v>
      </c>
      <c r="R16" s="3">
        <v>20</v>
      </c>
      <c r="S16" s="3">
        <v>0.36499999999999999</v>
      </c>
      <c r="T16" s="3">
        <v>0.50749999999999995</v>
      </c>
      <c r="U16" s="3">
        <v>407.3</v>
      </c>
      <c r="V16" s="3" t="s">
        <v>28</v>
      </c>
      <c r="W16" s="3" t="s">
        <v>53</v>
      </c>
      <c r="X16" s="3" t="s">
        <v>30</v>
      </c>
    </row>
    <row r="17" spans="1:24" x14ac:dyDescent="0.2">
      <c r="A17" s="3" t="s">
        <v>54</v>
      </c>
      <c r="B17" s="3" t="s">
        <v>25</v>
      </c>
      <c r="C17" s="3" t="s">
        <v>26</v>
      </c>
      <c r="D17" s="3" t="s">
        <v>27</v>
      </c>
      <c r="E17" s="4">
        <v>104</v>
      </c>
      <c r="F17" s="3">
        <v>1</v>
      </c>
      <c r="G17" s="3">
        <v>30</v>
      </c>
      <c r="H17" s="5">
        <v>30</v>
      </c>
      <c r="I17" s="3">
        <v>125</v>
      </c>
      <c r="J17" s="16">
        <v>125</v>
      </c>
      <c r="K17" s="3">
        <v>324</v>
      </c>
      <c r="L17" s="5">
        <v>324</v>
      </c>
      <c r="M17" s="3">
        <v>14.97</v>
      </c>
      <c r="N17" s="3">
        <v>72.2</v>
      </c>
      <c r="O17" s="3">
        <v>70.099999999999994</v>
      </c>
      <c r="P17" s="3">
        <v>3775</v>
      </c>
      <c r="Q17" s="3">
        <v>5399</v>
      </c>
      <c r="R17" s="3">
        <v>40.799999999999997</v>
      </c>
      <c r="S17" s="3">
        <v>0.3775</v>
      </c>
      <c r="T17" s="3">
        <v>0.53990000000000005</v>
      </c>
      <c r="U17" s="3">
        <v>437.3</v>
      </c>
      <c r="V17" s="3" t="s">
        <v>28</v>
      </c>
      <c r="W17" s="3" t="s">
        <v>55</v>
      </c>
      <c r="X17" s="3" t="s">
        <v>30</v>
      </c>
    </row>
    <row r="18" spans="1:24" x14ac:dyDescent="0.2">
      <c r="A18" s="3" t="s">
        <v>56</v>
      </c>
      <c r="B18" s="3" t="s">
        <v>25</v>
      </c>
      <c r="C18" s="3" t="s">
        <v>26</v>
      </c>
      <c r="D18" s="3" t="s">
        <v>27</v>
      </c>
      <c r="E18" s="4">
        <v>105</v>
      </c>
      <c r="F18" s="3">
        <v>0</v>
      </c>
      <c r="G18" s="3">
        <v>30.1</v>
      </c>
      <c r="H18" s="5">
        <v>30.1</v>
      </c>
      <c r="I18" s="3">
        <v>147</v>
      </c>
      <c r="J18" s="16">
        <v>147</v>
      </c>
      <c r="K18" s="3">
        <v>451</v>
      </c>
      <c r="L18" s="5">
        <v>451</v>
      </c>
      <c r="M18" s="3">
        <v>19.87</v>
      </c>
      <c r="N18" s="3">
        <v>75.400000000000006</v>
      </c>
      <c r="O18" s="3">
        <v>61.6</v>
      </c>
      <c r="P18" s="3">
        <v>3922</v>
      </c>
      <c r="Q18" s="3">
        <v>5850</v>
      </c>
      <c r="R18" s="3">
        <v>30.1</v>
      </c>
      <c r="S18" s="3">
        <v>0.39219999999999999</v>
      </c>
      <c r="T18" s="3">
        <v>0.58499999999999996</v>
      </c>
      <c r="U18" s="3">
        <v>467.4</v>
      </c>
      <c r="V18" s="3" t="s">
        <v>28</v>
      </c>
      <c r="W18" s="3" t="s">
        <v>57</v>
      </c>
      <c r="X18" s="3" t="s">
        <v>30</v>
      </c>
    </row>
    <row r="19" spans="1:24" x14ac:dyDescent="0.2">
      <c r="A19" s="3" t="s">
        <v>58</v>
      </c>
      <c r="B19" s="3" t="s">
        <v>25</v>
      </c>
      <c r="C19" s="3" t="s">
        <v>26</v>
      </c>
      <c r="D19" s="3" t="s">
        <v>27</v>
      </c>
      <c r="E19" s="4">
        <v>105</v>
      </c>
      <c r="F19" s="3">
        <v>0</v>
      </c>
      <c r="G19" s="3">
        <v>19.8</v>
      </c>
      <c r="H19" s="5">
        <v>49.900000000000006</v>
      </c>
      <c r="I19" s="3">
        <v>76</v>
      </c>
      <c r="J19" s="16">
        <v>223</v>
      </c>
      <c r="K19" s="3">
        <v>379</v>
      </c>
      <c r="L19" s="5">
        <v>830</v>
      </c>
      <c r="M19" s="3">
        <v>22.98</v>
      </c>
      <c r="N19" s="3">
        <v>83.3</v>
      </c>
      <c r="O19" s="3">
        <v>109.9</v>
      </c>
      <c r="P19" s="3">
        <v>3998</v>
      </c>
      <c r="Q19" s="3">
        <v>6229</v>
      </c>
      <c r="R19" s="3">
        <v>19.8</v>
      </c>
      <c r="S19" s="3">
        <v>0.39979999999999999</v>
      </c>
      <c r="T19" s="3">
        <v>0.62290000000000001</v>
      </c>
      <c r="U19" s="3">
        <v>487.2</v>
      </c>
      <c r="V19" s="3" t="s">
        <v>28</v>
      </c>
      <c r="W19" s="3" t="s">
        <v>59</v>
      </c>
      <c r="X19" s="3" t="s">
        <v>30</v>
      </c>
    </row>
    <row r="20" spans="1:24" x14ac:dyDescent="0.2">
      <c r="A20" s="3" t="s">
        <v>60</v>
      </c>
      <c r="B20" s="3" t="s">
        <v>25</v>
      </c>
      <c r="C20" s="3" t="s">
        <v>26</v>
      </c>
      <c r="D20" s="3" t="s">
        <v>27</v>
      </c>
      <c r="E20" s="4">
        <v>105</v>
      </c>
      <c r="F20" s="3">
        <v>0</v>
      </c>
      <c r="G20" s="3">
        <v>27.7</v>
      </c>
      <c r="H20" s="5">
        <v>77.600000000000009</v>
      </c>
      <c r="I20" s="3">
        <v>83</v>
      </c>
      <c r="J20" s="16">
        <v>306</v>
      </c>
      <c r="K20" s="3">
        <v>683</v>
      </c>
      <c r="L20" s="5">
        <v>1513</v>
      </c>
      <c r="M20" s="3">
        <v>27.65</v>
      </c>
      <c r="N20" s="3">
        <v>89.2</v>
      </c>
      <c r="O20" s="3">
        <v>58.5</v>
      </c>
      <c r="P20" s="3">
        <v>4081</v>
      </c>
      <c r="Q20" s="3">
        <v>6912</v>
      </c>
      <c r="R20" s="3">
        <v>27.7</v>
      </c>
      <c r="S20" s="3">
        <v>0.40810000000000002</v>
      </c>
      <c r="T20" s="3">
        <v>0.69120000000000004</v>
      </c>
      <c r="U20" s="3">
        <v>514.9</v>
      </c>
      <c r="V20" s="3" t="s">
        <v>28</v>
      </c>
      <c r="W20" s="3" t="s">
        <v>61</v>
      </c>
      <c r="X20" s="3" t="s">
        <v>30</v>
      </c>
    </row>
    <row r="21" spans="1:24" x14ac:dyDescent="0.2">
      <c r="A21" s="3" t="s">
        <v>62</v>
      </c>
      <c r="B21" s="3" t="s">
        <v>25</v>
      </c>
      <c r="C21" s="3" t="s">
        <v>26</v>
      </c>
      <c r="D21" s="3" t="s">
        <v>27</v>
      </c>
      <c r="E21" s="4">
        <v>105</v>
      </c>
      <c r="F21" s="3">
        <v>0</v>
      </c>
      <c r="G21" s="3">
        <v>30.9</v>
      </c>
      <c r="H21" s="5">
        <v>108.5</v>
      </c>
      <c r="I21" s="3">
        <v>70</v>
      </c>
      <c r="J21" s="16">
        <v>376</v>
      </c>
      <c r="K21" s="3">
        <v>658</v>
      </c>
      <c r="L21" s="5">
        <v>2171</v>
      </c>
      <c r="M21" s="3">
        <v>23.56</v>
      </c>
      <c r="N21" s="3">
        <v>90.4</v>
      </c>
      <c r="O21" s="3">
        <v>58.6</v>
      </c>
      <c r="P21" s="3">
        <v>4151</v>
      </c>
      <c r="Q21" s="3">
        <v>7570</v>
      </c>
      <c r="R21" s="3">
        <v>30.9</v>
      </c>
      <c r="S21" s="3">
        <v>0.41510000000000002</v>
      </c>
      <c r="T21" s="3">
        <v>0.75700000000000001</v>
      </c>
      <c r="U21" s="3">
        <v>545.79999999999995</v>
      </c>
      <c r="V21" s="3" t="s">
        <v>28</v>
      </c>
      <c r="W21" s="3" t="s">
        <v>63</v>
      </c>
      <c r="X21" s="3" t="s">
        <v>30</v>
      </c>
    </row>
    <row r="22" spans="1:24" x14ac:dyDescent="0.2">
      <c r="A22" s="3" t="s">
        <v>64</v>
      </c>
      <c r="B22" s="3" t="s">
        <v>25</v>
      </c>
      <c r="C22" s="3" t="s">
        <v>26</v>
      </c>
      <c r="D22" s="3" t="s">
        <v>27</v>
      </c>
      <c r="E22" s="4">
        <v>105</v>
      </c>
      <c r="F22" s="3">
        <v>1</v>
      </c>
      <c r="G22" s="3">
        <v>30</v>
      </c>
      <c r="H22" s="5">
        <v>138.5</v>
      </c>
      <c r="I22" s="3">
        <v>8</v>
      </c>
      <c r="J22" s="16">
        <v>384</v>
      </c>
      <c r="K22" s="3">
        <v>326</v>
      </c>
      <c r="L22" s="5">
        <v>2497</v>
      </c>
      <c r="M22" s="3">
        <v>11.13</v>
      </c>
      <c r="N22" s="3">
        <v>97.6</v>
      </c>
      <c r="O22" s="3">
        <v>54.3</v>
      </c>
      <c r="P22" s="3">
        <v>8</v>
      </c>
      <c r="Q22" s="3">
        <v>326</v>
      </c>
      <c r="R22" s="3">
        <v>30</v>
      </c>
      <c r="S22" s="3">
        <v>0.41589999999999999</v>
      </c>
      <c r="T22" s="3">
        <v>0.78959999999999997</v>
      </c>
      <c r="U22" s="3">
        <v>575.79999999999995</v>
      </c>
      <c r="V22" s="3" t="s">
        <v>28</v>
      </c>
      <c r="W22" s="3" t="s">
        <v>32</v>
      </c>
      <c r="X22" s="3" t="s">
        <v>30</v>
      </c>
    </row>
    <row r="23" spans="1:24" x14ac:dyDescent="0.2">
      <c r="A23" s="3" t="s">
        <v>65</v>
      </c>
      <c r="B23" s="3" t="s">
        <v>25</v>
      </c>
      <c r="C23" s="3" t="s">
        <v>26</v>
      </c>
      <c r="D23" s="3" t="s">
        <v>27</v>
      </c>
      <c r="E23" s="4">
        <v>106</v>
      </c>
      <c r="F23" s="3">
        <v>1</v>
      </c>
      <c r="G23" s="3">
        <v>19.8</v>
      </c>
      <c r="H23" s="5">
        <v>32.4</v>
      </c>
      <c r="I23" s="3">
        <v>25</v>
      </c>
      <c r="J23" s="16">
        <v>47</v>
      </c>
      <c r="K23" s="3">
        <v>299</v>
      </c>
      <c r="L23" s="5">
        <v>521</v>
      </c>
      <c r="M23" s="3">
        <v>30.44</v>
      </c>
      <c r="N23" s="3">
        <v>92.3</v>
      </c>
      <c r="O23" s="3">
        <v>71.099999999999994</v>
      </c>
      <c r="P23" s="3">
        <v>33</v>
      </c>
      <c r="Q23" s="3">
        <v>625</v>
      </c>
      <c r="R23" s="3">
        <v>19.8</v>
      </c>
      <c r="S23" s="3">
        <v>0.41839999999999999</v>
      </c>
      <c r="T23" s="3">
        <v>0.81950000000000001</v>
      </c>
      <c r="U23" s="3">
        <v>595.6</v>
      </c>
      <c r="V23" s="3" t="s">
        <v>28</v>
      </c>
      <c r="W23" s="3" t="s">
        <v>66</v>
      </c>
      <c r="X23" s="3" t="s">
        <v>30</v>
      </c>
    </row>
    <row r="24" spans="1:24" x14ac:dyDescent="0.2">
      <c r="A24" s="3" t="s">
        <v>67</v>
      </c>
      <c r="B24" s="3" t="s">
        <v>25</v>
      </c>
      <c r="C24" s="3" t="s">
        <v>26</v>
      </c>
      <c r="D24" s="3" t="s">
        <v>27</v>
      </c>
      <c r="E24" s="4">
        <v>106</v>
      </c>
      <c r="F24" s="3">
        <v>0</v>
      </c>
      <c r="G24" s="3">
        <v>30</v>
      </c>
      <c r="H24" s="5">
        <v>30</v>
      </c>
      <c r="I24" s="3">
        <v>49</v>
      </c>
      <c r="J24" s="16">
        <v>49</v>
      </c>
      <c r="K24" s="3">
        <v>388</v>
      </c>
      <c r="L24" s="5">
        <v>388</v>
      </c>
      <c r="M24" s="3">
        <v>14.61</v>
      </c>
      <c r="N24" s="3">
        <v>88.8</v>
      </c>
      <c r="O24" s="3">
        <v>75.7</v>
      </c>
      <c r="P24" s="3">
        <v>79</v>
      </c>
      <c r="Q24" s="3">
        <v>971</v>
      </c>
      <c r="R24" s="3">
        <v>39.590000000000003</v>
      </c>
      <c r="S24" s="3">
        <v>0.42330000000000001</v>
      </c>
      <c r="T24" s="3">
        <v>0.85829999999999995</v>
      </c>
      <c r="U24" s="3">
        <v>625.6</v>
      </c>
      <c r="V24" s="3" t="s">
        <v>28</v>
      </c>
      <c r="W24" s="3" t="s">
        <v>51</v>
      </c>
      <c r="X24" s="3" t="s">
        <v>30</v>
      </c>
    </row>
    <row r="25" spans="1:24" x14ac:dyDescent="0.2">
      <c r="A25" s="3" t="s">
        <v>68</v>
      </c>
      <c r="B25" s="3" t="s">
        <v>25</v>
      </c>
      <c r="C25" s="3" t="s">
        <v>26</v>
      </c>
      <c r="D25" s="3" t="s">
        <v>27</v>
      </c>
      <c r="E25" s="4">
        <v>106</v>
      </c>
      <c r="F25" s="3">
        <v>0</v>
      </c>
      <c r="G25" s="3">
        <v>31</v>
      </c>
      <c r="H25" s="5">
        <v>61</v>
      </c>
      <c r="I25" s="3">
        <v>76</v>
      </c>
      <c r="J25" s="16">
        <v>125</v>
      </c>
      <c r="K25" s="3">
        <v>359</v>
      </c>
      <c r="L25" s="5">
        <v>747</v>
      </c>
      <c r="M25" s="3">
        <v>14.03</v>
      </c>
      <c r="N25" s="3">
        <v>82.5</v>
      </c>
      <c r="O25" s="3">
        <v>71.3</v>
      </c>
      <c r="P25" s="3">
        <v>158</v>
      </c>
      <c r="Q25" s="3">
        <v>1372</v>
      </c>
      <c r="R25" s="3">
        <v>31</v>
      </c>
      <c r="S25" s="3">
        <v>0.43090000000000001</v>
      </c>
      <c r="T25" s="3">
        <v>0.89419999999999999</v>
      </c>
      <c r="U25" s="3">
        <v>656.6</v>
      </c>
      <c r="V25" s="3" t="s">
        <v>28</v>
      </c>
      <c r="W25" s="3" t="s">
        <v>32</v>
      </c>
      <c r="X25" s="3" t="s">
        <v>30</v>
      </c>
    </row>
    <row r="26" spans="1:24" x14ac:dyDescent="0.2">
      <c r="A26" s="3" t="s">
        <v>69</v>
      </c>
      <c r="B26" s="3" t="s">
        <v>25</v>
      </c>
      <c r="C26" s="3" t="s">
        <v>26</v>
      </c>
      <c r="D26" s="3" t="s">
        <v>27</v>
      </c>
      <c r="E26" s="4">
        <v>107</v>
      </c>
      <c r="F26" s="3">
        <v>0</v>
      </c>
      <c r="G26" s="3">
        <v>13.1</v>
      </c>
      <c r="H26" s="5">
        <v>15.899999999999999</v>
      </c>
      <c r="I26" s="3">
        <v>5</v>
      </c>
      <c r="J26" s="16">
        <v>8</v>
      </c>
      <c r="K26" s="3">
        <v>190</v>
      </c>
      <c r="L26" s="5">
        <v>287</v>
      </c>
      <c r="M26" s="3">
        <v>44.54</v>
      </c>
      <c r="N26" s="3">
        <v>97.4</v>
      </c>
      <c r="O26" s="3">
        <v>84.9</v>
      </c>
      <c r="P26" s="3">
        <v>163</v>
      </c>
      <c r="Q26" s="3">
        <v>1562</v>
      </c>
      <c r="R26" s="3">
        <v>13.08</v>
      </c>
      <c r="S26" s="3">
        <v>0.43140000000000001</v>
      </c>
      <c r="T26" s="3">
        <v>0.91320000000000001</v>
      </c>
      <c r="U26" s="3">
        <v>669.7</v>
      </c>
      <c r="V26" s="3" t="s">
        <v>28</v>
      </c>
      <c r="W26" s="3" t="s">
        <v>70</v>
      </c>
      <c r="X26" s="3" t="s">
        <v>30</v>
      </c>
    </row>
    <row r="27" spans="1:24" x14ac:dyDescent="0.2">
      <c r="A27" s="3" t="s">
        <v>71</v>
      </c>
      <c r="B27" s="3" t="s">
        <v>25</v>
      </c>
      <c r="C27" s="3" t="s">
        <v>26</v>
      </c>
      <c r="D27" s="3" t="s">
        <v>27</v>
      </c>
      <c r="E27" s="4">
        <v>107</v>
      </c>
      <c r="F27" s="3">
        <v>0</v>
      </c>
      <c r="G27" s="3">
        <v>29.9</v>
      </c>
      <c r="H27" s="5">
        <v>45.8</v>
      </c>
      <c r="I27" s="3">
        <v>76</v>
      </c>
      <c r="J27" s="16">
        <v>84</v>
      </c>
      <c r="K27" s="3">
        <v>516</v>
      </c>
      <c r="L27" s="5">
        <v>803</v>
      </c>
      <c r="M27" s="3">
        <v>19.809999999999999</v>
      </c>
      <c r="N27" s="3">
        <v>87.2</v>
      </c>
      <c r="O27" s="3">
        <v>82.5</v>
      </c>
      <c r="P27" s="3">
        <v>233</v>
      </c>
      <c r="Q27" s="3">
        <v>2016</v>
      </c>
      <c r="R27" s="3">
        <v>25.9</v>
      </c>
      <c r="S27" s="3">
        <v>0.439</v>
      </c>
      <c r="T27" s="3">
        <v>0.96479999999999999</v>
      </c>
      <c r="U27" s="3">
        <v>699.6</v>
      </c>
      <c r="V27" s="3" t="s">
        <v>28</v>
      </c>
      <c r="W27" s="3" t="s">
        <v>72</v>
      </c>
      <c r="X27" s="3" t="s">
        <v>30</v>
      </c>
    </row>
    <row r="28" spans="1:24" x14ac:dyDescent="0.2">
      <c r="A28" s="3" t="s">
        <v>73</v>
      </c>
      <c r="B28" s="3" t="s">
        <v>25</v>
      </c>
      <c r="C28" s="3" t="s">
        <v>26</v>
      </c>
      <c r="D28" s="3" t="s">
        <v>27</v>
      </c>
      <c r="E28" s="4">
        <v>107</v>
      </c>
      <c r="F28" s="3">
        <v>0</v>
      </c>
      <c r="G28" s="3">
        <v>30.9</v>
      </c>
      <c r="H28" s="5">
        <v>76.699999999999989</v>
      </c>
      <c r="I28" s="3">
        <v>35</v>
      </c>
      <c r="J28" s="16">
        <v>119</v>
      </c>
      <c r="K28" s="3">
        <v>406</v>
      </c>
      <c r="L28" s="5">
        <v>1209</v>
      </c>
      <c r="M28" s="3">
        <v>14.25</v>
      </c>
      <c r="N28" s="3">
        <v>92.1</v>
      </c>
      <c r="O28" s="3">
        <v>67.5</v>
      </c>
      <c r="P28" s="3">
        <v>274</v>
      </c>
      <c r="Q28" s="3">
        <v>2484</v>
      </c>
      <c r="R28" s="3">
        <v>30.92</v>
      </c>
      <c r="S28" s="3">
        <v>0.4425</v>
      </c>
      <c r="T28" s="3">
        <v>1.0054000000000001</v>
      </c>
      <c r="U28" s="3">
        <v>730.5</v>
      </c>
      <c r="V28" s="3" t="s">
        <v>28</v>
      </c>
      <c r="W28" s="3" t="s">
        <v>32</v>
      </c>
      <c r="X28" s="3" t="s">
        <v>30</v>
      </c>
    </row>
    <row r="29" spans="1:24" x14ac:dyDescent="0.2">
      <c r="A29" s="3" t="s">
        <v>74</v>
      </c>
      <c r="B29" s="3" t="s">
        <v>25</v>
      </c>
      <c r="C29" s="3" t="s">
        <v>26</v>
      </c>
      <c r="D29" s="3" t="s">
        <v>27</v>
      </c>
      <c r="E29" s="4">
        <v>107</v>
      </c>
      <c r="F29" s="3">
        <v>0</v>
      </c>
      <c r="G29" s="3">
        <v>30</v>
      </c>
      <c r="H29" s="5">
        <v>106.69999999999999</v>
      </c>
      <c r="I29" s="3">
        <v>45</v>
      </c>
      <c r="J29" s="16">
        <v>164</v>
      </c>
      <c r="K29" s="3">
        <v>684</v>
      </c>
      <c r="L29" s="5">
        <v>1893</v>
      </c>
      <c r="M29" s="3">
        <v>24.32</v>
      </c>
      <c r="N29" s="3">
        <v>93.8</v>
      </c>
      <c r="O29" s="3">
        <v>59.4</v>
      </c>
      <c r="P29" s="3">
        <v>319</v>
      </c>
      <c r="Q29" s="3">
        <v>3168</v>
      </c>
      <c r="R29" s="3">
        <v>30</v>
      </c>
      <c r="S29" s="3">
        <v>0.44700000000000001</v>
      </c>
      <c r="T29" s="3">
        <v>1.0738000000000001</v>
      </c>
      <c r="U29" s="3">
        <v>760.5</v>
      </c>
      <c r="V29" s="3" t="s">
        <v>28</v>
      </c>
      <c r="W29" s="3" t="s">
        <v>32</v>
      </c>
      <c r="X29" s="3" t="s">
        <v>30</v>
      </c>
    </row>
    <row r="30" spans="1:24" x14ac:dyDescent="0.2">
      <c r="A30" s="3" t="s">
        <v>75</v>
      </c>
      <c r="B30" s="3" t="s">
        <v>25</v>
      </c>
      <c r="C30" s="3" t="s">
        <v>26</v>
      </c>
      <c r="D30" s="3" t="s">
        <v>27</v>
      </c>
      <c r="E30" s="4">
        <v>107</v>
      </c>
      <c r="F30" s="3">
        <v>1</v>
      </c>
      <c r="G30" s="3">
        <v>31</v>
      </c>
      <c r="H30" s="5">
        <v>137.69999999999999</v>
      </c>
      <c r="I30" s="3">
        <v>31</v>
      </c>
      <c r="J30" s="16">
        <v>195</v>
      </c>
      <c r="K30" s="3">
        <v>228</v>
      </c>
      <c r="L30" s="5">
        <v>2121</v>
      </c>
      <c r="M30" s="3">
        <v>8.3800000000000008</v>
      </c>
      <c r="N30" s="3">
        <v>88</v>
      </c>
      <c r="O30" s="3">
        <v>64.900000000000006</v>
      </c>
      <c r="P30" s="3">
        <v>350</v>
      </c>
      <c r="Q30" s="3">
        <v>3396</v>
      </c>
      <c r="R30" s="3">
        <v>30.96</v>
      </c>
      <c r="S30" s="3">
        <v>0.4501</v>
      </c>
      <c r="T30" s="3">
        <v>1.0966</v>
      </c>
      <c r="U30" s="3">
        <v>791.5</v>
      </c>
      <c r="V30" s="3" t="s">
        <v>28</v>
      </c>
      <c r="W30" s="3" t="s">
        <v>32</v>
      </c>
      <c r="X30" s="3" t="s">
        <v>30</v>
      </c>
    </row>
    <row r="31" spans="1:24" x14ac:dyDescent="0.2">
      <c r="A31" s="3" t="s">
        <v>24</v>
      </c>
      <c r="B31" s="3" t="s">
        <v>25</v>
      </c>
      <c r="C31" s="3" t="s">
        <v>76</v>
      </c>
      <c r="D31" s="3" t="s">
        <v>27</v>
      </c>
      <c r="E31" s="4">
        <v>101</v>
      </c>
      <c r="F31" s="3">
        <v>0</v>
      </c>
      <c r="G31" s="3">
        <v>20.8</v>
      </c>
      <c r="H31" s="5">
        <v>20.8</v>
      </c>
      <c r="I31" s="3">
        <v>306</v>
      </c>
      <c r="J31" s="16">
        <v>306</v>
      </c>
      <c r="K31" s="3">
        <v>175</v>
      </c>
      <c r="L31" s="5">
        <v>175</v>
      </c>
      <c r="M31" s="3">
        <v>23.16</v>
      </c>
      <c r="N31" s="3">
        <v>36.4</v>
      </c>
      <c r="O31" s="3">
        <v>69</v>
      </c>
      <c r="P31" s="3">
        <v>306</v>
      </c>
      <c r="Q31" s="3">
        <v>175</v>
      </c>
      <c r="R31" s="3">
        <v>20.79</v>
      </c>
      <c r="S31" s="3">
        <v>3.0599999999999999E-2</v>
      </c>
      <c r="T31" s="3">
        <v>1.7500000000000002E-2</v>
      </c>
      <c r="U31" s="3">
        <v>20.8</v>
      </c>
      <c r="V31" s="3" t="s">
        <v>28</v>
      </c>
      <c r="W31" s="3" t="s">
        <v>77</v>
      </c>
      <c r="X31" s="3" t="s">
        <v>30</v>
      </c>
    </row>
    <row r="32" spans="1:24" x14ac:dyDescent="0.2">
      <c r="A32" s="3" t="s">
        <v>31</v>
      </c>
      <c r="B32" s="3" t="s">
        <v>25</v>
      </c>
      <c r="C32" s="3" t="s">
        <v>76</v>
      </c>
      <c r="D32" s="3" t="s">
        <v>27</v>
      </c>
      <c r="E32" s="4">
        <v>101</v>
      </c>
      <c r="F32" s="3">
        <v>0</v>
      </c>
      <c r="G32" s="3">
        <v>30</v>
      </c>
      <c r="H32" s="5">
        <v>50.8</v>
      </c>
      <c r="I32" s="3">
        <v>497</v>
      </c>
      <c r="J32" s="16">
        <v>803</v>
      </c>
      <c r="K32" s="3">
        <v>193</v>
      </c>
      <c r="L32" s="5">
        <v>368</v>
      </c>
      <c r="M32" s="3">
        <v>23.01</v>
      </c>
      <c r="N32" s="3">
        <v>28</v>
      </c>
      <c r="O32" s="3">
        <v>40.6</v>
      </c>
      <c r="P32" s="3">
        <v>803</v>
      </c>
      <c r="Q32" s="3">
        <v>368</v>
      </c>
      <c r="R32" s="3">
        <v>30</v>
      </c>
      <c r="S32" s="3">
        <v>8.0299999999999996E-2</v>
      </c>
      <c r="T32" s="3">
        <v>3.6799999999999999E-2</v>
      </c>
      <c r="U32" s="3">
        <v>50.8</v>
      </c>
      <c r="V32" s="3" t="s">
        <v>28</v>
      </c>
      <c r="W32" s="3" t="s">
        <v>32</v>
      </c>
      <c r="X32" s="3" t="s">
        <v>30</v>
      </c>
    </row>
    <row r="33" spans="1:24" x14ac:dyDescent="0.2">
      <c r="A33" s="3" t="s">
        <v>33</v>
      </c>
      <c r="B33" s="3" t="s">
        <v>25</v>
      </c>
      <c r="C33" s="3" t="s">
        <v>76</v>
      </c>
      <c r="D33" s="3" t="s">
        <v>27</v>
      </c>
      <c r="E33" s="4">
        <v>101</v>
      </c>
      <c r="F33" s="3">
        <v>0</v>
      </c>
      <c r="G33" s="3">
        <v>31</v>
      </c>
      <c r="H33" s="5">
        <v>81.8</v>
      </c>
      <c r="I33" s="3">
        <v>415</v>
      </c>
      <c r="J33" s="16">
        <v>1218</v>
      </c>
      <c r="K33" s="3">
        <v>337</v>
      </c>
      <c r="L33" s="5">
        <v>705</v>
      </c>
      <c r="M33" s="3">
        <v>24.26</v>
      </c>
      <c r="N33" s="3">
        <v>44.8</v>
      </c>
      <c r="O33" s="3">
        <v>46.1</v>
      </c>
      <c r="P33" s="3">
        <v>1218</v>
      </c>
      <c r="Q33" s="3">
        <v>705</v>
      </c>
      <c r="R33" s="3">
        <v>31</v>
      </c>
      <c r="S33" s="3">
        <v>0.12180000000000001</v>
      </c>
      <c r="T33" s="3">
        <v>7.0499999999999993E-2</v>
      </c>
      <c r="U33" s="3">
        <v>81.8</v>
      </c>
      <c r="V33" s="3" t="s">
        <v>28</v>
      </c>
      <c r="W33" s="3" t="s">
        <v>32</v>
      </c>
      <c r="X33" s="3" t="s">
        <v>30</v>
      </c>
    </row>
    <row r="34" spans="1:24" x14ac:dyDescent="0.2">
      <c r="A34" s="3" t="s">
        <v>34</v>
      </c>
      <c r="B34" s="3" t="s">
        <v>25</v>
      </c>
      <c r="C34" s="3" t="s">
        <v>76</v>
      </c>
      <c r="D34" s="3" t="s">
        <v>27</v>
      </c>
      <c r="E34" s="4">
        <v>101</v>
      </c>
      <c r="F34" s="3">
        <v>0</v>
      </c>
      <c r="G34" s="3">
        <v>30</v>
      </c>
      <c r="H34" s="5">
        <v>111.8</v>
      </c>
      <c r="I34" s="3">
        <v>446</v>
      </c>
      <c r="J34" s="16">
        <v>1664</v>
      </c>
      <c r="K34" s="3">
        <v>356</v>
      </c>
      <c r="L34" s="5">
        <v>1061</v>
      </c>
      <c r="M34" s="3">
        <v>26.71</v>
      </c>
      <c r="N34" s="3">
        <v>44.4</v>
      </c>
      <c r="O34" s="3">
        <v>57.5</v>
      </c>
      <c r="P34" s="3">
        <v>1664</v>
      </c>
      <c r="Q34" s="3">
        <v>1061</v>
      </c>
      <c r="R34" s="3">
        <v>30</v>
      </c>
      <c r="S34" s="3">
        <v>0.16639999999999999</v>
      </c>
      <c r="T34" s="3">
        <v>0.1061</v>
      </c>
      <c r="U34" s="3">
        <v>111.8</v>
      </c>
      <c r="V34" s="3" t="s">
        <v>28</v>
      </c>
      <c r="W34" s="3" t="s">
        <v>32</v>
      </c>
      <c r="X34" s="3" t="s">
        <v>30</v>
      </c>
    </row>
    <row r="35" spans="1:24" x14ac:dyDescent="0.2">
      <c r="A35" s="3" t="s">
        <v>35</v>
      </c>
      <c r="B35" s="3" t="s">
        <v>25</v>
      </c>
      <c r="C35" s="3" t="s">
        <v>76</v>
      </c>
      <c r="D35" s="3" t="s">
        <v>27</v>
      </c>
      <c r="E35" s="4">
        <v>101</v>
      </c>
      <c r="F35" s="3">
        <v>0</v>
      </c>
      <c r="G35" s="3">
        <v>31</v>
      </c>
      <c r="H35" s="5">
        <v>142.80000000000001</v>
      </c>
      <c r="I35" s="3">
        <v>165</v>
      </c>
      <c r="J35" s="16">
        <v>1829</v>
      </c>
      <c r="K35" s="3">
        <v>506</v>
      </c>
      <c r="L35" s="5">
        <v>1567</v>
      </c>
      <c r="M35" s="3">
        <v>21.65</v>
      </c>
      <c r="N35" s="3">
        <v>75.400000000000006</v>
      </c>
      <c r="O35" s="3">
        <v>80</v>
      </c>
      <c r="P35" s="3">
        <v>1829</v>
      </c>
      <c r="Q35" s="3">
        <v>1567</v>
      </c>
      <c r="R35" s="3">
        <v>31</v>
      </c>
      <c r="S35" s="3">
        <v>0.18290000000000001</v>
      </c>
      <c r="T35" s="3">
        <v>0.15670000000000001</v>
      </c>
      <c r="U35" s="3">
        <v>142.80000000000001</v>
      </c>
      <c r="V35" s="3" t="s">
        <v>28</v>
      </c>
      <c r="W35" s="3" t="s">
        <v>32</v>
      </c>
      <c r="X35" s="3" t="s">
        <v>30</v>
      </c>
    </row>
    <row r="36" spans="1:24" x14ac:dyDescent="0.2">
      <c r="A36" s="3" t="s">
        <v>36</v>
      </c>
      <c r="B36" s="3" t="s">
        <v>25</v>
      </c>
      <c r="C36" s="3" t="s">
        <v>76</v>
      </c>
      <c r="D36" s="3" t="s">
        <v>27</v>
      </c>
      <c r="E36" s="4">
        <v>101</v>
      </c>
      <c r="F36" s="3">
        <v>1</v>
      </c>
      <c r="G36" s="3">
        <v>29.2</v>
      </c>
      <c r="H36" s="5">
        <v>172</v>
      </c>
      <c r="I36" s="3">
        <v>188</v>
      </c>
      <c r="J36" s="16">
        <v>2017</v>
      </c>
      <c r="K36" s="3">
        <v>421</v>
      </c>
      <c r="L36" s="5">
        <v>1988</v>
      </c>
      <c r="M36" s="3">
        <v>20.86</v>
      </c>
      <c r="N36" s="3">
        <v>69.099999999999994</v>
      </c>
      <c r="O36" s="3">
        <v>74.8</v>
      </c>
      <c r="P36" s="3">
        <v>2017</v>
      </c>
      <c r="Q36" s="3">
        <v>1988</v>
      </c>
      <c r="R36" s="3">
        <v>29.2</v>
      </c>
      <c r="S36" s="3">
        <v>0.20169999999999999</v>
      </c>
      <c r="T36" s="3">
        <v>0.1988</v>
      </c>
      <c r="U36" s="3">
        <v>172</v>
      </c>
      <c r="V36" s="3" t="s">
        <v>28</v>
      </c>
      <c r="W36" s="3" t="s">
        <v>32</v>
      </c>
      <c r="X36" s="3" t="s">
        <v>30</v>
      </c>
    </row>
    <row r="37" spans="1:24" x14ac:dyDescent="0.2">
      <c r="A37" s="3" t="s">
        <v>37</v>
      </c>
      <c r="B37" s="3" t="s">
        <v>25</v>
      </c>
      <c r="C37" s="3" t="s">
        <v>76</v>
      </c>
      <c r="D37" s="3" t="s">
        <v>27</v>
      </c>
      <c r="E37" s="4">
        <v>102</v>
      </c>
      <c r="F37" s="3">
        <v>0</v>
      </c>
      <c r="G37" s="3">
        <v>8.8000000000000007</v>
      </c>
      <c r="H37" s="5">
        <v>8.8000000000000007</v>
      </c>
      <c r="I37" s="3">
        <v>249</v>
      </c>
      <c r="J37" s="16">
        <v>249</v>
      </c>
      <c r="K37" s="3">
        <v>141</v>
      </c>
      <c r="L37" s="5">
        <v>141</v>
      </c>
      <c r="M37" s="3">
        <v>44.32</v>
      </c>
      <c r="N37" s="3">
        <v>36.200000000000003</v>
      </c>
      <c r="O37" s="3">
        <v>110.6</v>
      </c>
      <c r="P37" s="3">
        <v>2266</v>
      </c>
      <c r="Q37" s="3">
        <v>2129</v>
      </c>
      <c r="R37" s="3">
        <v>8.8000000000000007</v>
      </c>
      <c r="S37" s="3">
        <v>0.2266</v>
      </c>
      <c r="T37" s="3">
        <v>0.21290000000000001</v>
      </c>
      <c r="U37" s="3">
        <v>180.8</v>
      </c>
      <c r="V37" s="3" t="s">
        <v>28</v>
      </c>
      <c r="W37" s="3" t="s">
        <v>78</v>
      </c>
      <c r="X37" s="3" t="s">
        <v>30</v>
      </c>
    </row>
    <row r="38" spans="1:24" x14ac:dyDescent="0.2">
      <c r="A38" s="3" t="s">
        <v>39</v>
      </c>
      <c r="B38" s="3" t="s">
        <v>25</v>
      </c>
      <c r="C38" s="3" t="s">
        <v>76</v>
      </c>
      <c r="D38" s="3" t="s">
        <v>27</v>
      </c>
      <c r="E38" s="4">
        <v>102</v>
      </c>
      <c r="F38" s="3">
        <v>0</v>
      </c>
      <c r="G38" s="3">
        <v>31</v>
      </c>
      <c r="H38" s="5">
        <v>39.799999999999997</v>
      </c>
      <c r="I38" s="3">
        <v>448</v>
      </c>
      <c r="J38" s="16">
        <v>697</v>
      </c>
      <c r="K38" s="3">
        <v>234</v>
      </c>
      <c r="L38" s="5">
        <v>375</v>
      </c>
      <c r="M38" s="3">
        <v>22</v>
      </c>
      <c r="N38" s="3">
        <v>34.299999999999997</v>
      </c>
      <c r="O38" s="3">
        <v>82.5</v>
      </c>
      <c r="P38" s="3">
        <v>2714</v>
      </c>
      <c r="Q38" s="3">
        <v>2363</v>
      </c>
      <c r="R38" s="3">
        <v>31</v>
      </c>
      <c r="S38" s="3">
        <v>0.27139999999999997</v>
      </c>
      <c r="T38" s="3">
        <v>0.23630000000000001</v>
      </c>
      <c r="U38" s="3">
        <v>211.8</v>
      </c>
      <c r="V38" s="3" t="s">
        <v>28</v>
      </c>
      <c r="W38" s="3" t="s">
        <v>32</v>
      </c>
      <c r="X38" s="3" t="s">
        <v>30</v>
      </c>
    </row>
    <row r="39" spans="1:24" x14ac:dyDescent="0.2">
      <c r="A39" s="3" t="s">
        <v>41</v>
      </c>
      <c r="B39" s="3" t="s">
        <v>25</v>
      </c>
      <c r="C39" s="3" t="s">
        <v>76</v>
      </c>
      <c r="D39" s="3" t="s">
        <v>27</v>
      </c>
      <c r="E39" s="4">
        <v>102</v>
      </c>
      <c r="F39" s="3">
        <v>0</v>
      </c>
      <c r="G39" s="3">
        <v>30</v>
      </c>
      <c r="H39" s="5">
        <v>69.8</v>
      </c>
      <c r="I39" s="3">
        <v>212</v>
      </c>
      <c r="J39" s="16">
        <v>909</v>
      </c>
      <c r="K39" s="3">
        <v>457</v>
      </c>
      <c r="L39" s="5">
        <v>832</v>
      </c>
      <c r="M39" s="3">
        <v>22.3</v>
      </c>
      <c r="N39" s="3">
        <v>68.3</v>
      </c>
      <c r="O39" s="3">
        <v>71.2</v>
      </c>
      <c r="P39" s="3">
        <v>2926</v>
      </c>
      <c r="Q39" s="3">
        <v>2820</v>
      </c>
      <c r="R39" s="3">
        <v>30</v>
      </c>
      <c r="S39" s="3">
        <v>0.29260000000000003</v>
      </c>
      <c r="T39" s="3">
        <v>0.28199999999999997</v>
      </c>
      <c r="U39" s="3">
        <v>241.8</v>
      </c>
      <c r="V39" s="3" t="s">
        <v>28</v>
      </c>
      <c r="W39" s="3" t="s">
        <v>32</v>
      </c>
      <c r="X39" s="3" t="s">
        <v>30</v>
      </c>
    </row>
    <row r="40" spans="1:24" x14ac:dyDescent="0.2">
      <c r="A40" s="3" t="s">
        <v>42</v>
      </c>
      <c r="B40" s="3" t="s">
        <v>25</v>
      </c>
      <c r="C40" s="3" t="s">
        <v>76</v>
      </c>
      <c r="D40" s="3" t="s">
        <v>27</v>
      </c>
      <c r="E40" s="4">
        <v>102</v>
      </c>
      <c r="F40" s="3">
        <v>0</v>
      </c>
      <c r="G40" s="3">
        <v>31</v>
      </c>
      <c r="H40" s="5">
        <v>100.8</v>
      </c>
      <c r="I40" s="3">
        <v>217</v>
      </c>
      <c r="J40" s="16">
        <v>1126</v>
      </c>
      <c r="K40" s="3">
        <v>306</v>
      </c>
      <c r="L40" s="5">
        <v>1138</v>
      </c>
      <c r="M40" s="3">
        <v>16.87</v>
      </c>
      <c r="N40" s="3">
        <v>58.5</v>
      </c>
      <c r="O40" s="3">
        <v>79.3</v>
      </c>
      <c r="P40" s="3">
        <v>3143</v>
      </c>
      <c r="Q40" s="3">
        <v>3126</v>
      </c>
      <c r="R40" s="3">
        <v>31</v>
      </c>
      <c r="S40" s="3">
        <v>0.31430000000000002</v>
      </c>
      <c r="T40" s="3">
        <v>0.31259999999999999</v>
      </c>
      <c r="U40" s="3">
        <v>272.8</v>
      </c>
      <c r="V40" s="3" t="s">
        <v>28</v>
      </c>
      <c r="W40" s="3" t="s">
        <v>32</v>
      </c>
      <c r="X40" s="3" t="s">
        <v>30</v>
      </c>
    </row>
    <row r="41" spans="1:24" x14ac:dyDescent="0.2">
      <c r="A41" s="3" t="s">
        <v>44</v>
      </c>
      <c r="B41" s="3" t="s">
        <v>25</v>
      </c>
      <c r="C41" s="3" t="s">
        <v>76</v>
      </c>
      <c r="D41" s="3" t="s">
        <v>27</v>
      </c>
      <c r="E41" s="4">
        <v>102</v>
      </c>
      <c r="F41" s="3">
        <v>1</v>
      </c>
      <c r="G41" s="3">
        <v>29.9</v>
      </c>
      <c r="H41" s="5">
        <v>130.69999999999999</v>
      </c>
      <c r="I41" s="3">
        <v>145</v>
      </c>
      <c r="J41" s="16">
        <v>1271</v>
      </c>
      <c r="K41" s="3">
        <v>267</v>
      </c>
      <c r="L41" s="5">
        <v>1405</v>
      </c>
      <c r="M41" s="3">
        <v>13.78</v>
      </c>
      <c r="N41" s="3">
        <v>64.8</v>
      </c>
      <c r="O41" s="3">
        <v>74.099999999999994</v>
      </c>
      <c r="P41" s="3"/>
      <c r="Q41" s="3"/>
      <c r="R41" s="3"/>
      <c r="S41" s="3">
        <v>0.32879999999999998</v>
      </c>
      <c r="T41" s="3">
        <v>0.33929999999999999</v>
      </c>
      <c r="U41" s="3">
        <v>302.7</v>
      </c>
      <c r="V41" s="3" t="s">
        <v>28</v>
      </c>
      <c r="W41" s="3" t="s">
        <v>79</v>
      </c>
      <c r="X41" s="3" t="s">
        <v>30</v>
      </c>
    </row>
    <row r="42" spans="1:24" x14ac:dyDescent="0.2">
      <c r="A42" s="3" t="s">
        <v>46</v>
      </c>
      <c r="B42" s="3" t="s">
        <v>25</v>
      </c>
      <c r="C42" s="3" t="s">
        <v>76</v>
      </c>
      <c r="D42" s="3" t="s">
        <v>27</v>
      </c>
      <c r="E42" s="4">
        <v>103</v>
      </c>
      <c r="F42" s="3">
        <v>0</v>
      </c>
      <c r="G42" s="3">
        <v>15.3</v>
      </c>
      <c r="H42" s="5">
        <v>15.3</v>
      </c>
      <c r="I42" s="3">
        <v>67</v>
      </c>
      <c r="J42" s="16">
        <v>67</v>
      </c>
      <c r="K42" s="3">
        <v>121</v>
      </c>
      <c r="L42" s="5">
        <v>121</v>
      </c>
      <c r="M42" s="3">
        <v>12.29</v>
      </c>
      <c r="N42" s="3">
        <v>64.400000000000006</v>
      </c>
      <c r="O42" s="3">
        <v>69.900000000000006</v>
      </c>
      <c r="P42" s="3">
        <v>3355</v>
      </c>
      <c r="Q42" s="3">
        <v>3514</v>
      </c>
      <c r="R42" s="3">
        <v>15.3</v>
      </c>
      <c r="S42" s="3">
        <v>0.33550000000000002</v>
      </c>
      <c r="T42" s="3">
        <v>0.35139999999999999</v>
      </c>
      <c r="U42" s="3">
        <v>318</v>
      </c>
      <c r="V42" s="3" t="s">
        <v>28</v>
      </c>
      <c r="W42" s="3" t="s">
        <v>80</v>
      </c>
      <c r="X42" s="3" t="s">
        <v>30</v>
      </c>
    </row>
    <row r="43" spans="1:24" x14ac:dyDescent="0.2">
      <c r="A43" s="3" t="s">
        <v>48</v>
      </c>
      <c r="B43" s="3" t="s">
        <v>25</v>
      </c>
      <c r="C43" s="3" t="s">
        <v>76</v>
      </c>
      <c r="D43" s="3" t="s">
        <v>27</v>
      </c>
      <c r="E43" s="4">
        <v>103</v>
      </c>
      <c r="F43" s="3">
        <v>0</v>
      </c>
      <c r="G43" s="3">
        <v>30.8</v>
      </c>
      <c r="H43" s="5">
        <v>46.1</v>
      </c>
      <c r="I43" s="3">
        <v>297</v>
      </c>
      <c r="J43" s="16">
        <v>364</v>
      </c>
      <c r="K43" s="3">
        <v>622</v>
      </c>
      <c r="L43" s="5">
        <v>743</v>
      </c>
      <c r="M43" s="3">
        <v>29.84</v>
      </c>
      <c r="N43" s="3">
        <v>67.7</v>
      </c>
      <c r="O43" s="3">
        <v>88.2</v>
      </c>
      <c r="P43" s="3">
        <v>3652</v>
      </c>
      <c r="Q43" s="3">
        <v>4136</v>
      </c>
      <c r="R43" s="3">
        <v>30.8</v>
      </c>
      <c r="S43" s="3">
        <v>0.36520000000000002</v>
      </c>
      <c r="T43" s="3">
        <v>0.41360000000000002</v>
      </c>
      <c r="U43" s="3">
        <v>348.8</v>
      </c>
      <c r="V43" s="3" t="s">
        <v>28</v>
      </c>
      <c r="W43" s="3" t="s">
        <v>81</v>
      </c>
      <c r="X43" s="3" t="s">
        <v>30</v>
      </c>
    </row>
    <row r="44" spans="1:24" x14ac:dyDescent="0.2">
      <c r="A44" s="3" t="s">
        <v>50</v>
      </c>
      <c r="B44" s="3" t="s">
        <v>25</v>
      </c>
      <c r="C44" s="3" t="s">
        <v>76</v>
      </c>
      <c r="D44" s="3" t="s">
        <v>27</v>
      </c>
      <c r="E44" s="4">
        <v>103</v>
      </c>
      <c r="F44" s="3">
        <v>1</v>
      </c>
      <c r="G44" s="3">
        <v>29.9</v>
      </c>
      <c r="H44" s="5">
        <v>76</v>
      </c>
      <c r="I44" s="3">
        <v>146</v>
      </c>
      <c r="J44" s="16">
        <v>510</v>
      </c>
      <c r="K44" s="3">
        <v>95</v>
      </c>
      <c r="L44" s="5">
        <v>838</v>
      </c>
      <c r="M44" s="3">
        <v>8.06</v>
      </c>
      <c r="N44" s="3">
        <v>39.4</v>
      </c>
      <c r="O44" s="3">
        <v>52.3</v>
      </c>
      <c r="P44" s="3">
        <v>3798</v>
      </c>
      <c r="Q44" s="3">
        <v>4231</v>
      </c>
      <c r="R44" s="3">
        <v>29.9</v>
      </c>
      <c r="S44" s="3">
        <v>0.37980000000000003</v>
      </c>
      <c r="T44" s="3">
        <v>0.42309999999999998</v>
      </c>
      <c r="U44" s="3">
        <v>378.7</v>
      </c>
      <c r="V44" s="3" t="s">
        <v>28</v>
      </c>
      <c r="W44" s="3" t="s">
        <v>82</v>
      </c>
      <c r="X44" s="3" t="s">
        <v>30</v>
      </c>
    </row>
    <row r="45" spans="1:24" x14ac:dyDescent="0.2">
      <c r="A45" s="3" t="s">
        <v>52</v>
      </c>
      <c r="B45" s="3" t="s">
        <v>25</v>
      </c>
      <c r="C45" s="3" t="s">
        <v>76</v>
      </c>
      <c r="D45" s="3" t="s">
        <v>27</v>
      </c>
      <c r="E45" s="4">
        <v>104</v>
      </c>
      <c r="F45" s="3">
        <v>0</v>
      </c>
      <c r="G45" s="3">
        <v>18</v>
      </c>
      <c r="H45" s="5">
        <v>18</v>
      </c>
      <c r="I45" s="3">
        <v>68</v>
      </c>
      <c r="J45" s="16">
        <v>68</v>
      </c>
      <c r="K45" s="3">
        <v>71</v>
      </c>
      <c r="L45" s="5">
        <v>71</v>
      </c>
      <c r="M45" s="3">
        <v>7.72</v>
      </c>
      <c r="N45" s="3">
        <v>51.1</v>
      </c>
      <c r="O45" s="3">
        <v>50.3</v>
      </c>
      <c r="P45" s="3">
        <v>3866</v>
      </c>
      <c r="Q45" s="3">
        <v>4302</v>
      </c>
      <c r="R45" s="3">
        <v>18</v>
      </c>
      <c r="S45" s="3">
        <v>0.3866</v>
      </c>
      <c r="T45" s="3">
        <v>0.43020000000000003</v>
      </c>
      <c r="U45" s="3">
        <v>396.7</v>
      </c>
      <c r="V45" s="3" t="s">
        <v>28</v>
      </c>
      <c r="W45" s="3" t="s">
        <v>83</v>
      </c>
      <c r="X45" s="3" t="s">
        <v>30</v>
      </c>
    </row>
    <row r="46" spans="1:24" x14ac:dyDescent="0.2">
      <c r="A46" s="3" t="s">
        <v>54</v>
      </c>
      <c r="B46" s="3" t="s">
        <v>25</v>
      </c>
      <c r="C46" s="3" t="s">
        <v>76</v>
      </c>
      <c r="D46" s="3" t="s">
        <v>27</v>
      </c>
      <c r="E46" s="4">
        <v>104</v>
      </c>
      <c r="F46" s="3">
        <v>0</v>
      </c>
      <c r="G46" s="3">
        <v>27.8</v>
      </c>
      <c r="H46" s="5">
        <v>45.8</v>
      </c>
      <c r="I46" s="3">
        <v>171</v>
      </c>
      <c r="J46" s="16">
        <v>239</v>
      </c>
      <c r="K46" s="3">
        <v>433</v>
      </c>
      <c r="L46" s="5">
        <v>504</v>
      </c>
      <c r="M46" s="3">
        <v>21.73</v>
      </c>
      <c r="N46" s="3">
        <v>71.7</v>
      </c>
      <c r="O46" s="3">
        <v>113.4</v>
      </c>
      <c r="P46" s="3">
        <v>4037</v>
      </c>
      <c r="Q46" s="3">
        <v>4735</v>
      </c>
      <c r="R46" s="3">
        <v>27.8</v>
      </c>
      <c r="S46" s="3">
        <v>0.4037</v>
      </c>
      <c r="T46" s="3">
        <v>0.47349999999999998</v>
      </c>
      <c r="U46" s="3">
        <v>424.5</v>
      </c>
      <c r="V46" s="3" t="s">
        <v>28</v>
      </c>
      <c r="W46" s="3" t="s">
        <v>84</v>
      </c>
      <c r="X46" s="3" t="s">
        <v>30</v>
      </c>
    </row>
    <row r="47" spans="1:24" x14ac:dyDescent="0.2">
      <c r="A47" s="3" t="s">
        <v>56</v>
      </c>
      <c r="B47" s="3" t="s">
        <v>25</v>
      </c>
      <c r="C47" s="3" t="s">
        <v>76</v>
      </c>
      <c r="D47" s="3" t="s">
        <v>27</v>
      </c>
      <c r="E47" s="4">
        <v>104</v>
      </c>
      <c r="F47" s="3">
        <v>1</v>
      </c>
      <c r="G47" s="3">
        <v>31</v>
      </c>
      <c r="H47" s="5">
        <v>76.8</v>
      </c>
      <c r="I47" s="3">
        <v>210</v>
      </c>
      <c r="J47" s="16">
        <v>449</v>
      </c>
      <c r="K47" s="3">
        <v>249</v>
      </c>
      <c r="L47" s="5">
        <v>753</v>
      </c>
      <c r="M47" s="3">
        <v>14.81</v>
      </c>
      <c r="N47" s="3">
        <v>54.3</v>
      </c>
      <c r="O47" s="3">
        <v>57</v>
      </c>
      <c r="P47" s="3">
        <v>4247</v>
      </c>
      <c r="Q47" s="3">
        <v>4984</v>
      </c>
      <c r="R47" s="3">
        <v>31</v>
      </c>
      <c r="S47" s="3">
        <v>0.42470000000000002</v>
      </c>
      <c r="T47" s="3">
        <v>0.49840000000000001</v>
      </c>
      <c r="U47" s="3">
        <v>455.5</v>
      </c>
      <c r="V47" s="3" t="s">
        <v>28</v>
      </c>
      <c r="W47" s="3" t="s">
        <v>32</v>
      </c>
      <c r="X47" s="3" t="s">
        <v>30</v>
      </c>
    </row>
    <row r="48" spans="1:24" x14ac:dyDescent="0.2">
      <c r="A48" s="3" t="s">
        <v>58</v>
      </c>
      <c r="B48" s="3" t="s">
        <v>25</v>
      </c>
      <c r="C48" s="3" t="s">
        <v>76</v>
      </c>
      <c r="D48" s="3" t="s">
        <v>27</v>
      </c>
      <c r="E48" s="4">
        <v>105</v>
      </c>
      <c r="F48" s="3">
        <v>0</v>
      </c>
      <c r="G48" s="3">
        <v>29.1</v>
      </c>
      <c r="H48" s="5">
        <v>29.1</v>
      </c>
      <c r="I48" s="3">
        <v>49</v>
      </c>
      <c r="J48" s="16">
        <v>49</v>
      </c>
      <c r="K48" s="3">
        <v>282</v>
      </c>
      <c r="L48" s="5">
        <v>282</v>
      </c>
      <c r="M48" s="3">
        <v>11.37</v>
      </c>
      <c r="N48" s="3">
        <v>85.2</v>
      </c>
      <c r="O48" s="3">
        <v>56.9</v>
      </c>
      <c r="P48" s="3">
        <v>4296</v>
      </c>
      <c r="Q48" s="3">
        <v>5266</v>
      </c>
      <c r="R48" s="3">
        <v>29.1</v>
      </c>
      <c r="S48" s="3">
        <v>0.42959999999999998</v>
      </c>
      <c r="T48" s="3">
        <v>0.52659999999999996</v>
      </c>
      <c r="U48" s="3">
        <v>484.6</v>
      </c>
      <c r="V48" s="3" t="s">
        <v>28</v>
      </c>
      <c r="W48" s="3" t="s">
        <v>85</v>
      </c>
      <c r="X48" s="3" t="s">
        <v>30</v>
      </c>
    </row>
    <row r="49" spans="1:24" x14ac:dyDescent="0.2">
      <c r="A49" s="3" t="s">
        <v>60</v>
      </c>
      <c r="B49" s="3" t="s">
        <v>25</v>
      </c>
      <c r="C49" s="3" t="s">
        <v>76</v>
      </c>
      <c r="D49" s="3" t="s">
        <v>27</v>
      </c>
      <c r="E49" s="4">
        <v>105</v>
      </c>
      <c r="F49" s="3">
        <v>0</v>
      </c>
      <c r="G49" s="3">
        <v>16.8</v>
      </c>
      <c r="H49" s="5">
        <v>45.900000000000006</v>
      </c>
      <c r="I49" s="3">
        <v>8</v>
      </c>
      <c r="J49" s="16">
        <v>57</v>
      </c>
      <c r="K49" s="3">
        <v>163</v>
      </c>
      <c r="L49" s="5">
        <v>445</v>
      </c>
      <c r="M49" s="3">
        <v>10.18</v>
      </c>
      <c r="N49" s="3">
        <v>95.3</v>
      </c>
      <c r="O49" s="3">
        <v>89.1</v>
      </c>
      <c r="P49" s="3">
        <v>4304</v>
      </c>
      <c r="Q49" s="3">
        <v>5429</v>
      </c>
      <c r="R49" s="3">
        <v>16.8</v>
      </c>
      <c r="S49" s="3">
        <v>0.4304</v>
      </c>
      <c r="T49" s="3">
        <v>0.54290000000000005</v>
      </c>
      <c r="U49" s="3">
        <v>501.4</v>
      </c>
      <c r="V49" s="3" t="s">
        <v>28</v>
      </c>
      <c r="W49" s="3" t="s">
        <v>86</v>
      </c>
      <c r="X49" s="3" t="s">
        <v>30</v>
      </c>
    </row>
    <row r="50" spans="1:24" x14ac:dyDescent="0.2">
      <c r="A50" s="3" t="s">
        <v>62</v>
      </c>
      <c r="B50" s="3" t="s">
        <v>25</v>
      </c>
      <c r="C50" s="3" t="s">
        <v>76</v>
      </c>
      <c r="D50" s="3" t="s">
        <v>27</v>
      </c>
      <c r="E50" s="4">
        <v>105</v>
      </c>
      <c r="F50" s="3">
        <v>0</v>
      </c>
      <c r="G50" s="3">
        <v>31</v>
      </c>
      <c r="H50" s="5">
        <v>76.900000000000006</v>
      </c>
      <c r="I50" s="3">
        <v>53</v>
      </c>
      <c r="J50" s="16">
        <v>110</v>
      </c>
      <c r="K50" s="3">
        <v>668</v>
      </c>
      <c r="L50" s="5">
        <v>1113</v>
      </c>
      <c r="M50" s="3">
        <v>23.26</v>
      </c>
      <c r="N50" s="3">
        <v>92.7</v>
      </c>
      <c r="O50" s="3">
        <v>57.9</v>
      </c>
      <c r="P50" s="3">
        <v>4357</v>
      </c>
      <c r="Q50" s="3">
        <v>6097</v>
      </c>
      <c r="R50" s="3">
        <v>31</v>
      </c>
      <c r="S50" s="3">
        <v>0.43569999999999998</v>
      </c>
      <c r="T50" s="3">
        <v>0.60970000000000002</v>
      </c>
      <c r="U50" s="3">
        <v>532.4</v>
      </c>
      <c r="V50" s="3" t="s">
        <v>28</v>
      </c>
      <c r="W50" s="3" t="s">
        <v>32</v>
      </c>
      <c r="X50" s="3" t="s">
        <v>30</v>
      </c>
    </row>
    <row r="51" spans="1:24" x14ac:dyDescent="0.2">
      <c r="A51" s="3" t="s">
        <v>64</v>
      </c>
      <c r="B51" s="3" t="s">
        <v>25</v>
      </c>
      <c r="C51" s="3" t="s">
        <v>76</v>
      </c>
      <c r="D51" s="3" t="s">
        <v>27</v>
      </c>
      <c r="E51" s="4">
        <v>105</v>
      </c>
      <c r="F51" s="3">
        <v>0</v>
      </c>
      <c r="G51" s="3">
        <v>29.9</v>
      </c>
      <c r="H51" s="5">
        <v>106.80000000000001</v>
      </c>
      <c r="I51" s="3">
        <v>54</v>
      </c>
      <c r="J51" s="16">
        <v>164</v>
      </c>
      <c r="K51" s="3">
        <v>294</v>
      </c>
      <c r="L51" s="5">
        <v>1407</v>
      </c>
      <c r="M51" s="3">
        <v>11.66</v>
      </c>
      <c r="N51" s="3">
        <v>84.5</v>
      </c>
      <c r="O51" s="3">
        <v>62</v>
      </c>
      <c r="P51" s="3">
        <v>54</v>
      </c>
      <c r="Q51" s="3">
        <v>294</v>
      </c>
      <c r="R51" s="3">
        <v>29.92</v>
      </c>
      <c r="S51" s="3">
        <v>0.44109999999999999</v>
      </c>
      <c r="T51" s="3">
        <v>0.6391</v>
      </c>
      <c r="U51" s="3">
        <v>562.29999999999995</v>
      </c>
      <c r="V51" s="3" t="s">
        <v>28</v>
      </c>
      <c r="W51" s="3" t="s">
        <v>87</v>
      </c>
      <c r="X51" s="3" t="s">
        <v>30</v>
      </c>
    </row>
    <row r="52" spans="1:24" x14ac:dyDescent="0.2">
      <c r="A52" s="3" t="s">
        <v>65</v>
      </c>
      <c r="B52" s="3" t="s">
        <v>25</v>
      </c>
      <c r="C52" s="3" t="s">
        <v>76</v>
      </c>
      <c r="D52" s="3" t="s">
        <v>27</v>
      </c>
      <c r="E52" s="4">
        <v>105</v>
      </c>
      <c r="F52" s="3">
        <v>0</v>
      </c>
      <c r="G52" s="3">
        <v>23.8</v>
      </c>
      <c r="H52" s="5">
        <v>130.60000000000002</v>
      </c>
      <c r="I52" s="3">
        <v>113</v>
      </c>
      <c r="J52" s="16">
        <v>277</v>
      </c>
      <c r="K52" s="3">
        <v>153</v>
      </c>
      <c r="L52" s="5">
        <v>1560</v>
      </c>
      <c r="M52" s="3">
        <v>11.18</v>
      </c>
      <c r="N52" s="3">
        <v>57.5</v>
      </c>
      <c r="O52" s="3">
        <v>39.799999999999997</v>
      </c>
      <c r="P52" s="3">
        <v>167</v>
      </c>
      <c r="Q52" s="3">
        <v>447</v>
      </c>
      <c r="R52" s="3">
        <v>23.79</v>
      </c>
      <c r="S52" s="3">
        <v>0.45240000000000002</v>
      </c>
      <c r="T52" s="3">
        <v>0.65439999999999998</v>
      </c>
      <c r="U52" s="3">
        <v>586.1</v>
      </c>
      <c r="V52" s="3" t="s">
        <v>28</v>
      </c>
      <c r="W52" s="3" t="s">
        <v>88</v>
      </c>
      <c r="X52" s="3" t="s">
        <v>30</v>
      </c>
    </row>
    <row r="53" spans="1:24" x14ac:dyDescent="0.2">
      <c r="A53" s="3" t="s">
        <v>67</v>
      </c>
      <c r="B53" s="3" t="s">
        <v>25</v>
      </c>
      <c r="C53" s="3" t="s">
        <v>76</v>
      </c>
      <c r="D53" s="3" t="s">
        <v>27</v>
      </c>
      <c r="E53" s="4">
        <v>105</v>
      </c>
      <c r="F53" s="3">
        <v>0</v>
      </c>
      <c r="G53" s="3">
        <v>30</v>
      </c>
      <c r="H53" s="5">
        <v>160.60000000000002</v>
      </c>
      <c r="I53" s="3">
        <v>8</v>
      </c>
      <c r="J53" s="16">
        <v>285</v>
      </c>
      <c r="K53" s="3">
        <v>192</v>
      </c>
      <c r="L53" s="5">
        <v>1752</v>
      </c>
      <c r="M53" s="3">
        <v>6.68</v>
      </c>
      <c r="N53" s="3">
        <v>96</v>
      </c>
      <c r="O53" s="3">
        <v>42.6</v>
      </c>
      <c r="P53" s="3">
        <v>175</v>
      </c>
      <c r="Q53" s="3">
        <v>619</v>
      </c>
      <c r="R53" s="3">
        <v>27</v>
      </c>
      <c r="S53" s="3">
        <v>0.45319999999999999</v>
      </c>
      <c r="T53" s="3">
        <v>0.67359999999999998</v>
      </c>
      <c r="U53" s="3">
        <v>616.1</v>
      </c>
      <c r="V53" s="3" t="s">
        <v>28</v>
      </c>
      <c r="W53" s="3" t="s">
        <v>32</v>
      </c>
      <c r="X53" s="3" t="s">
        <v>30</v>
      </c>
    </row>
    <row r="54" spans="1:24" x14ac:dyDescent="0.2">
      <c r="A54" s="3" t="s">
        <v>68</v>
      </c>
      <c r="B54" s="3" t="s">
        <v>25</v>
      </c>
      <c r="C54" s="3" t="s">
        <v>76</v>
      </c>
      <c r="D54" s="3" t="s">
        <v>27</v>
      </c>
      <c r="E54" s="4">
        <v>105</v>
      </c>
      <c r="F54" s="3">
        <v>0</v>
      </c>
      <c r="G54" s="3">
        <v>31</v>
      </c>
      <c r="H54" s="5">
        <v>191.60000000000002</v>
      </c>
      <c r="I54" s="3">
        <v>23</v>
      </c>
      <c r="J54" s="16">
        <v>308</v>
      </c>
      <c r="K54" s="3">
        <v>199</v>
      </c>
      <c r="L54" s="5">
        <v>1951</v>
      </c>
      <c r="M54" s="3">
        <v>7.19</v>
      </c>
      <c r="N54" s="3">
        <v>89.6</v>
      </c>
      <c r="O54" s="3">
        <v>42.7</v>
      </c>
      <c r="P54" s="3">
        <v>198</v>
      </c>
      <c r="Q54" s="3">
        <v>838</v>
      </c>
      <c r="R54" s="3">
        <v>30.96</v>
      </c>
      <c r="S54" s="3">
        <v>0.45550000000000002</v>
      </c>
      <c r="T54" s="3">
        <v>0.69350000000000001</v>
      </c>
      <c r="U54" s="3">
        <v>647.1</v>
      </c>
      <c r="V54" s="3" t="s">
        <v>28</v>
      </c>
      <c r="W54" s="3" t="s">
        <v>32</v>
      </c>
      <c r="X54" s="3" t="s">
        <v>30</v>
      </c>
    </row>
    <row r="55" spans="1:24" x14ac:dyDescent="0.2">
      <c r="A55" s="3" t="s">
        <v>69</v>
      </c>
      <c r="B55" s="3" t="s">
        <v>25</v>
      </c>
      <c r="C55" s="3" t="s">
        <v>76</v>
      </c>
      <c r="D55" s="3" t="s">
        <v>27</v>
      </c>
      <c r="E55" s="4">
        <v>105</v>
      </c>
      <c r="F55" s="3">
        <v>0</v>
      </c>
      <c r="G55" s="3">
        <v>26.3</v>
      </c>
      <c r="H55" s="5">
        <v>217.90000000000003</v>
      </c>
      <c r="I55" s="3">
        <v>52</v>
      </c>
      <c r="J55" s="16">
        <v>360</v>
      </c>
      <c r="K55" s="3">
        <v>123</v>
      </c>
      <c r="L55" s="5">
        <v>2074</v>
      </c>
      <c r="M55" s="3">
        <v>6.69</v>
      </c>
      <c r="N55" s="3">
        <v>70.3</v>
      </c>
      <c r="O55" s="3">
        <v>37.700000000000003</v>
      </c>
      <c r="P55" s="3">
        <v>250</v>
      </c>
      <c r="Q55" s="3">
        <v>961</v>
      </c>
      <c r="R55" s="3">
        <v>26.25</v>
      </c>
      <c r="S55" s="3">
        <v>0.4607</v>
      </c>
      <c r="T55" s="3">
        <v>0.70579999999999998</v>
      </c>
      <c r="U55" s="3">
        <v>673.4</v>
      </c>
      <c r="V55" s="3" t="s">
        <v>28</v>
      </c>
      <c r="W55" s="3" t="s">
        <v>89</v>
      </c>
      <c r="X55" s="3" t="s">
        <v>30</v>
      </c>
    </row>
    <row r="56" spans="1:24" x14ac:dyDescent="0.2">
      <c r="A56" s="3" t="s">
        <v>71</v>
      </c>
      <c r="B56" s="3" t="s">
        <v>25</v>
      </c>
      <c r="C56" s="3" t="s">
        <v>76</v>
      </c>
      <c r="D56" s="3" t="s">
        <v>27</v>
      </c>
      <c r="E56" s="4">
        <v>105</v>
      </c>
      <c r="F56" s="3">
        <v>1</v>
      </c>
      <c r="G56" s="3">
        <v>18.8</v>
      </c>
      <c r="H56" s="5">
        <v>236.70000000000005</v>
      </c>
      <c r="I56" s="3">
        <v>48</v>
      </c>
      <c r="J56" s="16">
        <v>408</v>
      </c>
      <c r="K56" s="3">
        <v>141</v>
      </c>
      <c r="L56" s="5">
        <v>2215</v>
      </c>
      <c r="M56" s="3">
        <v>10.050000000000001</v>
      </c>
      <c r="N56" s="3">
        <v>74.599999999999994</v>
      </c>
      <c r="O56" s="3">
        <v>53.8</v>
      </c>
      <c r="P56" s="3">
        <v>298</v>
      </c>
      <c r="Q56" s="3">
        <v>1102</v>
      </c>
      <c r="R56" s="3">
        <v>18.809999999999999</v>
      </c>
      <c r="S56" s="3">
        <v>0.46550000000000002</v>
      </c>
      <c r="T56" s="3">
        <v>0.71989999999999998</v>
      </c>
      <c r="U56" s="3">
        <v>692.2</v>
      </c>
      <c r="V56" s="3" t="s">
        <v>28</v>
      </c>
      <c r="W56" s="3" t="s">
        <v>90</v>
      </c>
      <c r="X56" s="3" t="s">
        <v>30</v>
      </c>
    </row>
    <row r="57" spans="1:24" x14ac:dyDescent="0.2">
      <c r="A57" s="3" t="s">
        <v>73</v>
      </c>
      <c r="B57" s="3" t="s">
        <v>25</v>
      </c>
      <c r="C57" s="3" t="s">
        <v>76</v>
      </c>
      <c r="D57" s="3" t="s">
        <v>27</v>
      </c>
      <c r="E57" s="4">
        <v>106</v>
      </c>
      <c r="F57" s="3">
        <v>0</v>
      </c>
      <c r="G57" s="3">
        <v>11.4</v>
      </c>
      <c r="H57" s="5">
        <v>11.4</v>
      </c>
      <c r="I57" s="3">
        <v>17</v>
      </c>
      <c r="J57" s="16">
        <v>17</v>
      </c>
      <c r="K57" s="3">
        <v>262</v>
      </c>
      <c r="L57" s="5">
        <v>262</v>
      </c>
      <c r="M57" s="3">
        <v>24.5</v>
      </c>
      <c r="N57" s="3">
        <v>93.9</v>
      </c>
      <c r="O57" s="3">
        <v>115.1</v>
      </c>
      <c r="P57" s="3">
        <v>315</v>
      </c>
      <c r="Q57" s="3">
        <v>1364</v>
      </c>
      <c r="R57" s="3">
        <v>11.38</v>
      </c>
      <c r="S57" s="3">
        <v>0.4672</v>
      </c>
      <c r="T57" s="3">
        <v>0.74609999999999999</v>
      </c>
      <c r="U57" s="3">
        <v>703.6</v>
      </c>
      <c r="V57" s="3" t="s">
        <v>28</v>
      </c>
      <c r="W57" s="3" t="s">
        <v>91</v>
      </c>
      <c r="X57" s="3" t="s">
        <v>30</v>
      </c>
    </row>
    <row r="58" spans="1:24" x14ac:dyDescent="0.2">
      <c r="A58" s="3" t="s">
        <v>74</v>
      </c>
      <c r="B58" s="3" t="s">
        <v>25</v>
      </c>
      <c r="C58" s="3" t="s">
        <v>76</v>
      </c>
      <c r="D58" s="3" t="s">
        <v>27</v>
      </c>
      <c r="E58" s="4">
        <v>106</v>
      </c>
      <c r="F58" s="3">
        <v>0</v>
      </c>
      <c r="G58" s="3">
        <v>30</v>
      </c>
      <c r="H58" s="5">
        <v>41.4</v>
      </c>
      <c r="I58" s="3">
        <v>66</v>
      </c>
      <c r="J58" s="16">
        <v>83</v>
      </c>
      <c r="K58" s="3">
        <v>493</v>
      </c>
      <c r="L58" s="5">
        <v>755</v>
      </c>
      <c r="M58" s="3">
        <v>18.64</v>
      </c>
      <c r="N58" s="3">
        <v>88.2</v>
      </c>
      <c r="O58" s="3">
        <v>44.6</v>
      </c>
      <c r="P58" s="3">
        <v>381</v>
      </c>
      <c r="Q58" s="3">
        <v>1857</v>
      </c>
      <c r="R58" s="3">
        <v>30</v>
      </c>
      <c r="S58" s="3">
        <v>0.4738</v>
      </c>
      <c r="T58" s="3">
        <v>0.7954</v>
      </c>
      <c r="U58" s="3">
        <v>733.6</v>
      </c>
      <c r="V58" s="3" t="s">
        <v>28</v>
      </c>
      <c r="W58" s="3" t="s">
        <v>32</v>
      </c>
      <c r="X58" s="3" t="s">
        <v>30</v>
      </c>
    </row>
    <row r="59" spans="1:24" x14ac:dyDescent="0.2">
      <c r="A59" s="3" t="s">
        <v>75</v>
      </c>
      <c r="B59" s="3" t="s">
        <v>25</v>
      </c>
      <c r="C59" s="3" t="s">
        <v>76</v>
      </c>
      <c r="D59" s="3" t="s">
        <v>27</v>
      </c>
      <c r="E59" s="4">
        <v>106</v>
      </c>
      <c r="F59" s="3">
        <v>1</v>
      </c>
      <c r="G59" s="3">
        <v>31</v>
      </c>
      <c r="H59" s="5">
        <v>72.400000000000006</v>
      </c>
      <c r="I59" s="3">
        <v>32</v>
      </c>
      <c r="J59" s="16">
        <v>115</v>
      </c>
      <c r="K59" s="3">
        <v>302</v>
      </c>
      <c r="L59" s="5">
        <v>1057</v>
      </c>
      <c r="M59" s="3">
        <v>10.77</v>
      </c>
      <c r="N59" s="3">
        <v>90.4</v>
      </c>
      <c r="O59" s="3">
        <v>49.7</v>
      </c>
      <c r="P59" s="3">
        <v>413</v>
      </c>
      <c r="Q59" s="3">
        <v>2159</v>
      </c>
      <c r="R59" s="3">
        <v>31</v>
      </c>
      <c r="S59" s="3">
        <v>0.47699999999999998</v>
      </c>
      <c r="T59" s="3">
        <v>0.8256</v>
      </c>
      <c r="U59" s="3">
        <v>764.6</v>
      </c>
      <c r="V59" s="3" t="s">
        <v>28</v>
      </c>
      <c r="W59" s="3" t="s">
        <v>32</v>
      </c>
      <c r="X59" s="3" t="s">
        <v>30</v>
      </c>
    </row>
    <row r="60" spans="1:24" x14ac:dyDescent="0.2">
      <c r="A60" s="3" t="s">
        <v>24</v>
      </c>
      <c r="B60" s="3" t="s">
        <v>25</v>
      </c>
      <c r="C60" s="3" t="s">
        <v>92</v>
      </c>
      <c r="D60" s="3" t="s">
        <v>27</v>
      </c>
      <c r="E60" s="4">
        <v>101</v>
      </c>
      <c r="F60" s="3">
        <v>0</v>
      </c>
      <c r="G60" s="3">
        <v>13.5</v>
      </c>
      <c r="H60" s="5">
        <v>13.5</v>
      </c>
      <c r="I60" s="3">
        <v>365</v>
      </c>
      <c r="J60" s="16">
        <v>365</v>
      </c>
      <c r="K60" s="3">
        <v>136</v>
      </c>
      <c r="L60" s="5">
        <v>136</v>
      </c>
      <c r="M60" s="3">
        <v>36.979999999999997</v>
      </c>
      <c r="N60" s="3">
        <v>27.2</v>
      </c>
      <c r="O60" s="3">
        <v>99.5</v>
      </c>
      <c r="P60" s="3">
        <v>365</v>
      </c>
      <c r="Q60" s="3">
        <v>136</v>
      </c>
      <c r="R60" s="3">
        <v>13.54</v>
      </c>
      <c r="S60" s="3">
        <v>3.6499999999999998E-2</v>
      </c>
      <c r="T60" s="3">
        <v>1.3599999999999999E-2</v>
      </c>
      <c r="U60" s="3">
        <v>13.5</v>
      </c>
      <c r="V60" s="3" t="s">
        <v>28</v>
      </c>
      <c r="W60" s="3" t="s">
        <v>93</v>
      </c>
      <c r="X60" s="3" t="s">
        <v>30</v>
      </c>
    </row>
    <row r="61" spans="1:24" x14ac:dyDescent="0.2">
      <c r="A61" s="3" t="s">
        <v>31</v>
      </c>
      <c r="B61" s="3" t="s">
        <v>25</v>
      </c>
      <c r="C61" s="3" t="s">
        <v>92</v>
      </c>
      <c r="D61" s="3" t="s">
        <v>27</v>
      </c>
      <c r="E61" s="4">
        <v>101</v>
      </c>
      <c r="F61" s="3">
        <v>0</v>
      </c>
      <c r="G61" s="3">
        <v>30</v>
      </c>
      <c r="H61" s="5">
        <v>43.5</v>
      </c>
      <c r="I61" s="3">
        <v>490</v>
      </c>
      <c r="J61" s="16">
        <v>855</v>
      </c>
      <c r="K61" s="3">
        <v>108</v>
      </c>
      <c r="L61" s="5">
        <v>244</v>
      </c>
      <c r="M61" s="3">
        <v>19.940000000000001</v>
      </c>
      <c r="N61" s="3">
        <v>18.100000000000001</v>
      </c>
      <c r="O61" s="3">
        <v>51.1</v>
      </c>
      <c r="P61" s="3">
        <v>855</v>
      </c>
      <c r="Q61" s="3">
        <v>244</v>
      </c>
      <c r="R61" s="3">
        <v>30</v>
      </c>
      <c r="S61" s="3">
        <v>8.5500000000000007E-2</v>
      </c>
      <c r="T61" s="3">
        <v>2.4400000000000002E-2</v>
      </c>
      <c r="U61" s="3">
        <v>43.5</v>
      </c>
      <c r="V61" s="3" t="s">
        <v>28</v>
      </c>
      <c r="W61" s="3" t="s">
        <v>32</v>
      </c>
      <c r="X61" s="3" t="s">
        <v>30</v>
      </c>
    </row>
    <row r="62" spans="1:24" x14ac:dyDescent="0.2">
      <c r="A62" s="3" t="s">
        <v>33</v>
      </c>
      <c r="B62" s="3" t="s">
        <v>25</v>
      </c>
      <c r="C62" s="3" t="s">
        <v>92</v>
      </c>
      <c r="D62" s="3" t="s">
        <v>27</v>
      </c>
      <c r="E62" s="4">
        <v>101</v>
      </c>
      <c r="F62" s="3">
        <v>0</v>
      </c>
      <c r="G62" s="3">
        <v>31</v>
      </c>
      <c r="H62" s="5">
        <v>74.5</v>
      </c>
      <c r="I62" s="3">
        <v>366</v>
      </c>
      <c r="J62" s="16">
        <v>1221</v>
      </c>
      <c r="K62" s="3">
        <v>358</v>
      </c>
      <c r="L62" s="5">
        <v>602</v>
      </c>
      <c r="M62" s="3">
        <v>23.37</v>
      </c>
      <c r="N62" s="3">
        <v>49.5</v>
      </c>
      <c r="O62" s="3">
        <v>59.8</v>
      </c>
      <c r="P62" s="3">
        <v>1221</v>
      </c>
      <c r="Q62" s="3">
        <v>602</v>
      </c>
      <c r="R62" s="3">
        <v>31</v>
      </c>
      <c r="S62" s="3">
        <v>0.1221</v>
      </c>
      <c r="T62" s="3">
        <v>6.0199999999999997E-2</v>
      </c>
      <c r="U62" s="3">
        <v>74.5</v>
      </c>
      <c r="V62" s="3" t="s">
        <v>28</v>
      </c>
      <c r="W62" s="3" t="s">
        <v>32</v>
      </c>
      <c r="X62" s="3" t="s">
        <v>30</v>
      </c>
    </row>
    <row r="63" spans="1:24" x14ac:dyDescent="0.2">
      <c r="A63" s="3" t="s">
        <v>34</v>
      </c>
      <c r="B63" s="3" t="s">
        <v>25</v>
      </c>
      <c r="C63" s="3" t="s">
        <v>92</v>
      </c>
      <c r="D63" s="3" t="s">
        <v>27</v>
      </c>
      <c r="E63" s="4">
        <v>101</v>
      </c>
      <c r="F63" s="3">
        <v>0</v>
      </c>
      <c r="G63" s="3">
        <v>30</v>
      </c>
      <c r="H63" s="5">
        <v>104.5</v>
      </c>
      <c r="I63" s="3">
        <v>472</v>
      </c>
      <c r="J63" s="16">
        <v>1693</v>
      </c>
      <c r="K63" s="3">
        <v>305</v>
      </c>
      <c r="L63" s="5">
        <v>907</v>
      </c>
      <c r="M63" s="3">
        <v>25.88</v>
      </c>
      <c r="N63" s="3">
        <v>39.299999999999997</v>
      </c>
      <c r="O63" s="3">
        <v>53.2</v>
      </c>
      <c r="P63" s="3">
        <v>1693</v>
      </c>
      <c r="Q63" s="3">
        <v>907</v>
      </c>
      <c r="R63" s="3">
        <v>30</v>
      </c>
      <c r="S63" s="3">
        <v>0.16930000000000001</v>
      </c>
      <c r="T63" s="3">
        <v>9.0700000000000003E-2</v>
      </c>
      <c r="U63" s="3">
        <v>104.5</v>
      </c>
      <c r="V63" s="3" t="s">
        <v>28</v>
      </c>
      <c r="W63" s="3" t="s">
        <v>32</v>
      </c>
      <c r="X63" s="3" t="s">
        <v>30</v>
      </c>
    </row>
    <row r="64" spans="1:24" x14ac:dyDescent="0.2">
      <c r="A64" s="3" t="s">
        <v>35</v>
      </c>
      <c r="B64" s="3" t="s">
        <v>25</v>
      </c>
      <c r="C64" s="3" t="s">
        <v>92</v>
      </c>
      <c r="D64" s="3" t="s">
        <v>27</v>
      </c>
      <c r="E64" s="4">
        <v>101</v>
      </c>
      <c r="F64" s="3">
        <v>1</v>
      </c>
      <c r="G64" s="3">
        <v>31</v>
      </c>
      <c r="H64" s="5">
        <v>135.5</v>
      </c>
      <c r="I64" s="3">
        <v>96</v>
      </c>
      <c r="J64" s="16">
        <v>1789</v>
      </c>
      <c r="K64" s="3">
        <v>111</v>
      </c>
      <c r="L64" s="5">
        <v>1018</v>
      </c>
      <c r="M64" s="3">
        <v>6.67</v>
      </c>
      <c r="N64" s="3">
        <v>53.6</v>
      </c>
      <c r="O64" s="3">
        <v>37.1</v>
      </c>
      <c r="P64" s="3">
        <v>1789</v>
      </c>
      <c r="Q64" s="3">
        <v>1018</v>
      </c>
      <c r="R64" s="3">
        <v>31</v>
      </c>
      <c r="S64" s="3">
        <v>0.1789</v>
      </c>
      <c r="T64" s="3">
        <v>0.1018</v>
      </c>
      <c r="U64" s="3">
        <v>135.5</v>
      </c>
      <c r="V64" s="3" t="s">
        <v>28</v>
      </c>
      <c r="W64" s="3" t="s">
        <v>32</v>
      </c>
      <c r="X64" s="3" t="s">
        <v>30</v>
      </c>
    </row>
    <row r="65" spans="1:24" x14ac:dyDescent="0.2">
      <c r="A65" s="3" t="s">
        <v>36</v>
      </c>
      <c r="B65" s="3" t="s">
        <v>25</v>
      </c>
      <c r="C65" s="3" t="s">
        <v>92</v>
      </c>
      <c r="D65" s="3" t="s">
        <v>27</v>
      </c>
      <c r="E65" s="4">
        <v>102</v>
      </c>
      <c r="F65" s="3">
        <v>0</v>
      </c>
      <c r="G65" s="3">
        <v>16.100000000000001</v>
      </c>
      <c r="H65" s="5">
        <v>16.100000000000001</v>
      </c>
      <c r="I65" s="3">
        <v>319</v>
      </c>
      <c r="J65" s="16">
        <v>319</v>
      </c>
      <c r="K65" s="3">
        <v>197</v>
      </c>
      <c r="L65" s="5">
        <v>197</v>
      </c>
      <c r="M65" s="3">
        <v>32.049999999999997</v>
      </c>
      <c r="N65" s="3">
        <v>38.200000000000003</v>
      </c>
      <c r="O65" s="3">
        <v>82.1</v>
      </c>
      <c r="P65" s="3">
        <v>2108</v>
      </c>
      <c r="Q65" s="3">
        <v>1215</v>
      </c>
      <c r="R65" s="3">
        <v>16.100000000000001</v>
      </c>
      <c r="S65" s="3">
        <v>0.21079999999999999</v>
      </c>
      <c r="T65" s="3">
        <v>0.1215</v>
      </c>
      <c r="U65" s="3">
        <v>151.6</v>
      </c>
      <c r="V65" s="3" t="s">
        <v>28</v>
      </c>
      <c r="W65" s="3" t="s">
        <v>94</v>
      </c>
      <c r="X65" s="3" t="s">
        <v>30</v>
      </c>
    </row>
    <row r="66" spans="1:24" x14ac:dyDescent="0.2">
      <c r="A66" s="3" t="s">
        <v>37</v>
      </c>
      <c r="B66" s="3" t="s">
        <v>25</v>
      </c>
      <c r="C66" s="3" t="s">
        <v>92</v>
      </c>
      <c r="D66" s="3" t="s">
        <v>27</v>
      </c>
      <c r="E66" s="4">
        <v>102</v>
      </c>
      <c r="F66" s="3">
        <v>0</v>
      </c>
      <c r="G66" s="3">
        <v>28</v>
      </c>
      <c r="H66" s="5">
        <v>44.1</v>
      </c>
      <c r="I66" s="3">
        <v>444</v>
      </c>
      <c r="J66" s="16">
        <v>763</v>
      </c>
      <c r="K66" s="3">
        <v>160</v>
      </c>
      <c r="L66" s="5">
        <v>357</v>
      </c>
      <c r="M66" s="3">
        <v>21.57</v>
      </c>
      <c r="N66" s="3">
        <v>26.5</v>
      </c>
      <c r="O66" s="3">
        <v>90.1</v>
      </c>
      <c r="P66" s="3">
        <v>2552</v>
      </c>
      <c r="Q66" s="3">
        <v>1375</v>
      </c>
      <c r="R66" s="3">
        <v>36.700000000000003</v>
      </c>
      <c r="S66" s="3">
        <v>0.25519999999999998</v>
      </c>
      <c r="T66" s="3">
        <v>0.13750000000000001</v>
      </c>
      <c r="U66" s="3">
        <v>179.6</v>
      </c>
      <c r="V66" s="3" t="s">
        <v>28</v>
      </c>
      <c r="W66" s="3" t="s">
        <v>32</v>
      </c>
      <c r="X66" s="3" t="s">
        <v>30</v>
      </c>
    </row>
    <row r="67" spans="1:24" x14ac:dyDescent="0.2">
      <c r="A67" s="3" t="s">
        <v>39</v>
      </c>
      <c r="B67" s="3" t="s">
        <v>25</v>
      </c>
      <c r="C67" s="3" t="s">
        <v>92</v>
      </c>
      <c r="D67" s="3" t="s">
        <v>27</v>
      </c>
      <c r="E67" s="4">
        <v>102</v>
      </c>
      <c r="F67" s="3">
        <v>1</v>
      </c>
      <c r="G67" s="3">
        <v>31</v>
      </c>
      <c r="H67" s="5">
        <v>75.099999999999994</v>
      </c>
      <c r="I67" s="3">
        <v>372</v>
      </c>
      <c r="J67" s="16">
        <v>1135</v>
      </c>
      <c r="K67" s="3">
        <v>277</v>
      </c>
      <c r="L67" s="5">
        <v>634</v>
      </c>
      <c r="M67" s="3">
        <v>20.94</v>
      </c>
      <c r="N67" s="3">
        <v>42.7</v>
      </c>
      <c r="O67" s="3">
        <v>91.6</v>
      </c>
      <c r="P67" s="3">
        <v>2924</v>
      </c>
      <c r="Q67" s="3">
        <v>1652</v>
      </c>
      <c r="R67" s="3">
        <v>31</v>
      </c>
      <c r="S67" s="3">
        <v>0.29239999999999999</v>
      </c>
      <c r="T67" s="3">
        <v>0.16520000000000001</v>
      </c>
      <c r="U67" s="3">
        <v>210.6</v>
      </c>
      <c r="V67" s="3" t="s">
        <v>28</v>
      </c>
      <c r="W67" s="3" t="s">
        <v>32</v>
      </c>
      <c r="X67" s="3" t="s">
        <v>30</v>
      </c>
    </row>
    <row r="68" spans="1:24" x14ac:dyDescent="0.2">
      <c r="A68" s="3" t="s">
        <v>41</v>
      </c>
      <c r="B68" s="3" t="s">
        <v>25</v>
      </c>
      <c r="C68" s="3" t="s">
        <v>92</v>
      </c>
      <c r="D68" s="3" t="s">
        <v>27</v>
      </c>
      <c r="E68" s="4">
        <v>103</v>
      </c>
      <c r="F68" s="3">
        <v>0</v>
      </c>
      <c r="G68" s="3">
        <v>19.399999999999999</v>
      </c>
      <c r="H68" s="5">
        <v>19.399999999999999</v>
      </c>
      <c r="I68" s="3">
        <v>256</v>
      </c>
      <c r="J68" s="16">
        <v>256</v>
      </c>
      <c r="K68" s="3">
        <v>149</v>
      </c>
      <c r="L68" s="5">
        <v>149</v>
      </c>
      <c r="M68" s="3">
        <v>20.88</v>
      </c>
      <c r="N68" s="3">
        <v>36.799999999999997</v>
      </c>
      <c r="O68" s="3">
        <v>74.2</v>
      </c>
      <c r="P68" s="3">
        <v>3180</v>
      </c>
      <c r="Q68" s="3">
        <v>1801</v>
      </c>
      <c r="R68" s="3">
        <v>19.399999999999999</v>
      </c>
      <c r="S68" s="3">
        <v>0.318</v>
      </c>
      <c r="T68" s="3">
        <v>0.18010000000000001</v>
      </c>
      <c r="U68" s="3">
        <v>230</v>
      </c>
      <c r="V68" s="3" t="s">
        <v>28</v>
      </c>
      <c r="W68" s="3" t="s">
        <v>95</v>
      </c>
      <c r="X68" s="3" t="s">
        <v>30</v>
      </c>
    </row>
    <row r="69" spans="1:24" x14ac:dyDescent="0.2">
      <c r="A69" s="3" t="s">
        <v>42</v>
      </c>
      <c r="B69" s="3" t="s">
        <v>25</v>
      </c>
      <c r="C69" s="3" t="s">
        <v>92</v>
      </c>
      <c r="D69" s="3" t="s">
        <v>27</v>
      </c>
      <c r="E69" s="4">
        <v>103</v>
      </c>
      <c r="F69" s="3">
        <v>0</v>
      </c>
      <c r="G69" s="3">
        <v>27.6</v>
      </c>
      <c r="H69" s="5">
        <v>47</v>
      </c>
      <c r="I69" s="3">
        <v>364</v>
      </c>
      <c r="J69" s="16">
        <v>620</v>
      </c>
      <c r="K69" s="3">
        <v>555</v>
      </c>
      <c r="L69" s="5">
        <v>704</v>
      </c>
      <c r="M69" s="3">
        <v>33.299999999999997</v>
      </c>
      <c r="N69" s="3">
        <v>60.4</v>
      </c>
      <c r="O69" s="3">
        <v>104.6</v>
      </c>
      <c r="P69" s="3">
        <v>3544</v>
      </c>
      <c r="Q69" s="3">
        <v>2356</v>
      </c>
      <c r="R69" s="3">
        <v>27.6</v>
      </c>
      <c r="S69" s="3">
        <v>0.35439999999999999</v>
      </c>
      <c r="T69" s="3">
        <v>0.2356</v>
      </c>
      <c r="U69" s="3">
        <v>257.60000000000002</v>
      </c>
      <c r="V69" s="3" t="s">
        <v>28</v>
      </c>
      <c r="W69" s="3" t="s">
        <v>96</v>
      </c>
      <c r="X69" s="3" t="s">
        <v>30</v>
      </c>
    </row>
    <row r="70" spans="1:24" x14ac:dyDescent="0.2">
      <c r="A70" s="3" t="s">
        <v>44</v>
      </c>
      <c r="B70" s="3" t="s">
        <v>25</v>
      </c>
      <c r="C70" s="3" t="s">
        <v>92</v>
      </c>
      <c r="D70" s="3" t="s">
        <v>27</v>
      </c>
      <c r="E70" s="4">
        <v>103</v>
      </c>
      <c r="F70" s="3">
        <v>0</v>
      </c>
      <c r="G70" s="3">
        <v>30</v>
      </c>
      <c r="H70" s="5">
        <v>77</v>
      </c>
      <c r="I70" s="3">
        <v>197</v>
      </c>
      <c r="J70" s="16">
        <v>817</v>
      </c>
      <c r="K70" s="3">
        <v>351</v>
      </c>
      <c r="L70" s="5">
        <v>1055</v>
      </c>
      <c r="M70" s="3">
        <v>18.27</v>
      </c>
      <c r="N70" s="3">
        <v>64.099999999999994</v>
      </c>
      <c r="O70" s="3">
        <v>74.3</v>
      </c>
      <c r="P70" s="3">
        <v>3741</v>
      </c>
      <c r="Q70" s="3">
        <v>2707</v>
      </c>
      <c r="R70" s="3">
        <v>30</v>
      </c>
      <c r="S70" s="3">
        <v>0.37409999999999999</v>
      </c>
      <c r="T70" s="3">
        <v>0.2707</v>
      </c>
      <c r="U70" s="3">
        <v>287.60000000000002</v>
      </c>
      <c r="V70" s="3" t="s">
        <v>28</v>
      </c>
      <c r="W70" s="3" t="s">
        <v>97</v>
      </c>
      <c r="X70" s="3" t="s">
        <v>30</v>
      </c>
    </row>
    <row r="71" spans="1:24" x14ac:dyDescent="0.2">
      <c r="A71" s="3" t="s">
        <v>46</v>
      </c>
      <c r="B71" s="3" t="s">
        <v>25</v>
      </c>
      <c r="C71" s="3" t="s">
        <v>92</v>
      </c>
      <c r="D71" s="3" t="s">
        <v>27</v>
      </c>
      <c r="E71" s="4">
        <v>103</v>
      </c>
      <c r="F71" s="3">
        <v>1</v>
      </c>
      <c r="G71" s="3">
        <v>31</v>
      </c>
      <c r="H71" s="5">
        <v>108</v>
      </c>
      <c r="I71" s="3">
        <v>195</v>
      </c>
      <c r="J71" s="16">
        <v>1012</v>
      </c>
      <c r="K71" s="3">
        <v>146</v>
      </c>
      <c r="L71" s="5">
        <v>1201</v>
      </c>
      <c r="M71" s="3">
        <v>11</v>
      </c>
      <c r="N71" s="3">
        <v>42.8</v>
      </c>
      <c r="O71" s="3">
        <v>63.8</v>
      </c>
      <c r="P71" s="3">
        <v>3936</v>
      </c>
      <c r="Q71" s="3">
        <v>2853</v>
      </c>
      <c r="R71" s="3">
        <v>31</v>
      </c>
      <c r="S71" s="3">
        <v>0.39360000000000001</v>
      </c>
      <c r="T71" s="3">
        <v>0.2853</v>
      </c>
      <c r="U71" s="3">
        <v>318.60000000000002</v>
      </c>
      <c r="V71" s="3" t="s">
        <v>28</v>
      </c>
      <c r="W71" s="3" t="s">
        <v>32</v>
      </c>
      <c r="X71" s="3" t="s">
        <v>30</v>
      </c>
    </row>
    <row r="72" spans="1:24" x14ac:dyDescent="0.2">
      <c r="A72" s="3" t="s">
        <v>48</v>
      </c>
      <c r="B72" s="3" t="s">
        <v>25</v>
      </c>
      <c r="C72" s="3" t="s">
        <v>92</v>
      </c>
      <c r="D72" s="3" t="s">
        <v>27</v>
      </c>
      <c r="E72" s="4">
        <v>104</v>
      </c>
      <c r="F72" s="3">
        <v>0</v>
      </c>
      <c r="G72" s="3">
        <v>14.9</v>
      </c>
      <c r="H72" s="5">
        <v>14.9</v>
      </c>
      <c r="I72" s="3">
        <v>87</v>
      </c>
      <c r="J72" s="16">
        <v>87</v>
      </c>
      <c r="K72" s="3">
        <v>207</v>
      </c>
      <c r="L72" s="5">
        <v>207</v>
      </c>
      <c r="M72" s="3">
        <v>19.73</v>
      </c>
      <c r="N72" s="3">
        <v>70.400000000000006</v>
      </c>
      <c r="O72" s="3">
        <v>93</v>
      </c>
      <c r="P72" s="3">
        <v>4023</v>
      </c>
      <c r="Q72" s="3">
        <v>3060</v>
      </c>
      <c r="R72" s="3">
        <v>14.9</v>
      </c>
      <c r="S72" s="3">
        <v>0.40229999999999999</v>
      </c>
      <c r="T72" s="3">
        <v>0.30599999999999999</v>
      </c>
      <c r="U72" s="3">
        <v>333.5</v>
      </c>
      <c r="V72" s="3" t="s">
        <v>28</v>
      </c>
      <c r="W72" s="3" t="s">
        <v>98</v>
      </c>
      <c r="X72" s="3" t="s">
        <v>30</v>
      </c>
    </row>
    <row r="73" spans="1:24" x14ac:dyDescent="0.2">
      <c r="A73" s="3" t="s">
        <v>50</v>
      </c>
      <c r="B73" s="3" t="s">
        <v>25</v>
      </c>
      <c r="C73" s="3" t="s">
        <v>92</v>
      </c>
      <c r="D73" s="3" t="s">
        <v>27</v>
      </c>
      <c r="E73" s="4">
        <v>104</v>
      </c>
      <c r="F73" s="3">
        <v>0</v>
      </c>
      <c r="G73" s="3">
        <v>30</v>
      </c>
      <c r="H73" s="5">
        <v>44.9</v>
      </c>
      <c r="I73" s="3">
        <v>220</v>
      </c>
      <c r="J73" s="16">
        <v>307</v>
      </c>
      <c r="K73" s="3">
        <v>450</v>
      </c>
      <c r="L73" s="5">
        <v>657</v>
      </c>
      <c r="M73" s="3">
        <v>22.33</v>
      </c>
      <c r="N73" s="3">
        <v>67.2</v>
      </c>
      <c r="O73" s="3">
        <v>63.6</v>
      </c>
      <c r="P73" s="3">
        <v>4243</v>
      </c>
      <c r="Q73" s="3">
        <v>3510</v>
      </c>
      <c r="R73" s="3">
        <v>30</v>
      </c>
      <c r="S73" s="3">
        <v>0.42430000000000001</v>
      </c>
      <c r="T73" s="3">
        <v>0.35099999999999998</v>
      </c>
      <c r="U73" s="3">
        <v>363.5</v>
      </c>
      <c r="V73" s="3" t="s">
        <v>28</v>
      </c>
      <c r="W73" s="3" t="s">
        <v>99</v>
      </c>
      <c r="X73" s="3" t="s">
        <v>30</v>
      </c>
    </row>
    <row r="74" spans="1:24" x14ac:dyDescent="0.2">
      <c r="A74" s="3" t="s">
        <v>52</v>
      </c>
      <c r="B74" s="3" t="s">
        <v>25</v>
      </c>
      <c r="C74" s="3" t="s">
        <v>92</v>
      </c>
      <c r="D74" s="3" t="s">
        <v>27</v>
      </c>
      <c r="E74" s="4">
        <v>104</v>
      </c>
      <c r="F74" s="3">
        <v>1</v>
      </c>
      <c r="G74" s="3">
        <v>30.8</v>
      </c>
      <c r="H74" s="5">
        <v>75.7</v>
      </c>
      <c r="I74" s="3">
        <v>264</v>
      </c>
      <c r="J74" s="16">
        <v>571</v>
      </c>
      <c r="K74" s="3">
        <v>200</v>
      </c>
      <c r="L74" s="5">
        <v>857</v>
      </c>
      <c r="M74" s="3">
        <v>15.06</v>
      </c>
      <c r="N74" s="3">
        <v>43.1</v>
      </c>
      <c r="O74" s="3">
        <v>74.3</v>
      </c>
      <c r="P74" s="3">
        <v>4507</v>
      </c>
      <c r="Q74" s="3">
        <v>3710</v>
      </c>
      <c r="R74" s="3">
        <v>30.8</v>
      </c>
      <c r="S74" s="3">
        <v>0.45069999999999999</v>
      </c>
      <c r="T74" s="3">
        <v>0.371</v>
      </c>
      <c r="U74" s="3">
        <v>394.3</v>
      </c>
      <c r="V74" s="3" t="s">
        <v>28</v>
      </c>
      <c r="W74" s="3" t="s">
        <v>100</v>
      </c>
      <c r="X74" s="3" t="s">
        <v>30</v>
      </c>
    </row>
    <row r="75" spans="1:24" x14ac:dyDescent="0.2">
      <c r="A75" s="3" t="s">
        <v>54</v>
      </c>
      <c r="B75" s="3" t="s">
        <v>25</v>
      </c>
      <c r="C75" s="3" t="s">
        <v>92</v>
      </c>
      <c r="D75" s="3" t="s">
        <v>27</v>
      </c>
      <c r="E75" s="4">
        <v>105</v>
      </c>
      <c r="F75" s="3">
        <v>1</v>
      </c>
      <c r="G75" s="3">
        <v>21</v>
      </c>
      <c r="H75" s="5">
        <v>30.8</v>
      </c>
      <c r="I75" s="3">
        <v>108</v>
      </c>
      <c r="J75" s="16">
        <v>178</v>
      </c>
      <c r="K75" s="3">
        <v>271</v>
      </c>
      <c r="L75" s="5">
        <v>515</v>
      </c>
      <c r="M75" s="3">
        <v>18.05</v>
      </c>
      <c r="N75" s="3">
        <v>71.5</v>
      </c>
      <c r="O75" s="3">
        <v>83.5</v>
      </c>
      <c r="P75" s="3">
        <v>4615</v>
      </c>
      <c r="Q75" s="3">
        <v>3981</v>
      </c>
      <c r="R75" s="3">
        <v>21</v>
      </c>
      <c r="S75" s="3">
        <v>0.46150000000000002</v>
      </c>
      <c r="T75" s="3">
        <v>0.39810000000000001</v>
      </c>
      <c r="U75" s="3">
        <v>415.3</v>
      </c>
      <c r="V75" s="3" t="s">
        <v>28</v>
      </c>
      <c r="W75" s="3" t="s">
        <v>101</v>
      </c>
      <c r="X75" s="3" t="s">
        <v>30</v>
      </c>
    </row>
    <row r="76" spans="1:24" x14ac:dyDescent="0.2">
      <c r="A76" s="3" t="s">
        <v>56</v>
      </c>
      <c r="B76" s="3" t="s">
        <v>25</v>
      </c>
      <c r="C76" s="3" t="s">
        <v>92</v>
      </c>
      <c r="D76" s="3" t="s">
        <v>27</v>
      </c>
      <c r="E76" s="4">
        <v>105</v>
      </c>
      <c r="F76" s="3">
        <v>1</v>
      </c>
      <c r="G76" s="3">
        <v>31</v>
      </c>
      <c r="H76" s="5">
        <v>31</v>
      </c>
      <c r="I76" s="3">
        <v>232</v>
      </c>
      <c r="J76" s="16">
        <v>232</v>
      </c>
      <c r="K76" s="3">
        <v>218</v>
      </c>
      <c r="L76" s="5">
        <v>218</v>
      </c>
      <c r="M76" s="3">
        <v>14.52</v>
      </c>
      <c r="N76" s="3">
        <v>48.4</v>
      </c>
      <c r="O76" s="3">
        <v>67.8</v>
      </c>
      <c r="P76" s="3">
        <v>4847</v>
      </c>
      <c r="Q76" s="3">
        <v>4199</v>
      </c>
      <c r="R76" s="3">
        <v>40.799999999999997</v>
      </c>
      <c r="S76" s="3">
        <v>0.48470000000000002</v>
      </c>
      <c r="T76" s="3">
        <v>0.4199</v>
      </c>
      <c r="U76" s="3">
        <v>446.3</v>
      </c>
      <c r="V76" s="3" t="s">
        <v>28</v>
      </c>
      <c r="W76" s="3" t="s">
        <v>32</v>
      </c>
      <c r="X76" s="3" t="s">
        <v>30</v>
      </c>
    </row>
    <row r="77" spans="1:24" x14ac:dyDescent="0.2">
      <c r="A77" s="3" t="s">
        <v>58</v>
      </c>
      <c r="B77" s="3" t="s">
        <v>25</v>
      </c>
      <c r="C77" s="3" t="s">
        <v>92</v>
      </c>
      <c r="D77" s="3" t="s">
        <v>27</v>
      </c>
      <c r="E77" s="4">
        <v>106</v>
      </c>
      <c r="F77" s="3">
        <v>0</v>
      </c>
      <c r="G77" s="3">
        <v>20.100000000000001</v>
      </c>
      <c r="H77" s="5">
        <v>20.100000000000001</v>
      </c>
      <c r="I77" s="3">
        <v>108</v>
      </c>
      <c r="J77" s="16">
        <v>108</v>
      </c>
      <c r="K77" s="3">
        <v>215</v>
      </c>
      <c r="L77" s="5">
        <v>215</v>
      </c>
      <c r="M77" s="3">
        <v>16.07</v>
      </c>
      <c r="N77" s="3">
        <v>66.599999999999994</v>
      </c>
      <c r="O77" s="3">
        <v>66.5</v>
      </c>
      <c r="P77" s="3">
        <v>4955</v>
      </c>
      <c r="Q77" s="3">
        <v>4414</v>
      </c>
      <c r="R77" s="3">
        <v>20.100000000000001</v>
      </c>
      <c r="S77" s="3">
        <v>0.4955</v>
      </c>
      <c r="T77" s="3">
        <v>0.44140000000000001</v>
      </c>
      <c r="U77" s="3">
        <v>466.4</v>
      </c>
      <c r="V77" s="3" t="s">
        <v>28</v>
      </c>
      <c r="W77" s="3" t="s">
        <v>102</v>
      </c>
      <c r="X77" s="3" t="s">
        <v>30</v>
      </c>
    </row>
    <row r="78" spans="1:24" x14ac:dyDescent="0.2">
      <c r="A78" s="3" t="s">
        <v>60</v>
      </c>
      <c r="B78" s="3" t="s">
        <v>25</v>
      </c>
      <c r="C78" s="3" t="s">
        <v>92</v>
      </c>
      <c r="D78" s="3" t="s">
        <v>27</v>
      </c>
      <c r="E78" s="4">
        <v>106</v>
      </c>
      <c r="F78" s="3">
        <v>1</v>
      </c>
      <c r="G78" s="3">
        <v>27.6</v>
      </c>
      <c r="H78" s="5">
        <v>47.7</v>
      </c>
      <c r="I78" s="3">
        <v>185</v>
      </c>
      <c r="J78" s="16">
        <v>293</v>
      </c>
      <c r="K78" s="3">
        <v>590</v>
      </c>
      <c r="L78" s="5">
        <v>805</v>
      </c>
      <c r="M78" s="3">
        <v>28.08</v>
      </c>
      <c r="N78" s="3">
        <v>76.099999999999994</v>
      </c>
      <c r="O78" s="3">
        <v>102.5</v>
      </c>
      <c r="P78" s="3">
        <v>5140</v>
      </c>
      <c r="Q78" s="3">
        <v>5004</v>
      </c>
      <c r="R78" s="3">
        <v>27.6</v>
      </c>
      <c r="S78" s="3">
        <v>0.51400000000000001</v>
      </c>
      <c r="T78" s="3">
        <v>0.50039999999999996</v>
      </c>
      <c r="U78" s="3">
        <v>494</v>
      </c>
      <c r="V78" s="3" t="s">
        <v>28</v>
      </c>
      <c r="W78" s="3" t="s">
        <v>103</v>
      </c>
      <c r="X78" s="3" t="s">
        <v>30</v>
      </c>
    </row>
    <row r="79" spans="1:24" x14ac:dyDescent="0.2">
      <c r="A79" s="3" t="s">
        <v>62</v>
      </c>
      <c r="B79" s="3" t="s">
        <v>25</v>
      </c>
      <c r="C79" s="3" t="s">
        <v>92</v>
      </c>
      <c r="D79" s="3" t="s">
        <v>27</v>
      </c>
      <c r="E79" s="4">
        <v>107</v>
      </c>
      <c r="F79" s="3">
        <v>0</v>
      </c>
      <c r="G79" s="3">
        <v>29.2</v>
      </c>
      <c r="H79" s="5">
        <v>29.2</v>
      </c>
      <c r="I79" s="3">
        <v>45</v>
      </c>
      <c r="J79" s="16">
        <v>45</v>
      </c>
      <c r="K79" s="3">
        <v>285</v>
      </c>
      <c r="L79" s="5">
        <v>285</v>
      </c>
      <c r="M79" s="3">
        <v>11.3</v>
      </c>
      <c r="N79" s="3">
        <v>86.4</v>
      </c>
      <c r="O79" s="3">
        <v>69.5</v>
      </c>
      <c r="P79" s="3">
        <v>5185</v>
      </c>
      <c r="Q79" s="3">
        <v>5289</v>
      </c>
      <c r="R79" s="3">
        <v>29.2</v>
      </c>
      <c r="S79" s="3">
        <v>0.51849999999999996</v>
      </c>
      <c r="T79" s="3">
        <v>0.52890000000000004</v>
      </c>
      <c r="U79" s="3">
        <v>523.20000000000005</v>
      </c>
      <c r="V79" s="3" t="s">
        <v>28</v>
      </c>
      <c r="W79" s="3" t="s">
        <v>104</v>
      </c>
      <c r="X79" s="3" t="s">
        <v>30</v>
      </c>
    </row>
    <row r="80" spans="1:24" x14ac:dyDescent="0.2">
      <c r="A80" s="3" t="s">
        <v>64</v>
      </c>
      <c r="B80" s="3" t="s">
        <v>25</v>
      </c>
      <c r="C80" s="3" t="s">
        <v>92</v>
      </c>
      <c r="D80" s="3" t="s">
        <v>27</v>
      </c>
      <c r="E80" s="4">
        <v>107</v>
      </c>
      <c r="F80" s="3">
        <v>0</v>
      </c>
      <c r="G80" s="3">
        <v>15.8</v>
      </c>
      <c r="H80" s="5">
        <v>45</v>
      </c>
      <c r="I80" s="3">
        <v>46</v>
      </c>
      <c r="J80" s="16">
        <v>91</v>
      </c>
      <c r="K80" s="3">
        <v>529</v>
      </c>
      <c r="L80" s="5">
        <v>814</v>
      </c>
      <c r="M80" s="3">
        <v>36.29</v>
      </c>
      <c r="N80" s="3">
        <v>92</v>
      </c>
      <c r="O80" s="3">
        <v>109.7</v>
      </c>
      <c r="P80" s="3">
        <v>46</v>
      </c>
      <c r="Q80" s="3">
        <v>529</v>
      </c>
      <c r="R80" s="3">
        <v>15.83</v>
      </c>
      <c r="S80" s="3">
        <v>0.52310000000000001</v>
      </c>
      <c r="T80" s="3">
        <v>0.58179999999999998</v>
      </c>
      <c r="U80" s="3">
        <v>539</v>
      </c>
      <c r="V80" s="3" t="s">
        <v>28</v>
      </c>
      <c r="W80" s="3" t="s">
        <v>105</v>
      </c>
      <c r="X80" s="3" t="s">
        <v>30</v>
      </c>
    </row>
    <row r="81" spans="1:24" x14ac:dyDescent="0.2">
      <c r="A81" s="3" t="s">
        <v>65</v>
      </c>
      <c r="B81" s="3" t="s">
        <v>25</v>
      </c>
      <c r="C81" s="3" t="s">
        <v>92</v>
      </c>
      <c r="D81" s="3" t="s">
        <v>27</v>
      </c>
      <c r="E81" s="4">
        <v>107</v>
      </c>
      <c r="F81" s="3">
        <v>0</v>
      </c>
      <c r="G81" s="3">
        <v>30.8</v>
      </c>
      <c r="H81" s="5">
        <v>75.8</v>
      </c>
      <c r="I81" s="3">
        <v>66</v>
      </c>
      <c r="J81" s="16">
        <v>157</v>
      </c>
      <c r="K81" s="3">
        <v>1028</v>
      </c>
      <c r="L81" s="5">
        <v>1842</v>
      </c>
      <c r="M81" s="3">
        <v>35.520000000000003</v>
      </c>
      <c r="N81" s="3">
        <v>94</v>
      </c>
      <c r="O81" s="3">
        <v>70.7</v>
      </c>
      <c r="P81" s="3">
        <v>112</v>
      </c>
      <c r="Q81" s="3">
        <v>1557</v>
      </c>
      <c r="R81" s="3">
        <v>30.79</v>
      </c>
      <c r="S81" s="3">
        <v>0.52969999999999995</v>
      </c>
      <c r="T81" s="3">
        <v>0.68459999999999999</v>
      </c>
      <c r="U81" s="3">
        <v>569.79999999999995</v>
      </c>
      <c r="V81" s="3" t="s">
        <v>28</v>
      </c>
      <c r="W81" s="3" t="s">
        <v>106</v>
      </c>
      <c r="X81" s="3" t="s">
        <v>30</v>
      </c>
    </row>
    <row r="82" spans="1:24" x14ac:dyDescent="0.2">
      <c r="A82" s="3" t="s">
        <v>67</v>
      </c>
      <c r="B82" s="3" t="s">
        <v>25</v>
      </c>
      <c r="C82" s="3" t="s">
        <v>92</v>
      </c>
      <c r="D82" s="3" t="s">
        <v>27</v>
      </c>
      <c r="E82" s="4">
        <v>107</v>
      </c>
      <c r="F82" s="3">
        <v>1</v>
      </c>
      <c r="G82" s="3">
        <v>29.9</v>
      </c>
      <c r="H82" s="5">
        <v>105.69999999999999</v>
      </c>
      <c r="I82" s="3">
        <v>134</v>
      </c>
      <c r="J82" s="16">
        <v>291</v>
      </c>
      <c r="K82" s="3">
        <v>293</v>
      </c>
      <c r="L82" s="5">
        <v>2135</v>
      </c>
      <c r="M82" s="3">
        <v>14.28</v>
      </c>
      <c r="N82" s="3">
        <v>68.599999999999994</v>
      </c>
      <c r="O82" s="3">
        <v>65.7</v>
      </c>
      <c r="P82" s="3">
        <v>246</v>
      </c>
      <c r="Q82" s="3">
        <v>1815</v>
      </c>
      <c r="R82" s="3">
        <v>26.92</v>
      </c>
      <c r="S82" s="3">
        <v>0.54310000000000003</v>
      </c>
      <c r="T82" s="3">
        <v>0.71389999999999998</v>
      </c>
      <c r="U82" s="3">
        <v>599.70000000000005</v>
      </c>
      <c r="V82" s="3" t="s">
        <v>28</v>
      </c>
      <c r="W82" s="3" t="s">
        <v>107</v>
      </c>
      <c r="X82" s="3" t="s">
        <v>30</v>
      </c>
    </row>
    <row r="83" spans="1:24" x14ac:dyDescent="0.2">
      <c r="A83" s="3" t="s">
        <v>68</v>
      </c>
      <c r="B83" s="3" t="s">
        <v>25</v>
      </c>
      <c r="C83" s="3" t="s">
        <v>92</v>
      </c>
      <c r="D83" s="3" t="s">
        <v>27</v>
      </c>
      <c r="E83" s="4">
        <v>108</v>
      </c>
      <c r="F83" s="3">
        <v>0</v>
      </c>
      <c r="G83" s="3">
        <v>23.1</v>
      </c>
      <c r="H83" s="5">
        <v>23.1</v>
      </c>
      <c r="I83" s="3">
        <v>39</v>
      </c>
      <c r="J83" s="16">
        <v>39</v>
      </c>
      <c r="K83" s="3">
        <v>256</v>
      </c>
      <c r="L83" s="5">
        <v>256</v>
      </c>
      <c r="M83" s="3">
        <v>38.42</v>
      </c>
      <c r="N83" s="3">
        <v>86.8</v>
      </c>
      <c r="O83" s="3">
        <v>101.6</v>
      </c>
      <c r="P83" s="3">
        <v>285</v>
      </c>
      <c r="Q83" s="3">
        <v>2106</v>
      </c>
      <c r="R83" s="3">
        <v>23.12</v>
      </c>
      <c r="S83" s="3">
        <v>0.54700000000000004</v>
      </c>
      <c r="T83" s="3">
        <v>0.73950000000000005</v>
      </c>
      <c r="U83" s="3">
        <v>622.79999999999995</v>
      </c>
      <c r="V83" s="3" t="s">
        <v>28</v>
      </c>
      <c r="W83" s="3" t="s">
        <v>108</v>
      </c>
      <c r="X83" s="3" t="s">
        <v>30</v>
      </c>
    </row>
    <row r="84" spans="1:24" x14ac:dyDescent="0.2">
      <c r="A84" s="3" t="s">
        <v>69</v>
      </c>
      <c r="B84" s="3" t="s">
        <v>25</v>
      </c>
      <c r="C84" s="3" t="s">
        <v>92</v>
      </c>
      <c r="D84" s="3" t="s">
        <v>27</v>
      </c>
      <c r="E84" s="4">
        <v>108</v>
      </c>
      <c r="F84" s="3">
        <v>0</v>
      </c>
      <c r="G84" s="3">
        <v>31</v>
      </c>
      <c r="H84" s="5">
        <v>31</v>
      </c>
      <c r="I84" s="3">
        <v>244</v>
      </c>
      <c r="J84" s="16">
        <v>244</v>
      </c>
      <c r="K84" s="3">
        <v>544</v>
      </c>
      <c r="L84" s="5">
        <v>544</v>
      </c>
      <c r="M84" s="3">
        <v>25.42</v>
      </c>
      <c r="N84" s="3">
        <v>69</v>
      </c>
      <c r="O84" s="3">
        <v>93.8</v>
      </c>
      <c r="P84" s="3">
        <v>529</v>
      </c>
      <c r="Q84" s="3">
        <v>2650</v>
      </c>
      <c r="R84" s="3">
        <v>31</v>
      </c>
      <c r="S84" s="3">
        <v>0.57140000000000002</v>
      </c>
      <c r="T84" s="3">
        <v>0.79390000000000005</v>
      </c>
      <c r="U84" s="3">
        <v>653.79999999999995</v>
      </c>
      <c r="V84" s="3" t="s">
        <v>28</v>
      </c>
      <c r="W84" s="3" t="s">
        <v>32</v>
      </c>
      <c r="X84" s="3" t="s">
        <v>30</v>
      </c>
    </row>
    <row r="85" spans="1:24" x14ac:dyDescent="0.2">
      <c r="A85" s="3" t="s">
        <v>71</v>
      </c>
      <c r="B85" s="3" t="s">
        <v>25</v>
      </c>
      <c r="C85" s="3" t="s">
        <v>92</v>
      </c>
      <c r="D85" s="3" t="s">
        <v>27</v>
      </c>
      <c r="E85" s="4">
        <v>108</v>
      </c>
      <c r="F85" s="3">
        <v>0</v>
      </c>
      <c r="G85" s="3">
        <v>29.9</v>
      </c>
      <c r="H85" s="5">
        <v>60.9</v>
      </c>
      <c r="I85" s="3">
        <v>30</v>
      </c>
      <c r="J85" s="16">
        <v>274</v>
      </c>
      <c r="K85" s="3">
        <v>366</v>
      </c>
      <c r="L85" s="5">
        <v>910</v>
      </c>
      <c r="M85" s="3">
        <v>13.25</v>
      </c>
      <c r="N85" s="3">
        <v>92.4</v>
      </c>
      <c r="O85" s="3">
        <v>55.9</v>
      </c>
      <c r="P85" s="3">
        <v>558</v>
      </c>
      <c r="Q85" s="3">
        <v>2939</v>
      </c>
      <c r="R85" s="3">
        <v>25.85</v>
      </c>
      <c r="S85" s="3">
        <v>0.57440000000000002</v>
      </c>
      <c r="T85" s="3">
        <v>0.83050000000000002</v>
      </c>
      <c r="U85" s="3">
        <v>683.7</v>
      </c>
      <c r="V85" s="3" t="s">
        <v>28</v>
      </c>
      <c r="W85" s="3" t="s">
        <v>109</v>
      </c>
      <c r="X85" s="3" t="s">
        <v>30</v>
      </c>
    </row>
    <row r="86" spans="1:24" x14ac:dyDescent="0.2">
      <c r="A86" s="3" t="s">
        <v>73</v>
      </c>
      <c r="B86" s="3" t="s">
        <v>25</v>
      </c>
      <c r="C86" s="3" t="s">
        <v>92</v>
      </c>
      <c r="D86" s="3" t="s">
        <v>27</v>
      </c>
      <c r="E86" s="4">
        <v>108</v>
      </c>
      <c r="F86" s="3">
        <v>1</v>
      </c>
      <c r="G86" s="3">
        <v>31</v>
      </c>
      <c r="H86" s="5">
        <v>91.9</v>
      </c>
      <c r="I86" s="3">
        <v>47</v>
      </c>
      <c r="J86" s="16">
        <v>321</v>
      </c>
      <c r="K86" s="3">
        <v>336</v>
      </c>
      <c r="L86" s="5">
        <v>1246</v>
      </c>
      <c r="M86" s="3">
        <v>12.35</v>
      </c>
      <c r="N86" s="3">
        <v>87.7</v>
      </c>
      <c r="O86" s="3">
        <v>62.1</v>
      </c>
      <c r="P86" s="3">
        <v>606</v>
      </c>
      <c r="Q86" s="3">
        <v>3352</v>
      </c>
      <c r="R86" s="3">
        <v>31</v>
      </c>
      <c r="S86" s="3">
        <v>0.57909999999999995</v>
      </c>
      <c r="T86" s="3">
        <v>0.86409999999999998</v>
      </c>
      <c r="U86" s="3">
        <v>714.7</v>
      </c>
      <c r="V86" s="3" t="s">
        <v>28</v>
      </c>
      <c r="W86" s="3" t="s">
        <v>32</v>
      </c>
      <c r="X86" s="3" t="s">
        <v>30</v>
      </c>
    </row>
    <row r="87" spans="1:24" x14ac:dyDescent="0.2">
      <c r="A87" s="3" t="s">
        <v>74</v>
      </c>
      <c r="B87" s="3" t="s">
        <v>25</v>
      </c>
      <c r="C87" s="3" t="s">
        <v>92</v>
      </c>
      <c r="D87" s="3" t="s">
        <v>27</v>
      </c>
      <c r="E87" s="4">
        <v>109</v>
      </c>
      <c r="F87" s="3">
        <v>1</v>
      </c>
      <c r="G87" s="3">
        <v>16.100000000000001</v>
      </c>
      <c r="H87" s="5">
        <v>26</v>
      </c>
      <c r="I87" s="3">
        <v>80</v>
      </c>
      <c r="J87" s="16">
        <v>157</v>
      </c>
      <c r="K87" s="3">
        <v>156</v>
      </c>
      <c r="L87" s="5">
        <v>284</v>
      </c>
      <c r="M87" s="3">
        <v>25.77</v>
      </c>
      <c r="N87" s="3">
        <v>66.099999999999994</v>
      </c>
      <c r="O87" s="3">
        <v>85.8</v>
      </c>
      <c r="P87" s="3">
        <v>686</v>
      </c>
      <c r="Q87" s="3">
        <v>3508</v>
      </c>
      <c r="R87" s="3">
        <v>16.05</v>
      </c>
      <c r="S87" s="3">
        <v>0.58709999999999996</v>
      </c>
      <c r="T87" s="3">
        <v>0.87970000000000004</v>
      </c>
      <c r="U87" s="3">
        <v>730.8</v>
      </c>
      <c r="V87" s="3" t="s">
        <v>28</v>
      </c>
      <c r="W87" s="3" t="s">
        <v>110</v>
      </c>
      <c r="X87" s="3" t="s">
        <v>30</v>
      </c>
    </row>
    <row r="88" spans="1:24" x14ac:dyDescent="0.2">
      <c r="A88" s="3" t="s">
        <v>75</v>
      </c>
      <c r="B88" s="3" t="s">
        <v>25</v>
      </c>
      <c r="C88" s="3" t="s">
        <v>92</v>
      </c>
      <c r="D88" s="3" t="s">
        <v>27</v>
      </c>
      <c r="E88" s="4">
        <v>109</v>
      </c>
      <c r="F88" s="3">
        <v>1</v>
      </c>
      <c r="G88" s="3">
        <v>30.9</v>
      </c>
      <c r="H88" s="5">
        <v>30.9</v>
      </c>
      <c r="I88" s="3">
        <v>97</v>
      </c>
      <c r="J88" s="16">
        <v>97</v>
      </c>
      <c r="K88" s="3">
        <v>178</v>
      </c>
      <c r="L88" s="5">
        <v>178</v>
      </c>
      <c r="M88" s="3">
        <v>8.89</v>
      </c>
      <c r="N88" s="3">
        <v>64.7</v>
      </c>
      <c r="O88" s="3">
        <v>66.400000000000006</v>
      </c>
      <c r="P88" s="3">
        <v>783</v>
      </c>
      <c r="Q88" s="3">
        <v>3686</v>
      </c>
      <c r="R88" s="3">
        <v>40.799999999999997</v>
      </c>
      <c r="S88" s="3">
        <v>0.5968</v>
      </c>
      <c r="T88" s="3">
        <v>0.89749999999999996</v>
      </c>
      <c r="U88" s="3">
        <v>761.7</v>
      </c>
      <c r="V88" s="3" t="s">
        <v>28</v>
      </c>
      <c r="W88" s="3" t="s">
        <v>111</v>
      </c>
      <c r="X88" s="3" t="s">
        <v>30</v>
      </c>
    </row>
    <row r="89" spans="1:24" x14ac:dyDescent="0.2">
      <c r="A89" s="3" t="s">
        <v>35</v>
      </c>
      <c r="B89" s="3" t="s">
        <v>25</v>
      </c>
      <c r="C89" s="3" t="s">
        <v>112</v>
      </c>
      <c r="D89" s="3" t="s">
        <v>27</v>
      </c>
      <c r="E89" s="4">
        <v>101</v>
      </c>
      <c r="F89" s="3">
        <v>0</v>
      </c>
      <c r="G89" s="3">
        <v>11.7</v>
      </c>
      <c r="H89" s="5">
        <v>11.7</v>
      </c>
      <c r="I89" s="3">
        <v>336</v>
      </c>
      <c r="J89" s="16">
        <v>336</v>
      </c>
      <c r="K89" s="3">
        <v>253</v>
      </c>
      <c r="L89" s="5">
        <v>253</v>
      </c>
      <c r="M89" s="3">
        <v>50.37</v>
      </c>
      <c r="N89" s="3">
        <v>43</v>
      </c>
      <c r="O89" s="3">
        <v>117.9</v>
      </c>
      <c r="P89" s="3">
        <v>336</v>
      </c>
      <c r="Q89" s="3">
        <v>253</v>
      </c>
      <c r="R89" s="3">
        <v>11.71</v>
      </c>
      <c r="S89" s="3">
        <v>3.3599999999999998E-2</v>
      </c>
      <c r="T89" s="3">
        <v>2.53E-2</v>
      </c>
      <c r="U89" s="3">
        <v>11.7</v>
      </c>
      <c r="V89" s="3" t="s">
        <v>28</v>
      </c>
      <c r="W89" s="3" t="s">
        <v>113</v>
      </c>
      <c r="X89" s="3" t="s">
        <v>30</v>
      </c>
    </row>
    <row r="90" spans="1:24" x14ac:dyDescent="0.2">
      <c r="A90" s="3" t="s">
        <v>36</v>
      </c>
      <c r="B90" s="3" t="s">
        <v>25</v>
      </c>
      <c r="C90" s="3" t="s">
        <v>112</v>
      </c>
      <c r="D90" s="3" t="s">
        <v>27</v>
      </c>
      <c r="E90" s="4">
        <v>101</v>
      </c>
      <c r="F90" s="3">
        <v>0</v>
      </c>
      <c r="G90" s="3">
        <v>29.2</v>
      </c>
      <c r="H90" s="5">
        <v>40.9</v>
      </c>
      <c r="I90" s="3">
        <v>158</v>
      </c>
      <c r="J90" s="16">
        <v>494</v>
      </c>
      <c r="K90" s="3">
        <v>181</v>
      </c>
      <c r="L90" s="5">
        <v>434</v>
      </c>
      <c r="M90" s="3">
        <v>11.61</v>
      </c>
      <c r="N90" s="3">
        <v>53.4</v>
      </c>
      <c r="O90" s="3">
        <v>72.900000000000006</v>
      </c>
      <c r="P90" s="3">
        <v>494</v>
      </c>
      <c r="Q90" s="3">
        <v>434</v>
      </c>
      <c r="R90" s="3">
        <v>29.2</v>
      </c>
      <c r="S90" s="3">
        <v>4.9399999999999999E-2</v>
      </c>
      <c r="T90" s="3">
        <v>4.3400000000000001E-2</v>
      </c>
      <c r="U90" s="3">
        <v>40.9</v>
      </c>
      <c r="V90" s="3" t="s">
        <v>28</v>
      </c>
      <c r="W90" s="3" t="s">
        <v>32</v>
      </c>
      <c r="X90" s="3" t="s">
        <v>30</v>
      </c>
    </row>
    <row r="91" spans="1:24" x14ac:dyDescent="0.2">
      <c r="A91" s="3" t="s">
        <v>37</v>
      </c>
      <c r="B91" s="3" t="s">
        <v>25</v>
      </c>
      <c r="C91" s="3" t="s">
        <v>112</v>
      </c>
      <c r="D91" s="3" t="s">
        <v>27</v>
      </c>
      <c r="E91" s="4">
        <v>101</v>
      </c>
      <c r="F91" s="3">
        <v>0</v>
      </c>
      <c r="G91" s="3">
        <v>6.8</v>
      </c>
      <c r="H91" s="5">
        <v>47.699999999999996</v>
      </c>
      <c r="I91" s="3">
        <v>12</v>
      </c>
      <c r="J91" s="16">
        <v>506</v>
      </c>
      <c r="K91" s="3">
        <v>119</v>
      </c>
      <c r="L91" s="5">
        <v>553</v>
      </c>
      <c r="M91" s="3">
        <v>19.260000000000002</v>
      </c>
      <c r="N91" s="3">
        <v>90.8</v>
      </c>
      <c r="O91" s="3">
        <v>80</v>
      </c>
      <c r="P91" s="3">
        <v>506</v>
      </c>
      <c r="Q91" s="3">
        <v>553</v>
      </c>
      <c r="R91" s="3">
        <v>6.8</v>
      </c>
      <c r="S91" s="3">
        <v>5.0599999999999999E-2</v>
      </c>
      <c r="T91" s="3">
        <v>5.5300000000000002E-2</v>
      </c>
      <c r="U91" s="3">
        <v>47.7</v>
      </c>
      <c r="V91" s="3" t="s">
        <v>28</v>
      </c>
      <c r="W91" s="3" t="s">
        <v>114</v>
      </c>
      <c r="X91" s="3" t="s">
        <v>30</v>
      </c>
    </row>
    <row r="92" spans="1:24" x14ac:dyDescent="0.2">
      <c r="A92" s="3" t="s">
        <v>39</v>
      </c>
      <c r="B92" s="3" t="s">
        <v>25</v>
      </c>
      <c r="C92" s="3" t="s">
        <v>112</v>
      </c>
      <c r="D92" s="3" t="s">
        <v>27</v>
      </c>
      <c r="E92" s="4">
        <v>101</v>
      </c>
      <c r="F92" s="3">
        <v>0</v>
      </c>
      <c r="G92" s="3">
        <v>31</v>
      </c>
      <c r="H92" s="5">
        <v>78.699999999999989</v>
      </c>
      <c r="I92" s="3">
        <v>158</v>
      </c>
      <c r="J92" s="16">
        <v>664</v>
      </c>
      <c r="K92" s="3">
        <v>525</v>
      </c>
      <c r="L92" s="5">
        <v>1078</v>
      </c>
      <c r="M92" s="3">
        <v>22.03</v>
      </c>
      <c r="N92" s="3">
        <v>76.900000000000006</v>
      </c>
      <c r="O92" s="3">
        <v>65.2</v>
      </c>
      <c r="P92" s="3">
        <v>664</v>
      </c>
      <c r="Q92" s="3">
        <v>1078</v>
      </c>
      <c r="R92" s="3">
        <v>31</v>
      </c>
      <c r="S92" s="3">
        <v>6.6400000000000001E-2</v>
      </c>
      <c r="T92" s="3">
        <v>0.10780000000000001</v>
      </c>
      <c r="U92" s="3">
        <v>78.7</v>
      </c>
      <c r="V92" s="3" t="s">
        <v>28</v>
      </c>
      <c r="W92" s="3" t="s">
        <v>32</v>
      </c>
      <c r="X92" s="3" t="s">
        <v>30</v>
      </c>
    </row>
    <row r="93" spans="1:24" x14ac:dyDescent="0.2">
      <c r="A93" s="3" t="s">
        <v>41</v>
      </c>
      <c r="B93" s="3" t="s">
        <v>25</v>
      </c>
      <c r="C93" s="3" t="s">
        <v>112</v>
      </c>
      <c r="D93" s="3" t="s">
        <v>27</v>
      </c>
      <c r="E93" s="4">
        <v>101</v>
      </c>
      <c r="F93" s="3">
        <v>1</v>
      </c>
      <c r="G93" s="3">
        <v>30</v>
      </c>
      <c r="H93" s="5">
        <v>108.69999999999999</v>
      </c>
      <c r="I93" s="3">
        <v>466</v>
      </c>
      <c r="J93" s="16">
        <v>1130</v>
      </c>
      <c r="K93" s="3">
        <v>239</v>
      </c>
      <c r="L93" s="5">
        <v>1317</v>
      </c>
      <c r="M93" s="3">
        <v>23.5</v>
      </c>
      <c r="N93" s="3">
        <v>33.9</v>
      </c>
      <c r="O93" s="3">
        <v>42.9</v>
      </c>
      <c r="P93" s="3">
        <v>1130</v>
      </c>
      <c r="Q93" s="3">
        <v>1317</v>
      </c>
      <c r="R93" s="3">
        <v>30</v>
      </c>
      <c r="S93" s="3">
        <v>0.113</v>
      </c>
      <c r="T93" s="3">
        <v>0.13170000000000001</v>
      </c>
      <c r="U93" s="3">
        <v>108.7</v>
      </c>
      <c r="V93" s="3" t="s">
        <v>28</v>
      </c>
      <c r="W93" s="3" t="s">
        <v>115</v>
      </c>
      <c r="X93" s="3" t="s">
        <v>30</v>
      </c>
    </row>
    <row r="94" spans="1:24" x14ac:dyDescent="0.2">
      <c r="A94" s="3" t="s">
        <v>42</v>
      </c>
      <c r="B94" s="3" t="s">
        <v>25</v>
      </c>
      <c r="C94" s="3" t="s">
        <v>112</v>
      </c>
      <c r="D94" s="3" t="s">
        <v>27</v>
      </c>
      <c r="E94" s="4">
        <v>102</v>
      </c>
      <c r="F94" s="3">
        <v>0</v>
      </c>
      <c r="G94" s="3">
        <v>11.2</v>
      </c>
      <c r="H94" s="5">
        <v>11.2</v>
      </c>
      <c r="I94" s="3">
        <v>166</v>
      </c>
      <c r="J94" s="16">
        <v>166</v>
      </c>
      <c r="K94" s="3">
        <v>46</v>
      </c>
      <c r="L94" s="5">
        <v>46</v>
      </c>
      <c r="M94" s="3">
        <v>18.93</v>
      </c>
      <c r="N94" s="3">
        <v>21.7</v>
      </c>
      <c r="O94" s="3">
        <v>57.3</v>
      </c>
      <c r="P94" s="3">
        <v>1296</v>
      </c>
      <c r="Q94" s="3">
        <v>1363</v>
      </c>
      <c r="R94" s="3">
        <v>11.2</v>
      </c>
      <c r="S94" s="3">
        <v>0.12959999999999999</v>
      </c>
      <c r="T94" s="3">
        <v>0.1363</v>
      </c>
      <c r="U94" s="3">
        <v>119.9</v>
      </c>
      <c r="V94" s="3" t="s">
        <v>28</v>
      </c>
      <c r="W94" s="3" t="s">
        <v>116</v>
      </c>
      <c r="X94" s="3" t="s">
        <v>30</v>
      </c>
    </row>
    <row r="95" spans="1:24" x14ac:dyDescent="0.2">
      <c r="A95" s="3" t="s">
        <v>44</v>
      </c>
      <c r="B95" s="3" t="s">
        <v>25</v>
      </c>
      <c r="C95" s="3" t="s">
        <v>112</v>
      </c>
      <c r="D95" s="3" t="s">
        <v>27</v>
      </c>
      <c r="E95" s="4">
        <v>102</v>
      </c>
      <c r="F95" s="3">
        <v>0</v>
      </c>
      <c r="G95" s="3">
        <v>11.8</v>
      </c>
      <c r="H95" s="5">
        <v>23</v>
      </c>
      <c r="I95" s="3">
        <v>79</v>
      </c>
      <c r="J95" s="16">
        <v>245</v>
      </c>
      <c r="K95" s="3">
        <v>141</v>
      </c>
      <c r="L95" s="5">
        <v>187</v>
      </c>
      <c r="M95" s="3">
        <v>18.64</v>
      </c>
      <c r="N95" s="3">
        <v>64.099999999999994</v>
      </c>
      <c r="O95" s="3">
        <v>56.8</v>
      </c>
      <c r="P95" s="3"/>
      <c r="Q95" s="3"/>
      <c r="R95" s="3"/>
      <c r="S95" s="3">
        <v>0.13750000000000001</v>
      </c>
      <c r="T95" s="3">
        <v>0.15040000000000001</v>
      </c>
      <c r="U95" s="3">
        <v>131.69999999999999</v>
      </c>
      <c r="V95" s="3" t="s">
        <v>28</v>
      </c>
      <c r="W95" s="3" t="s">
        <v>117</v>
      </c>
      <c r="X95" s="3" t="s">
        <v>30</v>
      </c>
    </row>
    <row r="96" spans="1:24" x14ac:dyDescent="0.2">
      <c r="A96" s="3" t="s">
        <v>46</v>
      </c>
      <c r="B96" s="3" t="s">
        <v>25</v>
      </c>
      <c r="C96" s="3" t="s">
        <v>112</v>
      </c>
      <c r="D96" s="3" t="s">
        <v>27</v>
      </c>
      <c r="E96" s="4">
        <v>102</v>
      </c>
      <c r="F96" s="3">
        <v>0</v>
      </c>
      <c r="G96" s="3">
        <v>31</v>
      </c>
      <c r="H96" s="5">
        <v>54</v>
      </c>
      <c r="I96" s="3">
        <v>211</v>
      </c>
      <c r="J96" s="16">
        <v>456</v>
      </c>
      <c r="K96" s="3">
        <v>885</v>
      </c>
      <c r="L96" s="5">
        <v>1072</v>
      </c>
      <c r="M96" s="3">
        <v>35.35</v>
      </c>
      <c r="N96" s="3">
        <v>80.8</v>
      </c>
      <c r="O96" s="3">
        <v>54.9</v>
      </c>
      <c r="P96" s="3">
        <v>1586</v>
      </c>
      <c r="Q96" s="3">
        <v>2389</v>
      </c>
      <c r="R96" s="3">
        <v>31</v>
      </c>
      <c r="S96" s="3">
        <v>0.15859999999999999</v>
      </c>
      <c r="T96" s="3">
        <v>0.2389</v>
      </c>
      <c r="U96" s="3">
        <v>162.69999999999999</v>
      </c>
      <c r="V96" s="3" t="s">
        <v>28</v>
      </c>
      <c r="W96" s="3" t="s">
        <v>118</v>
      </c>
      <c r="X96" s="3" t="s">
        <v>30</v>
      </c>
    </row>
    <row r="97" spans="1:24" x14ac:dyDescent="0.2">
      <c r="A97" s="3" t="s">
        <v>48</v>
      </c>
      <c r="B97" s="3" t="s">
        <v>25</v>
      </c>
      <c r="C97" s="3" t="s">
        <v>112</v>
      </c>
      <c r="D97" s="3" t="s">
        <v>27</v>
      </c>
      <c r="E97" s="4">
        <v>102</v>
      </c>
      <c r="F97" s="3">
        <v>0</v>
      </c>
      <c r="G97" s="3">
        <v>31</v>
      </c>
      <c r="H97" s="5">
        <v>85</v>
      </c>
      <c r="I97" s="3">
        <v>183</v>
      </c>
      <c r="J97" s="16">
        <v>639</v>
      </c>
      <c r="K97" s="3">
        <v>338</v>
      </c>
      <c r="L97" s="5">
        <v>1410</v>
      </c>
      <c r="M97" s="3">
        <v>16.809999999999999</v>
      </c>
      <c r="N97" s="3">
        <v>64.900000000000006</v>
      </c>
      <c r="O97" s="3">
        <v>59.2</v>
      </c>
      <c r="P97" s="3">
        <v>1769</v>
      </c>
      <c r="Q97" s="3">
        <v>2727</v>
      </c>
      <c r="R97" s="3">
        <v>31</v>
      </c>
      <c r="S97" s="3">
        <v>0.1769</v>
      </c>
      <c r="T97" s="3">
        <v>0.2727</v>
      </c>
      <c r="U97" s="3">
        <v>193.7</v>
      </c>
      <c r="V97" s="3" t="s">
        <v>28</v>
      </c>
      <c r="W97" s="3" t="s">
        <v>119</v>
      </c>
      <c r="X97" s="3" t="s">
        <v>30</v>
      </c>
    </row>
    <row r="98" spans="1:24" x14ac:dyDescent="0.2">
      <c r="A98" s="3" t="s">
        <v>50</v>
      </c>
      <c r="B98" s="3" t="s">
        <v>25</v>
      </c>
      <c r="C98" s="3" t="s">
        <v>112</v>
      </c>
      <c r="D98" s="3" t="s">
        <v>27</v>
      </c>
      <c r="E98" s="4">
        <v>102</v>
      </c>
      <c r="F98" s="3">
        <v>1</v>
      </c>
      <c r="G98" s="3">
        <v>29.9</v>
      </c>
      <c r="H98" s="5">
        <v>114.9</v>
      </c>
      <c r="I98" s="3">
        <v>126</v>
      </c>
      <c r="J98" s="16">
        <v>765</v>
      </c>
      <c r="K98" s="3">
        <v>263</v>
      </c>
      <c r="L98" s="5">
        <v>1673</v>
      </c>
      <c r="M98" s="3">
        <v>13.01</v>
      </c>
      <c r="N98" s="3">
        <v>67.599999999999994</v>
      </c>
      <c r="O98" s="3">
        <v>68.900000000000006</v>
      </c>
      <c r="P98" s="3">
        <v>1895</v>
      </c>
      <c r="Q98" s="3">
        <v>2990</v>
      </c>
      <c r="R98" s="3">
        <v>29.9</v>
      </c>
      <c r="S98" s="3">
        <v>0.1895</v>
      </c>
      <c r="T98" s="3">
        <v>0.29899999999999999</v>
      </c>
      <c r="U98" s="3">
        <v>223.6</v>
      </c>
      <c r="V98" s="3" t="s">
        <v>28</v>
      </c>
      <c r="W98" s="3" t="s">
        <v>120</v>
      </c>
      <c r="X98" s="3" t="s">
        <v>30</v>
      </c>
    </row>
    <row r="99" spans="1:24" x14ac:dyDescent="0.2">
      <c r="A99" s="3" t="s">
        <v>52</v>
      </c>
      <c r="B99" s="3" t="s">
        <v>25</v>
      </c>
      <c r="C99" s="3" t="s">
        <v>112</v>
      </c>
      <c r="D99" s="3" t="s">
        <v>27</v>
      </c>
      <c r="E99" s="4">
        <v>103</v>
      </c>
      <c r="F99" s="3">
        <v>0</v>
      </c>
      <c r="G99" s="3">
        <v>19</v>
      </c>
      <c r="H99" s="5">
        <v>19</v>
      </c>
      <c r="I99" s="3">
        <v>33</v>
      </c>
      <c r="J99" s="16">
        <v>33</v>
      </c>
      <c r="K99" s="3">
        <v>194</v>
      </c>
      <c r="L99" s="5">
        <v>194</v>
      </c>
      <c r="M99" s="3">
        <v>11.95</v>
      </c>
      <c r="N99" s="3">
        <v>85.5</v>
      </c>
      <c r="O99" s="3">
        <v>92.4</v>
      </c>
      <c r="P99" s="3">
        <v>1928</v>
      </c>
      <c r="Q99" s="3">
        <v>3184</v>
      </c>
      <c r="R99" s="3">
        <v>19</v>
      </c>
      <c r="S99" s="3">
        <v>0.1928</v>
      </c>
      <c r="T99" s="3">
        <v>0.31840000000000002</v>
      </c>
      <c r="U99" s="3">
        <v>242.6</v>
      </c>
      <c r="V99" s="3" t="s">
        <v>28</v>
      </c>
      <c r="W99" s="3" t="s">
        <v>121</v>
      </c>
      <c r="X99" s="3" t="s">
        <v>30</v>
      </c>
    </row>
    <row r="100" spans="1:24" x14ac:dyDescent="0.2">
      <c r="A100" s="3" t="s">
        <v>54</v>
      </c>
      <c r="B100" s="3" t="s">
        <v>25</v>
      </c>
      <c r="C100" s="3" t="s">
        <v>112</v>
      </c>
      <c r="D100" s="3" t="s">
        <v>27</v>
      </c>
      <c r="E100" s="4">
        <v>103</v>
      </c>
      <c r="F100" s="3">
        <v>0</v>
      </c>
      <c r="G100" s="3">
        <v>27.8</v>
      </c>
      <c r="H100" s="5">
        <v>46.8</v>
      </c>
      <c r="I100" s="3">
        <v>356</v>
      </c>
      <c r="J100" s="16">
        <v>389</v>
      </c>
      <c r="K100" s="3">
        <v>811</v>
      </c>
      <c r="L100" s="5">
        <v>1005</v>
      </c>
      <c r="M100" s="3">
        <v>41.98</v>
      </c>
      <c r="N100" s="3">
        <v>69.5</v>
      </c>
      <c r="O100" s="3">
        <v>88.3</v>
      </c>
      <c r="P100" s="3">
        <v>2284</v>
      </c>
      <c r="Q100" s="3">
        <v>3995</v>
      </c>
      <c r="R100" s="3">
        <v>27.8</v>
      </c>
      <c r="S100" s="3">
        <v>0.22839999999999999</v>
      </c>
      <c r="T100" s="3">
        <v>0.39950000000000002</v>
      </c>
      <c r="U100" s="3">
        <v>270.39999999999998</v>
      </c>
      <c r="V100" s="3" t="s">
        <v>28</v>
      </c>
      <c r="W100" s="3" t="s">
        <v>122</v>
      </c>
      <c r="X100" s="3" t="s">
        <v>30</v>
      </c>
    </row>
    <row r="101" spans="1:24" x14ac:dyDescent="0.2">
      <c r="A101" s="3" t="s">
        <v>56</v>
      </c>
      <c r="B101" s="3" t="s">
        <v>25</v>
      </c>
      <c r="C101" s="3" t="s">
        <v>112</v>
      </c>
      <c r="D101" s="3" t="s">
        <v>27</v>
      </c>
      <c r="E101" s="4">
        <v>103</v>
      </c>
      <c r="F101" s="3">
        <v>0</v>
      </c>
      <c r="G101" s="3">
        <v>31</v>
      </c>
      <c r="H101" s="5">
        <v>77.8</v>
      </c>
      <c r="I101" s="3">
        <v>268</v>
      </c>
      <c r="J101" s="16">
        <v>657</v>
      </c>
      <c r="K101" s="3">
        <v>401</v>
      </c>
      <c r="L101" s="5">
        <v>1406</v>
      </c>
      <c r="M101" s="3">
        <v>21.58</v>
      </c>
      <c r="N101" s="3">
        <v>59.9</v>
      </c>
      <c r="O101" s="3">
        <v>59.5</v>
      </c>
      <c r="P101" s="3">
        <v>2552</v>
      </c>
      <c r="Q101" s="3">
        <v>4396</v>
      </c>
      <c r="R101" s="3">
        <v>31</v>
      </c>
      <c r="S101" s="3">
        <v>0.25519999999999998</v>
      </c>
      <c r="T101" s="3">
        <v>0.43959999999999999</v>
      </c>
      <c r="U101" s="3">
        <v>301.39999999999998</v>
      </c>
      <c r="V101" s="3" t="s">
        <v>28</v>
      </c>
      <c r="W101" s="3" t="s">
        <v>51</v>
      </c>
      <c r="X101" s="3" t="s">
        <v>30</v>
      </c>
    </row>
    <row r="102" spans="1:24" x14ac:dyDescent="0.2">
      <c r="A102" s="3" t="s">
        <v>58</v>
      </c>
      <c r="B102" s="3" t="s">
        <v>25</v>
      </c>
      <c r="C102" s="3" t="s">
        <v>112</v>
      </c>
      <c r="D102" s="3" t="s">
        <v>27</v>
      </c>
      <c r="E102" s="4">
        <v>103</v>
      </c>
      <c r="F102" s="3">
        <v>0</v>
      </c>
      <c r="G102" s="3">
        <v>24.1</v>
      </c>
      <c r="H102" s="5">
        <v>101.9</v>
      </c>
      <c r="I102" s="3">
        <v>54</v>
      </c>
      <c r="J102" s="16">
        <v>711</v>
      </c>
      <c r="K102" s="3">
        <v>333</v>
      </c>
      <c r="L102" s="5">
        <v>1739</v>
      </c>
      <c r="M102" s="3">
        <v>16.059999999999999</v>
      </c>
      <c r="N102" s="3">
        <v>86.1</v>
      </c>
      <c r="O102" s="3">
        <v>56.7</v>
      </c>
      <c r="P102" s="3">
        <v>2606</v>
      </c>
      <c r="Q102" s="3">
        <v>4729</v>
      </c>
      <c r="R102" s="3">
        <v>24.1</v>
      </c>
      <c r="S102" s="3">
        <v>0.2606</v>
      </c>
      <c r="T102" s="3">
        <v>0.47289999999999999</v>
      </c>
      <c r="U102" s="3">
        <v>325.5</v>
      </c>
      <c r="V102" s="3" t="s">
        <v>28</v>
      </c>
      <c r="W102" s="3" t="s">
        <v>123</v>
      </c>
      <c r="X102" s="3" t="s">
        <v>30</v>
      </c>
    </row>
    <row r="103" spans="1:24" x14ac:dyDescent="0.2">
      <c r="A103" s="3" t="s">
        <v>60</v>
      </c>
      <c r="B103" s="3" t="s">
        <v>25</v>
      </c>
      <c r="C103" s="3" t="s">
        <v>112</v>
      </c>
      <c r="D103" s="3" t="s">
        <v>27</v>
      </c>
      <c r="E103" s="4">
        <v>103</v>
      </c>
      <c r="F103" s="3">
        <v>0</v>
      </c>
      <c r="G103" s="3"/>
      <c r="H103" s="5">
        <v>101.9</v>
      </c>
      <c r="I103" s="3">
        <v>0</v>
      </c>
      <c r="J103" s="16">
        <v>711</v>
      </c>
      <c r="K103" s="3">
        <v>0</v>
      </c>
      <c r="L103" s="5">
        <v>1739</v>
      </c>
      <c r="M103" s="3"/>
      <c r="N103" s="3">
        <v>0</v>
      </c>
      <c r="O103" s="3"/>
      <c r="P103" s="3">
        <v>2606</v>
      </c>
      <c r="Q103" s="3">
        <v>4729</v>
      </c>
      <c r="R103" s="3"/>
      <c r="S103" s="3">
        <v>0.2606</v>
      </c>
      <c r="T103" s="3">
        <v>0.47289999999999999</v>
      </c>
      <c r="U103" s="3">
        <v>325.5</v>
      </c>
      <c r="V103" s="3" t="s">
        <v>28</v>
      </c>
      <c r="W103" s="3" t="s">
        <v>124</v>
      </c>
      <c r="X103" s="3" t="s">
        <v>30</v>
      </c>
    </row>
    <row r="104" spans="1:24" x14ac:dyDescent="0.2">
      <c r="A104" s="3" t="s">
        <v>62</v>
      </c>
      <c r="B104" s="3" t="s">
        <v>25</v>
      </c>
      <c r="C104" s="3" t="s">
        <v>112</v>
      </c>
      <c r="D104" s="3" t="s">
        <v>27</v>
      </c>
      <c r="E104" s="4">
        <v>103</v>
      </c>
      <c r="F104" s="3">
        <v>0</v>
      </c>
      <c r="G104" s="3"/>
      <c r="H104" s="5">
        <v>101.9</v>
      </c>
      <c r="I104" s="3">
        <v>0</v>
      </c>
      <c r="J104" s="16">
        <v>711</v>
      </c>
      <c r="K104" s="3">
        <v>0</v>
      </c>
      <c r="L104" s="5">
        <v>1739</v>
      </c>
      <c r="M104" s="3"/>
      <c r="N104" s="3">
        <v>0</v>
      </c>
      <c r="O104" s="3"/>
      <c r="P104" s="3">
        <v>2606</v>
      </c>
      <c r="Q104" s="3">
        <v>4729</v>
      </c>
      <c r="R104" s="3"/>
      <c r="S104" s="3">
        <v>0.2606</v>
      </c>
      <c r="T104" s="3">
        <v>0.47289999999999999</v>
      </c>
      <c r="U104" s="3">
        <v>325.5</v>
      </c>
      <c r="V104" s="3" t="s">
        <v>28</v>
      </c>
      <c r="W104" s="3" t="s">
        <v>124</v>
      </c>
      <c r="X104" s="3" t="s">
        <v>30</v>
      </c>
    </row>
    <row r="105" spans="1:24" x14ac:dyDescent="0.2">
      <c r="A105" s="3" t="s">
        <v>64</v>
      </c>
      <c r="B105" s="3" t="s">
        <v>25</v>
      </c>
      <c r="C105" s="3" t="s">
        <v>112</v>
      </c>
      <c r="D105" s="3" t="s">
        <v>27</v>
      </c>
      <c r="E105" s="4">
        <v>103</v>
      </c>
      <c r="F105" s="3">
        <v>1</v>
      </c>
      <c r="G105" s="3">
        <v>12.8</v>
      </c>
      <c r="H105" s="5">
        <v>114.7</v>
      </c>
      <c r="I105" s="3">
        <v>48</v>
      </c>
      <c r="J105" s="16">
        <v>759</v>
      </c>
      <c r="K105" s="3">
        <v>107</v>
      </c>
      <c r="L105" s="5">
        <v>1846</v>
      </c>
      <c r="M105" s="3">
        <v>12.03</v>
      </c>
      <c r="N105" s="3">
        <v>69</v>
      </c>
      <c r="O105" s="3">
        <v>55.1</v>
      </c>
      <c r="P105" s="3">
        <v>48</v>
      </c>
      <c r="Q105" s="3">
        <v>107</v>
      </c>
      <c r="R105" s="3">
        <v>12.83</v>
      </c>
      <c r="S105" s="3">
        <v>0.26540000000000002</v>
      </c>
      <c r="T105" s="3">
        <v>0.48359999999999997</v>
      </c>
      <c r="U105" s="3">
        <v>338.3</v>
      </c>
      <c r="V105" s="3" t="s">
        <v>28</v>
      </c>
      <c r="W105" s="3" t="s">
        <v>125</v>
      </c>
      <c r="X105" s="3" t="s">
        <v>30</v>
      </c>
    </row>
    <row r="106" spans="1:24" x14ac:dyDescent="0.2">
      <c r="A106" s="3" t="s">
        <v>65</v>
      </c>
      <c r="B106" s="3" t="s">
        <v>25</v>
      </c>
      <c r="C106" s="3" t="s">
        <v>112</v>
      </c>
      <c r="D106" s="3" t="s">
        <v>27</v>
      </c>
      <c r="E106" s="4">
        <v>103</v>
      </c>
      <c r="F106" s="3">
        <v>0</v>
      </c>
      <c r="G106" s="3">
        <v>23.8</v>
      </c>
      <c r="H106" s="5">
        <v>28.6</v>
      </c>
      <c r="I106" s="3">
        <v>113</v>
      </c>
      <c r="J106" s="16">
        <v>151</v>
      </c>
      <c r="K106" s="3">
        <v>355</v>
      </c>
      <c r="L106" s="5">
        <v>387</v>
      </c>
      <c r="M106" s="3">
        <v>35.61</v>
      </c>
      <c r="N106" s="3">
        <v>75.900000000000006</v>
      </c>
      <c r="O106" s="3">
        <v>62.5</v>
      </c>
      <c r="P106" s="3">
        <v>161</v>
      </c>
      <c r="Q106" s="3">
        <v>462</v>
      </c>
      <c r="R106" s="3">
        <v>23.79</v>
      </c>
      <c r="S106" s="3">
        <v>0.2767</v>
      </c>
      <c r="T106" s="3">
        <v>0.51910000000000001</v>
      </c>
      <c r="U106" s="3">
        <v>362.1</v>
      </c>
      <c r="V106" s="3" t="s">
        <v>28</v>
      </c>
      <c r="W106" s="3" t="s">
        <v>126</v>
      </c>
      <c r="X106" s="3" t="s">
        <v>30</v>
      </c>
    </row>
    <row r="107" spans="1:24" x14ac:dyDescent="0.2">
      <c r="A107" s="3" t="s">
        <v>67</v>
      </c>
      <c r="B107" s="3" t="s">
        <v>25</v>
      </c>
      <c r="C107" s="3" t="s">
        <v>112</v>
      </c>
      <c r="D107" s="3" t="s">
        <v>27</v>
      </c>
      <c r="E107" s="4">
        <v>103</v>
      </c>
      <c r="F107" s="3">
        <v>1</v>
      </c>
      <c r="G107" s="3">
        <v>30</v>
      </c>
      <c r="H107" s="5">
        <v>58.6</v>
      </c>
      <c r="I107" s="3">
        <v>56</v>
      </c>
      <c r="J107" s="16">
        <v>207</v>
      </c>
      <c r="K107" s="3">
        <v>399</v>
      </c>
      <c r="L107" s="5">
        <v>786</v>
      </c>
      <c r="M107" s="3">
        <v>15.17</v>
      </c>
      <c r="N107" s="3">
        <v>87.7</v>
      </c>
      <c r="O107" s="3">
        <v>45.3</v>
      </c>
      <c r="P107" s="3">
        <v>214</v>
      </c>
      <c r="Q107" s="3">
        <v>803</v>
      </c>
      <c r="R107" s="3">
        <v>31.79</v>
      </c>
      <c r="S107" s="3">
        <v>0.2823</v>
      </c>
      <c r="T107" s="3">
        <v>0.55900000000000005</v>
      </c>
      <c r="U107" s="3">
        <v>392.1</v>
      </c>
      <c r="V107" s="3" t="s">
        <v>28</v>
      </c>
      <c r="W107" s="3" t="s">
        <v>32</v>
      </c>
      <c r="X107" s="3" t="s">
        <v>30</v>
      </c>
    </row>
    <row r="108" spans="1:24" x14ac:dyDescent="0.2">
      <c r="A108" s="3" t="s">
        <v>68</v>
      </c>
      <c r="B108" s="3" t="s">
        <v>25</v>
      </c>
      <c r="C108" s="3" t="s">
        <v>112</v>
      </c>
      <c r="D108" s="3" t="s">
        <v>27</v>
      </c>
      <c r="E108" s="4">
        <v>104</v>
      </c>
      <c r="F108" s="3">
        <v>1</v>
      </c>
      <c r="G108" s="3">
        <v>16</v>
      </c>
      <c r="H108" s="5">
        <v>16</v>
      </c>
      <c r="I108" s="3">
        <v>92</v>
      </c>
      <c r="J108" s="16">
        <v>92</v>
      </c>
      <c r="K108" s="3">
        <v>236</v>
      </c>
      <c r="L108" s="5">
        <v>236</v>
      </c>
      <c r="M108" s="3">
        <v>29.7</v>
      </c>
      <c r="N108" s="3">
        <v>72</v>
      </c>
      <c r="O108" s="3">
        <v>70.2</v>
      </c>
      <c r="P108" s="3">
        <v>309</v>
      </c>
      <c r="Q108" s="3">
        <v>1097</v>
      </c>
      <c r="R108" s="3">
        <v>16</v>
      </c>
      <c r="S108" s="3">
        <v>0.29149999999999998</v>
      </c>
      <c r="T108" s="3">
        <v>0.58260000000000001</v>
      </c>
      <c r="U108" s="3">
        <v>408.1</v>
      </c>
      <c r="V108" s="3" t="s">
        <v>28</v>
      </c>
      <c r="W108" s="3" t="s">
        <v>127</v>
      </c>
      <c r="X108" s="3" t="s">
        <v>30</v>
      </c>
    </row>
    <row r="109" spans="1:24" x14ac:dyDescent="0.2">
      <c r="A109" s="3" t="s">
        <v>69</v>
      </c>
      <c r="B109" s="3" t="s">
        <v>25</v>
      </c>
      <c r="C109" s="3" t="s">
        <v>112</v>
      </c>
      <c r="D109" s="3" t="s">
        <v>27</v>
      </c>
      <c r="E109" s="4">
        <v>104</v>
      </c>
      <c r="F109" s="3">
        <v>0</v>
      </c>
      <c r="G109" s="3">
        <v>30.9</v>
      </c>
      <c r="H109" s="5">
        <v>44.7</v>
      </c>
      <c r="I109" s="3">
        <v>132</v>
      </c>
      <c r="J109" s="16">
        <v>223</v>
      </c>
      <c r="K109" s="3">
        <v>608</v>
      </c>
      <c r="L109" s="5">
        <v>829</v>
      </c>
      <c r="M109" s="3">
        <v>23.96</v>
      </c>
      <c r="N109" s="3">
        <v>82.2</v>
      </c>
      <c r="O109" s="3">
        <v>65.3</v>
      </c>
      <c r="P109" s="3">
        <v>441</v>
      </c>
      <c r="Q109" s="3">
        <v>1705</v>
      </c>
      <c r="R109" s="3">
        <v>44.75</v>
      </c>
      <c r="S109" s="3">
        <v>0.30470000000000003</v>
      </c>
      <c r="T109" s="3">
        <v>0.64339999999999997</v>
      </c>
      <c r="U109" s="3">
        <v>439</v>
      </c>
      <c r="V109" s="3" t="s">
        <v>28</v>
      </c>
      <c r="W109" s="3" t="s">
        <v>128</v>
      </c>
      <c r="X109" s="3" t="s">
        <v>30</v>
      </c>
    </row>
    <row r="110" spans="1:24" x14ac:dyDescent="0.2">
      <c r="A110" s="3" t="s">
        <v>71</v>
      </c>
      <c r="B110" s="3" t="s">
        <v>25</v>
      </c>
      <c r="C110" s="3" t="s">
        <v>112</v>
      </c>
      <c r="D110" s="3" t="s">
        <v>27</v>
      </c>
      <c r="E110" s="4">
        <v>104</v>
      </c>
      <c r="F110" s="3">
        <v>0</v>
      </c>
      <c r="G110" s="3">
        <v>29.9</v>
      </c>
      <c r="H110" s="5">
        <v>74.599999999999994</v>
      </c>
      <c r="I110" s="3">
        <v>140</v>
      </c>
      <c r="J110" s="16">
        <v>363</v>
      </c>
      <c r="K110" s="3">
        <v>1046</v>
      </c>
      <c r="L110" s="5">
        <v>1875</v>
      </c>
      <c r="M110" s="3">
        <v>39.68</v>
      </c>
      <c r="N110" s="3">
        <v>88.2</v>
      </c>
      <c r="O110" s="3">
        <v>76.3</v>
      </c>
      <c r="P110" s="3">
        <v>526</v>
      </c>
      <c r="Q110" s="3">
        <v>2713</v>
      </c>
      <c r="R110" s="3">
        <v>25.9</v>
      </c>
      <c r="S110" s="3">
        <v>0.31869999999999998</v>
      </c>
      <c r="T110" s="3">
        <v>0.748</v>
      </c>
      <c r="U110" s="3">
        <v>468.9</v>
      </c>
      <c r="V110" s="3" t="s">
        <v>28</v>
      </c>
      <c r="W110" s="3" t="s">
        <v>129</v>
      </c>
      <c r="X110" s="3" t="s">
        <v>30</v>
      </c>
    </row>
    <row r="111" spans="1:24" x14ac:dyDescent="0.2">
      <c r="A111" s="3" t="s">
        <v>73</v>
      </c>
      <c r="B111" s="3" t="s">
        <v>25</v>
      </c>
      <c r="C111" s="3" t="s">
        <v>112</v>
      </c>
      <c r="D111" s="3" t="s">
        <v>27</v>
      </c>
      <c r="E111" s="4">
        <v>104</v>
      </c>
      <c r="F111" s="3">
        <v>0</v>
      </c>
      <c r="G111" s="3">
        <v>31</v>
      </c>
      <c r="H111" s="5">
        <v>105.6</v>
      </c>
      <c r="I111" s="3">
        <v>43</v>
      </c>
      <c r="J111" s="16">
        <v>406</v>
      </c>
      <c r="K111" s="3">
        <v>674</v>
      </c>
      <c r="L111" s="5">
        <v>2549</v>
      </c>
      <c r="M111" s="3">
        <v>23.14</v>
      </c>
      <c r="N111" s="3">
        <v>94</v>
      </c>
      <c r="O111" s="3">
        <v>61.5</v>
      </c>
      <c r="P111" s="3">
        <v>624</v>
      </c>
      <c r="Q111" s="3">
        <v>3425</v>
      </c>
      <c r="R111" s="3">
        <v>31</v>
      </c>
      <c r="S111" s="3">
        <v>0.32300000000000001</v>
      </c>
      <c r="T111" s="3">
        <v>0.81540000000000001</v>
      </c>
      <c r="U111" s="3">
        <v>499.9</v>
      </c>
      <c r="V111" s="3" t="s">
        <v>28</v>
      </c>
      <c r="W111" s="3" t="s">
        <v>32</v>
      </c>
      <c r="X111" s="3" t="s">
        <v>30</v>
      </c>
    </row>
    <row r="112" spans="1:24" x14ac:dyDescent="0.2">
      <c r="A112" s="3" t="s">
        <v>74</v>
      </c>
      <c r="B112" s="3" t="s">
        <v>25</v>
      </c>
      <c r="C112" s="3" t="s">
        <v>112</v>
      </c>
      <c r="D112" s="3" t="s">
        <v>27</v>
      </c>
      <c r="E112" s="4">
        <v>104</v>
      </c>
      <c r="F112" s="3">
        <v>0</v>
      </c>
      <c r="G112" s="3">
        <v>26.1</v>
      </c>
      <c r="H112" s="5">
        <v>131.69999999999999</v>
      </c>
      <c r="I112" s="3">
        <v>45</v>
      </c>
      <c r="J112" s="16">
        <v>451</v>
      </c>
      <c r="K112" s="3">
        <v>536</v>
      </c>
      <c r="L112" s="5">
        <v>3085</v>
      </c>
      <c r="M112" s="3">
        <v>22.28</v>
      </c>
      <c r="N112" s="3">
        <v>92.3</v>
      </c>
      <c r="O112" s="3">
        <v>61.8</v>
      </c>
      <c r="P112" s="3">
        <v>669</v>
      </c>
      <c r="Q112" s="3">
        <v>3961</v>
      </c>
      <c r="R112" s="3">
        <v>26.08</v>
      </c>
      <c r="S112" s="3">
        <v>0.32750000000000001</v>
      </c>
      <c r="T112" s="3">
        <v>0.86899999999999999</v>
      </c>
      <c r="U112" s="3">
        <v>526</v>
      </c>
      <c r="V112" s="3" t="s">
        <v>28</v>
      </c>
      <c r="W112" s="3" t="s">
        <v>130</v>
      </c>
      <c r="X112" s="3" t="s">
        <v>30</v>
      </c>
    </row>
    <row r="113" spans="1:24" x14ac:dyDescent="0.2">
      <c r="A113" s="3" t="s">
        <v>75</v>
      </c>
      <c r="B113" s="3" t="s">
        <v>25</v>
      </c>
      <c r="C113" s="3" t="s">
        <v>112</v>
      </c>
      <c r="D113" s="3" t="s">
        <v>27</v>
      </c>
      <c r="E113" s="4">
        <v>104</v>
      </c>
      <c r="F113" s="3">
        <v>1</v>
      </c>
      <c r="G113" s="3">
        <v>31</v>
      </c>
      <c r="H113" s="5">
        <v>162.69999999999999</v>
      </c>
      <c r="I113" s="3">
        <v>49</v>
      </c>
      <c r="J113" s="16">
        <v>500</v>
      </c>
      <c r="K113" s="3">
        <v>590</v>
      </c>
      <c r="L113" s="5">
        <v>3675</v>
      </c>
      <c r="M113" s="3">
        <v>20.61</v>
      </c>
      <c r="N113" s="3">
        <v>92.3</v>
      </c>
      <c r="O113" s="3">
        <v>53.7</v>
      </c>
      <c r="P113" s="3">
        <v>718</v>
      </c>
      <c r="Q113" s="3">
        <v>4551</v>
      </c>
      <c r="R113" s="3">
        <v>31</v>
      </c>
      <c r="S113" s="3">
        <v>0.33239999999999997</v>
      </c>
      <c r="T113" s="3">
        <v>0.92800000000000005</v>
      </c>
      <c r="U113" s="3">
        <v>557</v>
      </c>
      <c r="V113" s="3" t="s">
        <v>28</v>
      </c>
      <c r="W113" s="3" t="s">
        <v>32</v>
      </c>
      <c r="X113" s="3" t="s">
        <v>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opLeftCell="A22" workbookViewId="0">
      <selection activeCell="M23" sqref="M23"/>
    </sheetView>
  </sheetViews>
  <sheetFormatPr defaultRowHeight="14.25" x14ac:dyDescent="0.2"/>
  <cols>
    <col min="12" max="12" width="9" style="17"/>
  </cols>
  <sheetData>
    <row r="1" spans="1:17" x14ac:dyDescent="0.2">
      <c r="A1" s="6" t="s">
        <v>131</v>
      </c>
      <c r="B1" s="6" t="s">
        <v>132</v>
      </c>
      <c r="C1" s="6" t="s">
        <v>133</v>
      </c>
      <c r="D1" s="6" t="s">
        <v>134</v>
      </c>
      <c r="E1" s="6" t="s">
        <v>5</v>
      </c>
      <c r="F1" s="6" t="s">
        <v>135</v>
      </c>
      <c r="G1" s="6" t="s">
        <v>136</v>
      </c>
      <c r="H1" s="6" t="s">
        <v>137</v>
      </c>
      <c r="I1" s="6" t="s">
        <v>138</v>
      </c>
      <c r="J1" s="6" t="s">
        <v>139</v>
      </c>
      <c r="K1" s="6" t="s">
        <v>140</v>
      </c>
      <c r="L1" s="18" t="s">
        <v>141</v>
      </c>
      <c r="M1" s="6" t="s">
        <v>142</v>
      </c>
      <c r="N1" s="6" t="s">
        <v>143</v>
      </c>
      <c r="O1" s="6" t="s">
        <v>144</v>
      </c>
      <c r="P1" s="6" t="s">
        <v>145</v>
      </c>
      <c r="Q1" s="7" t="s">
        <v>146</v>
      </c>
    </row>
    <row r="2" spans="1:17" x14ac:dyDescent="0.2">
      <c r="A2" s="8" t="s">
        <v>24</v>
      </c>
      <c r="B2" s="8" t="s">
        <v>27</v>
      </c>
      <c r="C2" s="8" t="s">
        <v>26</v>
      </c>
      <c r="D2" s="8" t="s">
        <v>147</v>
      </c>
      <c r="E2" s="9">
        <v>1</v>
      </c>
      <c r="F2" s="8" t="s">
        <v>30</v>
      </c>
      <c r="G2" s="8">
        <v>8.1</v>
      </c>
      <c r="H2" s="5">
        <v>8.1</v>
      </c>
      <c r="I2" s="8"/>
      <c r="J2" s="8"/>
      <c r="K2" s="8">
        <v>1194</v>
      </c>
      <c r="L2" s="16">
        <v>1194</v>
      </c>
      <c r="M2" s="8">
        <v>0.11940000000000001</v>
      </c>
      <c r="N2" s="8">
        <v>8.1</v>
      </c>
      <c r="O2" s="8"/>
      <c r="P2" s="8"/>
      <c r="Q2" s="10" t="s">
        <v>148</v>
      </c>
    </row>
    <row r="3" spans="1:17" x14ac:dyDescent="0.2">
      <c r="A3" s="8" t="s">
        <v>37</v>
      </c>
      <c r="B3" s="8" t="s">
        <v>27</v>
      </c>
      <c r="C3" s="8" t="s">
        <v>26</v>
      </c>
      <c r="D3" s="8" t="s">
        <v>149</v>
      </c>
      <c r="E3" s="9">
        <v>0</v>
      </c>
      <c r="F3" s="8" t="s">
        <v>30</v>
      </c>
      <c r="G3" s="8">
        <v>8.6999999999999993</v>
      </c>
      <c r="H3" s="5">
        <v>8.6999999999999993</v>
      </c>
      <c r="I3" s="8">
        <v>319.7</v>
      </c>
      <c r="J3" s="8"/>
      <c r="K3" s="8">
        <v>1264</v>
      </c>
      <c r="L3" s="16">
        <v>1264</v>
      </c>
      <c r="M3" s="8">
        <v>0.12640000000000001</v>
      </c>
      <c r="N3" s="8">
        <v>8.6999999999999993</v>
      </c>
      <c r="O3" s="8"/>
      <c r="P3" s="8"/>
      <c r="Q3" s="10" t="s">
        <v>38</v>
      </c>
    </row>
    <row r="4" spans="1:17" x14ac:dyDescent="0.2">
      <c r="A4" s="8" t="s">
        <v>39</v>
      </c>
      <c r="B4" s="8" t="s">
        <v>27</v>
      </c>
      <c r="C4" s="8" t="s">
        <v>26</v>
      </c>
      <c r="D4" s="8" t="s">
        <v>149</v>
      </c>
      <c r="E4" s="9">
        <v>1</v>
      </c>
      <c r="F4" s="8" t="s">
        <v>30</v>
      </c>
      <c r="G4" s="8">
        <v>0.2</v>
      </c>
      <c r="H4" s="5">
        <v>8.8999999999999986</v>
      </c>
      <c r="I4" s="8">
        <v>311</v>
      </c>
      <c r="J4" s="8"/>
      <c r="K4" s="8">
        <v>30</v>
      </c>
      <c r="L4" s="16">
        <v>1294</v>
      </c>
      <c r="M4" s="8">
        <v>0.12939999999999999</v>
      </c>
      <c r="N4" s="8">
        <v>8.9</v>
      </c>
      <c r="O4" s="8"/>
      <c r="P4" s="8"/>
      <c r="Q4" s="10" t="s">
        <v>150</v>
      </c>
    </row>
    <row r="5" spans="1:17" x14ac:dyDescent="0.2">
      <c r="A5" s="8" t="s">
        <v>42</v>
      </c>
      <c r="B5" s="8" t="s">
        <v>27</v>
      </c>
      <c r="C5" s="8" t="s">
        <v>26</v>
      </c>
      <c r="D5" s="8" t="s">
        <v>151</v>
      </c>
      <c r="E5" s="9">
        <v>1</v>
      </c>
      <c r="F5" s="8" t="s">
        <v>30</v>
      </c>
      <c r="G5" s="8">
        <v>8.8000000000000007</v>
      </c>
      <c r="H5" s="5">
        <v>8.8000000000000007</v>
      </c>
      <c r="I5" s="8">
        <v>311.89999999999998</v>
      </c>
      <c r="J5" s="8"/>
      <c r="K5" s="8">
        <v>1369</v>
      </c>
      <c r="L5" s="16">
        <v>1369</v>
      </c>
      <c r="M5" s="8">
        <v>0.13689999999999999</v>
      </c>
      <c r="N5" s="8">
        <v>8.8000000000000007</v>
      </c>
      <c r="O5" s="8"/>
      <c r="P5" s="8"/>
      <c r="Q5" s="10" t="s">
        <v>152</v>
      </c>
    </row>
    <row r="6" spans="1:17" x14ac:dyDescent="0.2">
      <c r="A6" s="8" t="s">
        <v>52</v>
      </c>
      <c r="B6" s="8" t="s">
        <v>27</v>
      </c>
      <c r="C6" s="8" t="s">
        <v>26</v>
      </c>
      <c r="D6" s="8" t="s">
        <v>153</v>
      </c>
      <c r="E6" s="9">
        <v>1</v>
      </c>
      <c r="F6" s="8" t="s">
        <v>30</v>
      </c>
      <c r="G6" s="8">
        <v>8.8000000000000007</v>
      </c>
      <c r="H6" s="5">
        <v>8.8000000000000007</v>
      </c>
      <c r="I6" s="8">
        <v>317.3</v>
      </c>
      <c r="J6" s="8"/>
      <c r="K6" s="8">
        <v>1388</v>
      </c>
      <c r="L6" s="16">
        <v>1388</v>
      </c>
      <c r="M6" s="8">
        <v>0.13880000000000001</v>
      </c>
      <c r="N6" s="8">
        <v>8.8000000000000007</v>
      </c>
      <c r="O6" s="8"/>
      <c r="P6" s="8"/>
      <c r="Q6" s="10" t="s">
        <v>154</v>
      </c>
    </row>
    <row r="7" spans="1:17" x14ac:dyDescent="0.2">
      <c r="A7" s="8" t="s">
        <v>56</v>
      </c>
      <c r="B7" s="8" t="s">
        <v>27</v>
      </c>
      <c r="C7" s="8" t="s">
        <v>26</v>
      </c>
      <c r="D7" s="8" t="s">
        <v>155</v>
      </c>
      <c r="E7" s="9">
        <v>0</v>
      </c>
      <c r="F7" s="8" t="s">
        <v>30</v>
      </c>
      <c r="G7" s="8">
        <v>0.8</v>
      </c>
      <c r="H7" s="5">
        <v>0.8</v>
      </c>
      <c r="I7" s="8"/>
      <c r="J7" s="8"/>
      <c r="K7" s="8">
        <v>119</v>
      </c>
      <c r="L7" s="16">
        <v>119</v>
      </c>
      <c r="M7" s="8">
        <v>1.1900000000000001E-2</v>
      </c>
      <c r="N7" s="8">
        <v>0.8</v>
      </c>
      <c r="O7" s="8"/>
      <c r="P7" s="8"/>
      <c r="Q7" s="10" t="s">
        <v>156</v>
      </c>
    </row>
    <row r="8" spans="1:17" x14ac:dyDescent="0.2">
      <c r="A8" s="8" t="s">
        <v>58</v>
      </c>
      <c r="B8" s="8" t="s">
        <v>27</v>
      </c>
      <c r="C8" s="8" t="s">
        <v>26</v>
      </c>
      <c r="D8" s="8" t="s">
        <v>155</v>
      </c>
      <c r="E8" s="9">
        <v>1</v>
      </c>
      <c r="F8" s="8" t="s">
        <v>30</v>
      </c>
      <c r="G8" s="8">
        <v>9.3000000000000007</v>
      </c>
      <c r="H8" s="5">
        <v>10.100000000000001</v>
      </c>
      <c r="I8" s="8">
        <v>315.60000000000002</v>
      </c>
      <c r="J8" s="8"/>
      <c r="K8" s="8">
        <v>1324</v>
      </c>
      <c r="L8" s="16">
        <v>1443</v>
      </c>
      <c r="M8" s="8">
        <v>0.14430000000000001</v>
      </c>
      <c r="N8" s="8">
        <v>10.1</v>
      </c>
      <c r="O8" s="8"/>
      <c r="P8" s="8"/>
      <c r="Q8" s="10" t="s">
        <v>157</v>
      </c>
    </row>
    <row r="9" spans="1:17" x14ac:dyDescent="0.2">
      <c r="A9" s="8" t="s">
        <v>65</v>
      </c>
      <c r="B9" s="8" t="s">
        <v>27</v>
      </c>
      <c r="C9" s="8" t="s">
        <v>26</v>
      </c>
      <c r="D9" s="8" t="s">
        <v>158</v>
      </c>
      <c r="E9" s="9">
        <v>1</v>
      </c>
      <c r="F9" s="8" t="s">
        <v>30</v>
      </c>
      <c r="G9" s="8">
        <v>8.8000000000000007</v>
      </c>
      <c r="H9" s="5">
        <v>8.8000000000000007</v>
      </c>
      <c r="I9" s="8">
        <v>313.60000000000002</v>
      </c>
      <c r="J9" s="8"/>
      <c r="K9" s="8">
        <v>1283</v>
      </c>
      <c r="L9" s="16">
        <v>1283</v>
      </c>
      <c r="M9" s="8">
        <v>0.1283</v>
      </c>
      <c r="N9" s="8">
        <v>8.8000000000000007</v>
      </c>
      <c r="O9" s="8"/>
      <c r="P9" s="8"/>
      <c r="Q9" s="10" t="s">
        <v>159</v>
      </c>
    </row>
    <row r="10" spans="1:17" x14ac:dyDescent="0.2">
      <c r="A10" s="8" t="s">
        <v>69</v>
      </c>
      <c r="B10" s="8" t="s">
        <v>27</v>
      </c>
      <c r="C10" s="8" t="s">
        <v>26</v>
      </c>
      <c r="D10" s="8" t="s">
        <v>160</v>
      </c>
      <c r="E10" s="9">
        <v>1</v>
      </c>
      <c r="F10" s="8" t="s">
        <v>30</v>
      </c>
      <c r="G10" s="8">
        <v>14.9</v>
      </c>
      <c r="H10" s="5">
        <v>14.9</v>
      </c>
      <c r="I10" s="8">
        <v>310.10000000000002</v>
      </c>
      <c r="J10" s="8"/>
      <c r="K10" s="8">
        <v>2269</v>
      </c>
      <c r="L10" s="16">
        <v>2269</v>
      </c>
      <c r="M10" s="8">
        <v>0.22689999999999999</v>
      </c>
      <c r="N10" s="8">
        <v>14.9</v>
      </c>
      <c r="O10" s="8"/>
      <c r="P10" s="8"/>
      <c r="Q10" s="10" t="s">
        <v>161</v>
      </c>
    </row>
    <row r="11" spans="1:17" x14ac:dyDescent="0.2">
      <c r="A11" s="9" t="s">
        <v>162</v>
      </c>
      <c r="B11" s="9" t="s">
        <v>27</v>
      </c>
      <c r="C11" s="9" t="s">
        <v>26</v>
      </c>
      <c r="D11" s="9" t="s">
        <v>163</v>
      </c>
      <c r="E11" s="9">
        <v>0</v>
      </c>
      <c r="F11" s="9" t="s">
        <v>30</v>
      </c>
      <c r="G11" s="9">
        <v>4.8</v>
      </c>
      <c r="H11" s="5">
        <v>4.8</v>
      </c>
      <c r="I11" s="9">
        <v>301</v>
      </c>
      <c r="J11" s="9"/>
      <c r="K11" s="9">
        <v>718</v>
      </c>
      <c r="L11" s="16">
        <v>718</v>
      </c>
      <c r="M11" s="9">
        <v>0.29870000000000002</v>
      </c>
      <c r="N11" s="9">
        <v>19.7</v>
      </c>
      <c r="O11" s="9"/>
      <c r="P11" s="9"/>
      <c r="Q11" s="11" t="s">
        <v>164</v>
      </c>
    </row>
    <row r="12" spans="1:17" x14ac:dyDescent="0.2">
      <c r="A12" s="9" t="s">
        <v>165</v>
      </c>
      <c r="B12" s="9" t="s">
        <v>27</v>
      </c>
      <c r="C12" s="9" t="s">
        <v>26</v>
      </c>
      <c r="D12" s="9" t="s">
        <v>163</v>
      </c>
      <c r="E12" s="9">
        <v>1</v>
      </c>
      <c r="F12" s="9" t="s">
        <v>30</v>
      </c>
      <c r="G12" s="9">
        <v>4.2</v>
      </c>
      <c r="H12" s="5">
        <v>9</v>
      </c>
      <c r="I12" s="9">
        <v>305</v>
      </c>
      <c r="J12" s="9"/>
      <c r="K12" s="9">
        <v>615</v>
      </c>
      <c r="L12" s="16">
        <v>1333</v>
      </c>
      <c r="M12" s="9">
        <v>0.36020000000000002</v>
      </c>
      <c r="N12" s="9">
        <v>23.9</v>
      </c>
      <c r="O12" s="9"/>
      <c r="P12" s="9"/>
      <c r="Q12" s="11" t="s">
        <v>166</v>
      </c>
    </row>
    <row r="13" spans="1:17" x14ac:dyDescent="0.2">
      <c r="A13" s="9" t="s">
        <v>167</v>
      </c>
      <c r="B13" s="9" t="s">
        <v>27</v>
      </c>
      <c r="C13" s="9" t="s">
        <v>26</v>
      </c>
      <c r="D13" s="9" t="s">
        <v>168</v>
      </c>
      <c r="E13" s="9">
        <v>1</v>
      </c>
      <c r="F13" s="9" t="s">
        <v>30</v>
      </c>
      <c r="G13" s="9">
        <v>9.3000000000000007</v>
      </c>
      <c r="H13" s="5">
        <v>9.3000000000000007</v>
      </c>
      <c r="I13" s="9">
        <v>296.10000000000002</v>
      </c>
      <c r="J13" s="9"/>
      <c r="K13" s="9">
        <v>1305</v>
      </c>
      <c r="L13" s="16">
        <v>1305</v>
      </c>
      <c r="M13" s="9">
        <v>0.49070000000000003</v>
      </c>
      <c r="N13" s="9">
        <v>33.200000000000003</v>
      </c>
      <c r="O13" s="9"/>
      <c r="P13" s="9"/>
      <c r="Q13" s="11" t="s">
        <v>169</v>
      </c>
    </row>
    <row r="14" spans="1:17" x14ac:dyDescent="0.2">
      <c r="A14" s="9" t="s">
        <v>170</v>
      </c>
      <c r="B14" s="9" t="s">
        <v>27</v>
      </c>
      <c r="C14" s="9" t="s">
        <v>26</v>
      </c>
      <c r="D14" s="9">
        <v>110</v>
      </c>
      <c r="E14" s="9">
        <v>1</v>
      </c>
      <c r="F14" s="9" t="s">
        <v>30</v>
      </c>
      <c r="G14" s="9">
        <v>10.199999999999999</v>
      </c>
      <c r="H14" s="5">
        <v>10.199999999999999</v>
      </c>
      <c r="I14" s="9">
        <v>308.60000000000002</v>
      </c>
      <c r="J14" s="9"/>
      <c r="K14" s="9">
        <v>1508</v>
      </c>
      <c r="L14" s="16">
        <v>1508</v>
      </c>
      <c r="M14" s="9">
        <v>0.64149999999999996</v>
      </c>
      <c r="N14" s="9">
        <v>43.4</v>
      </c>
      <c r="O14" s="9"/>
      <c r="P14" s="9"/>
      <c r="Q14" s="11" t="s">
        <v>171</v>
      </c>
    </row>
    <row r="15" spans="1:17" x14ac:dyDescent="0.2">
      <c r="A15" s="8">
        <v>201401</v>
      </c>
      <c r="B15" s="8" t="s">
        <v>27</v>
      </c>
      <c r="C15" s="8" t="s">
        <v>76</v>
      </c>
      <c r="D15" s="12">
        <v>105</v>
      </c>
      <c r="E15" s="9">
        <f t="shared" ref="E15:E54" si="0">IF(C15=C16,IF(D16=D15,0,1),1)</f>
        <v>1</v>
      </c>
      <c r="F15" s="8" t="s">
        <v>30</v>
      </c>
      <c r="G15" s="8">
        <v>1.8</v>
      </c>
      <c r="H15" s="5">
        <f t="shared" ref="H15:H54" si="1">IF($E14=1,G15,H14+G15)</f>
        <v>1.8</v>
      </c>
      <c r="I15" s="8">
        <v>320</v>
      </c>
      <c r="J15" s="8"/>
      <c r="K15" s="13">
        <v>269</v>
      </c>
      <c r="L15" s="16">
        <f t="shared" ref="L15:L54" si="2">IF($E14=1,K15,L14+K15)</f>
        <v>269</v>
      </c>
      <c r="M15" s="8">
        <v>2.69E-2</v>
      </c>
      <c r="N15" s="8">
        <v>1.8</v>
      </c>
      <c r="O15" s="8"/>
      <c r="P15" s="8"/>
      <c r="Q15" s="10" t="s">
        <v>172</v>
      </c>
    </row>
    <row r="16" spans="1:17" x14ac:dyDescent="0.2">
      <c r="A16" s="8" t="s">
        <v>24</v>
      </c>
      <c r="B16" s="8" t="s">
        <v>27</v>
      </c>
      <c r="C16" s="8" t="s">
        <v>76</v>
      </c>
      <c r="D16" s="12">
        <v>101</v>
      </c>
      <c r="E16" s="9">
        <f t="shared" si="0"/>
        <v>1</v>
      </c>
      <c r="F16" s="8" t="s">
        <v>30</v>
      </c>
      <c r="G16" s="8">
        <v>5.9</v>
      </c>
      <c r="H16" s="5">
        <f t="shared" si="1"/>
        <v>5.9</v>
      </c>
      <c r="I16" s="8"/>
      <c r="J16" s="8"/>
      <c r="K16" s="13">
        <v>731</v>
      </c>
      <c r="L16" s="16">
        <f t="shared" si="2"/>
        <v>731</v>
      </c>
      <c r="M16" s="8">
        <v>7.3099999999999998E-2</v>
      </c>
      <c r="N16" s="8">
        <v>5.9</v>
      </c>
      <c r="O16" s="8"/>
      <c r="P16" s="8"/>
      <c r="Q16" s="10" t="s">
        <v>77</v>
      </c>
    </row>
    <row r="17" spans="1:17" x14ac:dyDescent="0.2">
      <c r="A17" s="8" t="s">
        <v>37</v>
      </c>
      <c r="B17" s="8" t="s">
        <v>27</v>
      </c>
      <c r="C17" s="8" t="s">
        <v>76</v>
      </c>
      <c r="D17" s="12">
        <v>102</v>
      </c>
      <c r="E17" s="9">
        <f t="shared" si="0"/>
        <v>1</v>
      </c>
      <c r="F17" s="8" t="s">
        <v>30</v>
      </c>
      <c r="G17" s="8">
        <v>12.8</v>
      </c>
      <c r="H17" s="5">
        <f t="shared" si="1"/>
        <v>12.8</v>
      </c>
      <c r="I17" s="8">
        <v>313.7</v>
      </c>
      <c r="J17" s="8"/>
      <c r="K17" s="13">
        <v>1772</v>
      </c>
      <c r="L17" s="16">
        <f t="shared" si="2"/>
        <v>1772</v>
      </c>
      <c r="M17" s="8">
        <v>0.1772</v>
      </c>
      <c r="N17" s="8">
        <v>12.8</v>
      </c>
      <c r="O17" s="8"/>
      <c r="P17" s="8"/>
      <c r="Q17" s="10" t="s">
        <v>173</v>
      </c>
    </row>
    <row r="18" spans="1:17" x14ac:dyDescent="0.2">
      <c r="A18" s="8" t="s">
        <v>46</v>
      </c>
      <c r="B18" s="8" t="s">
        <v>27</v>
      </c>
      <c r="C18" s="8" t="s">
        <v>76</v>
      </c>
      <c r="D18" s="12">
        <v>103</v>
      </c>
      <c r="E18" s="9">
        <f t="shared" si="0"/>
        <v>1</v>
      </c>
      <c r="F18" s="8" t="s">
        <v>30</v>
      </c>
      <c r="G18" s="8">
        <v>13.6</v>
      </c>
      <c r="H18" s="5">
        <f t="shared" si="1"/>
        <v>13.6</v>
      </c>
      <c r="I18" s="8"/>
      <c r="J18" s="8"/>
      <c r="K18" s="13">
        <v>2092</v>
      </c>
      <c r="L18" s="16">
        <f t="shared" si="2"/>
        <v>2092</v>
      </c>
      <c r="M18" s="8">
        <v>0.2092</v>
      </c>
      <c r="N18" s="8">
        <v>13.6</v>
      </c>
      <c r="O18" s="8"/>
      <c r="P18" s="8"/>
      <c r="Q18" s="10" t="s">
        <v>174</v>
      </c>
    </row>
    <row r="19" spans="1:17" x14ac:dyDescent="0.2">
      <c r="A19" s="8" t="s">
        <v>52</v>
      </c>
      <c r="B19" s="8" t="s">
        <v>27</v>
      </c>
      <c r="C19" s="8" t="s">
        <v>76</v>
      </c>
      <c r="D19" s="12">
        <v>104</v>
      </c>
      <c r="E19" s="9">
        <f t="shared" si="0"/>
        <v>0</v>
      </c>
      <c r="F19" s="8" t="s">
        <v>30</v>
      </c>
      <c r="G19" s="8">
        <v>12.8</v>
      </c>
      <c r="H19" s="5">
        <f t="shared" si="1"/>
        <v>12.8</v>
      </c>
      <c r="I19" s="8">
        <v>309.8</v>
      </c>
      <c r="J19" s="8"/>
      <c r="K19" s="13">
        <v>2046</v>
      </c>
      <c r="L19" s="16">
        <f t="shared" si="2"/>
        <v>2046</v>
      </c>
      <c r="M19" s="8">
        <v>0.2046</v>
      </c>
      <c r="N19" s="8">
        <v>12.8</v>
      </c>
      <c r="O19" s="8"/>
      <c r="P19" s="8"/>
      <c r="Q19" s="10" t="s">
        <v>175</v>
      </c>
    </row>
    <row r="20" spans="1:17" x14ac:dyDescent="0.2">
      <c r="A20" s="8" t="s">
        <v>54</v>
      </c>
      <c r="B20" s="8" t="s">
        <v>27</v>
      </c>
      <c r="C20" s="8" t="s">
        <v>76</v>
      </c>
      <c r="D20" s="12">
        <v>104</v>
      </c>
      <c r="E20" s="9">
        <f t="shared" si="0"/>
        <v>1</v>
      </c>
      <c r="F20" s="8" t="s">
        <v>30</v>
      </c>
      <c r="G20" s="8">
        <v>0.2</v>
      </c>
      <c r="H20" s="5">
        <f t="shared" si="1"/>
        <v>13</v>
      </c>
      <c r="I20" s="8">
        <v>290</v>
      </c>
      <c r="J20" s="8"/>
      <c r="K20" s="13">
        <v>26</v>
      </c>
      <c r="L20" s="16">
        <f t="shared" si="2"/>
        <v>2072</v>
      </c>
      <c r="M20" s="8">
        <v>0.2072</v>
      </c>
      <c r="N20" s="8">
        <v>13</v>
      </c>
      <c r="O20" s="8"/>
      <c r="P20" s="8"/>
      <c r="Q20" s="10" t="s">
        <v>176</v>
      </c>
    </row>
    <row r="21" spans="1:17" x14ac:dyDescent="0.2">
      <c r="A21" s="8" t="s">
        <v>60</v>
      </c>
      <c r="B21" s="8" t="s">
        <v>27</v>
      </c>
      <c r="C21" s="8" t="s">
        <v>76</v>
      </c>
      <c r="D21" s="12">
        <v>105</v>
      </c>
      <c r="E21" s="9">
        <f t="shared" si="0"/>
        <v>1</v>
      </c>
      <c r="F21" s="8" t="s">
        <v>30</v>
      </c>
      <c r="G21" s="8">
        <v>5.0999999999999996</v>
      </c>
      <c r="H21" s="5">
        <f t="shared" si="1"/>
        <v>5.0999999999999996</v>
      </c>
      <c r="I21" s="8">
        <v>318</v>
      </c>
      <c r="J21" s="8"/>
      <c r="K21" s="13">
        <v>720</v>
      </c>
      <c r="L21" s="16">
        <f t="shared" si="2"/>
        <v>720</v>
      </c>
      <c r="M21" s="8">
        <v>7.1999999999999995E-2</v>
      </c>
      <c r="N21" s="8">
        <v>5.0999999999999996</v>
      </c>
      <c r="O21" s="8"/>
      <c r="P21" s="8"/>
      <c r="Q21" s="10" t="s">
        <v>177</v>
      </c>
    </row>
    <row r="22" spans="1:17" x14ac:dyDescent="0.2">
      <c r="A22" s="8" t="s">
        <v>71</v>
      </c>
      <c r="B22" s="8" t="s">
        <v>27</v>
      </c>
      <c r="C22" s="8" t="s">
        <v>76</v>
      </c>
      <c r="D22" s="12">
        <v>106</v>
      </c>
      <c r="E22" s="9">
        <f t="shared" si="0"/>
        <v>0</v>
      </c>
      <c r="F22" s="8" t="s">
        <v>30</v>
      </c>
      <c r="G22" s="8">
        <v>10.7</v>
      </c>
      <c r="H22" s="5">
        <f t="shared" si="1"/>
        <v>10.7</v>
      </c>
      <c r="I22" s="8">
        <v>300.7</v>
      </c>
      <c r="J22" s="8"/>
      <c r="K22" s="13">
        <v>1647</v>
      </c>
      <c r="L22" s="16">
        <f t="shared" si="2"/>
        <v>1647</v>
      </c>
      <c r="M22" s="8">
        <v>0.16470000000000001</v>
      </c>
      <c r="N22" s="8">
        <v>10.7</v>
      </c>
      <c r="O22" s="8"/>
      <c r="P22" s="8"/>
      <c r="Q22" s="10" t="s">
        <v>178</v>
      </c>
    </row>
    <row r="23" spans="1:17" x14ac:dyDescent="0.2">
      <c r="A23" s="8" t="s">
        <v>73</v>
      </c>
      <c r="B23" s="8" t="s">
        <v>27</v>
      </c>
      <c r="C23" s="8" t="s">
        <v>76</v>
      </c>
      <c r="D23" s="12">
        <v>106</v>
      </c>
      <c r="E23" s="9">
        <f t="shared" si="0"/>
        <v>1</v>
      </c>
      <c r="F23" s="8" t="s">
        <v>30</v>
      </c>
      <c r="G23" s="8">
        <v>3.2</v>
      </c>
      <c r="H23" s="5">
        <f t="shared" si="1"/>
        <v>13.899999999999999</v>
      </c>
      <c r="I23" s="8">
        <v>311.8</v>
      </c>
      <c r="J23" s="8"/>
      <c r="K23" s="13">
        <v>480</v>
      </c>
      <c r="L23" s="16">
        <f t="shared" si="2"/>
        <v>2127</v>
      </c>
      <c r="M23" s="8">
        <v>0.2127</v>
      </c>
      <c r="N23" s="8">
        <v>13.9</v>
      </c>
      <c r="O23" s="8"/>
      <c r="P23" s="8"/>
      <c r="Q23" s="10" t="s">
        <v>179</v>
      </c>
    </row>
    <row r="24" spans="1:17" x14ac:dyDescent="0.2">
      <c r="A24" s="9" t="s">
        <v>180</v>
      </c>
      <c r="B24" s="9" t="s">
        <v>27</v>
      </c>
      <c r="C24" s="9" t="s">
        <v>76</v>
      </c>
      <c r="D24" s="4">
        <v>107</v>
      </c>
      <c r="E24" s="9">
        <f t="shared" si="0"/>
        <v>0</v>
      </c>
      <c r="F24" s="9" t="s">
        <v>30</v>
      </c>
      <c r="G24" s="9">
        <v>12.8</v>
      </c>
      <c r="H24" s="5">
        <f t="shared" si="1"/>
        <v>12.8</v>
      </c>
      <c r="I24" s="9">
        <v>314.3</v>
      </c>
      <c r="J24" s="9"/>
      <c r="K24" s="14">
        <v>2085</v>
      </c>
      <c r="L24" s="16">
        <f t="shared" si="2"/>
        <v>2085</v>
      </c>
      <c r="M24" s="9">
        <v>0.42120000000000002</v>
      </c>
      <c r="N24" s="9">
        <v>26.7</v>
      </c>
      <c r="O24" s="9"/>
      <c r="P24" s="9"/>
      <c r="Q24" s="11" t="s">
        <v>181</v>
      </c>
    </row>
    <row r="25" spans="1:17" x14ac:dyDescent="0.2">
      <c r="A25" s="9" t="s">
        <v>182</v>
      </c>
      <c r="B25" s="9" t="s">
        <v>27</v>
      </c>
      <c r="C25" s="9" t="s">
        <v>76</v>
      </c>
      <c r="D25" s="4">
        <v>107</v>
      </c>
      <c r="E25" s="9">
        <f t="shared" si="0"/>
        <v>1</v>
      </c>
      <c r="F25" s="9" t="s">
        <v>30</v>
      </c>
      <c r="G25" s="9">
        <v>4.8</v>
      </c>
      <c r="H25" s="5">
        <f t="shared" si="1"/>
        <v>17.600000000000001</v>
      </c>
      <c r="I25" s="9">
        <v>301.2</v>
      </c>
      <c r="J25" s="9"/>
      <c r="K25" s="14">
        <v>733</v>
      </c>
      <c r="L25" s="16">
        <f t="shared" si="2"/>
        <v>2818</v>
      </c>
      <c r="M25" s="9">
        <v>0.4945</v>
      </c>
      <c r="N25" s="9">
        <v>31.5</v>
      </c>
      <c r="O25" s="9"/>
      <c r="P25" s="9"/>
      <c r="Q25" s="11" t="s">
        <v>183</v>
      </c>
    </row>
    <row r="26" spans="1:17" x14ac:dyDescent="0.2">
      <c r="A26" s="9" t="s">
        <v>184</v>
      </c>
      <c r="B26" s="9" t="s">
        <v>27</v>
      </c>
      <c r="C26" s="9" t="s">
        <v>76</v>
      </c>
      <c r="D26" s="4">
        <v>108</v>
      </c>
      <c r="E26" s="9">
        <f t="shared" si="0"/>
        <v>1</v>
      </c>
      <c r="F26" s="9" t="s">
        <v>30</v>
      </c>
      <c r="G26" s="9">
        <v>4.3</v>
      </c>
      <c r="H26" s="5">
        <f t="shared" si="1"/>
        <v>4.3</v>
      </c>
      <c r="I26" s="9">
        <v>301.2</v>
      </c>
      <c r="J26" s="9"/>
      <c r="K26" s="14">
        <v>657</v>
      </c>
      <c r="L26" s="16">
        <f t="shared" si="2"/>
        <v>657</v>
      </c>
      <c r="M26" s="9">
        <v>0.56020000000000003</v>
      </c>
      <c r="N26" s="9">
        <v>35.799999999999997</v>
      </c>
      <c r="O26" s="9"/>
      <c r="P26" s="9"/>
      <c r="Q26" s="11" t="s">
        <v>185</v>
      </c>
    </row>
    <row r="27" spans="1:17" x14ac:dyDescent="0.2">
      <c r="A27" s="9" t="s">
        <v>162</v>
      </c>
      <c r="B27" s="9" t="s">
        <v>27</v>
      </c>
      <c r="C27" s="9" t="s">
        <v>76</v>
      </c>
      <c r="D27" s="4">
        <v>109</v>
      </c>
      <c r="E27" s="9">
        <f t="shared" si="0"/>
        <v>0</v>
      </c>
      <c r="F27" s="9" t="s">
        <v>30</v>
      </c>
      <c r="G27" s="9">
        <v>4.8</v>
      </c>
      <c r="H27" s="5">
        <f t="shared" si="1"/>
        <v>4.8</v>
      </c>
      <c r="I27" s="9">
        <v>303.8</v>
      </c>
      <c r="J27" s="9"/>
      <c r="K27" s="14">
        <v>718</v>
      </c>
      <c r="L27" s="16">
        <f t="shared" si="2"/>
        <v>718</v>
      </c>
      <c r="M27" s="9">
        <v>0.63200000000000001</v>
      </c>
      <c r="N27" s="9">
        <v>40.6</v>
      </c>
      <c r="O27" s="9"/>
      <c r="P27" s="9"/>
      <c r="Q27" s="11" t="s">
        <v>186</v>
      </c>
    </row>
    <row r="28" spans="1:17" x14ac:dyDescent="0.2">
      <c r="A28" s="9" t="s">
        <v>165</v>
      </c>
      <c r="B28" s="9" t="s">
        <v>27</v>
      </c>
      <c r="C28" s="9" t="s">
        <v>76</v>
      </c>
      <c r="D28" s="4">
        <v>109</v>
      </c>
      <c r="E28" s="9">
        <f t="shared" si="0"/>
        <v>1</v>
      </c>
      <c r="F28" s="9" t="s">
        <v>30</v>
      </c>
      <c r="G28" s="9">
        <v>4.2</v>
      </c>
      <c r="H28" s="5">
        <f t="shared" si="1"/>
        <v>9</v>
      </c>
      <c r="I28" s="9">
        <v>309</v>
      </c>
      <c r="J28" s="9"/>
      <c r="K28" s="14">
        <v>615</v>
      </c>
      <c r="L28" s="16">
        <f t="shared" si="2"/>
        <v>1333</v>
      </c>
      <c r="M28" s="9">
        <v>0.69350000000000001</v>
      </c>
      <c r="N28" s="9">
        <v>44.8</v>
      </c>
      <c r="O28" s="9"/>
      <c r="P28" s="9"/>
      <c r="Q28" s="11" t="s">
        <v>185</v>
      </c>
    </row>
    <row r="29" spans="1:17" x14ac:dyDescent="0.2">
      <c r="A29" s="9" t="s">
        <v>167</v>
      </c>
      <c r="B29" s="9" t="s">
        <v>27</v>
      </c>
      <c r="C29" s="9" t="s">
        <v>76</v>
      </c>
      <c r="D29" s="4">
        <v>110</v>
      </c>
      <c r="E29" s="9">
        <f t="shared" si="0"/>
        <v>1</v>
      </c>
      <c r="F29" s="9" t="s">
        <v>30</v>
      </c>
      <c r="G29" s="9">
        <v>11.7</v>
      </c>
      <c r="H29" s="5">
        <f t="shared" si="1"/>
        <v>11.7</v>
      </c>
      <c r="I29" s="9">
        <v>299.8</v>
      </c>
      <c r="J29" s="9"/>
      <c r="K29" s="14">
        <v>1681</v>
      </c>
      <c r="L29" s="16">
        <f t="shared" si="2"/>
        <v>1681</v>
      </c>
      <c r="M29" s="9">
        <v>0.86160000000000003</v>
      </c>
      <c r="N29" s="9">
        <v>56.5</v>
      </c>
      <c r="O29" s="9"/>
      <c r="P29" s="9"/>
      <c r="Q29" s="11" t="s">
        <v>187</v>
      </c>
    </row>
    <row r="30" spans="1:17" x14ac:dyDescent="0.2">
      <c r="A30" s="8" t="s">
        <v>24</v>
      </c>
      <c r="B30" s="8" t="s">
        <v>27</v>
      </c>
      <c r="C30" s="8" t="s">
        <v>92</v>
      </c>
      <c r="D30" s="12">
        <v>101</v>
      </c>
      <c r="E30" s="9">
        <f t="shared" si="0"/>
        <v>1</v>
      </c>
      <c r="F30" s="8" t="s">
        <v>30</v>
      </c>
      <c r="G30" s="8">
        <v>13.3</v>
      </c>
      <c r="H30" s="5">
        <f t="shared" si="1"/>
        <v>13.3</v>
      </c>
      <c r="I30" s="8"/>
      <c r="J30" s="8"/>
      <c r="K30" s="13">
        <v>1823</v>
      </c>
      <c r="L30" s="16">
        <f t="shared" si="2"/>
        <v>1823</v>
      </c>
      <c r="M30" s="8">
        <v>0.18229999999999999</v>
      </c>
      <c r="N30" s="8">
        <v>13.3</v>
      </c>
      <c r="O30" s="8"/>
      <c r="P30" s="8"/>
      <c r="Q30" s="10" t="s">
        <v>93</v>
      </c>
    </row>
    <row r="31" spans="1:17" x14ac:dyDescent="0.2">
      <c r="A31" s="8" t="s">
        <v>36</v>
      </c>
      <c r="B31" s="8" t="s">
        <v>27</v>
      </c>
      <c r="C31" s="8" t="s">
        <v>92</v>
      </c>
      <c r="D31" s="12">
        <v>102</v>
      </c>
      <c r="E31" s="9">
        <f t="shared" si="0"/>
        <v>1</v>
      </c>
      <c r="F31" s="8" t="s">
        <v>30</v>
      </c>
      <c r="G31" s="8">
        <v>10.1</v>
      </c>
      <c r="H31" s="5">
        <f t="shared" si="1"/>
        <v>10.1</v>
      </c>
      <c r="I31" s="8">
        <v>315.5</v>
      </c>
      <c r="J31" s="8"/>
      <c r="K31" s="13">
        <v>1512</v>
      </c>
      <c r="L31" s="16">
        <f t="shared" si="2"/>
        <v>1512</v>
      </c>
      <c r="M31" s="8">
        <v>0.1512</v>
      </c>
      <c r="N31" s="8">
        <v>10.1</v>
      </c>
      <c r="O31" s="8"/>
      <c r="P31" s="8"/>
      <c r="Q31" s="10" t="s">
        <v>188</v>
      </c>
    </row>
    <row r="32" spans="1:17" x14ac:dyDescent="0.2">
      <c r="A32" s="8" t="s">
        <v>41</v>
      </c>
      <c r="B32" s="8" t="s">
        <v>27</v>
      </c>
      <c r="C32" s="8" t="s">
        <v>92</v>
      </c>
      <c r="D32" s="12">
        <v>103</v>
      </c>
      <c r="E32" s="9">
        <f t="shared" si="0"/>
        <v>0</v>
      </c>
      <c r="F32" s="8" t="s">
        <v>30</v>
      </c>
      <c r="G32" s="8">
        <v>10.199999999999999</v>
      </c>
      <c r="H32" s="5">
        <f t="shared" si="1"/>
        <v>10.199999999999999</v>
      </c>
      <c r="I32" s="8">
        <v>314.60000000000002</v>
      </c>
      <c r="J32" s="8"/>
      <c r="K32" s="13">
        <v>1469</v>
      </c>
      <c r="L32" s="16">
        <f t="shared" si="2"/>
        <v>1469</v>
      </c>
      <c r="M32" s="8">
        <v>0.1469</v>
      </c>
      <c r="N32" s="8">
        <v>10.199999999999999</v>
      </c>
      <c r="O32" s="8"/>
      <c r="P32" s="8"/>
      <c r="Q32" s="10" t="s">
        <v>95</v>
      </c>
    </row>
    <row r="33" spans="1:17" x14ac:dyDescent="0.2">
      <c r="A33" s="8" t="s">
        <v>42</v>
      </c>
      <c r="B33" s="8" t="s">
        <v>27</v>
      </c>
      <c r="C33" s="8" t="s">
        <v>92</v>
      </c>
      <c r="D33" s="12">
        <v>103</v>
      </c>
      <c r="E33" s="9">
        <f t="shared" si="0"/>
        <v>1</v>
      </c>
      <c r="F33" s="8" t="s">
        <v>30</v>
      </c>
      <c r="G33" s="8">
        <v>1.3</v>
      </c>
      <c r="H33" s="5">
        <f t="shared" si="1"/>
        <v>11.5</v>
      </c>
      <c r="I33" s="8">
        <v>315.5</v>
      </c>
      <c r="J33" s="8"/>
      <c r="K33" s="13">
        <v>192</v>
      </c>
      <c r="L33" s="16">
        <f t="shared" si="2"/>
        <v>1661</v>
      </c>
      <c r="M33" s="8">
        <v>0.1661</v>
      </c>
      <c r="N33" s="8">
        <v>11.5</v>
      </c>
      <c r="O33" s="8"/>
      <c r="P33" s="8"/>
      <c r="Q33" s="10" t="s">
        <v>189</v>
      </c>
    </row>
    <row r="34" spans="1:17" x14ac:dyDescent="0.2">
      <c r="A34" s="8" t="s">
        <v>48</v>
      </c>
      <c r="B34" s="8" t="s">
        <v>27</v>
      </c>
      <c r="C34" s="8" t="s">
        <v>92</v>
      </c>
      <c r="D34" s="12">
        <v>104</v>
      </c>
      <c r="E34" s="9">
        <f t="shared" si="0"/>
        <v>1</v>
      </c>
      <c r="F34" s="8" t="s">
        <v>30</v>
      </c>
      <c r="G34" s="8">
        <v>9.9</v>
      </c>
      <c r="H34" s="5">
        <f t="shared" si="1"/>
        <v>9.9</v>
      </c>
      <c r="I34" s="8">
        <v>313.5</v>
      </c>
      <c r="J34" s="8"/>
      <c r="K34" s="13">
        <v>1514</v>
      </c>
      <c r="L34" s="16">
        <f t="shared" si="2"/>
        <v>1514</v>
      </c>
      <c r="M34" s="8">
        <v>0.15140000000000001</v>
      </c>
      <c r="N34" s="8">
        <v>9.9</v>
      </c>
      <c r="O34" s="8"/>
      <c r="P34" s="8"/>
      <c r="Q34" s="10" t="s">
        <v>190</v>
      </c>
    </row>
    <row r="35" spans="1:17" x14ac:dyDescent="0.2">
      <c r="A35" s="8" t="s">
        <v>54</v>
      </c>
      <c r="B35" s="8" t="s">
        <v>27</v>
      </c>
      <c r="C35" s="8" t="s">
        <v>92</v>
      </c>
      <c r="D35" s="12">
        <v>105</v>
      </c>
      <c r="E35" s="9">
        <f t="shared" si="0"/>
        <v>1</v>
      </c>
      <c r="F35" s="8" t="s">
        <v>30</v>
      </c>
      <c r="G35" s="8">
        <v>7.2</v>
      </c>
      <c r="H35" s="5">
        <f t="shared" si="1"/>
        <v>7.2</v>
      </c>
      <c r="I35" s="8">
        <v>315</v>
      </c>
      <c r="J35" s="8"/>
      <c r="K35" s="13">
        <v>1102</v>
      </c>
      <c r="L35" s="16">
        <f t="shared" si="2"/>
        <v>1102</v>
      </c>
      <c r="M35" s="8">
        <v>0.11020000000000001</v>
      </c>
      <c r="N35" s="8">
        <v>7.2</v>
      </c>
      <c r="O35" s="8"/>
      <c r="P35" s="8"/>
      <c r="Q35" s="10" t="s">
        <v>191</v>
      </c>
    </row>
    <row r="36" spans="1:17" x14ac:dyDescent="0.2">
      <c r="A36" s="8" t="s">
        <v>58</v>
      </c>
      <c r="B36" s="8" t="s">
        <v>27</v>
      </c>
      <c r="C36" s="8" t="s">
        <v>92</v>
      </c>
      <c r="D36" s="12">
        <v>106</v>
      </c>
      <c r="E36" s="9">
        <f t="shared" si="0"/>
        <v>1</v>
      </c>
      <c r="F36" s="8" t="s">
        <v>30</v>
      </c>
      <c r="G36" s="8">
        <v>8.8000000000000007</v>
      </c>
      <c r="H36" s="5">
        <f t="shared" si="1"/>
        <v>8.8000000000000007</v>
      </c>
      <c r="I36" s="8">
        <v>314.10000000000002</v>
      </c>
      <c r="J36" s="8"/>
      <c r="K36" s="13">
        <v>1262</v>
      </c>
      <c r="L36" s="16">
        <f t="shared" si="2"/>
        <v>1262</v>
      </c>
      <c r="M36" s="8">
        <v>0.12620000000000001</v>
      </c>
      <c r="N36" s="8">
        <v>8.8000000000000007</v>
      </c>
      <c r="O36" s="8"/>
      <c r="P36" s="8"/>
      <c r="Q36" s="10" t="s">
        <v>192</v>
      </c>
    </row>
    <row r="37" spans="1:17" x14ac:dyDescent="0.2">
      <c r="A37" s="8" t="s">
        <v>62</v>
      </c>
      <c r="B37" s="8" t="s">
        <v>27</v>
      </c>
      <c r="C37" s="8" t="s">
        <v>92</v>
      </c>
      <c r="D37" s="12">
        <v>107</v>
      </c>
      <c r="E37" s="9">
        <f t="shared" si="0"/>
        <v>0</v>
      </c>
      <c r="F37" s="8" t="s">
        <v>30</v>
      </c>
      <c r="G37" s="8">
        <v>1.6</v>
      </c>
      <c r="H37" s="5">
        <f t="shared" si="1"/>
        <v>1.6</v>
      </c>
      <c r="I37" s="8"/>
      <c r="J37" s="8"/>
      <c r="K37" s="13">
        <v>241</v>
      </c>
      <c r="L37" s="16">
        <f t="shared" si="2"/>
        <v>241</v>
      </c>
      <c r="M37" s="8">
        <v>2.41E-2</v>
      </c>
      <c r="N37" s="8">
        <v>1.6</v>
      </c>
      <c r="O37" s="8"/>
      <c r="P37" s="8"/>
      <c r="Q37" s="10" t="s">
        <v>104</v>
      </c>
    </row>
    <row r="38" spans="1:17" x14ac:dyDescent="0.2">
      <c r="A38" s="8" t="s">
        <v>64</v>
      </c>
      <c r="B38" s="8" t="s">
        <v>27</v>
      </c>
      <c r="C38" s="8" t="s">
        <v>92</v>
      </c>
      <c r="D38" s="12">
        <v>107</v>
      </c>
      <c r="E38" s="9">
        <f t="shared" si="0"/>
        <v>1</v>
      </c>
      <c r="F38" s="8" t="s">
        <v>30</v>
      </c>
      <c r="G38" s="8">
        <v>7.1</v>
      </c>
      <c r="H38" s="5">
        <f t="shared" si="1"/>
        <v>8.6999999999999993</v>
      </c>
      <c r="I38" s="8">
        <v>320</v>
      </c>
      <c r="J38" s="8"/>
      <c r="K38" s="13">
        <v>1057</v>
      </c>
      <c r="L38" s="16">
        <f t="shared" si="2"/>
        <v>1298</v>
      </c>
      <c r="M38" s="8">
        <v>0.1298</v>
      </c>
      <c r="N38" s="8">
        <v>8.6999999999999993</v>
      </c>
      <c r="O38" s="8"/>
      <c r="P38" s="8"/>
      <c r="Q38" s="10" t="s">
        <v>193</v>
      </c>
    </row>
    <row r="39" spans="1:17" x14ac:dyDescent="0.2">
      <c r="A39" s="8" t="s">
        <v>68</v>
      </c>
      <c r="B39" s="8" t="s">
        <v>27</v>
      </c>
      <c r="C39" s="8" t="s">
        <v>92</v>
      </c>
      <c r="D39" s="12">
        <v>108</v>
      </c>
      <c r="E39" s="9">
        <f t="shared" si="0"/>
        <v>1</v>
      </c>
      <c r="F39" s="8" t="s">
        <v>30</v>
      </c>
      <c r="G39" s="8">
        <v>5.9</v>
      </c>
      <c r="H39" s="5">
        <f t="shared" si="1"/>
        <v>5.9</v>
      </c>
      <c r="I39" s="8">
        <v>314</v>
      </c>
      <c r="J39" s="8"/>
      <c r="K39" s="13">
        <v>899</v>
      </c>
      <c r="L39" s="16">
        <f t="shared" si="2"/>
        <v>899</v>
      </c>
      <c r="M39" s="8">
        <v>8.9899999999999994E-2</v>
      </c>
      <c r="N39" s="8">
        <v>5.9</v>
      </c>
      <c r="O39" s="8"/>
      <c r="P39" s="8"/>
      <c r="Q39" s="10" t="s">
        <v>194</v>
      </c>
    </row>
    <row r="40" spans="1:17" x14ac:dyDescent="0.2">
      <c r="A40" s="8" t="s">
        <v>74</v>
      </c>
      <c r="B40" s="8" t="s">
        <v>27</v>
      </c>
      <c r="C40" s="8" t="s">
        <v>92</v>
      </c>
      <c r="D40" s="12">
        <v>109</v>
      </c>
      <c r="E40" s="9">
        <f t="shared" si="0"/>
        <v>1</v>
      </c>
      <c r="F40" s="8" t="s">
        <v>30</v>
      </c>
      <c r="G40" s="8">
        <v>9.1</v>
      </c>
      <c r="H40" s="5">
        <f t="shared" si="1"/>
        <v>9.1</v>
      </c>
      <c r="I40" s="8">
        <v>316.5</v>
      </c>
      <c r="J40" s="8"/>
      <c r="K40" s="13">
        <v>1444</v>
      </c>
      <c r="L40" s="16">
        <f t="shared" si="2"/>
        <v>1444</v>
      </c>
      <c r="M40" s="8">
        <v>0.23430000000000001</v>
      </c>
      <c r="N40" s="8">
        <v>15</v>
      </c>
      <c r="O40" s="8"/>
      <c r="P40" s="8"/>
      <c r="Q40" s="10" t="s">
        <v>195</v>
      </c>
    </row>
    <row r="41" spans="1:17" x14ac:dyDescent="0.2">
      <c r="A41" s="9" t="s">
        <v>196</v>
      </c>
      <c r="B41" s="9" t="s">
        <v>27</v>
      </c>
      <c r="C41" s="9" t="s">
        <v>92</v>
      </c>
      <c r="D41" s="4">
        <v>110</v>
      </c>
      <c r="E41" s="9">
        <f t="shared" si="0"/>
        <v>0</v>
      </c>
      <c r="F41" s="9" t="s">
        <v>30</v>
      </c>
      <c r="G41" s="9">
        <v>1.8</v>
      </c>
      <c r="H41" s="5">
        <f t="shared" si="1"/>
        <v>1.8</v>
      </c>
      <c r="I41" s="9">
        <v>296.5</v>
      </c>
      <c r="J41" s="9"/>
      <c r="K41" s="14">
        <v>280</v>
      </c>
      <c r="L41" s="16">
        <f t="shared" si="2"/>
        <v>280</v>
      </c>
      <c r="M41" s="9">
        <v>0.26229999999999998</v>
      </c>
      <c r="N41" s="9">
        <v>16.8</v>
      </c>
      <c r="O41" s="9"/>
      <c r="P41" s="9"/>
      <c r="Q41" s="11" t="s">
        <v>197</v>
      </c>
    </row>
    <row r="42" spans="1:17" x14ac:dyDescent="0.2">
      <c r="A42" s="9" t="s">
        <v>198</v>
      </c>
      <c r="B42" s="9" t="s">
        <v>27</v>
      </c>
      <c r="C42" s="9" t="s">
        <v>92</v>
      </c>
      <c r="D42" s="4">
        <v>110</v>
      </c>
      <c r="E42" s="9">
        <f t="shared" si="0"/>
        <v>1</v>
      </c>
      <c r="F42" s="9" t="s">
        <v>30</v>
      </c>
      <c r="G42" s="9">
        <v>9.1999999999999993</v>
      </c>
      <c r="H42" s="5">
        <f t="shared" si="1"/>
        <v>11</v>
      </c>
      <c r="I42" s="9">
        <v>309</v>
      </c>
      <c r="J42" s="9"/>
      <c r="K42" s="14">
        <v>1480</v>
      </c>
      <c r="L42" s="16">
        <f t="shared" si="2"/>
        <v>1760</v>
      </c>
      <c r="M42" s="9">
        <v>0.4103</v>
      </c>
      <c r="N42" s="9">
        <v>26</v>
      </c>
      <c r="O42" s="9"/>
      <c r="P42" s="9"/>
      <c r="Q42" s="11" t="s">
        <v>157</v>
      </c>
    </row>
    <row r="43" spans="1:17" x14ac:dyDescent="0.2">
      <c r="A43" s="9" t="s">
        <v>184</v>
      </c>
      <c r="B43" s="9" t="s">
        <v>27</v>
      </c>
      <c r="C43" s="9" t="s">
        <v>92</v>
      </c>
      <c r="D43" s="4">
        <v>111</v>
      </c>
      <c r="E43" s="9">
        <f t="shared" si="0"/>
        <v>0</v>
      </c>
      <c r="F43" s="9" t="s">
        <v>30</v>
      </c>
      <c r="G43" s="9">
        <v>4.5999999999999996</v>
      </c>
      <c r="H43" s="5">
        <f t="shared" si="1"/>
        <v>4.5999999999999996</v>
      </c>
      <c r="I43" s="9">
        <v>296.8</v>
      </c>
      <c r="J43" s="9"/>
      <c r="K43" s="14">
        <v>719</v>
      </c>
      <c r="L43" s="16">
        <f t="shared" si="2"/>
        <v>719</v>
      </c>
      <c r="M43" s="9">
        <v>0.48220000000000002</v>
      </c>
      <c r="N43" s="9">
        <v>30.6</v>
      </c>
      <c r="O43" s="9"/>
      <c r="P43" s="9"/>
      <c r="Q43" s="11" t="s">
        <v>199</v>
      </c>
    </row>
    <row r="44" spans="1:17" x14ac:dyDescent="0.2">
      <c r="A44" s="9" t="s">
        <v>200</v>
      </c>
      <c r="B44" s="9" t="s">
        <v>27</v>
      </c>
      <c r="C44" s="9" t="s">
        <v>92</v>
      </c>
      <c r="D44" s="4">
        <v>111</v>
      </c>
      <c r="E44" s="9">
        <f t="shared" si="0"/>
        <v>1</v>
      </c>
      <c r="F44" s="9" t="s">
        <v>30</v>
      </c>
      <c r="G44" s="9">
        <v>6.9</v>
      </c>
      <c r="H44" s="5">
        <f t="shared" si="1"/>
        <v>11.5</v>
      </c>
      <c r="I44" s="9">
        <v>298.60000000000002</v>
      </c>
      <c r="J44" s="9"/>
      <c r="K44" s="14">
        <v>1069</v>
      </c>
      <c r="L44" s="16">
        <f t="shared" si="2"/>
        <v>1788</v>
      </c>
      <c r="M44" s="9">
        <v>0.58909999999999996</v>
      </c>
      <c r="N44" s="9">
        <v>37.5</v>
      </c>
      <c r="O44" s="9"/>
      <c r="P44" s="9"/>
      <c r="Q44" s="11" t="s">
        <v>193</v>
      </c>
    </row>
    <row r="45" spans="1:17" x14ac:dyDescent="0.2">
      <c r="A45" s="9" t="s">
        <v>165</v>
      </c>
      <c r="B45" s="9" t="s">
        <v>27</v>
      </c>
      <c r="C45" s="9" t="s">
        <v>92</v>
      </c>
      <c r="D45" s="4">
        <v>112</v>
      </c>
      <c r="E45" s="9">
        <f t="shared" si="0"/>
        <v>1</v>
      </c>
      <c r="F45" s="9" t="s">
        <v>30</v>
      </c>
      <c r="G45" s="9">
        <v>7.5</v>
      </c>
      <c r="H45" s="5">
        <f t="shared" si="1"/>
        <v>7.5</v>
      </c>
      <c r="I45" s="9">
        <v>292.39999999999998</v>
      </c>
      <c r="J45" s="9"/>
      <c r="K45" s="14">
        <v>1114</v>
      </c>
      <c r="L45" s="16">
        <f t="shared" si="2"/>
        <v>1114</v>
      </c>
      <c r="M45" s="9">
        <v>0.70050000000000001</v>
      </c>
      <c r="N45" s="9">
        <v>45</v>
      </c>
      <c r="O45" s="9"/>
      <c r="P45" s="9"/>
      <c r="Q45" s="11" t="s">
        <v>201</v>
      </c>
    </row>
    <row r="46" spans="1:17" x14ac:dyDescent="0.2">
      <c r="A46" s="9" t="s">
        <v>202</v>
      </c>
      <c r="B46" s="9" t="s">
        <v>27</v>
      </c>
      <c r="C46" s="9" t="s">
        <v>92</v>
      </c>
      <c r="D46" s="4">
        <v>113</v>
      </c>
      <c r="E46" s="9">
        <f t="shared" si="0"/>
        <v>1</v>
      </c>
      <c r="F46" s="9" t="s">
        <v>30</v>
      </c>
      <c r="G46" s="9">
        <v>10</v>
      </c>
      <c r="H46" s="5">
        <f t="shared" si="1"/>
        <v>10</v>
      </c>
      <c r="I46" s="9">
        <v>287.2</v>
      </c>
      <c r="J46" s="9"/>
      <c r="K46" s="14">
        <v>1300</v>
      </c>
      <c r="L46" s="16">
        <f t="shared" si="2"/>
        <v>1300</v>
      </c>
      <c r="M46" s="9">
        <v>0.83050000000000002</v>
      </c>
      <c r="N46" s="9">
        <v>55</v>
      </c>
      <c r="O46" s="9"/>
      <c r="P46" s="9"/>
      <c r="Q46" s="11" t="s">
        <v>203</v>
      </c>
    </row>
    <row r="47" spans="1:17" x14ac:dyDescent="0.2">
      <c r="A47" s="8" t="s">
        <v>35</v>
      </c>
      <c r="B47" s="8" t="s">
        <v>27</v>
      </c>
      <c r="C47" s="8" t="s">
        <v>112</v>
      </c>
      <c r="D47" s="12">
        <v>101</v>
      </c>
      <c r="E47" s="9">
        <f t="shared" si="0"/>
        <v>1</v>
      </c>
      <c r="F47" s="8" t="s">
        <v>30</v>
      </c>
      <c r="G47" s="8">
        <v>10</v>
      </c>
      <c r="H47" s="5">
        <f t="shared" si="1"/>
        <v>10</v>
      </c>
      <c r="I47" s="8">
        <v>312.89999999999998</v>
      </c>
      <c r="J47" s="8"/>
      <c r="K47" s="13">
        <v>2652</v>
      </c>
      <c r="L47" s="16">
        <f t="shared" si="2"/>
        <v>2652</v>
      </c>
      <c r="M47" s="8">
        <v>0.26519999999999999</v>
      </c>
      <c r="N47" s="8">
        <v>10</v>
      </c>
      <c r="O47" s="8"/>
      <c r="P47" s="8"/>
      <c r="Q47" s="10" t="s">
        <v>204</v>
      </c>
    </row>
    <row r="48" spans="1:17" x14ac:dyDescent="0.2">
      <c r="A48" s="8" t="s">
        <v>42</v>
      </c>
      <c r="B48" s="8" t="s">
        <v>27</v>
      </c>
      <c r="C48" s="8" t="s">
        <v>112</v>
      </c>
      <c r="D48" s="12">
        <v>102</v>
      </c>
      <c r="E48" s="9">
        <f t="shared" si="0"/>
        <v>1</v>
      </c>
      <c r="F48" s="8" t="s">
        <v>30</v>
      </c>
      <c r="G48" s="8">
        <v>6.8</v>
      </c>
      <c r="H48" s="5">
        <f t="shared" si="1"/>
        <v>6.8</v>
      </c>
      <c r="I48" s="8">
        <v>310.10000000000002</v>
      </c>
      <c r="J48" s="8"/>
      <c r="K48" s="13">
        <v>1549</v>
      </c>
      <c r="L48" s="16">
        <f t="shared" si="2"/>
        <v>1549</v>
      </c>
      <c r="M48" s="8">
        <v>0.15490000000000001</v>
      </c>
      <c r="N48" s="8">
        <v>6.8</v>
      </c>
      <c r="O48" s="8"/>
      <c r="P48" s="8"/>
      <c r="Q48" s="10" t="s">
        <v>205</v>
      </c>
    </row>
    <row r="49" spans="1:17" x14ac:dyDescent="0.2">
      <c r="A49" s="8" t="s">
        <v>52</v>
      </c>
      <c r="B49" s="8" t="s">
        <v>27</v>
      </c>
      <c r="C49" s="8" t="s">
        <v>112</v>
      </c>
      <c r="D49" s="12">
        <v>103</v>
      </c>
      <c r="E49" s="9">
        <f t="shared" si="0"/>
        <v>0</v>
      </c>
      <c r="F49" s="8" t="s">
        <v>30</v>
      </c>
      <c r="G49" s="8">
        <v>11.8</v>
      </c>
      <c r="H49" s="5">
        <f t="shared" si="1"/>
        <v>11.8</v>
      </c>
      <c r="I49" s="8">
        <v>315.60000000000002</v>
      </c>
      <c r="J49" s="8"/>
      <c r="K49" s="13">
        <v>2697</v>
      </c>
      <c r="L49" s="16">
        <f t="shared" si="2"/>
        <v>2697</v>
      </c>
      <c r="M49" s="8">
        <v>0.2697</v>
      </c>
      <c r="N49" s="8">
        <v>11.8</v>
      </c>
      <c r="O49" s="8"/>
      <c r="P49" s="8"/>
      <c r="Q49" s="10" t="s">
        <v>95</v>
      </c>
    </row>
    <row r="50" spans="1:17" x14ac:dyDescent="0.2">
      <c r="A50" s="8" t="s">
        <v>54</v>
      </c>
      <c r="B50" s="8" t="s">
        <v>27</v>
      </c>
      <c r="C50" s="8" t="s">
        <v>112</v>
      </c>
      <c r="D50" s="12">
        <v>103</v>
      </c>
      <c r="E50" s="9">
        <f t="shared" si="0"/>
        <v>1</v>
      </c>
      <c r="F50" s="8" t="s">
        <v>30</v>
      </c>
      <c r="G50" s="8">
        <v>0.2</v>
      </c>
      <c r="H50" s="5">
        <f t="shared" si="1"/>
        <v>12</v>
      </c>
      <c r="I50" s="8">
        <v>305</v>
      </c>
      <c r="J50" s="8"/>
      <c r="K50" s="13">
        <v>46</v>
      </c>
      <c r="L50" s="16">
        <f t="shared" si="2"/>
        <v>2743</v>
      </c>
      <c r="M50" s="8">
        <v>0.27429999999999999</v>
      </c>
      <c r="N50" s="8">
        <v>12</v>
      </c>
      <c r="O50" s="8"/>
      <c r="P50" s="8"/>
      <c r="Q50" s="10" t="s">
        <v>176</v>
      </c>
    </row>
    <row r="51" spans="1:17" x14ac:dyDescent="0.2">
      <c r="A51" s="8" t="s">
        <v>68</v>
      </c>
      <c r="B51" s="8" t="s">
        <v>27</v>
      </c>
      <c r="C51" s="8" t="s">
        <v>112</v>
      </c>
      <c r="D51" s="12">
        <v>104</v>
      </c>
      <c r="E51" s="9">
        <f t="shared" si="0"/>
        <v>1</v>
      </c>
      <c r="F51" s="8" t="s">
        <v>30</v>
      </c>
      <c r="G51" s="8">
        <v>11.9</v>
      </c>
      <c r="H51" s="5">
        <f t="shared" si="1"/>
        <v>11.9</v>
      </c>
      <c r="I51" s="8">
        <v>301.2</v>
      </c>
      <c r="J51" s="8"/>
      <c r="K51" s="13">
        <v>2727</v>
      </c>
      <c r="L51" s="16">
        <f t="shared" si="2"/>
        <v>2727</v>
      </c>
      <c r="M51" s="8">
        <v>0.2727</v>
      </c>
      <c r="N51" s="8">
        <v>11.9</v>
      </c>
      <c r="O51" s="8"/>
      <c r="P51" s="8"/>
      <c r="Q51" s="10" t="s">
        <v>206</v>
      </c>
    </row>
    <row r="52" spans="1:17" x14ac:dyDescent="0.2">
      <c r="A52" s="9" t="s">
        <v>180</v>
      </c>
      <c r="B52" s="9" t="s">
        <v>27</v>
      </c>
      <c r="C52" s="9" t="s">
        <v>112</v>
      </c>
      <c r="D52" s="4">
        <v>105</v>
      </c>
      <c r="E52" s="9">
        <f t="shared" si="0"/>
        <v>0</v>
      </c>
      <c r="F52" s="9" t="s">
        <v>30</v>
      </c>
      <c r="G52" s="9">
        <v>5.8</v>
      </c>
      <c r="H52" s="5">
        <f t="shared" si="1"/>
        <v>5.8</v>
      </c>
      <c r="I52" s="9">
        <v>295</v>
      </c>
      <c r="J52" s="9"/>
      <c r="K52" s="14">
        <v>1608</v>
      </c>
      <c r="L52" s="16">
        <f t="shared" si="2"/>
        <v>1608</v>
      </c>
      <c r="M52" s="9">
        <v>0.4335</v>
      </c>
      <c r="N52" s="9">
        <v>17.7</v>
      </c>
      <c r="O52" s="9"/>
      <c r="P52" s="9"/>
      <c r="Q52" s="11" t="s">
        <v>207</v>
      </c>
    </row>
    <row r="53" spans="1:17" x14ac:dyDescent="0.2">
      <c r="A53" s="9" t="s">
        <v>196</v>
      </c>
      <c r="B53" s="9" t="s">
        <v>27</v>
      </c>
      <c r="C53" s="9" t="s">
        <v>112</v>
      </c>
      <c r="D53" s="4">
        <v>105</v>
      </c>
      <c r="E53" s="9">
        <f t="shared" si="0"/>
        <v>1</v>
      </c>
      <c r="F53" s="9" t="s">
        <v>30</v>
      </c>
      <c r="G53" s="9">
        <v>3.3</v>
      </c>
      <c r="H53" s="5">
        <f t="shared" si="1"/>
        <v>9.1</v>
      </c>
      <c r="I53" s="9">
        <v>317.8</v>
      </c>
      <c r="J53" s="9"/>
      <c r="K53" s="14">
        <v>922</v>
      </c>
      <c r="L53" s="16">
        <f t="shared" si="2"/>
        <v>2530</v>
      </c>
      <c r="M53" s="9">
        <v>0.63970000000000005</v>
      </c>
      <c r="N53" s="9">
        <v>25</v>
      </c>
      <c r="O53" s="9"/>
      <c r="P53" s="9"/>
      <c r="Q53" s="11" t="s">
        <v>179</v>
      </c>
    </row>
    <row r="54" spans="1:17" x14ac:dyDescent="0.2">
      <c r="A54" s="9" t="s">
        <v>208</v>
      </c>
      <c r="B54" s="9" t="s">
        <v>27</v>
      </c>
      <c r="C54" s="9" t="s">
        <v>112</v>
      </c>
      <c r="D54" s="4">
        <v>106</v>
      </c>
      <c r="E54" s="9">
        <f t="shared" si="0"/>
        <v>1</v>
      </c>
      <c r="F54" s="9" t="s">
        <v>30</v>
      </c>
      <c r="G54" s="9">
        <v>10.7</v>
      </c>
      <c r="H54" s="5">
        <f t="shared" si="1"/>
        <v>10.7</v>
      </c>
      <c r="I54" s="9">
        <v>316.7</v>
      </c>
      <c r="J54" s="9"/>
      <c r="K54" s="14">
        <v>2311</v>
      </c>
      <c r="L54" s="16">
        <f t="shared" si="2"/>
        <v>2311</v>
      </c>
      <c r="M54" s="9">
        <v>0.87080000000000002</v>
      </c>
      <c r="N54" s="9">
        <v>35.700000000000003</v>
      </c>
      <c r="O54" s="9"/>
      <c r="P54" s="9"/>
      <c r="Q54" s="11" t="s">
        <v>209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"/>
  <sheetViews>
    <sheetView topLeftCell="E1" workbookViewId="0">
      <selection activeCell="R7" sqref="R7:S70"/>
    </sheetView>
  </sheetViews>
  <sheetFormatPr defaultRowHeight="14.25" x14ac:dyDescent="0.2"/>
  <cols>
    <col min="1" max="1" width="17.25" customWidth="1"/>
    <col min="2" max="2" width="11.125" customWidth="1"/>
    <col min="3" max="3" width="16.375" customWidth="1"/>
    <col min="4" max="4" width="19.5" customWidth="1"/>
    <col min="8" max="8" width="11.125" customWidth="1"/>
    <col min="18" max="18" width="11.125" customWidth="1"/>
  </cols>
  <sheetData>
    <row r="1" spans="1:19" x14ac:dyDescent="0.2">
      <c r="A1" s="1" t="s">
        <v>216</v>
      </c>
      <c r="B1" s="1"/>
      <c r="C1" s="1"/>
      <c r="D1" s="1"/>
      <c r="H1" s="1"/>
      <c r="R1" s="1"/>
    </row>
    <row r="2" spans="1:19" x14ac:dyDescent="0.2">
      <c r="A2" s="1"/>
      <c r="B2" s="1"/>
      <c r="C2" s="1"/>
      <c r="D2" s="1"/>
      <c r="H2" s="1"/>
      <c r="R2" s="1"/>
    </row>
    <row r="3" spans="1:19" x14ac:dyDescent="0.2">
      <c r="A3" s="1"/>
      <c r="B3" s="1"/>
      <c r="C3" s="1" t="s">
        <v>217</v>
      </c>
      <c r="D3" s="1" t="s">
        <v>217</v>
      </c>
      <c r="H3" s="1"/>
      <c r="R3" s="1"/>
    </row>
    <row r="4" spans="1:19" x14ac:dyDescent="0.2">
      <c r="A4" s="1"/>
      <c r="B4" s="1"/>
      <c r="C4" s="1" t="s">
        <v>218</v>
      </c>
      <c r="D4" s="1" t="s">
        <v>219</v>
      </c>
      <c r="H4" s="1"/>
      <c r="R4" s="1"/>
    </row>
    <row r="5" spans="1:19" x14ac:dyDescent="0.2">
      <c r="A5" s="1" t="s">
        <v>211</v>
      </c>
      <c r="B5" s="1" t="s">
        <v>212</v>
      </c>
      <c r="C5" s="1" t="s">
        <v>213</v>
      </c>
      <c r="D5" s="1" t="s">
        <v>220</v>
      </c>
      <c r="H5" s="1" t="s">
        <v>212</v>
      </c>
      <c r="R5" s="1" t="s">
        <v>212</v>
      </c>
    </row>
    <row r="6" spans="1:19" x14ac:dyDescent="0.2">
      <c r="A6" s="1" t="s">
        <v>214</v>
      </c>
      <c r="B6" s="1"/>
      <c r="C6" s="1" t="s">
        <v>215</v>
      </c>
      <c r="D6" s="1" t="s">
        <v>215</v>
      </c>
      <c r="H6" s="1"/>
      <c r="R6" s="1"/>
    </row>
    <row r="7" spans="1:19" x14ac:dyDescent="0.2">
      <c r="A7" s="1">
        <v>0</v>
      </c>
      <c r="B7" s="22">
        <v>41060</v>
      </c>
      <c r="C7" s="1">
        <v>0</v>
      </c>
      <c r="D7" s="1">
        <v>0</v>
      </c>
      <c r="H7" s="22">
        <v>41060</v>
      </c>
      <c r="I7">
        <v>0</v>
      </c>
      <c r="J7">
        <f>I7*0.1</f>
        <v>0</v>
      </c>
      <c r="R7" s="22">
        <v>41060</v>
      </c>
      <c r="S7">
        <v>0</v>
      </c>
    </row>
    <row r="8" spans="1:19" x14ac:dyDescent="0.2">
      <c r="A8" s="1">
        <v>1</v>
      </c>
      <c r="B8" s="22">
        <v>41061</v>
      </c>
      <c r="C8" s="1">
        <v>0</v>
      </c>
      <c r="D8" s="1">
        <v>0</v>
      </c>
      <c r="E8" s="1">
        <v>0</v>
      </c>
      <c r="H8" s="22">
        <v>41061</v>
      </c>
      <c r="I8">
        <v>0</v>
      </c>
      <c r="J8">
        <f t="shared" ref="J8:J70" si="0">I8*0.1</f>
        <v>0</v>
      </c>
      <c r="R8" s="22">
        <v>41061</v>
      </c>
      <c r="S8">
        <v>0</v>
      </c>
    </row>
    <row r="9" spans="1:19" x14ac:dyDescent="0.2">
      <c r="A9" s="1">
        <v>30</v>
      </c>
      <c r="B9" s="22">
        <v>41090</v>
      </c>
      <c r="C9" s="1">
        <v>228.13333129883</v>
      </c>
      <c r="D9" s="1">
        <v>94.733329772949006</v>
      </c>
      <c r="E9">
        <f>C9/D9</f>
        <v>2.408163334336562</v>
      </c>
      <c r="H9" s="22">
        <v>41090</v>
      </c>
      <c r="I9">
        <v>2.408163334336562</v>
      </c>
      <c r="J9">
        <f t="shared" si="0"/>
        <v>0.24081633343365622</v>
      </c>
      <c r="R9" s="22">
        <v>41090</v>
      </c>
      <c r="S9">
        <v>0.24081633343365622</v>
      </c>
    </row>
    <row r="10" spans="1:19" x14ac:dyDescent="0.2">
      <c r="A10" s="1">
        <v>31</v>
      </c>
      <c r="B10" s="22">
        <v>41091</v>
      </c>
      <c r="C10" s="1">
        <v>236</v>
      </c>
      <c r="D10" s="1">
        <v>98</v>
      </c>
      <c r="E10">
        <f t="shared" ref="E10:E70" si="1">C10/D10</f>
        <v>2.4081632653061225</v>
      </c>
      <c r="H10" s="22">
        <v>41091</v>
      </c>
      <c r="I10">
        <v>2.4081632653061225</v>
      </c>
      <c r="J10">
        <f t="shared" si="0"/>
        <v>0.24081632653061225</v>
      </c>
      <c r="R10" s="22">
        <v>41091</v>
      </c>
      <c r="S10">
        <v>0.24081632653061225</v>
      </c>
    </row>
    <row r="11" spans="1:19" x14ac:dyDescent="0.2">
      <c r="A11" s="1">
        <v>61</v>
      </c>
      <c r="B11" s="22">
        <v>41121</v>
      </c>
      <c r="C11" s="1">
        <v>1041.1612548828</v>
      </c>
      <c r="D11" s="1">
        <v>352.51611328125</v>
      </c>
      <c r="E11">
        <f t="shared" si="1"/>
        <v>2.9535139406581514</v>
      </c>
      <c r="H11" s="22">
        <v>41121</v>
      </c>
      <c r="I11">
        <v>2.9535139406581514</v>
      </c>
      <c r="J11">
        <f t="shared" si="0"/>
        <v>0.29535139406581518</v>
      </c>
      <c r="R11" s="22">
        <v>41121</v>
      </c>
      <c r="S11">
        <v>0.29535139406581518</v>
      </c>
    </row>
    <row r="12" spans="1:19" x14ac:dyDescent="0.2">
      <c r="A12" s="1">
        <v>62</v>
      </c>
      <c r="B12" s="22">
        <v>41122</v>
      </c>
      <c r="C12" s="1">
        <v>1068</v>
      </c>
      <c r="D12" s="1">
        <v>361</v>
      </c>
      <c r="E12">
        <f t="shared" si="1"/>
        <v>2.9584487534626041</v>
      </c>
      <c r="H12" s="22">
        <v>41122</v>
      </c>
      <c r="I12">
        <v>2.9584487534626041</v>
      </c>
      <c r="J12">
        <f t="shared" si="0"/>
        <v>0.29584487534626042</v>
      </c>
      <c r="R12" s="22">
        <v>41122</v>
      </c>
      <c r="S12">
        <v>0.29584487534626042</v>
      </c>
    </row>
    <row r="13" spans="1:19" x14ac:dyDescent="0.2">
      <c r="A13" s="1">
        <v>92</v>
      </c>
      <c r="B13" s="22">
        <v>41152</v>
      </c>
      <c r="C13" s="1">
        <v>5311.5483398438</v>
      </c>
      <c r="D13" s="1">
        <v>1416.8063964844</v>
      </c>
      <c r="E13">
        <f t="shared" si="1"/>
        <v>3.7489584695718756</v>
      </c>
      <c r="H13" s="22">
        <v>41152</v>
      </c>
      <c r="I13">
        <v>3.7489584695718756</v>
      </c>
      <c r="J13">
        <f t="shared" si="0"/>
        <v>0.37489584695718758</v>
      </c>
      <c r="R13" s="22">
        <v>41152</v>
      </c>
      <c r="S13">
        <v>0.37489584695718758</v>
      </c>
    </row>
    <row r="14" spans="1:19" x14ac:dyDescent="0.2">
      <c r="A14" s="1">
        <v>93</v>
      </c>
      <c r="B14" s="22">
        <v>41153</v>
      </c>
      <c r="C14" s="1">
        <v>5453</v>
      </c>
      <c r="D14" s="1">
        <v>1451.9998779297</v>
      </c>
      <c r="E14">
        <f t="shared" si="1"/>
        <v>3.7555099576007076</v>
      </c>
      <c r="H14" s="22">
        <v>41153</v>
      </c>
      <c r="I14">
        <v>3.7555099576007076</v>
      </c>
      <c r="J14">
        <f t="shared" si="0"/>
        <v>0.37555099576007078</v>
      </c>
      <c r="R14" s="22">
        <v>41153</v>
      </c>
      <c r="S14">
        <v>0.37555099576007078</v>
      </c>
    </row>
    <row r="15" spans="1:19" x14ac:dyDescent="0.2">
      <c r="A15" s="1">
        <v>122</v>
      </c>
      <c r="B15" s="22">
        <v>41182</v>
      </c>
      <c r="C15" s="1">
        <v>9691.833984375</v>
      </c>
      <c r="D15" s="1">
        <v>2764.7329101563</v>
      </c>
      <c r="E15">
        <f t="shared" si="1"/>
        <v>3.5055227030328533</v>
      </c>
      <c r="H15" s="22">
        <v>41182</v>
      </c>
      <c r="I15">
        <v>3.5055227030328533</v>
      </c>
      <c r="J15">
        <f t="shared" si="0"/>
        <v>0.35055227030328534</v>
      </c>
      <c r="R15" s="22">
        <v>41182</v>
      </c>
      <c r="S15">
        <v>0.35055227030328534</v>
      </c>
    </row>
    <row r="16" spans="1:19" x14ac:dyDescent="0.2">
      <c r="A16" s="1">
        <v>123</v>
      </c>
      <c r="B16" s="22">
        <v>41183</v>
      </c>
      <c r="C16" s="1">
        <v>9838</v>
      </c>
      <c r="D16" s="1">
        <v>2809.9997558594</v>
      </c>
      <c r="E16">
        <f t="shared" si="1"/>
        <v>3.5010679198408621</v>
      </c>
      <c r="H16" s="22">
        <v>41183</v>
      </c>
      <c r="I16">
        <v>3.5010679198408621</v>
      </c>
      <c r="J16">
        <f t="shared" si="0"/>
        <v>0.35010679198408623</v>
      </c>
      <c r="R16" s="22">
        <v>41183</v>
      </c>
      <c r="S16">
        <v>0.35010679198408623</v>
      </c>
    </row>
    <row r="17" spans="1:19" x14ac:dyDescent="0.2">
      <c r="A17" s="1">
        <v>153</v>
      </c>
      <c r="B17" s="22">
        <v>41213</v>
      </c>
      <c r="C17" s="1">
        <v>13928.645507813</v>
      </c>
      <c r="D17" s="1">
        <v>5104.5161132813</v>
      </c>
      <c r="E17">
        <f t="shared" si="1"/>
        <v>2.728690672867589</v>
      </c>
      <c r="H17" s="22">
        <v>41213</v>
      </c>
      <c r="I17">
        <v>2.728690672867589</v>
      </c>
      <c r="J17">
        <f t="shared" si="0"/>
        <v>0.27286906728675892</v>
      </c>
      <c r="R17" s="22">
        <v>41213</v>
      </c>
      <c r="S17">
        <v>0.27286906728675892</v>
      </c>
    </row>
    <row r="18" spans="1:19" x14ac:dyDescent="0.2">
      <c r="A18" s="1">
        <v>154</v>
      </c>
      <c r="B18" s="22">
        <v>41214</v>
      </c>
      <c r="C18" s="1">
        <v>14065</v>
      </c>
      <c r="D18" s="1">
        <v>5181</v>
      </c>
      <c r="E18">
        <f t="shared" si="1"/>
        <v>2.7147268867014089</v>
      </c>
      <c r="H18" s="22">
        <v>41214</v>
      </c>
      <c r="I18">
        <v>2.7147268867014089</v>
      </c>
      <c r="J18">
        <f t="shared" si="0"/>
        <v>0.2714726886701409</v>
      </c>
      <c r="R18" s="22">
        <v>41214</v>
      </c>
      <c r="S18">
        <v>0.2714726886701409</v>
      </c>
    </row>
    <row r="19" spans="1:19" x14ac:dyDescent="0.2">
      <c r="A19" s="1">
        <v>183</v>
      </c>
      <c r="B19" s="22">
        <v>41243</v>
      </c>
      <c r="C19" s="1">
        <v>20762.06640625</v>
      </c>
      <c r="D19" s="1">
        <v>8281.099609375</v>
      </c>
      <c r="E19">
        <f t="shared" si="1"/>
        <v>2.5071629838560749</v>
      </c>
      <c r="H19" s="22">
        <v>41243</v>
      </c>
      <c r="I19">
        <v>2.5071629838560749</v>
      </c>
      <c r="J19">
        <f t="shared" si="0"/>
        <v>0.25071629838560749</v>
      </c>
      <c r="R19" s="22">
        <v>41243</v>
      </c>
      <c r="S19">
        <v>0.25071629838560749</v>
      </c>
    </row>
    <row r="20" spans="1:19" x14ac:dyDescent="0.2">
      <c r="A20" s="1">
        <v>184</v>
      </c>
      <c r="B20" s="22">
        <v>41244</v>
      </c>
      <c r="C20" s="1">
        <v>20993</v>
      </c>
      <c r="D20" s="1">
        <v>8388</v>
      </c>
      <c r="E20">
        <f t="shared" si="1"/>
        <v>2.5027420123986648</v>
      </c>
      <c r="H20" s="22">
        <v>41244</v>
      </c>
      <c r="I20">
        <v>2.5027420123986648</v>
      </c>
      <c r="J20">
        <f t="shared" si="0"/>
        <v>0.25027420123986649</v>
      </c>
      <c r="R20" s="22">
        <v>41244</v>
      </c>
      <c r="S20">
        <v>0.25027420123986649</v>
      </c>
    </row>
    <row r="21" spans="1:19" x14ac:dyDescent="0.2">
      <c r="A21" s="1">
        <v>214</v>
      </c>
      <c r="B21" s="22">
        <v>41274</v>
      </c>
      <c r="C21" s="1">
        <v>26207.193359375</v>
      </c>
      <c r="D21" s="1">
        <v>11402.515625</v>
      </c>
      <c r="E21">
        <f t="shared" si="1"/>
        <v>2.2983694319098991</v>
      </c>
      <c r="H21" s="22">
        <v>41274</v>
      </c>
      <c r="I21">
        <v>2.2983694319098991</v>
      </c>
      <c r="J21">
        <f t="shared" si="0"/>
        <v>0.22983694319098991</v>
      </c>
      <c r="R21" s="22">
        <v>41274</v>
      </c>
      <c r="S21">
        <v>0.22983694319098991</v>
      </c>
    </row>
    <row r="22" spans="1:19" x14ac:dyDescent="0.2">
      <c r="A22" s="1">
        <v>215</v>
      </c>
      <c r="B22" s="22">
        <v>41275</v>
      </c>
      <c r="C22" s="1">
        <v>26381</v>
      </c>
      <c r="D22" s="1">
        <v>11503</v>
      </c>
      <c r="E22">
        <f t="shared" si="1"/>
        <v>2.2934017212900981</v>
      </c>
      <c r="H22" s="22">
        <v>41275</v>
      </c>
      <c r="I22">
        <v>2.2934017212900981</v>
      </c>
      <c r="J22">
        <f t="shared" si="0"/>
        <v>0.22934017212900981</v>
      </c>
      <c r="R22" s="22">
        <v>41275</v>
      </c>
      <c r="S22">
        <v>0.22934017212900981</v>
      </c>
    </row>
    <row r="23" spans="1:19" x14ac:dyDescent="0.2">
      <c r="A23" s="1">
        <v>245</v>
      </c>
      <c r="B23" s="22">
        <v>41305</v>
      </c>
      <c r="C23" s="1">
        <v>29668.419921875</v>
      </c>
      <c r="D23" s="1">
        <v>14419.774414063</v>
      </c>
      <c r="E23">
        <f t="shared" si="1"/>
        <v>2.0574815576130399</v>
      </c>
      <c r="H23" s="22">
        <v>41305</v>
      </c>
      <c r="I23">
        <v>2.0574815576130399</v>
      </c>
      <c r="J23">
        <f t="shared" si="0"/>
        <v>0.20574815576130401</v>
      </c>
      <c r="R23" s="22">
        <v>41305</v>
      </c>
      <c r="S23">
        <v>0.20574815576130401</v>
      </c>
    </row>
    <row r="24" spans="1:19" x14ac:dyDescent="0.2">
      <c r="A24" s="1">
        <v>246</v>
      </c>
      <c r="B24" s="22">
        <v>41306</v>
      </c>
      <c r="C24" s="1">
        <v>29778</v>
      </c>
      <c r="D24" s="1">
        <v>14517</v>
      </c>
      <c r="E24">
        <f t="shared" si="1"/>
        <v>2.0512502583178343</v>
      </c>
      <c r="H24" s="22">
        <v>41306</v>
      </c>
      <c r="I24">
        <v>2.0512502583178343</v>
      </c>
      <c r="J24">
        <f t="shared" si="0"/>
        <v>0.20512502583178344</v>
      </c>
      <c r="R24" s="22">
        <v>41306</v>
      </c>
      <c r="S24">
        <v>0.20512502583178344</v>
      </c>
    </row>
    <row r="25" spans="1:19" x14ac:dyDescent="0.2">
      <c r="A25" s="1">
        <v>273</v>
      </c>
      <c r="B25" s="22">
        <v>41333</v>
      </c>
      <c r="C25" s="1">
        <v>33184.8203125</v>
      </c>
      <c r="D25" s="1">
        <v>16511.142578125</v>
      </c>
      <c r="E25">
        <f t="shared" si="1"/>
        <v>2.0098439678223925</v>
      </c>
      <c r="H25" s="22">
        <v>41333</v>
      </c>
      <c r="I25">
        <v>2.0098439678223925</v>
      </c>
      <c r="J25">
        <f t="shared" si="0"/>
        <v>0.20098439678223926</v>
      </c>
      <c r="R25" s="22">
        <v>41333</v>
      </c>
      <c r="S25">
        <v>0.20098439678223926</v>
      </c>
    </row>
    <row r="26" spans="1:19" x14ac:dyDescent="0.2">
      <c r="A26" s="1">
        <v>274</v>
      </c>
      <c r="B26" s="22">
        <v>41334</v>
      </c>
      <c r="C26" s="1">
        <v>33311</v>
      </c>
      <c r="D26" s="1">
        <v>16585</v>
      </c>
      <c r="E26">
        <f t="shared" si="1"/>
        <v>2.0085016581248114</v>
      </c>
      <c r="H26" s="22">
        <v>41334</v>
      </c>
      <c r="I26">
        <v>2.0085016581248114</v>
      </c>
      <c r="J26">
        <f t="shared" si="0"/>
        <v>0.20085016581248116</v>
      </c>
      <c r="R26" s="22">
        <v>41334</v>
      </c>
      <c r="S26">
        <v>0.20085016581248116</v>
      </c>
    </row>
    <row r="27" spans="1:19" x14ac:dyDescent="0.2">
      <c r="A27" s="1">
        <v>304</v>
      </c>
      <c r="B27" s="22">
        <v>41364</v>
      </c>
      <c r="C27" s="1">
        <v>37163.58203125</v>
      </c>
      <c r="D27" s="1">
        <v>19742.7421875</v>
      </c>
      <c r="E27">
        <f t="shared" si="1"/>
        <v>1.8823921053266806</v>
      </c>
      <c r="H27" s="22">
        <v>41364</v>
      </c>
      <c r="I27">
        <v>1.8823921053266806</v>
      </c>
      <c r="J27">
        <f t="shared" si="0"/>
        <v>0.18823921053266807</v>
      </c>
      <c r="R27" s="22">
        <v>41364</v>
      </c>
      <c r="S27">
        <v>0.18823921053266807</v>
      </c>
    </row>
    <row r="28" spans="1:19" x14ac:dyDescent="0.2">
      <c r="A28" s="1">
        <v>305</v>
      </c>
      <c r="B28" s="22">
        <v>41365</v>
      </c>
      <c r="C28" s="1">
        <v>37292</v>
      </c>
      <c r="D28" s="1">
        <v>19848</v>
      </c>
      <c r="E28">
        <f t="shared" si="1"/>
        <v>1.8788794840790004</v>
      </c>
      <c r="H28" s="22">
        <v>41365</v>
      </c>
      <c r="I28">
        <v>1.8788794840790004</v>
      </c>
      <c r="J28">
        <f t="shared" si="0"/>
        <v>0.18788794840790005</v>
      </c>
      <c r="R28" s="22">
        <v>41365</v>
      </c>
      <c r="S28">
        <v>0.18788794840790005</v>
      </c>
    </row>
    <row r="29" spans="1:19" x14ac:dyDescent="0.2">
      <c r="A29" s="1">
        <v>334</v>
      </c>
      <c r="B29" s="22">
        <v>41394</v>
      </c>
      <c r="C29" s="1">
        <v>41232.1328125</v>
      </c>
      <c r="D29" s="1">
        <v>22955.833984375</v>
      </c>
      <c r="E29">
        <f t="shared" si="1"/>
        <v>1.7961505053819806</v>
      </c>
      <c r="H29" s="22">
        <v>41394</v>
      </c>
      <c r="I29">
        <v>1.7961505053819806</v>
      </c>
      <c r="J29">
        <f t="shared" si="0"/>
        <v>0.17961505053819807</v>
      </c>
      <c r="R29" s="22">
        <v>41394</v>
      </c>
      <c r="S29">
        <v>0.17961505053819807</v>
      </c>
    </row>
    <row r="30" spans="1:19" x14ac:dyDescent="0.2">
      <c r="A30" s="1">
        <v>335</v>
      </c>
      <c r="B30" s="22">
        <v>41395</v>
      </c>
      <c r="C30" s="1">
        <v>41368</v>
      </c>
      <c r="D30" s="1">
        <v>23063</v>
      </c>
      <c r="E30">
        <f t="shared" si="1"/>
        <v>1.7936955296362138</v>
      </c>
      <c r="H30" s="22">
        <v>41395</v>
      </c>
      <c r="I30">
        <v>1.7936955296362138</v>
      </c>
      <c r="J30">
        <f t="shared" si="0"/>
        <v>0.17936955296362139</v>
      </c>
      <c r="R30" s="22">
        <v>41395</v>
      </c>
      <c r="S30">
        <v>0.17936955296362139</v>
      </c>
    </row>
    <row r="31" spans="1:19" x14ac:dyDescent="0.2">
      <c r="A31" s="1">
        <v>365</v>
      </c>
      <c r="B31" s="22">
        <v>41425</v>
      </c>
      <c r="C31" s="1">
        <v>45154.7734375</v>
      </c>
      <c r="D31" s="1">
        <v>25803.64453125</v>
      </c>
      <c r="E31">
        <f t="shared" si="1"/>
        <v>1.7499378191640504</v>
      </c>
      <c r="H31" s="22">
        <v>41425</v>
      </c>
      <c r="I31">
        <v>1.7499378191640504</v>
      </c>
      <c r="J31">
        <f t="shared" si="0"/>
        <v>0.17499378191640505</v>
      </c>
      <c r="R31" s="22">
        <v>41425</v>
      </c>
      <c r="S31">
        <v>0.17499378191640505</v>
      </c>
    </row>
    <row r="32" spans="1:19" x14ac:dyDescent="0.2">
      <c r="A32" s="1">
        <v>366</v>
      </c>
      <c r="B32" s="22">
        <v>41426</v>
      </c>
      <c r="C32" s="1">
        <v>45281</v>
      </c>
      <c r="D32" s="1">
        <v>25895</v>
      </c>
      <c r="E32">
        <f t="shared" si="1"/>
        <v>1.7486387333462059</v>
      </c>
      <c r="H32" s="22">
        <v>41426</v>
      </c>
      <c r="I32">
        <v>1.7486387333462059</v>
      </c>
      <c r="J32">
        <f t="shared" si="0"/>
        <v>0.17486387333462061</v>
      </c>
      <c r="R32" s="22">
        <v>41426</v>
      </c>
      <c r="S32">
        <v>0.17486387333462061</v>
      </c>
    </row>
    <row r="33" spans="1:19" x14ac:dyDescent="0.2">
      <c r="A33" s="1">
        <v>395</v>
      </c>
      <c r="B33" s="22">
        <v>41455</v>
      </c>
      <c r="C33" s="1">
        <v>47776.93359375</v>
      </c>
      <c r="D33" s="1">
        <v>28184.06640625</v>
      </c>
      <c r="E33">
        <f t="shared" si="1"/>
        <v>1.6951753130682077</v>
      </c>
      <c r="H33" s="22">
        <v>41455</v>
      </c>
      <c r="I33">
        <v>1.6951753130682077</v>
      </c>
      <c r="J33">
        <f t="shared" si="0"/>
        <v>0.16951753130682079</v>
      </c>
      <c r="R33" s="22">
        <v>41455</v>
      </c>
      <c r="S33">
        <v>0.16951753130682079</v>
      </c>
    </row>
    <row r="34" spans="1:19" x14ac:dyDescent="0.2">
      <c r="A34" s="1">
        <v>396</v>
      </c>
      <c r="B34" s="22">
        <v>41456</v>
      </c>
      <c r="C34" s="1">
        <v>47863</v>
      </c>
      <c r="D34" s="1">
        <v>28263</v>
      </c>
      <c r="E34">
        <f t="shared" si="1"/>
        <v>1.6934861833492552</v>
      </c>
      <c r="H34" s="22">
        <v>41456</v>
      </c>
      <c r="I34">
        <v>1.6934861833492552</v>
      </c>
      <c r="J34">
        <f t="shared" si="0"/>
        <v>0.16934861833492554</v>
      </c>
      <c r="R34" s="22">
        <v>41456</v>
      </c>
      <c r="S34">
        <v>0.16934861833492554</v>
      </c>
    </row>
    <row r="35" spans="1:19" x14ac:dyDescent="0.2">
      <c r="A35" s="1">
        <v>426</v>
      </c>
      <c r="B35" s="22">
        <v>41486</v>
      </c>
      <c r="C35" s="1">
        <v>49739.453125</v>
      </c>
      <c r="D35" s="1">
        <v>30933</v>
      </c>
      <c r="E35">
        <f t="shared" si="1"/>
        <v>1.607973786086057</v>
      </c>
      <c r="H35" s="22">
        <v>41486</v>
      </c>
      <c r="I35">
        <v>1.607973786086057</v>
      </c>
      <c r="J35">
        <f t="shared" si="0"/>
        <v>0.16079737860860571</v>
      </c>
      <c r="R35" s="22">
        <v>41486</v>
      </c>
      <c r="S35">
        <v>0.16079737860860571</v>
      </c>
    </row>
    <row r="36" spans="1:19" x14ac:dyDescent="0.2">
      <c r="A36" s="1">
        <v>427</v>
      </c>
      <c r="B36" s="22">
        <v>41487</v>
      </c>
      <c r="C36" s="1">
        <v>49802</v>
      </c>
      <c r="D36" s="1">
        <v>31022</v>
      </c>
      <c r="E36">
        <f t="shared" si="1"/>
        <v>1.6053768293469151</v>
      </c>
      <c r="H36" s="22">
        <v>41487</v>
      </c>
      <c r="I36">
        <v>1.6053768293469151</v>
      </c>
      <c r="J36">
        <f t="shared" si="0"/>
        <v>0.16053768293469151</v>
      </c>
      <c r="R36" s="22">
        <v>41487</v>
      </c>
      <c r="S36">
        <v>0.16053768293469151</v>
      </c>
    </row>
    <row r="37" spans="1:19" x14ac:dyDescent="0.2">
      <c r="A37" s="1">
        <v>457</v>
      </c>
      <c r="B37" s="22">
        <v>41517</v>
      </c>
      <c r="C37" s="1">
        <v>51979.41796875</v>
      </c>
      <c r="D37" s="1">
        <v>34030.7109375</v>
      </c>
      <c r="E37">
        <f t="shared" si="1"/>
        <v>1.5274267429855983</v>
      </c>
      <c r="H37" s="22">
        <v>41517</v>
      </c>
      <c r="I37">
        <v>1.5274267429855983</v>
      </c>
      <c r="J37">
        <f t="shared" si="0"/>
        <v>0.15274267429855984</v>
      </c>
      <c r="R37" s="22">
        <v>41517</v>
      </c>
      <c r="S37">
        <v>0.15274267429855984</v>
      </c>
    </row>
    <row r="38" spans="1:19" x14ac:dyDescent="0.2">
      <c r="A38" s="1">
        <v>458</v>
      </c>
      <c r="B38" s="22">
        <v>41518</v>
      </c>
      <c r="C38" s="1">
        <v>52052</v>
      </c>
      <c r="D38" s="1">
        <v>34131</v>
      </c>
      <c r="E38">
        <f t="shared" si="1"/>
        <v>1.5250651900032228</v>
      </c>
      <c r="H38" s="22">
        <v>41518</v>
      </c>
      <c r="I38">
        <v>1.5250651900032228</v>
      </c>
      <c r="J38">
        <f t="shared" si="0"/>
        <v>0.1525065190003223</v>
      </c>
      <c r="R38" s="22">
        <v>41518</v>
      </c>
      <c r="S38">
        <v>0.1525065190003223</v>
      </c>
    </row>
    <row r="39" spans="1:19" x14ac:dyDescent="0.2">
      <c r="A39" s="1">
        <v>487</v>
      </c>
      <c r="B39" s="22">
        <v>41547</v>
      </c>
      <c r="C39" s="1">
        <v>54204.765625</v>
      </c>
      <c r="D39" s="1">
        <v>36130.06640625</v>
      </c>
      <c r="E39">
        <f t="shared" si="1"/>
        <v>1.5002675338460858</v>
      </c>
      <c r="H39" s="22">
        <v>41547</v>
      </c>
      <c r="I39">
        <v>1.5002675338460858</v>
      </c>
      <c r="J39">
        <f t="shared" si="0"/>
        <v>0.15002675338460858</v>
      </c>
      <c r="R39" s="22">
        <v>41547</v>
      </c>
      <c r="S39">
        <v>0.15002675338460858</v>
      </c>
    </row>
    <row r="40" spans="1:19" x14ac:dyDescent="0.2">
      <c r="A40" s="1">
        <v>488</v>
      </c>
      <c r="B40" s="22">
        <v>41548</v>
      </c>
      <c r="C40" s="1">
        <v>54279</v>
      </c>
      <c r="D40" s="1">
        <v>36199</v>
      </c>
      <c r="E40">
        <f t="shared" si="1"/>
        <v>1.4994613110859416</v>
      </c>
      <c r="H40" s="22">
        <v>41548</v>
      </c>
      <c r="I40">
        <v>1.4994613110859416</v>
      </c>
      <c r="J40">
        <f t="shared" si="0"/>
        <v>0.14994613110859417</v>
      </c>
      <c r="R40" s="22">
        <v>41548</v>
      </c>
      <c r="S40">
        <v>0.14994613110859417</v>
      </c>
    </row>
    <row r="41" spans="1:19" x14ac:dyDescent="0.2">
      <c r="A41" s="1">
        <v>518</v>
      </c>
      <c r="B41" s="22">
        <v>41578</v>
      </c>
      <c r="C41" s="1">
        <v>55901.90234375</v>
      </c>
      <c r="D41" s="1">
        <v>37840.2890625</v>
      </c>
      <c r="E41">
        <f t="shared" si="1"/>
        <v>1.477311715336477</v>
      </c>
      <c r="H41" s="22">
        <v>41578</v>
      </c>
      <c r="I41">
        <v>1.477311715336477</v>
      </c>
      <c r="J41">
        <f t="shared" si="0"/>
        <v>0.1477311715336477</v>
      </c>
      <c r="R41" s="22">
        <v>41578</v>
      </c>
      <c r="S41">
        <v>0.1477311715336477</v>
      </c>
    </row>
    <row r="42" spans="1:19" x14ac:dyDescent="0.2">
      <c r="A42" s="1">
        <v>519</v>
      </c>
      <c r="B42" s="22">
        <v>41579</v>
      </c>
      <c r="C42" s="1">
        <v>55956</v>
      </c>
      <c r="D42" s="1">
        <v>37895</v>
      </c>
      <c r="E42">
        <f t="shared" si="1"/>
        <v>1.476606412455469</v>
      </c>
      <c r="H42" s="22">
        <v>41579</v>
      </c>
      <c r="I42">
        <v>1.476606412455469</v>
      </c>
      <c r="J42">
        <f t="shared" si="0"/>
        <v>0.1476606412455469</v>
      </c>
      <c r="R42" s="22">
        <v>41579</v>
      </c>
      <c r="S42">
        <v>0.1476606412455469</v>
      </c>
    </row>
    <row r="43" spans="1:19" x14ac:dyDescent="0.2">
      <c r="A43" s="1">
        <v>548</v>
      </c>
      <c r="B43" s="22">
        <v>41608</v>
      </c>
      <c r="C43" s="1">
        <v>57433.06640625</v>
      </c>
      <c r="D43" s="1">
        <v>40573.6328125</v>
      </c>
      <c r="E43">
        <f t="shared" si="1"/>
        <v>1.4155268440383755</v>
      </c>
      <c r="H43" s="22">
        <v>41608</v>
      </c>
      <c r="I43">
        <v>1.4155268440383755</v>
      </c>
      <c r="J43">
        <f t="shared" si="0"/>
        <v>0.14155268440383756</v>
      </c>
      <c r="R43" s="22">
        <v>41608</v>
      </c>
      <c r="S43">
        <v>0.14155268440383756</v>
      </c>
    </row>
    <row r="44" spans="1:19" x14ac:dyDescent="0.2">
      <c r="A44" s="1">
        <v>549</v>
      </c>
      <c r="B44" s="22">
        <v>41609</v>
      </c>
      <c r="C44" s="1">
        <v>57484</v>
      </c>
      <c r="D44" s="1">
        <v>40666</v>
      </c>
      <c r="E44">
        <f t="shared" si="1"/>
        <v>1.4135641567894555</v>
      </c>
      <c r="H44" s="22">
        <v>41609</v>
      </c>
      <c r="I44">
        <v>1.4135641567894555</v>
      </c>
      <c r="J44">
        <f t="shared" si="0"/>
        <v>0.14135641567894555</v>
      </c>
      <c r="R44" s="22">
        <v>41609</v>
      </c>
      <c r="S44">
        <v>0.14135641567894555</v>
      </c>
    </row>
    <row r="45" spans="1:19" x14ac:dyDescent="0.2">
      <c r="A45" s="1">
        <v>579</v>
      </c>
      <c r="B45" s="22">
        <v>41639</v>
      </c>
      <c r="C45" s="1">
        <v>60016.58203125</v>
      </c>
      <c r="D45" s="1">
        <v>43993.09765625</v>
      </c>
      <c r="E45">
        <f t="shared" si="1"/>
        <v>1.3642272362860899</v>
      </c>
      <c r="H45" s="22">
        <v>41639</v>
      </c>
      <c r="I45">
        <v>1.3642272362860899</v>
      </c>
      <c r="J45">
        <f t="shared" si="0"/>
        <v>0.13642272362860899</v>
      </c>
      <c r="R45" s="22">
        <v>41639</v>
      </c>
      <c r="S45">
        <v>0.13642272362860899</v>
      </c>
    </row>
    <row r="46" spans="1:19" x14ac:dyDescent="0.2">
      <c r="A46" s="1">
        <v>580</v>
      </c>
      <c r="B46" s="22">
        <v>41640</v>
      </c>
      <c r="C46" s="1">
        <v>60101</v>
      </c>
      <c r="D46" s="1">
        <v>44104</v>
      </c>
      <c r="E46">
        <f t="shared" si="1"/>
        <v>1.3627108652276438</v>
      </c>
      <c r="H46" s="22">
        <v>41640</v>
      </c>
      <c r="I46">
        <v>1.3627108652276438</v>
      </c>
      <c r="J46">
        <f t="shared" si="0"/>
        <v>0.1362710865227644</v>
      </c>
      <c r="R46" s="22">
        <v>41640</v>
      </c>
      <c r="S46">
        <v>0.1362710865227644</v>
      </c>
    </row>
    <row r="47" spans="1:19" x14ac:dyDescent="0.2">
      <c r="A47" s="1">
        <v>610</v>
      </c>
      <c r="B47" s="22">
        <v>41670</v>
      </c>
      <c r="C47" s="1">
        <v>61881.64453125</v>
      </c>
      <c r="D47" s="1">
        <v>46910.453125</v>
      </c>
      <c r="E47">
        <f t="shared" si="1"/>
        <v>1.3191440373930516</v>
      </c>
      <c r="H47" s="22">
        <v>41670</v>
      </c>
      <c r="I47">
        <v>1.3191440373930516</v>
      </c>
      <c r="J47">
        <f t="shared" si="0"/>
        <v>0.13191440373930516</v>
      </c>
      <c r="R47" s="22">
        <v>41670</v>
      </c>
      <c r="S47">
        <v>0.13191440373930516</v>
      </c>
    </row>
    <row r="48" spans="1:19" x14ac:dyDescent="0.2">
      <c r="A48" s="1">
        <v>611</v>
      </c>
      <c r="B48" s="22">
        <v>41671</v>
      </c>
      <c r="C48" s="1">
        <v>61941</v>
      </c>
      <c r="D48" s="1">
        <v>47004</v>
      </c>
      <c r="E48">
        <f t="shared" si="1"/>
        <v>1.3177814654071993</v>
      </c>
      <c r="H48" s="22">
        <v>41671</v>
      </c>
      <c r="I48">
        <v>1.3177814654071993</v>
      </c>
      <c r="J48">
        <f t="shared" si="0"/>
        <v>0.13177814654071993</v>
      </c>
      <c r="R48" s="22">
        <v>41671</v>
      </c>
      <c r="S48">
        <v>0.13177814654071993</v>
      </c>
    </row>
    <row r="49" spans="1:19" x14ac:dyDescent="0.2">
      <c r="A49" s="1">
        <v>638</v>
      </c>
      <c r="B49" s="22">
        <v>41698</v>
      </c>
      <c r="C49" s="1">
        <v>63032.5703125</v>
      </c>
      <c r="D49" s="1">
        <v>49522.71484375</v>
      </c>
      <c r="E49">
        <f t="shared" si="1"/>
        <v>1.272801188532882</v>
      </c>
      <c r="H49" s="22">
        <v>41698</v>
      </c>
      <c r="I49">
        <v>1.272801188532882</v>
      </c>
      <c r="J49">
        <f t="shared" si="0"/>
        <v>0.12728011885328822</v>
      </c>
      <c r="R49" s="22">
        <v>41698</v>
      </c>
      <c r="S49">
        <v>0.12728011885328822</v>
      </c>
    </row>
    <row r="50" spans="1:19" x14ac:dyDescent="0.2">
      <c r="A50" s="1">
        <v>639</v>
      </c>
      <c r="B50" s="22">
        <v>41699</v>
      </c>
      <c r="C50" s="1">
        <v>63073</v>
      </c>
      <c r="D50" s="1">
        <v>49616</v>
      </c>
      <c r="E50">
        <f t="shared" si="1"/>
        <v>1.2712229925830378</v>
      </c>
      <c r="H50" s="22">
        <v>41699</v>
      </c>
      <c r="I50">
        <v>1.2712229925830378</v>
      </c>
      <c r="J50">
        <f t="shared" si="0"/>
        <v>0.12712229925830379</v>
      </c>
      <c r="R50" s="22">
        <v>41699</v>
      </c>
      <c r="S50">
        <v>0.12712229925830379</v>
      </c>
    </row>
    <row r="51" spans="1:19" x14ac:dyDescent="0.2">
      <c r="A51" s="1">
        <v>669</v>
      </c>
      <c r="B51" s="22">
        <v>41729</v>
      </c>
      <c r="C51" s="1">
        <v>64429.7734375</v>
      </c>
      <c r="D51" s="1">
        <v>51888.2578125</v>
      </c>
      <c r="E51">
        <f t="shared" si="1"/>
        <v>1.2417023841948827</v>
      </c>
      <c r="H51" s="22">
        <v>41729</v>
      </c>
      <c r="I51">
        <v>1.2417023841948827</v>
      </c>
      <c r="J51">
        <f t="shared" si="0"/>
        <v>0.12417023841948827</v>
      </c>
      <c r="R51" s="22">
        <v>41729</v>
      </c>
      <c r="S51">
        <v>0.12417023841948827</v>
      </c>
    </row>
    <row r="52" spans="1:19" x14ac:dyDescent="0.2">
      <c r="A52" s="1">
        <v>670</v>
      </c>
      <c r="B52" s="22">
        <v>41730</v>
      </c>
      <c r="C52" s="1">
        <v>64475</v>
      </c>
      <c r="D52" s="1">
        <v>51964</v>
      </c>
      <c r="E52">
        <f t="shared" si="1"/>
        <v>1.2407628358094065</v>
      </c>
      <c r="H52" s="22">
        <v>41730</v>
      </c>
      <c r="I52">
        <v>1.2407628358094065</v>
      </c>
      <c r="J52">
        <f t="shared" si="0"/>
        <v>0.12407628358094065</v>
      </c>
      <c r="R52" s="22">
        <v>41730</v>
      </c>
      <c r="S52">
        <v>0.12407628358094065</v>
      </c>
    </row>
    <row r="53" spans="1:19" x14ac:dyDescent="0.2">
      <c r="A53" s="1">
        <v>699</v>
      </c>
      <c r="B53" s="22">
        <v>41759</v>
      </c>
      <c r="C53" s="1">
        <v>65528.66796875</v>
      </c>
      <c r="D53" s="1">
        <v>54034.6015625</v>
      </c>
      <c r="E53">
        <f t="shared" si="1"/>
        <v>1.2127167791355915</v>
      </c>
      <c r="H53" s="22">
        <v>41759</v>
      </c>
      <c r="I53">
        <v>1.2127167791355915</v>
      </c>
      <c r="J53">
        <f t="shared" si="0"/>
        <v>0.12127167791355915</v>
      </c>
      <c r="R53" s="22">
        <v>41759</v>
      </c>
      <c r="S53">
        <v>0.12127167791355915</v>
      </c>
    </row>
    <row r="54" spans="1:19" x14ac:dyDescent="0.2">
      <c r="A54" s="1">
        <v>700</v>
      </c>
      <c r="B54" s="22">
        <v>41760</v>
      </c>
      <c r="C54" s="1">
        <v>65565</v>
      </c>
      <c r="D54" s="1">
        <v>54106</v>
      </c>
      <c r="E54">
        <f t="shared" si="1"/>
        <v>1.2117879717591395</v>
      </c>
      <c r="H54" s="22">
        <v>41760</v>
      </c>
      <c r="I54">
        <v>1.2117879717591395</v>
      </c>
      <c r="J54">
        <f t="shared" si="0"/>
        <v>0.12117879717591395</v>
      </c>
      <c r="R54" s="22">
        <v>41760</v>
      </c>
      <c r="S54">
        <v>0.12117879717591395</v>
      </c>
    </row>
    <row r="55" spans="1:19" x14ac:dyDescent="0.2">
      <c r="A55" s="1">
        <v>730</v>
      </c>
      <c r="B55" s="22">
        <v>41790</v>
      </c>
      <c r="C55" s="1">
        <v>66777.578125</v>
      </c>
      <c r="D55" s="1">
        <v>56846.64453125</v>
      </c>
      <c r="E55">
        <f t="shared" si="1"/>
        <v>1.1746969179208233</v>
      </c>
      <c r="H55" s="22">
        <v>41790</v>
      </c>
      <c r="I55">
        <v>1.1746969179208233</v>
      </c>
      <c r="J55">
        <f t="shared" si="0"/>
        <v>0.11746969179208233</v>
      </c>
      <c r="R55" s="22">
        <v>41790</v>
      </c>
      <c r="S55">
        <v>0.11746969179208233</v>
      </c>
    </row>
    <row r="56" spans="1:19" x14ac:dyDescent="0.2">
      <c r="A56" s="1">
        <v>731</v>
      </c>
      <c r="B56" s="22">
        <v>41791</v>
      </c>
      <c r="C56" s="1">
        <v>66818</v>
      </c>
      <c r="D56" s="1">
        <v>56938</v>
      </c>
      <c r="E56">
        <f t="shared" si="1"/>
        <v>1.1735220766447716</v>
      </c>
      <c r="H56" s="22">
        <v>41791</v>
      </c>
      <c r="I56">
        <v>1.1735220766447716</v>
      </c>
      <c r="J56">
        <f t="shared" si="0"/>
        <v>0.11735220766447717</v>
      </c>
      <c r="R56" s="22">
        <v>41791</v>
      </c>
      <c r="S56">
        <v>0.11735220766447717</v>
      </c>
    </row>
    <row r="57" spans="1:19" x14ac:dyDescent="0.2">
      <c r="A57" s="1">
        <v>760</v>
      </c>
      <c r="B57" s="22">
        <v>41820</v>
      </c>
      <c r="C57" s="1">
        <v>67982.8359375</v>
      </c>
      <c r="D57" s="1">
        <v>59397.19921875</v>
      </c>
      <c r="E57">
        <f t="shared" si="1"/>
        <v>1.1445461542240489</v>
      </c>
      <c r="H57" s="22">
        <v>41820</v>
      </c>
      <c r="I57">
        <v>1.1445461542240489</v>
      </c>
      <c r="J57">
        <f t="shared" si="0"/>
        <v>0.1144546154224049</v>
      </c>
      <c r="R57" s="22">
        <v>41820</v>
      </c>
      <c r="S57">
        <v>0.1144546154224049</v>
      </c>
    </row>
    <row r="58" spans="1:19" x14ac:dyDescent="0.2">
      <c r="A58" s="1">
        <v>761</v>
      </c>
      <c r="B58" s="22">
        <v>41821</v>
      </c>
      <c r="C58" s="1">
        <v>68023</v>
      </c>
      <c r="D58" s="1">
        <v>59482</v>
      </c>
      <c r="E58">
        <f t="shared" si="1"/>
        <v>1.1435896573753404</v>
      </c>
      <c r="H58" s="22">
        <v>41821</v>
      </c>
      <c r="I58">
        <v>1.1435896573753404</v>
      </c>
      <c r="J58">
        <f t="shared" si="0"/>
        <v>0.11435896573753404</v>
      </c>
      <c r="R58" s="22">
        <v>41821</v>
      </c>
      <c r="S58">
        <v>0.11435896573753404</v>
      </c>
    </row>
    <row r="59" spans="1:19" x14ac:dyDescent="0.2">
      <c r="A59" s="1">
        <v>791</v>
      </c>
      <c r="B59" s="22">
        <v>41851</v>
      </c>
      <c r="C59" s="1">
        <v>69161.0625</v>
      </c>
      <c r="D59" s="1">
        <v>61676.83984375</v>
      </c>
      <c r="E59">
        <f t="shared" si="1"/>
        <v>1.1213457543416665</v>
      </c>
      <c r="H59" s="22">
        <v>41851</v>
      </c>
      <c r="I59">
        <v>1.1213457543416665</v>
      </c>
      <c r="J59">
        <f t="shared" si="0"/>
        <v>0.11213457543416666</v>
      </c>
      <c r="R59" s="22">
        <v>41851</v>
      </c>
      <c r="S59">
        <v>0.11213457543416666</v>
      </c>
    </row>
    <row r="60" spans="1:19" x14ac:dyDescent="0.2">
      <c r="A60" s="1">
        <v>792</v>
      </c>
      <c r="B60" s="22">
        <v>41852</v>
      </c>
      <c r="C60" s="1">
        <v>69199</v>
      </c>
      <c r="D60" s="1">
        <v>61750</v>
      </c>
      <c r="E60">
        <f t="shared" si="1"/>
        <v>1.1206315789473684</v>
      </c>
      <c r="H60" s="22">
        <v>41852</v>
      </c>
      <c r="I60">
        <v>1.1206315789473684</v>
      </c>
      <c r="J60">
        <f t="shared" si="0"/>
        <v>0.11206315789473685</v>
      </c>
      <c r="R60" s="22">
        <v>41852</v>
      </c>
      <c r="S60">
        <v>0.11206315789473685</v>
      </c>
    </row>
    <row r="61" spans="1:19" x14ac:dyDescent="0.2">
      <c r="A61" s="1">
        <v>822</v>
      </c>
      <c r="B61" s="22">
        <v>41882</v>
      </c>
      <c r="C61" s="1">
        <v>70793.8359375</v>
      </c>
      <c r="D61" s="1">
        <v>64677.41796875</v>
      </c>
      <c r="E61">
        <f t="shared" si="1"/>
        <v>1.0945680603963697</v>
      </c>
      <c r="H61" s="22">
        <v>41882</v>
      </c>
      <c r="I61">
        <v>1.0945680603963697</v>
      </c>
      <c r="J61">
        <f t="shared" si="0"/>
        <v>0.10945680603963698</v>
      </c>
      <c r="R61" s="22">
        <v>41882</v>
      </c>
      <c r="S61">
        <v>0.10945680603963698</v>
      </c>
    </row>
    <row r="62" spans="1:19" x14ac:dyDescent="0.2">
      <c r="A62" s="1">
        <v>823</v>
      </c>
      <c r="B62" s="22">
        <v>41883</v>
      </c>
      <c r="C62" s="1">
        <v>70847</v>
      </c>
      <c r="D62" s="1">
        <v>64775</v>
      </c>
      <c r="E62">
        <f t="shared" si="1"/>
        <v>1.0937398687765341</v>
      </c>
      <c r="H62" s="22">
        <v>41883</v>
      </c>
      <c r="I62">
        <v>1.0937398687765341</v>
      </c>
      <c r="J62">
        <f t="shared" si="0"/>
        <v>0.10937398687765341</v>
      </c>
      <c r="R62" s="22">
        <v>41883</v>
      </c>
      <c r="S62">
        <v>0.10937398687765341</v>
      </c>
    </row>
    <row r="63" spans="1:19" x14ac:dyDescent="0.2">
      <c r="A63" s="1">
        <v>852</v>
      </c>
      <c r="B63" s="22">
        <v>41912</v>
      </c>
      <c r="C63" s="1">
        <v>71706.3671875</v>
      </c>
      <c r="D63" s="1">
        <v>68114.8359375</v>
      </c>
      <c r="E63">
        <f t="shared" si="1"/>
        <v>1.0527275915821845</v>
      </c>
      <c r="H63" s="22">
        <v>41912</v>
      </c>
      <c r="I63">
        <v>1.0527275915821845</v>
      </c>
      <c r="J63">
        <f t="shared" si="0"/>
        <v>0.10527275915821846</v>
      </c>
      <c r="R63" s="22">
        <v>41912</v>
      </c>
      <c r="S63">
        <v>0.10527275915821846</v>
      </c>
    </row>
    <row r="64" spans="1:19" x14ac:dyDescent="0.2">
      <c r="A64" s="1">
        <v>853</v>
      </c>
      <c r="B64" s="22">
        <v>41913</v>
      </c>
      <c r="C64" s="1">
        <v>71736</v>
      </c>
      <c r="D64" s="1">
        <v>68230</v>
      </c>
      <c r="E64">
        <f t="shared" si="1"/>
        <v>1.0513850212516489</v>
      </c>
      <c r="H64" s="22">
        <v>41913</v>
      </c>
      <c r="I64">
        <v>1.0513850212516489</v>
      </c>
      <c r="J64">
        <f t="shared" si="0"/>
        <v>0.1051385021251649</v>
      </c>
      <c r="R64" s="22">
        <v>41913</v>
      </c>
      <c r="S64">
        <v>0.1051385021251649</v>
      </c>
    </row>
    <row r="65" spans="1:19" x14ac:dyDescent="0.2">
      <c r="A65" s="1">
        <v>883</v>
      </c>
      <c r="B65" s="22">
        <v>41943</v>
      </c>
      <c r="C65" s="1">
        <v>72569.2265625</v>
      </c>
      <c r="D65" s="1">
        <v>71279.3515625</v>
      </c>
      <c r="E65">
        <f t="shared" si="1"/>
        <v>1.018096054070708</v>
      </c>
      <c r="H65" s="22">
        <v>41943</v>
      </c>
      <c r="I65">
        <v>1.018096054070708</v>
      </c>
      <c r="J65">
        <f t="shared" si="0"/>
        <v>0.10180960540707081</v>
      </c>
      <c r="R65" s="22">
        <v>41943</v>
      </c>
      <c r="S65">
        <v>0.10180960540707081</v>
      </c>
    </row>
    <row r="66" spans="1:19" x14ac:dyDescent="0.2">
      <c r="A66" s="1">
        <v>884</v>
      </c>
      <c r="B66" s="22">
        <v>41944</v>
      </c>
      <c r="C66" s="1">
        <v>72597</v>
      </c>
      <c r="D66" s="1">
        <v>71381</v>
      </c>
      <c r="E66">
        <f t="shared" si="1"/>
        <v>1.0170353455401298</v>
      </c>
      <c r="H66" s="22">
        <v>41944</v>
      </c>
      <c r="I66">
        <v>1.0170353455401298</v>
      </c>
      <c r="J66">
        <f t="shared" si="0"/>
        <v>0.10170353455401299</v>
      </c>
      <c r="R66" s="22">
        <v>41944</v>
      </c>
      <c r="S66">
        <v>0.10170353455401299</v>
      </c>
    </row>
    <row r="67" spans="1:19" x14ac:dyDescent="0.2">
      <c r="A67" s="1">
        <v>913</v>
      </c>
      <c r="B67" s="22">
        <v>41973</v>
      </c>
      <c r="C67" s="1">
        <v>73443.796875</v>
      </c>
      <c r="D67" s="1">
        <v>75139.3984375</v>
      </c>
      <c r="E67">
        <f t="shared" si="1"/>
        <v>0.97743392151441855</v>
      </c>
      <c r="H67" s="22">
        <v>41973</v>
      </c>
      <c r="I67">
        <v>0.97743392151441855</v>
      </c>
      <c r="J67">
        <f t="shared" si="0"/>
        <v>9.7743392151441857E-2</v>
      </c>
      <c r="R67" s="22">
        <v>41973</v>
      </c>
      <c r="S67">
        <v>9.7743392151441857E-2</v>
      </c>
    </row>
    <row r="68" spans="1:19" x14ac:dyDescent="0.2">
      <c r="A68" s="1">
        <v>914</v>
      </c>
      <c r="B68" s="22">
        <v>41974</v>
      </c>
      <c r="C68" s="1">
        <v>73473</v>
      </c>
      <c r="D68" s="1">
        <v>75269</v>
      </c>
      <c r="E68">
        <f t="shared" si="1"/>
        <v>0.97613891509120621</v>
      </c>
      <c r="H68" s="22">
        <v>41974</v>
      </c>
      <c r="I68">
        <v>0.97613891509120621</v>
      </c>
      <c r="J68">
        <f t="shared" si="0"/>
        <v>9.7613891509120629E-2</v>
      </c>
      <c r="R68" s="22">
        <v>41974</v>
      </c>
      <c r="S68">
        <v>9.7613891509120629E-2</v>
      </c>
    </row>
    <row r="69" spans="1:19" x14ac:dyDescent="0.2">
      <c r="A69" s="1">
        <v>944</v>
      </c>
      <c r="B69" s="22">
        <v>42004</v>
      </c>
      <c r="C69" s="1">
        <v>74021.7109375</v>
      </c>
      <c r="D69" s="1">
        <v>78080.2890625</v>
      </c>
      <c r="E69">
        <f t="shared" si="1"/>
        <v>0.94802045210473951</v>
      </c>
      <c r="H69" s="22">
        <v>42004</v>
      </c>
      <c r="I69">
        <v>0.94802045210473951</v>
      </c>
      <c r="J69">
        <f t="shared" si="0"/>
        <v>9.4802045210473959E-2</v>
      </c>
      <c r="R69" s="22">
        <v>42004</v>
      </c>
      <c r="S69">
        <v>9.4802045210473959E-2</v>
      </c>
    </row>
    <row r="70" spans="1:19" x14ac:dyDescent="0.2">
      <c r="A70" s="1">
        <v>945</v>
      </c>
      <c r="B70" s="22">
        <v>42005</v>
      </c>
      <c r="C70" s="1">
        <v>74040</v>
      </c>
      <c r="D70" s="1">
        <v>78174</v>
      </c>
      <c r="E70">
        <f t="shared" si="1"/>
        <v>0.94711796761071454</v>
      </c>
      <c r="H70" s="22">
        <v>42005</v>
      </c>
      <c r="I70">
        <v>0.94711796761071454</v>
      </c>
      <c r="J70">
        <f t="shared" si="0"/>
        <v>9.4711796761071457E-2</v>
      </c>
      <c r="R70" s="22">
        <v>42005</v>
      </c>
      <c r="S70">
        <v>9.4711796761071457E-2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含水率 累产油</vt:lpstr>
      <vt:lpstr>采油</vt:lpstr>
      <vt:lpstr>注汽</vt:lpstr>
      <vt:lpstr>油汽比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2016-11-29T15:45:06Z</dcterms:modified>
</cp:coreProperties>
</file>