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inter 2023\PHYS 3606 modern II\"/>
    </mc:Choice>
  </mc:AlternateContent>
  <xr:revisionPtr revIDLastSave="0" documentId="13_ncr:1_{7865862B-D6D3-446D-9874-49B4E1C12A4A}" xr6:coauthVersionLast="47" xr6:coauthVersionMax="47" xr10:uidLastSave="{00000000-0000-0000-0000-000000000000}"/>
  <bookViews>
    <workbookView xWindow="-78" yWindow="0" windowWidth="11676" windowHeight="12318" xr2:uid="{2027A67A-4207-480A-95A3-445FD4C400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71" i="1"/>
  <c r="B65" i="1"/>
  <c r="B66" i="1" s="1"/>
  <c r="B53" i="1"/>
  <c r="B51" i="1"/>
  <c r="B45" i="1"/>
  <c r="B46" i="1" s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  <c r="D8" i="1"/>
  <c r="B33" i="1"/>
  <c r="B31" i="1"/>
  <c r="B25" i="1"/>
  <c r="B26" i="1" s="1"/>
</calcChain>
</file>

<file path=xl/sharedStrings.xml><?xml version="1.0" encoding="utf-8"?>
<sst xmlns="http://schemas.openxmlformats.org/spreadsheetml/2006/main" count="117" uniqueCount="46">
  <si>
    <t>Character</t>
  </si>
  <si>
    <t>Value</t>
  </si>
  <si>
    <t>Units</t>
  </si>
  <si>
    <t>Formulae</t>
  </si>
  <si>
    <t>Bz*Rh/c</t>
  </si>
  <si>
    <t>Bz</t>
  </si>
  <si>
    <t>c</t>
  </si>
  <si>
    <t>Rh</t>
  </si>
  <si>
    <t>V/A</t>
  </si>
  <si>
    <t>m</t>
  </si>
  <si>
    <t>(m^3)/A*s</t>
  </si>
  <si>
    <t>slope (m)</t>
  </si>
  <si>
    <t>m*c/Bz</t>
  </si>
  <si>
    <t>n</t>
  </si>
  <si>
    <t>1/(q*Rh)</t>
  </si>
  <si>
    <t>q</t>
  </si>
  <si>
    <t>C</t>
  </si>
  <si>
    <t>Tesla</t>
  </si>
  <si>
    <t>b</t>
  </si>
  <si>
    <t>I3(A)</t>
  </si>
  <si>
    <t>Vx3 (V)</t>
  </si>
  <si>
    <t>Drift Veocity 3 (m/s)</t>
  </si>
  <si>
    <t>I4 (A)</t>
  </si>
  <si>
    <t>Vx4 (V)</t>
  </si>
  <si>
    <t>Vh4 (mV)</t>
  </si>
  <si>
    <t>I5 (A)</t>
  </si>
  <si>
    <t>Vx5(V)</t>
  </si>
  <si>
    <t>Vh5(mV)</t>
  </si>
  <si>
    <t>Drift Veocity 4 (m/s)</t>
  </si>
  <si>
    <t>Drift Veocity 5 (m/s)</t>
  </si>
  <si>
    <t>Resistance</t>
  </si>
  <si>
    <t>Resistivity</t>
  </si>
  <si>
    <t>a</t>
  </si>
  <si>
    <t>Ohm</t>
  </si>
  <si>
    <t>R</t>
  </si>
  <si>
    <t>R*b*c/a</t>
  </si>
  <si>
    <t>ohm*m</t>
  </si>
  <si>
    <t>Slope 2(m2)</t>
  </si>
  <si>
    <t>u*Bz*b/a</t>
  </si>
  <si>
    <t>NA</t>
  </si>
  <si>
    <t>Mobility</t>
  </si>
  <si>
    <t>(m^2)/Vs</t>
  </si>
  <si>
    <t>((m2)a)/(Bz*b)</t>
  </si>
  <si>
    <t>Vh3 (mV)</t>
  </si>
  <si>
    <t>0.3 Tesla</t>
  </si>
  <si>
    <t>0.4 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</si>
</sst>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Vh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3Tesla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133778290448184"/>
                  <c:y val="-0.71603926949566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 formatCode="0.00E+00">
                  <c:v>-2.8610229492200001E-4</c:v>
                </c:pt>
                <c:pt idx="1">
                  <c:v>-2.55966186523E-2</c:v>
                </c:pt>
                <c:pt idx="2">
                  <c:v>-4.9610137939499997E-2</c:v>
                </c:pt>
                <c:pt idx="3">
                  <c:v>-7.6141357421899994E-2</c:v>
                </c:pt>
                <c:pt idx="4">
                  <c:v>-0.10158538818399999</c:v>
                </c:pt>
                <c:pt idx="5">
                  <c:v>-0.12611389160200001</c:v>
                </c:pt>
                <c:pt idx="6">
                  <c:v>-0.13130187988299999</c:v>
                </c:pt>
                <c:pt idx="7">
                  <c:v>-0.151386260986</c:v>
                </c:pt>
                <c:pt idx="8">
                  <c:v>-0.17684936523399999</c:v>
                </c:pt>
                <c:pt idx="9">
                  <c:v>-0.20248413085899999</c:v>
                </c:pt>
                <c:pt idx="10">
                  <c:v>-0.23178100585899999</c:v>
                </c:pt>
                <c:pt idx="11">
                  <c:v>-0.25220870971699999</c:v>
                </c:pt>
                <c:pt idx="12">
                  <c:v>-0.27606964111299997</c:v>
                </c:pt>
                <c:pt idx="13">
                  <c:v>-0.30559539794899998</c:v>
                </c:pt>
                <c:pt idx="14">
                  <c:v>-0.32930374145500002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3.5983887501100001E-2</c:v>
                </c:pt>
                <c:pt idx="1">
                  <c:v>5.9733253251800003</c:v>
                </c:pt>
                <c:pt idx="2">
                  <c:v>11.334924562799999</c:v>
                </c:pt>
                <c:pt idx="3">
                  <c:v>18.279814850499999</c:v>
                </c:pt>
                <c:pt idx="4">
                  <c:v>24.145188513200001</c:v>
                </c:pt>
                <c:pt idx="5">
                  <c:v>29.650723300900001</c:v>
                </c:pt>
                <c:pt idx="6">
                  <c:v>30.730239925900001</c:v>
                </c:pt>
                <c:pt idx="7">
                  <c:v>35.192241975999998</c:v>
                </c:pt>
                <c:pt idx="8">
                  <c:v>41.201551188700002</c:v>
                </c:pt>
                <c:pt idx="9">
                  <c:v>46.958973188900003</c:v>
                </c:pt>
                <c:pt idx="10">
                  <c:v>53.472056826600003</c:v>
                </c:pt>
                <c:pt idx="11">
                  <c:v>58.0420105392</c:v>
                </c:pt>
                <c:pt idx="12">
                  <c:v>63.475577551900003</c:v>
                </c:pt>
                <c:pt idx="13">
                  <c:v>70.348500064600003</c:v>
                </c:pt>
                <c:pt idx="14">
                  <c:v>75.566163752199998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D-4278-BAA7-4DA62B768FDF}"/>
            </c:ext>
          </c:extLst>
        </c:ser>
        <c:ser>
          <c:idx val="1"/>
          <c:order val="1"/>
          <c:tx>
            <c:v>4Tesla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573631808863979"/>
                  <c:y val="-0.58367049951111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Sheet1!$E$2:$E$16</c:f>
              <c:numCache>
                <c:formatCode>General</c:formatCode>
                <c:ptCount val="15"/>
                <c:pt idx="0" formatCode="0.00E+00">
                  <c:v>-1.9073486328100001E-4</c:v>
                </c:pt>
                <c:pt idx="1">
                  <c:v>-2.6378631591800001E-2</c:v>
                </c:pt>
                <c:pt idx="2">
                  <c:v>-4.7206878662100001E-2</c:v>
                </c:pt>
                <c:pt idx="3">
                  <c:v>-7.60459899902E-2</c:v>
                </c:pt>
                <c:pt idx="4">
                  <c:v>-0.103740692139</c:v>
                </c:pt>
                <c:pt idx="5">
                  <c:v>-0.12716293335000001</c:v>
                </c:pt>
                <c:pt idx="6">
                  <c:v>-0.151386260986</c:v>
                </c:pt>
                <c:pt idx="7">
                  <c:v>-0.17658233642599999</c:v>
                </c:pt>
                <c:pt idx="8">
                  <c:v>-0.207538604736</c:v>
                </c:pt>
                <c:pt idx="9">
                  <c:v>-0.23117065429700001</c:v>
                </c:pt>
                <c:pt idx="10">
                  <c:v>-0.26046752929700001</c:v>
                </c:pt>
                <c:pt idx="11">
                  <c:v>-0.27648925781299999</c:v>
                </c:pt>
                <c:pt idx="12">
                  <c:v>-0.30843734741200002</c:v>
                </c:pt>
                <c:pt idx="13">
                  <c:v>-0.32693862914999999</c:v>
                </c:pt>
                <c:pt idx="14">
                  <c:v>-0.34856796264599998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3.5983887501100001E-2</c:v>
                </c:pt>
                <c:pt idx="1">
                  <c:v>8.3482619002499998</c:v>
                </c:pt>
                <c:pt idx="2">
                  <c:v>15.581023288000001</c:v>
                </c:pt>
                <c:pt idx="3">
                  <c:v>25.0447857007</c:v>
                </c:pt>
                <c:pt idx="4">
                  <c:v>33.968789801</c:v>
                </c:pt>
                <c:pt idx="5">
                  <c:v>41.309502851200001</c:v>
                </c:pt>
                <c:pt idx="6">
                  <c:v>48.758167563900003</c:v>
                </c:pt>
                <c:pt idx="7">
                  <c:v>56.926510026700001</c:v>
                </c:pt>
                <c:pt idx="8">
                  <c:v>66.606175764499994</c:v>
                </c:pt>
                <c:pt idx="9">
                  <c:v>74.090824364699998</c:v>
                </c:pt>
                <c:pt idx="10">
                  <c:v>83.482619002500002</c:v>
                </c:pt>
                <c:pt idx="11">
                  <c:v>88.592331027599997</c:v>
                </c:pt>
                <c:pt idx="12">
                  <c:v>99.531432827900005</c:v>
                </c:pt>
                <c:pt idx="13">
                  <c:v>105.43279037800001</c:v>
                </c:pt>
                <c:pt idx="14">
                  <c:v>112.125793453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A1C-8BD4-E201DA9303DA}"/>
            </c:ext>
          </c:extLst>
        </c:ser>
        <c:ser>
          <c:idx val="2"/>
          <c:order val="2"/>
          <c:tx>
            <c:v>5Tesla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759954791936412"/>
                  <c:y val="-0.44056912655485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Sheet1!$I$2:$I$16</c:f>
              <c:numCache>
                <c:formatCode>General</c:formatCode>
                <c:ptCount val="15"/>
                <c:pt idx="0" formatCode="0.00E+00">
                  <c:v>-1.7166137695299999E-4</c:v>
                </c:pt>
                <c:pt idx="1">
                  <c:v>-2.3174285888699998E-2</c:v>
                </c:pt>
                <c:pt idx="2">
                  <c:v>-5.02967834473E-2</c:v>
                </c:pt>
                <c:pt idx="3">
                  <c:v>-7.5874328613299999E-2</c:v>
                </c:pt>
                <c:pt idx="4">
                  <c:v>-0.102787017822</c:v>
                </c:pt>
                <c:pt idx="5">
                  <c:v>-0.126781463623</c:v>
                </c:pt>
                <c:pt idx="6">
                  <c:v>-0.15331268310500001</c:v>
                </c:pt>
                <c:pt idx="7">
                  <c:v>-0.17766952514600001</c:v>
                </c:pt>
                <c:pt idx="8">
                  <c:v>-0.20486831664999999</c:v>
                </c:pt>
                <c:pt idx="9">
                  <c:v>-0.229377746582</c:v>
                </c:pt>
                <c:pt idx="10">
                  <c:v>-0.25213241577099998</c:v>
                </c:pt>
                <c:pt idx="11">
                  <c:v>-0.28152465820299999</c:v>
                </c:pt>
                <c:pt idx="12">
                  <c:v>-0.30847549438499999</c:v>
                </c:pt>
                <c:pt idx="13">
                  <c:v>-0.33136367797900002</c:v>
                </c:pt>
                <c:pt idx="14">
                  <c:v>-0.35455703735400002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9.4637624127799995</c:v>
                </c:pt>
                <c:pt idx="2">
                  <c:v>21.8422197131</c:v>
                </c:pt>
                <c:pt idx="3">
                  <c:v>32.241563200999998</c:v>
                </c:pt>
                <c:pt idx="4">
                  <c:v>43.468536101300003</c:v>
                </c:pt>
                <c:pt idx="5">
                  <c:v>53.148201839099997</c:v>
                </c:pt>
                <c:pt idx="6">
                  <c:v>63.943368089400003</c:v>
                </c:pt>
                <c:pt idx="7">
                  <c:v>74.270743802200002</c:v>
                </c:pt>
                <c:pt idx="8">
                  <c:v>85.209845602499996</c:v>
                </c:pt>
                <c:pt idx="9">
                  <c:v>96.220915177799995</c:v>
                </c:pt>
                <c:pt idx="10">
                  <c:v>105.792629253</c:v>
                </c:pt>
                <c:pt idx="11">
                  <c:v>117.811247678</c:v>
                </c:pt>
                <c:pt idx="12">
                  <c:v>129.110188354</c:v>
                </c:pt>
                <c:pt idx="13">
                  <c:v>138.645918542</c:v>
                </c:pt>
                <c:pt idx="14">
                  <c:v>147.929761517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A1C-8BD4-E201DA93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23119"/>
        <c:axId val="724576863"/>
      </c:scatterChart>
      <c:valAx>
        <c:axId val="3616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76863"/>
        <c:crosses val="autoZero"/>
        <c:crossBetween val="midCat"/>
      </c:valAx>
      <c:valAx>
        <c:axId val="7245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2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7105098375480527"/>
          <c:y val="0.67028516066758059"/>
          <c:w val="9.7413349138166655E-2"/>
          <c:h val="0.14496948827242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Vx3 Vs Ix3 B3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0.3 Tesla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712505156873848"/>
                  <c:y val="-0.16562613231800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 formatCode="0.00E+00">
                  <c:v>-2.8610229492200001E-4</c:v>
                </c:pt>
                <c:pt idx="1">
                  <c:v>-2.55966186523E-2</c:v>
                </c:pt>
                <c:pt idx="2">
                  <c:v>-4.9610137939499997E-2</c:v>
                </c:pt>
                <c:pt idx="3">
                  <c:v>-7.6141357421899994E-2</c:v>
                </c:pt>
                <c:pt idx="4">
                  <c:v>-0.10158538818399999</c:v>
                </c:pt>
                <c:pt idx="5">
                  <c:v>-0.12611389160200001</c:v>
                </c:pt>
                <c:pt idx="6">
                  <c:v>-0.13130187988299999</c:v>
                </c:pt>
                <c:pt idx="7">
                  <c:v>-0.151386260986</c:v>
                </c:pt>
                <c:pt idx="8">
                  <c:v>-0.17684936523399999</c:v>
                </c:pt>
                <c:pt idx="9">
                  <c:v>-0.20248413085899999</c:v>
                </c:pt>
                <c:pt idx="10">
                  <c:v>-0.23178100585899999</c:v>
                </c:pt>
                <c:pt idx="11">
                  <c:v>-0.25220870971699999</c:v>
                </c:pt>
                <c:pt idx="12">
                  <c:v>-0.27606964111299997</c:v>
                </c:pt>
                <c:pt idx="13">
                  <c:v>-0.30559539794899998</c:v>
                </c:pt>
                <c:pt idx="14">
                  <c:v>-0.32930374145500002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-7.62939453125E-4</c:v>
                </c:pt>
                <c:pt idx="1">
                  <c:v>-8.5258483886700001E-2</c:v>
                </c:pt>
                <c:pt idx="2">
                  <c:v>-0.16250610351600001</c:v>
                </c:pt>
                <c:pt idx="3">
                  <c:v>-0.24814605712900001</c:v>
                </c:pt>
                <c:pt idx="4">
                  <c:v>-0.33893585205100002</c:v>
                </c:pt>
                <c:pt idx="5">
                  <c:v>-0.41866302490200002</c:v>
                </c:pt>
                <c:pt idx="6">
                  <c:v>-0.43678283691399999</c:v>
                </c:pt>
                <c:pt idx="7">
                  <c:v>-0.50296783447299998</c:v>
                </c:pt>
                <c:pt idx="8">
                  <c:v>-0.58822631835899997</c:v>
                </c:pt>
                <c:pt idx="9">
                  <c:v>-0.68206787109400002</c:v>
                </c:pt>
                <c:pt idx="10">
                  <c:v>-0.78029632568399998</c:v>
                </c:pt>
                <c:pt idx="11">
                  <c:v>-0.85010528564499999</c:v>
                </c:pt>
                <c:pt idx="12">
                  <c:v>-0.93116760253899999</c:v>
                </c:pt>
                <c:pt idx="13">
                  <c:v>-1.03492736816</c:v>
                </c:pt>
                <c:pt idx="14">
                  <c:v>-1.12476348877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8-42C2-A33C-093FF419C102}"/>
            </c:ext>
          </c:extLst>
        </c:ser>
        <c:ser>
          <c:idx val="1"/>
          <c:order val="1"/>
          <c:tx>
            <c:v>4Tesla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09433408151705"/>
                  <c:y val="-1.23476582944630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Sheet1!$E$2:$E$16</c:f>
              <c:numCache>
                <c:formatCode>General</c:formatCode>
                <c:ptCount val="15"/>
                <c:pt idx="0" formatCode="0.00E+00">
                  <c:v>-1.9073486328100001E-4</c:v>
                </c:pt>
                <c:pt idx="1">
                  <c:v>-2.6378631591800001E-2</c:v>
                </c:pt>
                <c:pt idx="2">
                  <c:v>-4.7206878662100001E-2</c:v>
                </c:pt>
                <c:pt idx="3">
                  <c:v>-7.60459899902E-2</c:v>
                </c:pt>
                <c:pt idx="4">
                  <c:v>-0.103740692139</c:v>
                </c:pt>
                <c:pt idx="5">
                  <c:v>-0.12716293335000001</c:v>
                </c:pt>
                <c:pt idx="6">
                  <c:v>-0.151386260986</c:v>
                </c:pt>
                <c:pt idx="7">
                  <c:v>-0.17658233642599999</c:v>
                </c:pt>
                <c:pt idx="8">
                  <c:v>-0.207538604736</c:v>
                </c:pt>
                <c:pt idx="9">
                  <c:v>-0.23117065429700001</c:v>
                </c:pt>
                <c:pt idx="10">
                  <c:v>-0.26046752929700001</c:v>
                </c:pt>
                <c:pt idx="11">
                  <c:v>-0.27648925781299999</c:v>
                </c:pt>
                <c:pt idx="12">
                  <c:v>-0.30843734741200002</c:v>
                </c:pt>
                <c:pt idx="13">
                  <c:v>-0.32693862914999999</c:v>
                </c:pt>
                <c:pt idx="14">
                  <c:v>-0.34856796264599998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-3.8146972656299998E-4</c:v>
                </c:pt>
                <c:pt idx="1">
                  <c:v>-8.8691711425799999E-2</c:v>
                </c:pt>
                <c:pt idx="2">
                  <c:v>-0.157356262207</c:v>
                </c:pt>
                <c:pt idx="3">
                  <c:v>-0.251579284668</c:v>
                </c:pt>
                <c:pt idx="4">
                  <c:v>-0.35095214843799999</c:v>
                </c:pt>
                <c:pt idx="5">
                  <c:v>-0.428581237793</c:v>
                </c:pt>
                <c:pt idx="6">
                  <c:v>-0.50888061523399997</c:v>
                </c:pt>
                <c:pt idx="7">
                  <c:v>-0.59432983398399997</c:v>
                </c:pt>
                <c:pt idx="8">
                  <c:v>-0.70743560791000004</c:v>
                </c:pt>
                <c:pt idx="9">
                  <c:v>-0.78697204589799996</c:v>
                </c:pt>
                <c:pt idx="10">
                  <c:v>-0.88901519775399995</c:v>
                </c:pt>
                <c:pt idx="11">
                  <c:v>-0.94356536865200002</c:v>
                </c:pt>
                <c:pt idx="12">
                  <c:v>-1.0557174682599999</c:v>
                </c:pt>
                <c:pt idx="13">
                  <c:v>-1.12648010254</c:v>
                </c:pt>
                <c:pt idx="14">
                  <c:v>-1.20277404785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E-4013-A184-9C09F2F3F555}"/>
            </c:ext>
          </c:extLst>
        </c:ser>
        <c:ser>
          <c:idx val="2"/>
          <c:order val="2"/>
          <c:tx>
            <c:v>0.5Tesla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41752847643222"/>
                  <c:y val="0.14540724626011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Sheet1!$I$2:$I$16</c:f>
              <c:numCache>
                <c:formatCode>General</c:formatCode>
                <c:ptCount val="15"/>
                <c:pt idx="0" formatCode="0.00E+00">
                  <c:v>-1.7166137695299999E-4</c:v>
                </c:pt>
                <c:pt idx="1">
                  <c:v>-2.3174285888699998E-2</c:v>
                </c:pt>
                <c:pt idx="2">
                  <c:v>-5.02967834473E-2</c:v>
                </c:pt>
                <c:pt idx="3">
                  <c:v>-7.5874328613299999E-2</c:v>
                </c:pt>
                <c:pt idx="4">
                  <c:v>-0.102787017822</c:v>
                </c:pt>
                <c:pt idx="5">
                  <c:v>-0.126781463623</c:v>
                </c:pt>
                <c:pt idx="6">
                  <c:v>-0.15331268310500001</c:v>
                </c:pt>
                <c:pt idx="7">
                  <c:v>-0.17766952514600001</c:v>
                </c:pt>
                <c:pt idx="8">
                  <c:v>-0.20486831664999999</c:v>
                </c:pt>
                <c:pt idx="9">
                  <c:v>-0.229377746582</c:v>
                </c:pt>
                <c:pt idx="10">
                  <c:v>-0.25213241577099998</c:v>
                </c:pt>
                <c:pt idx="11">
                  <c:v>-0.28152465820299999</c:v>
                </c:pt>
                <c:pt idx="12">
                  <c:v>-0.30847549438499999</c:v>
                </c:pt>
                <c:pt idx="13">
                  <c:v>-0.33136367797900002</c:v>
                </c:pt>
                <c:pt idx="14">
                  <c:v>-0.35455703735400002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0">
                  <c:v>-1.9073486328100001E-4</c:v>
                </c:pt>
                <c:pt idx="1">
                  <c:v>-7.8010559081999997E-2</c:v>
                </c:pt>
                <c:pt idx="2">
                  <c:v>-0.17147064208999999</c:v>
                </c:pt>
                <c:pt idx="3">
                  <c:v>-0.25558471679700001</c:v>
                </c:pt>
                <c:pt idx="4">
                  <c:v>-0.35362243652300002</c:v>
                </c:pt>
                <c:pt idx="5">
                  <c:v>-0.43525695800800002</c:v>
                </c:pt>
                <c:pt idx="6">
                  <c:v>-0.52490234375</c:v>
                </c:pt>
                <c:pt idx="7">
                  <c:v>-0.60901641845700005</c:v>
                </c:pt>
                <c:pt idx="8">
                  <c:v>-0.71220397949199998</c:v>
                </c:pt>
                <c:pt idx="9">
                  <c:v>-0.79612731933600001</c:v>
                </c:pt>
                <c:pt idx="10">
                  <c:v>-0.87642669677700002</c:v>
                </c:pt>
                <c:pt idx="11">
                  <c:v>-0.97942352294900004</c:v>
                </c:pt>
                <c:pt idx="12">
                  <c:v>-1.08165740967</c:v>
                </c:pt>
                <c:pt idx="13">
                  <c:v>-1.16405487061</c:v>
                </c:pt>
                <c:pt idx="14">
                  <c:v>-1.2475967407199999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E-4013-A184-9C09F2F3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86031"/>
        <c:axId val="484086863"/>
      </c:scatterChart>
      <c:valAx>
        <c:axId val="4840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Ix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6863"/>
        <c:crosses val="autoZero"/>
        <c:crossBetween val="midCat"/>
      </c:valAx>
      <c:valAx>
        <c:axId val="4840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Vx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057553334312261"/>
          <c:y val="0.68684476384781201"/>
          <c:w val="0.13607755626901055"/>
          <c:h val="0.16522940947901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 Vh, x= Vx 3 Guass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92871984039467E-2"/>
          <c:y val="0.11964519168026205"/>
          <c:w val="0.7279483207512385"/>
          <c:h val="0.73711829746464252"/>
        </c:manualLayout>
      </c:layout>
      <c:scatterChart>
        <c:scatterStyle val="smoothMarker"/>
        <c:varyColors val="0"/>
        <c:ser>
          <c:idx val="0"/>
          <c:order val="0"/>
          <c:tx>
            <c:v>0.3Tesla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655037395917361"/>
                  <c:y val="-0.62851306155783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-7.62939453125E-4</c:v>
                </c:pt>
                <c:pt idx="1">
                  <c:v>-8.5258483886700001E-2</c:v>
                </c:pt>
                <c:pt idx="2">
                  <c:v>-0.16250610351600001</c:v>
                </c:pt>
                <c:pt idx="3">
                  <c:v>-0.24814605712900001</c:v>
                </c:pt>
                <c:pt idx="4">
                  <c:v>-0.33893585205100002</c:v>
                </c:pt>
                <c:pt idx="5">
                  <c:v>-0.41866302490200002</c:v>
                </c:pt>
                <c:pt idx="6">
                  <c:v>-0.43678283691399999</c:v>
                </c:pt>
                <c:pt idx="7">
                  <c:v>-0.50296783447299998</c:v>
                </c:pt>
                <c:pt idx="8">
                  <c:v>-0.58822631835899997</c:v>
                </c:pt>
                <c:pt idx="9">
                  <c:v>-0.68206787109400002</c:v>
                </c:pt>
                <c:pt idx="10">
                  <c:v>-0.78029632568399998</c:v>
                </c:pt>
                <c:pt idx="11">
                  <c:v>-0.85010528564499999</c:v>
                </c:pt>
                <c:pt idx="12">
                  <c:v>-0.93116760253899999</c:v>
                </c:pt>
                <c:pt idx="13">
                  <c:v>-1.03492736816</c:v>
                </c:pt>
                <c:pt idx="14">
                  <c:v>-1.12476348877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3.5983887501100001E-2</c:v>
                </c:pt>
                <c:pt idx="1">
                  <c:v>5.9733253251800003</c:v>
                </c:pt>
                <c:pt idx="2">
                  <c:v>11.334924562799999</c:v>
                </c:pt>
                <c:pt idx="3">
                  <c:v>18.279814850499999</c:v>
                </c:pt>
                <c:pt idx="4">
                  <c:v>24.145188513200001</c:v>
                </c:pt>
                <c:pt idx="5">
                  <c:v>29.650723300900001</c:v>
                </c:pt>
                <c:pt idx="6">
                  <c:v>30.730239925900001</c:v>
                </c:pt>
                <c:pt idx="7">
                  <c:v>35.192241975999998</c:v>
                </c:pt>
                <c:pt idx="8">
                  <c:v>41.201551188700002</c:v>
                </c:pt>
                <c:pt idx="9">
                  <c:v>46.958973188900003</c:v>
                </c:pt>
                <c:pt idx="10">
                  <c:v>53.472056826600003</c:v>
                </c:pt>
                <c:pt idx="11">
                  <c:v>58.0420105392</c:v>
                </c:pt>
                <c:pt idx="12">
                  <c:v>63.475577551900003</c:v>
                </c:pt>
                <c:pt idx="13">
                  <c:v>70.348500064600003</c:v>
                </c:pt>
                <c:pt idx="14">
                  <c:v>75.566163752199998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3-4F3A-803E-9683BAA31F45}"/>
            </c:ext>
          </c:extLst>
        </c:ser>
        <c:ser>
          <c:idx val="1"/>
          <c:order val="1"/>
          <c:tx>
            <c:v>0.4Tesla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669190399969153"/>
                  <c:y val="-0.47786084638434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Sheet1!$F$2:$F$16</c:f>
              <c:numCache>
                <c:formatCode>General</c:formatCode>
                <c:ptCount val="15"/>
                <c:pt idx="0">
                  <c:v>-3.8146972656299998E-4</c:v>
                </c:pt>
                <c:pt idx="1">
                  <c:v>-8.8691711425799999E-2</c:v>
                </c:pt>
                <c:pt idx="2">
                  <c:v>-0.157356262207</c:v>
                </c:pt>
                <c:pt idx="3">
                  <c:v>-0.251579284668</c:v>
                </c:pt>
                <c:pt idx="4">
                  <c:v>-0.35095214843799999</c:v>
                </c:pt>
                <c:pt idx="5">
                  <c:v>-0.428581237793</c:v>
                </c:pt>
                <c:pt idx="6">
                  <c:v>-0.50888061523399997</c:v>
                </c:pt>
                <c:pt idx="7">
                  <c:v>-0.59432983398399997</c:v>
                </c:pt>
                <c:pt idx="8">
                  <c:v>-0.70743560791000004</c:v>
                </c:pt>
                <c:pt idx="9">
                  <c:v>-0.78697204589799996</c:v>
                </c:pt>
                <c:pt idx="10">
                  <c:v>-0.88901519775399995</c:v>
                </c:pt>
                <c:pt idx="11">
                  <c:v>-0.94356536865200002</c:v>
                </c:pt>
                <c:pt idx="12">
                  <c:v>-1.0557174682599999</c:v>
                </c:pt>
                <c:pt idx="13">
                  <c:v>-1.12648010254</c:v>
                </c:pt>
                <c:pt idx="14">
                  <c:v>-1.20277404785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3.5983887501100001E-2</c:v>
                </c:pt>
                <c:pt idx="1">
                  <c:v>8.3482619002499998</c:v>
                </c:pt>
                <c:pt idx="2">
                  <c:v>15.581023288000001</c:v>
                </c:pt>
                <c:pt idx="3">
                  <c:v>25.0447857007</c:v>
                </c:pt>
                <c:pt idx="4">
                  <c:v>33.968789801</c:v>
                </c:pt>
                <c:pt idx="5">
                  <c:v>41.309502851200001</c:v>
                </c:pt>
                <c:pt idx="6">
                  <c:v>48.758167563900003</c:v>
                </c:pt>
                <c:pt idx="7">
                  <c:v>56.926510026700001</c:v>
                </c:pt>
                <c:pt idx="8">
                  <c:v>66.606175764499994</c:v>
                </c:pt>
                <c:pt idx="9">
                  <c:v>74.090824364699998</c:v>
                </c:pt>
                <c:pt idx="10">
                  <c:v>83.482619002500002</c:v>
                </c:pt>
                <c:pt idx="11">
                  <c:v>88.592331027599997</c:v>
                </c:pt>
                <c:pt idx="12">
                  <c:v>99.531432827900005</c:v>
                </c:pt>
                <c:pt idx="13">
                  <c:v>105.43279037800001</c:v>
                </c:pt>
                <c:pt idx="14">
                  <c:v>112.125793453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3F-445B-850C-07EB17CCE36B}"/>
            </c:ext>
          </c:extLst>
        </c:ser>
        <c:ser>
          <c:idx val="2"/>
          <c:order val="2"/>
          <c:tx>
            <c:v>0.5Tesla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557469889373025"/>
                  <c:y val="-0.25363430369172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Sheet1!$J$2:$J$16</c:f>
              <c:numCache>
                <c:formatCode>General</c:formatCode>
                <c:ptCount val="15"/>
                <c:pt idx="0">
                  <c:v>-1.9073486328100001E-4</c:v>
                </c:pt>
                <c:pt idx="1">
                  <c:v>-7.8010559081999997E-2</c:v>
                </c:pt>
                <c:pt idx="2">
                  <c:v>-0.17147064208999999</c:v>
                </c:pt>
                <c:pt idx="3">
                  <c:v>-0.25558471679700001</c:v>
                </c:pt>
                <c:pt idx="4">
                  <c:v>-0.35362243652300002</c:v>
                </c:pt>
                <c:pt idx="5">
                  <c:v>-0.43525695800800002</c:v>
                </c:pt>
                <c:pt idx="6">
                  <c:v>-0.52490234375</c:v>
                </c:pt>
                <c:pt idx="7">
                  <c:v>-0.60901641845700005</c:v>
                </c:pt>
                <c:pt idx="8">
                  <c:v>-0.71220397949199998</c:v>
                </c:pt>
                <c:pt idx="9">
                  <c:v>-0.79612731933600001</c:v>
                </c:pt>
                <c:pt idx="10">
                  <c:v>-0.87642669677700002</c:v>
                </c:pt>
                <c:pt idx="11">
                  <c:v>-0.97942352294900004</c:v>
                </c:pt>
                <c:pt idx="12">
                  <c:v>-1.08165740967</c:v>
                </c:pt>
                <c:pt idx="13">
                  <c:v>-1.16405487061</c:v>
                </c:pt>
                <c:pt idx="14">
                  <c:v>-1.2475967407199999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9.4637624127799995</c:v>
                </c:pt>
                <c:pt idx="2">
                  <c:v>21.8422197131</c:v>
                </c:pt>
                <c:pt idx="3">
                  <c:v>32.241563200999998</c:v>
                </c:pt>
                <c:pt idx="4">
                  <c:v>43.468536101300003</c:v>
                </c:pt>
                <c:pt idx="5">
                  <c:v>53.148201839099997</c:v>
                </c:pt>
                <c:pt idx="6">
                  <c:v>63.943368089400003</c:v>
                </c:pt>
                <c:pt idx="7">
                  <c:v>74.270743802200002</c:v>
                </c:pt>
                <c:pt idx="8">
                  <c:v>85.209845602499996</c:v>
                </c:pt>
                <c:pt idx="9">
                  <c:v>96.220915177799995</c:v>
                </c:pt>
                <c:pt idx="10">
                  <c:v>105.792629253</c:v>
                </c:pt>
                <c:pt idx="11">
                  <c:v>117.811247678</c:v>
                </c:pt>
                <c:pt idx="12">
                  <c:v>129.110188354</c:v>
                </c:pt>
                <c:pt idx="13">
                  <c:v>138.645918542</c:v>
                </c:pt>
                <c:pt idx="14">
                  <c:v>147.929761517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F-445B-850C-07EB17CC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6239"/>
        <c:axId val="497527487"/>
      </c:scatterChart>
      <c:valAx>
        <c:axId val="49752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Vx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7487"/>
        <c:crosses val="autoZero"/>
        <c:crossBetween val="midCat"/>
      </c:valAx>
      <c:valAx>
        <c:axId val="4975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8621732692784141"/>
          <c:y val="0.71443706234113835"/>
          <c:w val="0.19649447754208724"/>
          <c:h val="0.24032945450593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681026</xdr:colOff>
      <xdr:row>20</xdr:row>
      <xdr:rowOff>113624</xdr:rowOff>
    </xdr:from>
    <xdr:to>
      <xdr:col>12</xdr:col>
      <xdr:colOff>549350</xdr:colOff>
      <xdr:row>44</xdr:row>
      <xdr:rowOff>115185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6B3DD-4A6E-45D3-81B1-9D11988CC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212652</xdr:colOff>
      <xdr:row>53</xdr:row>
      <xdr:rowOff>32366</xdr:rowOff>
    </xdr:from>
    <xdr:to>
      <xdr:col>11</xdr:col>
      <xdr:colOff>849744</xdr:colOff>
      <xdr:row>74</xdr:row>
      <xdr:rowOff>44301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995C2B-7065-5328-C910-D9DC46E9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314912</xdr:colOff>
      <xdr:row>36</xdr:row>
      <xdr:rowOff>177209</xdr:rowOff>
    </xdr:from>
    <xdr:to>
      <xdr:col>24</xdr:col>
      <xdr:colOff>416440</xdr:colOff>
      <xdr:row>61</xdr:row>
      <xdr:rowOff>152226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41432A-87BE-C4D3-409A-D0F42FC49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70-2F71-486E-AE60-E3A5FE78125C}">
  <dimension ref="A1:L73"/>
  <sheetViews>
    <sheetView tabSelected="1" topLeftCell="A36" zoomScale="66" workbookViewId="0">
      <selection activeCell="H51" sqref="H51"/>
    </sheetView>
  </sheetViews>
  <sheetFormatPr defaultRowHeight="14.4" x14ac:dyDescent="0.55000000000000004"/>
  <cols>
    <col min="1" max="1" width="12.68359375" customWidth="1"/>
    <col min="2" max="2" width="13.68359375" customWidth="1"/>
    <col min="3" max="3" width="12.26171875" customWidth="1"/>
    <col min="4" max="4" width="18.89453125" customWidth="1"/>
    <col min="5" max="5" width="12.26171875" customWidth="1"/>
    <col min="8" max="8" width="19.47265625" customWidth="1"/>
    <col min="9" max="9" width="16.5234375" customWidth="1"/>
    <col min="12" max="12" width="14.15625" customWidth="1"/>
    <col min="13" max="13" width="17.578125" customWidth="1"/>
  </cols>
  <sheetData>
    <row r="1" spans="1:12" s="2" customFormat="1" x14ac:dyDescent="0.55000000000000004">
      <c r="A1" s="2" t="s">
        <v>19</v>
      </c>
      <c r="B1" s="2" t="s">
        <v>20</v>
      </c>
      <c r="C1" s="2" t="s">
        <v>43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28</v>
      </c>
      <c r="I1" s="2" t="s">
        <v>25</v>
      </c>
      <c r="J1" s="2" t="s">
        <v>26</v>
      </c>
      <c r="K1" s="2" t="s">
        <v>27</v>
      </c>
      <c r="L1" s="2" t="s">
        <v>29</v>
      </c>
    </row>
    <row r="2" spans="1:12" x14ac:dyDescent="0.55000000000000004">
      <c r="A2" s="1">
        <v>-2.8610229492200001E-4</v>
      </c>
      <c r="B2">
        <v>-7.62939453125E-4</v>
      </c>
      <c r="C2">
        <v>3.5983887501100001E-2</v>
      </c>
      <c r="D2">
        <f t="shared" ref="D2:D7" si="0">(C2*0.001)/(0.3*0.0095)</f>
        <v>1.2625925438982458E-2</v>
      </c>
      <c r="E2" s="1">
        <v>-1.9073486328100001E-4</v>
      </c>
      <c r="F2">
        <v>-3.8146972656299998E-4</v>
      </c>
      <c r="G2">
        <v>3.5983887501100001E-2</v>
      </c>
      <c r="H2">
        <f t="shared" ref="H2:H16" si="1">(G2*0.001)/(0.3*0.0095)</f>
        <v>1.2625925438982458E-2</v>
      </c>
      <c r="I2" s="1">
        <v>-1.7166137695299999E-4</v>
      </c>
      <c r="J2">
        <v>-1.9073486328100001E-4</v>
      </c>
      <c r="K2">
        <v>0</v>
      </c>
      <c r="L2">
        <f t="shared" ref="L2:L16" si="2">(K2*0.001)/(0.3*0.0095)</f>
        <v>0</v>
      </c>
    </row>
    <row r="3" spans="1:12" x14ac:dyDescent="0.55000000000000004">
      <c r="A3">
        <v>-2.55966186523E-2</v>
      </c>
      <c r="B3">
        <v>-8.5258483886700001E-2</v>
      </c>
      <c r="C3">
        <v>5.9733253251800003</v>
      </c>
      <c r="D3">
        <f t="shared" si="0"/>
        <v>2.0959036228701762</v>
      </c>
      <c r="E3">
        <v>-2.6378631591800001E-2</v>
      </c>
      <c r="F3">
        <v>-8.8691711425799999E-2</v>
      </c>
      <c r="G3">
        <v>8.3482619002499998</v>
      </c>
      <c r="H3">
        <f t="shared" si="1"/>
        <v>2.9292147018421058</v>
      </c>
      <c r="I3">
        <v>-2.3174285888699998E-2</v>
      </c>
      <c r="J3">
        <v>-7.8010559081999997E-2</v>
      </c>
      <c r="K3">
        <v>9.4637624127799995</v>
      </c>
      <c r="L3">
        <f t="shared" si="2"/>
        <v>3.3206183904491233</v>
      </c>
    </row>
    <row r="4" spans="1:12" x14ac:dyDescent="0.55000000000000004">
      <c r="A4">
        <v>-4.9610137939499997E-2</v>
      </c>
      <c r="B4">
        <v>-0.16250610351600001</v>
      </c>
      <c r="C4">
        <v>11.334924562799999</v>
      </c>
      <c r="D4">
        <f t="shared" si="0"/>
        <v>3.9771665132631582</v>
      </c>
      <c r="E4">
        <v>-4.7206878662100001E-2</v>
      </c>
      <c r="F4">
        <v>-0.157356262207</v>
      </c>
      <c r="G4">
        <v>15.581023288000001</v>
      </c>
      <c r="H4">
        <f t="shared" si="1"/>
        <v>5.4670257150877202</v>
      </c>
      <c r="I4">
        <v>-5.02967834473E-2</v>
      </c>
      <c r="J4">
        <v>-0.17147064208999999</v>
      </c>
      <c r="K4">
        <v>21.8422197131</v>
      </c>
      <c r="L4">
        <f t="shared" si="2"/>
        <v>7.6639367414385982</v>
      </c>
    </row>
    <row r="5" spans="1:12" x14ac:dyDescent="0.55000000000000004">
      <c r="A5">
        <v>-7.6141357421899994E-2</v>
      </c>
      <c r="B5">
        <v>-0.24814605712900001</v>
      </c>
      <c r="C5">
        <v>18.279814850499999</v>
      </c>
      <c r="D5">
        <f t="shared" si="0"/>
        <v>6.4139701229824562</v>
      </c>
      <c r="E5">
        <v>-7.60459899902E-2</v>
      </c>
      <c r="F5">
        <v>-0.251579284668</v>
      </c>
      <c r="G5">
        <v>25.0447857007</v>
      </c>
      <c r="H5">
        <f t="shared" si="1"/>
        <v>8.7876441055087735</v>
      </c>
      <c r="I5">
        <v>-7.5874328613299999E-2</v>
      </c>
      <c r="J5">
        <v>-0.25558471679700001</v>
      </c>
      <c r="K5">
        <v>32.241563200999998</v>
      </c>
      <c r="L5">
        <f t="shared" si="2"/>
        <v>11.312829193333336</v>
      </c>
    </row>
    <row r="6" spans="1:12" x14ac:dyDescent="0.55000000000000004">
      <c r="A6">
        <v>-0.10158538818399999</v>
      </c>
      <c r="B6">
        <v>-0.33893585205100002</v>
      </c>
      <c r="C6">
        <v>24.145188513200001</v>
      </c>
      <c r="D6">
        <f t="shared" si="0"/>
        <v>8.4719959695438618</v>
      </c>
      <c r="E6">
        <v>-0.103740692139</v>
      </c>
      <c r="F6">
        <v>-0.35095214843799999</v>
      </c>
      <c r="G6">
        <v>33.968789801</v>
      </c>
      <c r="H6">
        <f t="shared" si="1"/>
        <v>11.918873614385967</v>
      </c>
      <c r="I6">
        <v>-0.102787017822</v>
      </c>
      <c r="J6">
        <v>-0.35362243652300002</v>
      </c>
      <c r="K6">
        <v>43.468536101300003</v>
      </c>
      <c r="L6">
        <f t="shared" si="2"/>
        <v>15.252117930280706</v>
      </c>
    </row>
    <row r="7" spans="1:12" x14ac:dyDescent="0.55000000000000004">
      <c r="A7">
        <v>-0.12611389160200001</v>
      </c>
      <c r="B7">
        <v>-0.41866302490200002</v>
      </c>
      <c r="C7">
        <v>29.650723300900001</v>
      </c>
      <c r="D7">
        <f t="shared" si="0"/>
        <v>10.403762561719301</v>
      </c>
      <c r="E7">
        <v>-0.12716293335000001</v>
      </c>
      <c r="F7">
        <v>-0.428581237793</v>
      </c>
      <c r="G7">
        <v>41.309502851200001</v>
      </c>
      <c r="H7">
        <f t="shared" si="1"/>
        <v>14.494562403929828</v>
      </c>
      <c r="I7">
        <v>-0.126781463623</v>
      </c>
      <c r="J7">
        <v>-0.43525695800800002</v>
      </c>
      <c r="K7">
        <v>53.148201839099997</v>
      </c>
      <c r="L7">
        <f t="shared" si="2"/>
        <v>18.648491873368421</v>
      </c>
    </row>
    <row r="8" spans="1:12" x14ac:dyDescent="0.55000000000000004">
      <c r="A8">
        <v>-0.13130187988299999</v>
      </c>
      <c r="B8">
        <v>-0.43678283691399999</v>
      </c>
      <c r="C8">
        <v>30.730239925900001</v>
      </c>
      <c r="D8">
        <f>(C8*0.001)/(0.3*0.0095)</f>
        <v>10.782540324877194</v>
      </c>
      <c r="E8">
        <v>-0.151386260986</v>
      </c>
      <c r="F8">
        <v>-0.50888061523399997</v>
      </c>
      <c r="G8">
        <v>48.758167563900003</v>
      </c>
      <c r="H8">
        <f t="shared" si="1"/>
        <v>17.108128969789476</v>
      </c>
      <c r="I8">
        <v>-0.15331268310500001</v>
      </c>
      <c r="J8">
        <v>-0.52490234375</v>
      </c>
      <c r="K8">
        <v>63.943368089400003</v>
      </c>
      <c r="L8">
        <f t="shared" si="2"/>
        <v>22.436269505052636</v>
      </c>
    </row>
    <row r="9" spans="1:12" x14ac:dyDescent="0.55000000000000004">
      <c r="A9">
        <v>-0.151386260986</v>
      </c>
      <c r="B9">
        <v>-0.50296783447299998</v>
      </c>
      <c r="C9">
        <v>35.192241975999998</v>
      </c>
      <c r="D9">
        <f t="shared" ref="D9:D16" si="3">(C9*0.001)/(0.3*0.0095)</f>
        <v>12.348155079298248</v>
      </c>
      <c r="E9">
        <v>-0.17658233642599999</v>
      </c>
      <c r="F9">
        <v>-0.59432983398399997</v>
      </c>
      <c r="G9">
        <v>56.926510026700001</v>
      </c>
      <c r="H9">
        <f t="shared" si="1"/>
        <v>19.974214044456144</v>
      </c>
      <c r="I9">
        <v>-0.17766952514600001</v>
      </c>
      <c r="J9">
        <v>-0.60901641845700005</v>
      </c>
      <c r="K9">
        <v>74.270743802200002</v>
      </c>
      <c r="L9">
        <f t="shared" si="2"/>
        <v>26.05991010603509</v>
      </c>
    </row>
    <row r="10" spans="1:12" x14ac:dyDescent="0.55000000000000004">
      <c r="A10">
        <v>-0.17684936523399999</v>
      </c>
      <c r="B10">
        <v>-0.58822631835899997</v>
      </c>
      <c r="C10">
        <v>41.201551188700002</v>
      </c>
      <c r="D10">
        <f t="shared" si="3"/>
        <v>14.456684627614038</v>
      </c>
      <c r="E10">
        <v>-0.207538604736</v>
      </c>
      <c r="F10">
        <v>-0.70743560791000004</v>
      </c>
      <c r="G10">
        <v>66.606175764499994</v>
      </c>
      <c r="H10">
        <f t="shared" si="1"/>
        <v>23.37058798754386</v>
      </c>
      <c r="I10">
        <v>-0.20486831664999999</v>
      </c>
      <c r="J10">
        <v>-0.71220397949199998</v>
      </c>
      <c r="K10">
        <v>85.209845602499996</v>
      </c>
      <c r="L10">
        <f t="shared" si="2"/>
        <v>29.898191439473688</v>
      </c>
    </row>
    <row r="11" spans="1:12" x14ac:dyDescent="0.55000000000000004">
      <c r="A11">
        <v>-0.20248413085899999</v>
      </c>
      <c r="B11">
        <v>-0.68206787109400002</v>
      </c>
      <c r="C11">
        <v>46.958973188900003</v>
      </c>
      <c r="D11">
        <f t="shared" si="3"/>
        <v>16.476832697859653</v>
      </c>
      <c r="E11">
        <v>-0.23117065429700001</v>
      </c>
      <c r="F11">
        <v>-0.78697204589799996</v>
      </c>
      <c r="G11">
        <v>74.090824364699998</v>
      </c>
      <c r="H11">
        <f t="shared" si="1"/>
        <v>25.996780478842112</v>
      </c>
      <c r="I11">
        <v>-0.229377746582</v>
      </c>
      <c r="J11">
        <v>-0.79612731933600001</v>
      </c>
      <c r="K11">
        <v>96.220915177799995</v>
      </c>
      <c r="L11">
        <f t="shared" si="2"/>
        <v>33.761724623789476</v>
      </c>
    </row>
    <row r="12" spans="1:12" x14ac:dyDescent="0.55000000000000004">
      <c r="A12">
        <v>-0.23178100585899999</v>
      </c>
      <c r="B12">
        <v>-0.78029632568399998</v>
      </c>
      <c r="C12">
        <v>53.472056826600003</v>
      </c>
      <c r="D12">
        <f t="shared" si="3"/>
        <v>18.762125202315794</v>
      </c>
      <c r="E12">
        <v>-0.26046752929700001</v>
      </c>
      <c r="F12">
        <v>-0.88901519775399995</v>
      </c>
      <c r="G12">
        <v>83.482619002500002</v>
      </c>
      <c r="H12">
        <f t="shared" si="1"/>
        <v>29.292147018421058</v>
      </c>
      <c r="I12">
        <v>-0.25213241577099998</v>
      </c>
      <c r="J12">
        <v>-0.87642669677700002</v>
      </c>
      <c r="K12">
        <v>105.792629253</v>
      </c>
      <c r="L12">
        <f t="shared" si="2"/>
        <v>37.120220790526325</v>
      </c>
    </row>
    <row r="13" spans="1:12" x14ac:dyDescent="0.55000000000000004">
      <c r="A13">
        <v>-0.25220870971699999</v>
      </c>
      <c r="B13">
        <v>-0.85010528564499999</v>
      </c>
      <c r="C13">
        <v>58.0420105392</v>
      </c>
      <c r="D13">
        <f t="shared" si="3"/>
        <v>20.365617733052634</v>
      </c>
      <c r="E13">
        <v>-0.27648925781299999</v>
      </c>
      <c r="F13">
        <v>-0.94356536865200002</v>
      </c>
      <c r="G13">
        <v>88.592331027599997</v>
      </c>
      <c r="H13">
        <f t="shared" si="1"/>
        <v>31.085028430736845</v>
      </c>
      <c r="I13">
        <v>-0.28152465820299999</v>
      </c>
      <c r="J13">
        <v>-0.97942352294900004</v>
      </c>
      <c r="K13">
        <v>117.811247678</v>
      </c>
      <c r="L13">
        <f t="shared" si="2"/>
        <v>41.337279887017544</v>
      </c>
    </row>
    <row r="14" spans="1:12" x14ac:dyDescent="0.55000000000000004">
      <c r="A14">
        <v>-0.27606964111299997</v>
      </c>
      <c r="B14">
        <v>-0.93116760253899999</v>
      </c>
      <c r="C14">
        <v>63.475577551900003</v>
      </c>
      <c r="D14">
        <f t="shared" si="3"/>
        <v>22.27213247435088</v>
      </c>
      <c r="E14">
        <v>-0.30843734741200002</v>
      </c>
      <c r="F14">
        <v>-1.0557174682599999</v>
      </c>
      <c r="G14">
        <v>99.531432827900005</v>
      </c>
      <c r="H14">
        <f t="shared" si="1"/>
        <v>34.923309764175443</v>
      </c>
      <c r="I14">
        <v>-0.30847549438499999</v>
      </c>
      <c r="J14">
        <v>-1.08165740967</v>
      </c>
      <c r="K14">
        <v>129.110188354</v>
      </c>
      <c r="L14">
        <f t="shared" si="2"/>
        <v>45.30182047508773</v>
      </c>
    </row>
    <row r="15" spans="1:12" x14ac:dyDescent="0.55000000000000004">
      <c r="A15">
        <v>-0.30559539794899998</v>
      </c>
      <c r="B15">
        <v>-1.03492736816</v>
      </c>
      <c r="C15">
        <v>70.348500064600003</v>
      </c>
      <c r="D15">
        <f t="shared" si="3"/>
        <v>24.683684233192984</v>
      </c>
      <c r="E15">
        <v>-0.32693862914999999</v>
      </c>
      <c r="F15">
        <v>-1.12648010254</v>
      </c>
      <c r="G15">
        <v>105.43279037800001</v>
      </c>
      <c r="H15">
        <f t="shared" si="1"/>
        <v>36.993961536140354</v>
      </c>
      <c r="I15">
        <v>-0.33136367797900002</v>
      </c>
      <c r="J15">
        <v>-1.16405487061</v>
      </c>
      <c r="K15">
        <v>138.645918542</v>
      </c>
      <c r="L15">
        <f t="shared" si="2"/>
        <v>48.647690716491233</v>
      </c>
    </row>
    <row r="16" spans="1:12" x14ac:dyDescent="0.55000000000000004">
      <c r="A16">
        <v>-0.32930374145500002</v>
      </c>
      <c r="B16">
        <v>-1.12476348877</v>
      </c>
      <c r="C16">
        <v>75.566163752199998</v>
      </c>
      <c r="D16">
        <f t="shared" si="3"/>
        <v>26.514443421824566</v>
      </c>
      <c r="E16">
        <v>-0.34856796264599998</v>
      </c>
      <c r="F16">
        <v>-1.20277404785</v>
      </c>
      <c r="G16">
        <v>112.125793453</v>
      </c>
      <c r="H16">
        <f t="shared" si="1"/>
        <v>39.342383667719304</v>
      </c>
      <c r="I16">
        <v>-0.35455703735400002</v>
      </c>
      <c r="J16">
        <v>-1.2475967407199999</v>
      </c>
      <c r="K16">
        <v>147.929761517</v>
      </c>
      <c r="L16">
        <f t="shared" si="2"/>
        <v>51.905179479649135</v>
      </c>
    </row>
    <row r="17" spans="1:6" x14ac:dyDescent="0.55000000000000004">
      <c r="D17" s="2"/>
      <c r="E17" s="1"/>
    </row>
    <row r="18" spans="1:6" x14ac:dyDescent="0.55000000000000004">
      <c r="E18" s="1"/>
    </row>
    <row r="19" spans="1:6" x14ac:dyDescent="0.55000000000000004">
      <c r="E19" s="1"/>
    </row>
    <row r="20" spans="1:6" x14ac:dyDescent="0.55000000000000004">
      <c r="A20" s="2" t="s">
        <v>44</v>
      </c>
      <c r="E20" s="1"/>
    </row>
    <row r="21" spans="1:6" x14ac:dyDescent="0.55000000000000004">
      <c r="A21" s="2" t="s">
        <v>0</v>
      </c>
      <c r="B21" s="2" t="s">
        <v>1</v>
      </c>
      <c r="C21" s="2" t="s">
        <v>2</v>
      </c>
      <c r="D21" s="2" t="s">
        <v>3</v>
      </c>
      <c r="F21" s="2"/>
    </row>
    <row r="22" spans="1:6" x14ac:dyDescent="0.55000000000000004">
      <c r="A22" t="s">
        <v>11</v>
      </c>
      <c r="B22" s="1">
        <v>0.22903999999999999</v>
      </c>
      <c r="C22" t="s">
        <v>8</v>
      </c>
      <c r="D22" t="s">
        <v>4</v>
      </c>
    </row>
    <row r="23" spans="1:6" x14ac:dyDescent="0.55000000000000004">
      <c r="A23" t="s">
        <v>5</v>
      </c>
      <c r="B23">
        <v>0.3</v>
      </c>
      <c r="C23" t="s">
        <v>17</v>
      </c>
    </row>
    <row r="24" spans="1:6" x14ac:dyDescent="0.55000000000000004">
      <c r="A24" t="s">
        <v>6</v>
      </c>
      <c r="B24">
        <v>8.8999999999999995E-4</v>
      </c>
      <c r="C24" t="s">
        <v>9</v>
      </c>
    </row>
    <row r="25" spans="1:6" x14ac:dyDescent="0.55000000000000004">
      <c r="A25" t="s">
        <v>7</v>
      </c>
      <c r="B25" s="1">
        <f>B22*B24/B23</f>
        <v>6.7948533333333334E-4</v>
      </c>
      <c r="C25" t="s">
        <v>10</v>
      </c>
      <c r="D25" t="s">
        <v>12</v>
      </c>
    </row>
    <row r="26" spans="1:6" x14ac:dyDescent="0.55000000000000004">
      <c r="A26" t="s">
        <v>13</v>
      </c>
      <c r="B26" s="1">
        <f>1/(B27*B25)</f>
        <v>9.1981381987151066E+21</v>
      </c>
      <c r="D26" t="s">
        <v>14</v>
      </c>
    </row>
    <row r="27" spans="1:6" x14ac:dyDescent="0.55000000000000004">
      <c r="A27" t="s">
        <v>15</v>
      </c>
      <c r="B27" s="1">
        <v>1.5999999999999999E-19</v>
      </c>
      <c r="C27" t="s">
        <v>16</v>
      </c>
    </row>
    <row r="28" spans="1:6" x14ac:dyDescent="0.55000000000000004">
      <c r="A28" t="s">
        <v>18</v>
      </c>
      <c r="B28">
        <v>9.4999999999999998E-3</v>
      </c>
      <c r="C28" t="s">
        <v>9</v>
      </c>
    </row>
    <row r="29" spans="1:6" x14ac:dyDescent="0.55000000000000004">
      <c r="A29" t="s">
        <v>32</v>
      </c>
      <c r="B29">
        <v>1.5900000000000001E-2</v>
      </c>
      <c r="C29" t="s">
        <v>9</v>
      </c>
    </row>
    <row r="30" spans="1:6" x14ac:dyDescent="0.55000000000000004">
      <c r="A30" t="s">
        <v>30</v>
      </c>
      <c r="B30">
        <v>3.4058999999999999</v>
      </c>
      <c r="C30" t="s">
        <v>33</v>
      </c>
      <c r="D30" t="s">
        <v>34</v>
      </c>
    </row>
    <row r="31" spans="1:6" x14ac:dyDescent="0.55000000000000004">
      <c r="A31" t="s">
        <v>31</v>
      </c>
      <c r="B31">
        <f>(B30*B28*B24)/B29</f>
        <v>1.8111248113207544E-3</v>
      </c>
      <c r="C31" t="s">
        <v>36</v>
      </c>
      <c r="D31" t="s">
        <v>35</v>
      </c>
    </row>
    <row r="32" spans="1:6" x14ac:dyDescent="0.55000000000000004">
      <c r="A32" t="s">
        <v>37</v>
      </c>
      <c r="B32" s="1">
        <v>6.7228999999999997E-2</v>
      </c>
      <c r="C32" t="s">
        <v>39</v>
      </c>
      <c r="D32" t="s">
        <v>38</v>
      </c>
    </row>
    <row r="33" spans="1:4" x14ac:dyDescent="0.55000000000000004">
      <c r="A33" t="s">
        <v>40</v>
      </c>
      <c r="B33" s="1">
        <f>(B32*B29)/(B23*B28)</f>
        <v>0.37506705263157897</v>
      </c>
      <c r="C33" t="s">
        <v>41</v>
      </c>
      <c r="D33" t="s">
        <v>42</v>
      </c>
    </row>
    <row r="40" spans="1:4" x14ac:dyDescent="0.55000000000000004">
      <c r="A40" s="2" t="s">
        <v>45</v>
      </c>
    </row>
    <row r="41" spans="1:4" x14ac:dyDescent="0.55000000000000004">
      <c r="A41" s="2" t="s">
        <v>0</v>
      </c>
      <c r="B41" s="2" t="s">
        <v>1</v>
      </c>
      <c r="C41" s="2" t="s">
        <v>2</v>
      </c>
      <c r="D41" s="2" t="s">
        <v>3</v>
      </c>
    </row>
    <row r="42" spans="1:4" x14ac:dyDescent="0.55000000000000004">
      <c r="A42" t="s">
        <v>11</v>
      </c>
      <c r="B42" s="1">
        <v>0.32084000000000001</v>
      </c>
      <c r="C42" t="s">
        <v>8</v>
      </c>
      <c r="D42" t="s">
        <v>4</v>
      </c>
    </row>
    <row r="43" spans="1:4" x14ac:dyDescent="0.55000000000000004">
      <c r="A43" t="s">
        <v>5</v>
      </c>
      <c r="B43">
        <v>0.4</v>
      </c>
      <c r="C43" t="s">
        <v>17</v>
      </c>
    </row>
    <row r="44" spans="1:4" x14ac:dyDescent="0.55000000000000004">
      <c r="A44" t="s">
        <v>6</v>
      </c>
      <c r="B44">
        <v>8.8999999999999995E-4</v>
      </c>
      <c r="C44" t="s">
        <v>9</v>
      </c>
    </row>
    <row r="45" spans="1:4" x14ac:dyDescent="0.55000000000000004">
      <c r="A45" t="s">
        <v>7</v>
      </c>
      <c r="B45" s="1">
        <f>B42*B44/B43</f>
        <v>7.138689999999999E-4</v>
      </c>
      <c r="C45" t="s">
        <v>10</v>
      </c>
      <c r="D45" t="s">
        <v>12</v>
      </c>
    </row>
    <row r="46" spans="1:4" x14ac:dyDescent="0.55000000000000004">
      <c r="A46" t="s">
        <v>13</v>
      </c>
      <c r="B46" s="1">
        <f>1/(B47*B45)</f>
        <v>8.7551077298495973E+21</v>
      </c>
      <c r="D46" t="s">
        <v>14</v>
      </c>
    </row>
    <row r="47" spans="1:4" x14ac:dyDescent="0.55000000000000004">
      <c r="A47" t="s">
        <v>15</v>
      </c>
      <c r="B47" s="1">
        <v>1.5999999999999999E-19</v>
      </c>
      <c r="C47" t="s">
        <v>16</v>
      </c>
    </row>
    <row r="48" spans="1:4" x14ac:dyDescent="0.55000000000000004">
      <c r="A48" t="s">
        <v>18</v>
      </c>
      <c r="B48">
        <v>9.4999999999999998E-3</v>
      </c>
      <c r="C48" t="s">
        <v>9</v>
      </c>
    </row>
    <row r="49" spans="1:4" x14ac:dyDescent="0.55000000000000004">
      <c r="A49" t="s">
        <v>32</v>
      </c>
      <c r="B49">
        <v>1.5900000000000001E-2</v>
      </c>
      <c r="C49" t="s">
        <v>9</v>
      </c>
    </row>
    <row r="50" spans="1:4" x14ac:dyDescent="0.55000000000000004">
      <c r="A50" t="s">
        <v>30</v>
      </c>
      <c r="B50">
        <v>3.4483999999999999</v>
      </c>
      <c r="C50" t="s">
        <v>33</v>
      </c>
      <c r="D50" t="s">
        <v>34</v>
      </c>
    </row>
    <row r="51" spans="1:4" x14ac:dyDescent="0.55000000000000004">
      <c r="A51" t="s">
        <v>31</v>
      </c>
      <c r="B51">
        <f>(B50*B48*B44)/B49</f>
        <v>1.8337246540880501E-3</v>
      </c>
      <c r="C51" t="s">
        <v>36</v>
      </c>
      <c r="D51" t="s">
        <v>35</v>
      </c>
    </row>
    <row r="52" spans="1:4" x14ac:dyDescent="0.55000000000000004">
      <c r="A52" t="s">
        <v>37</v>
      </c>
      <c r="B52" s="1">
        <v>9.3024999999999997E-2</v>
      </c>
      <c r="C52" t="s">
        <v>39</v>
      </c>
      <c r="D52" t="s">
        <v>38</v>
      </c>
    </row>
    <row r="53" spans="1:4" x14ac:dyDescent="0.55000000000000004">
      <c r="A53" t="s">
        <v>40</v>
      </c>
      <c r="B53" s="1">
        <f>(B52*B49)/(B43*B48)</f>
        <v>0.38923618421052636</v>
      </c>
      <c r="C53" t="s">
        <v>41</v>
      </c>
      <c r="D53" t="s">
        <v>42</v>
      </c>
    </row>
    <row r="60" spans="1:4" x14ac:dyDescent="0.55000000000000004">
      <c r="A60" s="2" t="s">
        <v>45</v>
      </c>
    </row>
    <row r="61" spans="1:4" x14ac:dyDescent="0.55000000000000004">
      <c r="A61" s="2" t="s">
        <v>0</v>
      </c>
      <c r="B61" s="2" t="s">
        <v>1</v>
      </c>
      <c r="C61" s="2" t="s">
        <v>2</v>
      </c>
      <c r="D61" s="2" t="s">
        <v>3</v>
      </c>
    </row>
    <row r="62" spans="1:4" x14ac:dyDescent="0.55000000000000004">
      <c r="A62" t="s">
        <v>11</v>
      </c>
      <c r="B62" s="1">
        <v>417.4</v>
      </c>
      <c r="C62" t="s">
        <v>8</v>
      </c>
      <c r="D62" t="s">
        <v>4</v>
      </c>
    </row>
    <row r="63" spans="1:4" x14ac:dyDescent="0.55000000000000004">
      <c r="A63" t="s">
        <v>5</v>
      </c>
      <c r="B63">
        <v>0.5</v>
      </c>
      <c r="C63" t="s">
        <v>17</v>
      </c>
    </row>
    <row r="64" spans="1:4" x14ac:dyDescent="0.55000000000000004">
      <c r="A64" t="s">
        <v>6</v>
      </c>
      <c r="B64">
        <v>8.8999999999999995E-4</v>
      </c>
      <c r="C64" t="s">
        <v>9</v>
      </c>
    </row>
    <row r="65" spans="1:4" x14ac:dyDescent="0.55000000000000004">
      <c r="A65" t="s">
        <v>7</v>
      </c>
      <c r="B65" s="1">
        <f>B62*B64/B63</f>
        <v>0.74297199999999997</v>
      </c>
      <c r="C65" t="s">
        <v>10</v>
      </c>
      <c r="D65" t="s">
        <v>12</v>
      </c>
    </row>
    <row r="66" spans="1:4" x14ac:dyDescent="0.55000000000000004">
      <c r="A66" t="s">
        <v>13</v>
      </c>
      <c r="B66" s="1">
        <f>1/(B67*B65)</f>
        <v>8.4121608889702451E+18</v>
      </c>
      <c r="D66" t="s">
        <v>14</v>
      </c>
    </row>
    <row r="67" spans="1:4" x14ac:dyDescent="0.55000000000000004">
      <c r="A67" t="s">
        <v>15</v>
      </c>
      <c r="B67" s="1">
        <v>1.5999999999999999E-19</v>
      </c>
      <c r="C67" t="s">
        <v>16</v>
      </c>
    </row>
    <row r="68" spans="1:4" x14ac:dyDescent="0.55000000000000004">
      <c r="A68" t="s">
        <v>18</v>
      </c>
      <c r="B68">
        <v>9.4999999999999998E-3</v>
      </c>
      <c r="C68" t="s">
        <v>9</v>
      </c>
    </row>
    <row r="69" spans="1:4" x14ac:dyDescent="0.55000000000000004">
      <c r="A69" t="s">
        <v>32</v>
      </c>
      <c r="B69">
        <v>1.5900000000000001E-2</v>
      </c>
      <c r="C69" t="s">
        <v>9</v>
      </c>
    </row>
    <row r="70" spans="1:4" x14ac:dyDescent="0.55000000000000004">
      <c r="A70" t="s">
        <v>30</v>
      </c>
      <c r="B70">
        <v>3.5213999999999999</v>
      </c>
      <c r="C70" t="s">
        <v>33</v>
      </c>
      <c r="D70" t="s">
        <v>34</v>
      </c>
    </row>
    <row r="71" spans="1:4" x14ac:dyDescent="0.55000000000000004">
      <c r="A71" t="s">
        <v>31</v>
      </c>
      <c r="B71">
        <f>(B70*B68*B64)/B69</f>
        <v>1.8725432075471695E-3</v>
      </c>
      <c r="C71" t="s">
        <v>36</v>
      </c>
      <c r="D71" t="s">
        <v>35</v>
      </c>
    </row>
    <row r="72" spans="1:4" x14ac:dyDescent="0.55000000000000004">
      <c r="A72" t="s">
        <v>37</v>
      </c>
      <c r="B72" s="1">
        <v>0.11851</v>
      </c>
      <c r="C72" t="s">
        <v>39</v>
      </c>
      <c r="D72" t="s">
        <v>38</v>
      </c>
    </row>
    <row r="73" spans="1:4" x14ac:dyDescent="0.55000000000000004">
      <c r="A73" t="s">
        <v>40</v>
      </c>
      <c r="B73" s="1">
        <f>(B72*B69)/(B63*B68)</f>
        <v>0.39669663157894741</v>
      </c>
      <c r="C73" t="s">
        <v>41</v>
      </c>
      <c r="D73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77F3-5F67-4F17-88AF-A91F9172D868}">
  <dimension ref="A1"/>
  <sheetViews>
    <sheetView workbookViewId="0">
      <selection activeCell="B15" sqref="A1:B15"/>
    </sheetView>
  </sheetViews>
  <sheetFormatPr defaultRowHeight="14.4" x14ac:dyDescent="0.55000000000000004"/>
  <cols>
    <col min="2" max="2" width="11.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2023-02-02T18:16:01Z</dcterms:created>
  <dcterms:modified xsi:type="dcterms:W3CDTF">2023-02-09T23:22:08Z</dcterms:modified>
</cp:coreProperties>
</file>