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CPU电路" sheetId="6" r:id="rId5"/>
  </sheets>
  <definedNames>
    <definedName name="_xlnm._FilterDatabase" localSheetId="1" hidden="1">控制信号表达式生成!$A$1:$AF$25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<sst xmlns="http://schemas.openxmlformats.org/spreadsheetml/2006/main" count="154" uniqueCount="115">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</sst>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b/>
      <sz val="11"/>
      <color rgb="FF0000FF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0"/>
      <color rgb="FF0000FF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FF"/>
      </left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34" applyNumberFormat="0" applyAlignment="0" applyProtection="0">
      <alignment vertical="center"/>
    </xf>
    <xf numFmtId="0" fontId="31" fillId="13" borderId="35" applyNumberFormat="0" applyAlignment="0" applyProtection="0">
      <alignment vertical="center"/>
    </xf>
    <xf numFmtId="0" fontId="32" fillId="13" borderId="34" applyNumberFormat="0" applyAlignment="0" applyProtection="0">
      <alignment vertical="center"/>
    </xf>
    <xf numFmtId="0" fontId="33" fillId="14" borderId="36" applyNumberFormat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/>
    </xf>
    <xf numFmtId="0" fontId="10" fillId="0" borderId="11" xfId="0" applyFont="1" applyBorder="1" applyAlignment="1">
      <alignment horizontal="center" shrinkToFit="1"/>
    </xf>
    <xf numFmtId="0" fontId="16" fillId="0" borderId="11" xfId="0" applyFont="1" applyBorder="1" applyAlignment="1">
      <alignment horizontal="right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0" fillId="10" borderId="11" xfId="0" applyFill="1" applyBorder="1"/>
    <xf numFmtId="0" fontId="19" fillId="10" borderId="11" xfId="0" applyFont="1" applyFill="1" applyBorder="1"/>
    <xf numFmtId="0" fontId="0" fillId="10" borderId="11" xfId="0" applyFill="1" applyBorder="1" applyAlignment="1">
      <alignment shrinkToFi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9" fillId="5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9" fillId="5" borderId="12" xfId="0" applyFont="1" applyFill="1" applyBorder="1" applyAlignment="1">
      <alignment horizontal="left" vertical="center"/>
    </xf>
    <xf numFmtId="0" fontId="12" fillId="6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20" fillId="6" borderId="18" xfId="0" applyFont="1" applyFill="1" applyBorder="1" applyAlignment="1">
      <alignment horizontal="center"/>
    </xf>
    <xf numFmtId="0" fontId="20" fillId="6" borderId="19" xfId="0" applyFont="1" applyFill="1" applyBorder="1" applyAlignment="1">
      <alignment horizontal="center"/>
    </xf>
    <xf numFmtId="0" fontId="20" fillId="7" borderId="2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47625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3077825" cy="664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25"/>
  <sheetViews>
    <sheetView zoomScale="55" zoomScaleNormal="55" workbookViewId="0">
      <selection activeCell="Y15" sqref="Y15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1" hidden="1" customWidth="1"/>
    <col min="4" max="4" width="10.625" style="41" hidden="1" customWidth="1"/>
    <col min="5" max="16" width="4.625" style="41" hidden="1" customWidth="1"/>
    <col min="17" max="17" width="8.875" style="41" hidden="1" customWidth="1"/>
    <col min="18" max="21" width="3.625" style="41" customWidth="1"/>
    <col min="22" max="22" width="10.25" style="41" customWidth="1"/>
    <col min="23" max="23" width="9.25" style="41" customWidth="1"/>
    <col min="24" max="24" width="10.625" style="41" customWidth="1"/>
    <col min="25" max="25" width="9.5" style="41" customWidth="1"/>
    <col min="26" max="27" width="9.25" style="41" customWidth="1"/>
    <col min="28" max="31" width="9" style="41" customWidth="1"/>
    <col min="32" max="33" width="9" style="42" customWidth="1"/>
    <col min="34" max="40" width="9" style="43" customWidth="1"/>
  </cols>
  <sheetData>
    <row r="1" s="17" customFormat="1" ht="25.5" spans="1:41">
      <c r="A1" s="44" t="s">
        <v>0</v>
      </c>
      <c r="B1" s="19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46" t="s">
        <v>15</v>
      </c>
      <c r="Q1" s="51" t="s">
        <v>16</v>
      </c>
      <c r="R1" s="52" t="s">
        <v>17</v>
      </c>
      <c r="S1" s="52" t="s">
        <v>18</v>
      </c>
      <c r="T1" s="52" t="s">
        <v>19</v>
      </c>
      <c r="U1" s="52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3" t="s">
        <v>31</v>
      </c>
      <c r="AG1" s="53" t="s">
        <v>32</v>
      </c>
      <c r="AH1" s="75" t="s">
        <v>33</v>
      </c>
      <c r="AI1" s="75" t="s">
        <v>33</v>
      </c>
      <c r="AJ1" s="75" t="s">
        <v>33</v>
      </c>
      <c r="AK1" s="75" t="s">
        <v>33</v>
      </c>
      <c r="AL1" s="75" t="s">
        <v>33</v>
      </c>
      <c r="AM1" s="75" t="s">
        <v>33</v>
      </c>
      <c r="AN1" s="75" t="s">
        <v>33</v>
      </c>
      <c r="AO1" s="17" t="s">
        <v>34</v>
      </c>
    </row>
    <row r="2" ht="17.25" spans="1:40">
      <c r="A2" s="45">
        <v>1</v>
      </c>
      <c r="B2" s="22" t="s">
        <v>35</v>
      </c>
      <c r="C2" s="23">
        <v>0</v>
      </c>
      <c r="D2" s="24">
        <v>0</v>
      </c>
      <c r="E2" s="23">
        <f t="shared" ref="E2:E25" si="0">IF(MOD($C2,64)/32&gt;=1,1,0)</f>
        <v>0</v>
      </c>
      <c r="F2" s="23">
        <f t="shared" ref="F2:F25" si="1">IF(MOD($C2,32)/16&gt;=1,1,0)</f>
        <v>0</v>
      </c>
      <c r="G2" s="23">
        <f t="shared" ref="G2:G25" si="2">IF(MOD($C2,16)/8&gt;=1,1,0)</f>
        <v>0</v>
      </c>
      <c r="H2" s="23">
        <f t="shared" ref="H2:H25" si="3">IF(MOD($C2,8)/4&gt;=1,1,0)</f>
        <v>0</v>
      </c>
      <c r="I2" s="23">
        <f t="shared" ref="I2:I25" si="4">IF(MOD($C2,4)/2&gt;=1,1,0)</f>
        <v>0</v>
      </c>
      <c r="J2" s="23">
        <f t="shared" ref="J2:J25" si="5">IF(MOD($C2,2)&gt;=1,1,0)</f>
        <v>0</v>
      </c>
      <c r="K2" s="24">
        <f t="shared" ref="K2:K25" si="6">IF(ISNUMBER($D2),IF(MOD($D2,64)/32&gt;=1,1,0),"X")</f>
        <v>0</v>
      </c>
      <c r="L2" s="24">
        <f t="shared" ref="L2:L25" si="7">IF(ISNUMBER($D2),IF(MOD($D2,32)/16&gt;=1,1,0),"X")</f>
        <v>0</v>
      </c>
      <c r="M2" s="24">
        <f t="shared" ref="M2:M25" si="8">IF(ISNUMBER($D2),IF(MOD($D2,16)/8&gt;=1,1,0),"X")</f>
        <v>0</v>
      </c>
      <c r="N2" s="24">
        <f t="shared" ref="N2:N25" si="9">IF(ISNUMBER($D2),IF(MOD($D2,8)/4&gt;=1,1,0),"X")</f>
        <v>0</v>
      </c>
      <c r="O2" s="24">
        <f t="shared" ref="O2:O25" si="10">IF(ISNUMBER($D2),IF(MOD($D2,4)/2&gt;=1,1,0),"X")</f>
        <v>0</v>
      </c>
      <c r="P2" s="47">
        <f t="shared" ref="P2:P25" si="11">IF(ISNUMBER($D2),IF(MOD($D2,2)&gt;=1,1,0),"X")</f>
        <v>0</v>
      </c>
      <c r="Q2" s="54">
        <v>0</v>
      </c>
      <c r="R2" s="55">
        <f t="shared" ref="R2:R25" si="12">IF(ISNUMBER($Q2),IF(MOD($Q2,16)/8&gt;=1,1,0),"X")</f>
        <v>0</v>
      </c>
      <c r="S2" s="56">
        <f t="shared" ref="S2:S25" si="13">IF(ISNUMBER($Q2),IF(MOD($Q2,8)/4&gt;=1,1,0),"X")</f>
        <v>0</v>
      </c>
      <c r="T2" s="56">
        <f t="shared" ref="T2:T25" si="14">IF(ISNUMBER($Q2),IF(MOD($Q2,4)/2&gt;=1,1,0),"X")</f>
        <v>0</v>
      </c>
      <c r="U2" s="56">
        <f t="shared" ref="U2:U25" si="15">IF(ISNUMBER($Q2),IF(MOD($Q2,2)&gt;=1,1,0),"X")</f>
        <v>0</v>
      </c>
      <c r="V2" s="22"/>
      <c r="W2" s="22"/>
      <c r="X2" s="22"/>
      <c r="Y2" s="22">
        <v>1</v>
      </c>
      <c r="Z2" s="22"/>
      <c r="AA2" s="22"/>
      <c r="AB2" s="22">
        <v>1</v>
      </c>
      <c r="AC2" s="22"/>
      <c r="AD2" s="22"/>
      <c r="AE2" s="22"/>
      <c r="AF2" s="22"/>
      <c r="AG2" s="22"/>
      <c r="AH2" s="23"/>
      <c r="AI2" s="23"/>
      <c r="AJ2" s="23"/>
      <c r="AK2" s="23"/>
      <c r="AL2" s="23"/>
      <c r="AM2" s="23"/>
      <c r="AN2" s="23"/>
    </row>
    <row r="3" spans="1:40">
      <c r="A3" s="26">
        <v>2</v>
      </c>
      <c r="B3" s="26" t="s">
        <v>36</v>
      </c>
      <c r="C3" s="27">
        <v>0</v>
      </c>
      <c r="D3" s="28">
        <v>3</v>
      </c>
      <c r="E3" s="27">
        <f t="shared" si="0"/>
        <v>0</v>
      </c>
      <c r="F3" s="27">
        <f t="shared" si="1"/>
        <v>0</v>
      </c>
      <c r="G3" s="27">
        <f t="shared" si="2"/>
        <v>0</v>
      </c>
      <c r="H3" s="27">
        <f t="shared" si="3"/>
        <v>0</v>
      </c>
      <c r="I3" s="27">
        <f t="shared" si="4"/>
        <v>0</v>
      </c>
      <c r="J3" s="27">
        <f t="shared" si="5"/>
        <v>0</v>
      </c>
      <c r="K3" s="28">
        <f t="shared" si="6"/>
        <v>0</v>
      </c>
      <c r="L3" s="28">
        <f t="shared" si="7"/>
        <v>0</v>
      </c>
      <c r="M3" s="28">
        <f t="shared" si="8"/>
        <v>0</v>
      </c>
      <c r="N3" s="28">
        <f t="shared" si="9"/>
        <v>0</v>
      </c>
      <c r="O3" s="28">
        <f t="shared" si="10"/>
        <v>1</v>
      </c>
      <c r="P3" s="48">
        <f t="shared" si="11"/>
        <v>1</v>
      </c>
      <c r="Q3" s="57">
        <v>1</v>
      </c>
      <c r="R3" s="58">
        <f t="shared" si="12"/>
        <v>0</v>
      </c>
      <c r="S3" s="59">
        <f t="shared" si="13"/>
        <v>0</v>
      </c>
      <c r="T3" s="59">
        <f t="shared" si="14"/>
        <v>0</v>
      </c>
      <c r="U3" s="59">
        <f t="shared" si="15"/>
        <v>1</v>
      </c>
      <c r="V3" s="26"/>
      <c r="W3" s="26"/>
      <c r="X3" s="26"/>
      <c r="Y3" s="26">
        <v>1</v>
      </c>
      <c r="Z3" s="26"/>
      <c r="AA3" s="26"/>
      <c r="AB3" s="26">
        <v>1</v>
      </c>
      <c r="AC3" s="26"/>
      <c r="AD3" s="26"/>
      <c r="AE3" s="26"/>
      <c r="AF3" s="26"/>
      <c r="AG3" s="26"/>
      <c r="AH3" s="27"/>
      <c r="AI3" s="27"/>
      <c r="AJ3" s="27"/>
      <c r="AK3" s="27"/>
      <c r="AL3" s="27"/>
      <c r="AM3" s="27"/>
      <c r="AN3" s="27"/>
    </row>
    <row r="4" spans="1:40">
      <c r="A4" s="45">
        <v>3</v>
      </c>
      <c r="B4" s="22" t="s">
        <v>37</v>
      </c>
      <c r="C4" s="23">
        <v>0</v>
      </c>
      <c r="D4" s="24">
        <v>2</v>
      </c>
      <c r="E4" s="23">
        <f t="shared" si="0"/>
        <v>0</v>
      </c>
      <c r="F4" s="23">
        <f t="shared" si="1"/>
        <v>0</v>
      </c>
      <c r="G4" s="23">
        <f t="shared" si="2"/>
        <v>0</v>
      </c>
      <c r="H4" s="23">
        <f t="shared" si="3"/>
        <v>0</v>
      </c>
      <c r="I4" s="23">
        <f t="shared" si="4"/>
        <v>0</v>
      </c>
      <c r="J4" s="23">
        <f t="shared" si="5"/>
        <v>0</v>
      </c>
      <c r="K4" s="24">
        <f t="shared" si="6"/>
        <v>0</v>
      </c>
      <c r="L4" s="24">
        <f t="shared" si="7"/>
        <v>0</v>
      </c>
      <c r="M4" s="24">
        <f t="shared" si="8"/>
        <v>0</v>
      </c>
      <c r="N4" s="24">
        <f t="shared" si="9"/>
        <v>0</v>
      </c>
      <c r="O4" s="24">
        <f t="shared" si="10"/>
        <v>1</v>
      </c>
      <c r="P4" s="47">
        <f t="shared" si="11"/>
        <v>0</v>
      </c>
      <c r="Q4" s="60">
        <v>2</v>
      </c>
      <c r="R4" s="55">
        <f t="shared" si="12"/>
        <v>0</v>
      </c>
      <c r="S4" s="56">
        <f t="shared" si="13"/>
        <v>0</v>
      </c>
      <c r="T4" s="56">
        <f t="shared" si="14"/>
        <v>1</v>
      </c>
      <c r="U4" s="56">
        <f t="shared" si="15"/>
        <v>0</v>
      </c>
      <c r="V4" s="22"/>
      <c r="W4" s="22"/>
      <c r="X4" s="22"/>
      <c r="Y4" s="22">
        <v>1</v>
      </c>
      <c r="Z4" s="22"/>
      <c r="AA4" s="22"/>
      <c r="AB4" s="22">
        <v>1</v>
      </c>
      <c r="AC4" s="22"/>
      <c r="AD4" s="22"/>
      <c r="AE4" s="22"/>
      <c r="AF4" s="22"/>
      <c r="AG4" s="22"/>
      <c r="AH4" s="23"/>
      <c r="AI4" s="23"/>
      <c r="AJ4" s="23"/>
      <c r="AK4" s="23"/>
      <c r="AL4" s="23"/>
      <c r="AM4" s="23"/>
      <c r="AN4" s="23"/>
    </row>
    <row r="5" spans="1:40">
      <c r="A5" s="26">
        <v>4</v>
      </c>
      <c r="B5" s="26" t="s">
        <v>38</v>
      </c>
      <c r="C5" s="27">
        <v>0</v>
      </c>
      <c r="D5" s="28">
        <v>32</v>
      </c>
      <c r="E5" s="27">
        <f t="shared" si="0"/>
        <v>0</v>
      </c>
      <c r="F5" s="27">
        <f t="shared" si="1"/>
        <v>0</v>
      </c>
      <c r="G5" s="27">
        <f t="shared" si="2"/>
        <v>0</v>
      </c>
      <c r="H5" s="27">
        <f t="shared" si="3"/>
        <v>0</v>
      </c>
      <c r="I5" s="27">
        <f t="shared" si="4"/>
        <v>0</v>
      </c>
      <c r="J5" s="27">
        <f t="shared" si="5"/>
        <v>0</v>
      </c>
      <c r="K5" s="28">
        <f t="shared" si="6"/>
        <v>1</v>
      </c>
      <c r="L5" s="28">
        <f t="shared" si="7"/>
        <v>0</v>
      </c>
      <c r="M5" s="28">
        <f t="shared" si="8"/>
        <v>0</v>
      </c>
      <c r="N5" s="28">
        <f t="shared" si="9"/>
        <v>0</v>
      </c>
      <c r="O5" s="28">
        <f t="shared" si="10"/>
        <v>0</v>
      </c>
      <c r="P5" s="48">
        <f t="shared" si="11"/>
        <v>0</v>
      </c>
      <c r="Q5" s="57">
        <v>5</v>
      </c>
      <c r="R5" s="58">
        <f t="shared" si="12"/>
        <v>0</v>
      </c>
      <c r="S5" s="59">
        <f t="shared" si="13"/>
        <v>1</v>
      </c>
      <c r="T5" s="59">
        <f t="shared" si="14"/>
        <v>0</v>
      </c>
      <c r="U5" s="59">
        <f t="shared" si="15"/>
        <v>1</v>
      </c>
      <c r="V5" s="26"/>
      <c r="W5" s="26"/>
      <c r="X5" s="26"/>
      <c r="Y5" s="26">
        <v>1</v>
      </c>
      <c r="Z5" s="26"/>
      <c r="AA5" s="26"/>
      <c r="AB5" s="26">
        <v>1</v>
      </c>
      <c r="AC5" s="26"/>
      <c r="AD5" s="26"/>
      <c r="AE5" s="26"/>
      <c r="AF5" s="26"/>
      <c r="AG5" s="26"/>
      <c r="AH5" s="27"/>
      <c r="AI5" s="27"/>
      <c r="AJ5" s="27"/>
      <c r="AK5" s="27"/>
      <c r="AL5" s="27"/>
      <c r="AM5" s="27"/>
      <c r="AN5" s="27"/>
    </row>
    <row r="6" spans="1:40">
      <c r="A6" s="45">
        <v>5</v>
      </c>
      <c r="B6" s="22" t="s">
        <v>39</v>
      </c>
      <c r="C6" s="23">
        <v>0</v>
      </c>
      <c r="D6" s="24">
        <v>33</v>
      </c>
      <c r="E6" s="23">
        <f t="shared" si="0"/>
        <v>0</v>
      </c>
      <c r="F6" s="23">
        <f t="shared" si="1"/>
        <v>0</v>
      </c>
      <c r="G6" s="23">
        <f t="shared" si="2"/>
        <v>0</v>
      </c>
      <c r="H6" s="23">
        <f t="shared" si="3"/>
        <v>0</v>
      </c>
      <c r="I6" s="23">
        <f t="shared" si="4"/>
        <v>0</v>
      </c>
      <c r="J6" s="23">
        <f t="shared" si="5"/>
        <v>0</v>
      </c>
      <c r="K6" s="24">
        <f t="shared" si="6"/>
        <v>1</v>
      </c>
      <c r="L6" s="24">
        <f t="shared" si="7"/>
        <v>0</v>
      </c>
      <c r="M6" s="24">
        <f t="shared" si="8"/>
        <v>0</v>
      </c>
      <c r="N6" s="24">
        <f t="shared" si="9"/>
        <v>0</v>
      </c>
      <c r="O6" s="24">
        <f t="shared" si="10"/>
        <v>0</v>
      </c>
      <c r="P6" s="47">
        <f t="shared" si="11"/>
        <v>1</v>
      </c>
      <c r="Q6" s="60">
        <v>5</v>
      </c>
      <c r="R6" s="55">
        <f t="shared" si="12"/>
        <v>0</v>
      </c>
      <c r="S6" s="56">
        <f t="shared" si="13"/>
        <v>1</v>
      </c>
      <c r="T6" s="56">
        <f t="shared" si="14"/>
        <v>0</v>
      </c>
      <c r="U6" s="56">
        <f t="shared" si="15"/>
        <v>1</v>
      </c>
      <c r="V6" s="22"/>
      <c r="W6" s="22"/>
      <c r="X6" s="22"/>
      <c r="Y6" s="22">
        <v>1</v>
      </c>
      <c r="Z6" s="22"/>
      <c r="AA6" s="22"/>
      <c r="AB6" s="22">
        <v>1</v>
      </c>
      <c r="AC6" s="22"/>
      <c r="AD6" s="22"/>
      <c r="AE6" s="22"/>
      <c r="AF6" s="22"/>
      <c r="AG6" s="22"/>
      <c r="AH6" s="23"/>
      <c r="AI6" s="23"/>
      <c r="AJ6" s="23"/>
      <c r="AK6" s="23"/>
      <c r="AL6" s="23"/>
      <c r="AM6" s="23"/>
      <c r="AN6" s="23"/>
    </row>
    <row r="7" spans="1:40">
      <c r="A7" s="26">
        <v>6</v>
      </c>
      <c r="B7" s="26" t="s">
        <v>40</v>
      </c>
      <c r="C7" s="27">
        <v>0</v>
      </c>
      <c r="D7" s="28">
        <v>34</v>
      </c>
      <c r="E7" s="27">
        <f t="shared" si="0"/>
        <v>0</v>
      </c>
      <c r="F7" s="27">
        <f t="shared" si="1"/>
        <v>0</v>
      </c>
      <c r="G7" s="27">
        <f t="shared" si="2"/>
        <v>0</v>
      </c>
      <c r="H7" s="27">
        <f t="shared" si="3"/>
        <v>0</v>
      </c>
      <c r="I7" s="27">
        <f t="shared" si="4"/>
        <v>0</v>
      </c>
      <c r="J7" s="27">
        <f t="shared" si="5"/>
        <v>0</v>
      </c>
      <c r="K7" s="28">
        <f t="shared" si="6"/>
        <v>1</v>
      </c>
      <c r="L7" s="28">
        <f t="shared" si="7"/>
        <v>0</v>
      </c>
      <c r="M7" s="28">
        <f t="shared" si="8"/>
        <v>0</v>
      </c>
      <c r="N7" s="28">
        <f t="shared" si="9"/>
        <v>0</v>
      </c>
      <c r="O7" s="28">
        <f t="shared" si="10"/>
        <v>1</v>
      </c>
      <c r="P7" s="48">
        <f t="shared" si="11"/>
        <v>0</v>
      </c>
      <c r="Q7" s="57">
        <v>6</v>
      </c>
      <c r="R7" s="58">
        <f t="shared" si="12"/>
        <v>0</v>
      </c>
      <c r="S7" s="59">
        <f t="shared" si="13"/>
        <v>1</v>
      </c>
      <c r="T7" s="59">
        <f t="shared" si="14"/>
        <v>1</v>
      </c>
      <c r="U7" s="59">
        <f t="shared" si="15"/>
        <v>0</v>
      </c>
      <c r="V7" s="26"/>
      <c r="W7" s="26"/>
      <c r="X7" s="26"/>
      <c r="Y7" s="26">
        <v>1</v>
      </c>
      <c r="Z7" s="26"/>
      <c r="AA7" s="26"/>
      <c r="AB7" s="26">
        <v>1</v>
      </c>
      <c r="AC7" s="26"/>
      <c r="AD7" s="26"/>
      <c r="AE7" s="26"/>
      <c r="AF7" s="26"/>
      <c r="AG7" s="26"/>
      <c r="AH7" s="27"/>
      <c r="AI7" s="27"/>
      <c r="AJ7" s="27"/>
      <c r="AK7" s="27"/>
      <c r="AL7" s="27"/>
      <c r="AM7" s="27"/>
      <c r="AN7" s="27"/>
    </row>
    <row r="8" spans="1:40">
      <c r="A8" s="45">
        <v>7</v>
      </c>
      <c r="B8" s="22" t="s">
        <v>41</v>
      </c>
      <c r="C8" s="23">
        <v>0</v>
      </c>
      <c r="D8" s="24">
        <v>36</v>
      </c>
      <c r="E8" s="23">
        <f t="shared" si="0"/>
        <v>0</v>
      </c>
      <c r="F8" s="23">
        <f t="shared" si="1"/>
        <v>0</v>
      </c>
      <c r="G8" s="23">
        <f t="shared" si="2"/>
        <v>0</v>
      </c>
      <c r="H8" s="23">
        <f t="shared" si="3"/>
        <v>0</v>
      </c>
      <c r="I8" s="23">
        <f t="shared" si="4"/>
        <v>0</v>
      </c>
      <c r="J8" s="23">
        <f t="shared" si="5"/>
        <v>0</v>
      </c>
      <c r="K8" s="24">
        <f t="shared" si="6"/>
        <v>1</v>
      </c>
      <c r="L8" s="24">
        <f t="shared" si="7"/>
        <v>0</v>
      </c>
      <c r="M8" s="24">
        <f t="shared" si="8"/>
        <v>0</v>
      </c>
      <c r="N8" s="24">
        <f t="shared" si="9"/>
        <v>1</v>
      </c>
      <c r="O8" s="24">
        <f t="shared" si="10"/>
        <v>0</v>
      </c>
      <c r="P8" s="47">
        <f t="shared" si="11"/>
        <v>0</v>
      </c>
      <c r="Q8" s="60">
        <v>7</v>
      </c>
      <c r="R8" s="55">
        <f t="shared" si="12"/>
        <v>0</v>
      </c>
      <c r="S8" s="56">
        <f t="shared" si="13"/>
        <v>1</v>
      </c>
      <c r="T8" s="56">
        <f t="shared" si="14"/>
        <v>1</v>
      </c>
      <c r="U8" s="56">
        <f t="shared" si="15"/>
        <v>1</v>
      </c>
      <c r="V8" s="22"/>
      <c r="W8" s="22"/>
      <c r="X8" s="22"/>
      <c r="Y8" s="22">
        <v>1</v>
      </c>
      <c r="Z8" s="22"/>
      <c r="AA8" s="22"/>
      <c r="AB8" s="22">
        <v>1</v>
      </c>
      <c r="AC8" s="22"/>
      <c r="AD8" s="22"/>
      <c r="AE8" s="22"/>
      <c r="AF8" s="22"/>
      <c r="AG8" s="22"/>
      <c r="AH8" s="23"/>
      <c r="AI8" s="23"/>
      <c r="AJ8" s="23"/>
      <c r="AK8" s="23"/>
      <c r="AL8" s="23"/>
      <c r="AM8" s="23"/>
      <c r="AN8" s="23"/>
    </row>
    <row r="9" spans="1:40">
      <c r="A9" s="26">
        <v>8</v>
      </c>
      <c r="B9" s="26" t="s">
        <v>42</v>
      </c>
      <c r="C9" s="27">
        <v>0</v>
      </c>
      <c r="D9" s="28">
        <v>37</v>
      </c>
      <c r="E9" s="27">
        <f t="shared" si="0"/>
        <v>0</v>
      </c>
      <c r="F9" s="27">
        <f t="shared" si="1"/>
        <v>0</v>
      </c>
      <c r="G9" s="27">
        <f t="shared" si="2"/>
        <v>0</v>
      </c>
      <c r="H9" s="27">
        <f t="shared" si="3"/>
        <v>0</v>
      </c>
      <c r="I9" s="27">
        <f t="shared" si="4"/>
        <v>0</v>
      </c>
      <c r="J9" s="27">
        <f t="shared" si="5"/>
        <v>0</v>
      </c>
      <c r="K9" s="28">
        <f t="shared" si="6"/>
        <v>1</v>
      </c>
      <c r="L9" s="28">
        <f t="shared" si="7"/>
        <v>0</v>
      </c>
      <c r="M9" s="28">
        <f t="shared" si="8"/>
        <v>0</v>
      </c>
      <c r="N9" s="28">
        <f t="shared" si="9"/>
        <v>1</v>
      </c>
      <c r="O9" s="28">
        <f t="shared" si="10"/>
        <v>0</v>
      </c>
      <c r="P9" s="48">
        <f t="shared" si="11"/>
        <v>1</v>
      </c>
      <c r="Q9" s="57">
        <v>8</v>
      </c>
      <c r="R9" s="58">
        <f t="shared" si="12"/>
        <v>1</v>
      </c>
      <c r="S9" s="59">
        <f t="shared" si="13"/>
        <v>0</v>
      </c>
      <c r="T9" s="59">
        <f t="shared" si="14"/>
        <v>0</v>
      </c>
      <c r="U9" s="59">
        <f t="shared" si="15"/>
        <v>0</v>
      </c>
      <c r="V9" s="26"/>
      <c r="W9" s="26"/>
      <c r="X9" s="26"/>
      <c r="Y9" s="26">
        <v>1</v>
      </c>
      <c r="Z9" s="26"/>
      <c r="AA9" s="26"/>
      <c r="AB9" s="26">
        <v>1</v>
      </c>
      <c r="AC9" s="26"/>
      <c r="AD9" s="26"/>
      <c r="AE9" s="26"/>
      <c r="AF9" s="26"/>
      <c r="AG9" s="26"/>
      <c r="AH9" s="27"/>
      <c r="AI9" s="27"/>
      <c r="AJ9" s="27"/>
      <c r="AK9" s="27"/>
      <c r="AL9" s="27"/>
      <c r="AM9" s="27"/>
      <c r="AN9" s="27"/>
    </row>
    <row r="10" spans="1:40">
      <c r="A10" s="45">
        <v>9</v>
      </c>
      <c r="B10" s="22" t="s">
        <v>43</v>
      </c>
      <c r="C10" s="23">
        <v>0</v>
      </c>
      <c r="D10" s="24">
        <v>39</v>
      </c>
      <c r="E10" s="23">
        <f t="shared" si="0"/>
        <v>0</v>
      </c>
      <c r="F10" s="23">
        <f t="shared" si="1"/>
        <v>0</v>
      </c>
      <c r="G10" s="23">
        <f t="shared" si="2"/>
        <v>0</v>
      </c>
      <c r="H10" s="23">
        <f t="shared" si="3"/>
        <v>0</v>
      </c>
      <c r="I10" s="23">
        <f t="shared" si="4"/>
        <v>0</v>
      </c>
      <c r="J10" s="23">
        <f t="shared" si="5"/>
        <v>0</v>
      </c>
      <c r="K10" s="24">
        <f t="shared" si="6"/>
        <v>1</v>
      </c>
      <c r="L10" s="24">
        <f t="shared" si="7"/>
        <v>0</v>
      </c>
      <c r="M10" s="24">
        <f t="shared" si="8"/>
        <v>0</v>
      </c>
      <c r="N10" s="24">
        <f t="shared" si="9"/>
        <v>1</v>
      </c>
      <c r="O10" s="24">
        <f t="shared" si="10"/>
        <v>1</v>
      </c>
      <c r="P10" s="47">
        <f t="shared" si="11"/>
        <v>1</v>
      </c>
      <c r="Q10" s="60">
        <v>10</v>
      </c>
      <c r="R10" s="55">
        <f t="shared" si="12"/>
        <v>1</v>
      </c>
      <c r="S10" s="56">
        <f t="shared" si="13"/>
        <v>0</v>
      </c>
      <c r="T10" s="56">
        <f t="shared" si="14"/>
        <v>1</v>
      </c>
      <c r="U10" s="56">
        <f t="shared" si="15"/>
        <v>0</v>
      </c>
      <c r="V10" s="22"/>
      <c r="W10" s="22"/>
      <c r="X10" s="22"/>
      <c r="Y10" s="22">
        <v>1</v>
      </c>
      <c r="Z10" s="22"/>
      <c r="AA10" s="22"/>
      <c r="AB10" s="22">
        <v>1</v>
      </c>
      <c r="AC10" s="22"/>
      <c r="AD10" s="22"/>
      <c r="AE10" s="22"/>
      <c r="AF10" s="22"/>
      <c r="AG10" s="22"/>
      <c r="AH10" s="23"/>
      <c r="AI10" s="23"/>
      <c r="AJ10" s="23"/>
      <c r="AK10" s="23"/>
      <c r="AL10" s="23"/>
      <c r="AM10" s="23"/>
      <c r="AN10" s="23"/>
    </row>
    <row r="11" spans="1:40">
      <c r="A11" s="26">
        <v>10</v>
      </c>
      <c r="B11" s="26" t="s">
        <v>44</v>
      </c>
      <c r="C11" s="27">
        <v>0</v>
      </c>
      <c r="D11" s="28">
        <v>42</v>
      </c>
      <c r="E11" s="27">
        <f t="shared" si="0"/>
        <v>0</v>
      </c>
      <c r="F11" s="27">
        <f t="shared" si="1"/>
        <v>0</v>
      </c>
      <c r="G11" s="27">
        <f t="shared" si="2"/>
        <v>0</v>
      </c>
      <c r="H11" s="27">
        <f t="shared" si="3"/>
        <v>0</v>
      </c>
      <c r="I11" s="27">
        <f t="shared" si="4"/>
        <v>0</v>
      </c>
      <c r="J11" s="27">
        <f t="shared" si="5"/>
        <v>0</v>
      </c>
      <c r="K11" s="28">
        <f t="shared" si="6"/>
        <v>1</v>
      </c>
      <c r="L11" s="28">
        <f t="shared" si="7"/>
        <v>0</v>
      </c>
      <c r="M11" s="28">
        <f t="shared" si="8"/>
        <v>1</v>
      </c>
      <c r="N11" s="28">
        <f t="shared" si="9"/>
        <v>0</v>
      </c>
      <c r="O11" s="28">
        <f t="shared" si="10"/>
        <v>1</v>
      </c>
      <c r="P11" s="48">
        <f t="shared" si="11"/>
        <v>0</v>
      </c>
      <c r="Q11" s="57">
        <v>11</v>
      </c>
      <c r="R11" s="58">
        <f t="shared" si="12"/>
        <v>1</v>
      </c>
      <c r="S11" s="59">
        <f t="shared" si="13"/>
        <v>0</v>
      </c>
      <c r="T11" s="59">
        <f t="shared" si="14"/>
        <v>1</v>
      </c>
      <c r="U11" s="59">
        <f t="shared" si="15"/>
        <v>1</v>
      </c>
      <c r="V11" s="26"/>
      <c r="W11" s="26"/>
      <c r="X11" s="26"/>
      <c r="Y11" s="26">
        <v>1</v>
      </c>
      <c r="Z11" s="26"/>
      <c r="AA11" s="26"/>
      <c r="AB11" s="26">
        <v>1</v>
      </c>
      <c r="AC11" s="26"/>
      <c r="AD11" s="26"/>
      <c r="AE11" s="26"/>
      <c r="AF11" s="26"/>
      <c r="AG11" s="26"/>
      <c r="AH11" s="27"/>
      <c r="AI11" s="27"/>
      <c r="AJ11" s="27"/>
      <c r="AK11" s="27"/>
      <c r="AL11" s="27"/>
      <c r="AM11" s="27"/>
      <c r="AN11" s="27"/>
    </row>
    <row r="12" ht="17.25" spans="1:40">
      <c r="A12" s="45">
        <v>11</v>
      </c>
      <c r="B12" s="22" t="s">
        <v>45</v>
      </c>
      <c r="C12" s="23">
        <v>0</v>
      </c>
      <c r="D12" s="24">
        <v>43</v>
      </c>
      <c r="E12" s="23">
        <f t="shared" si="0"/>
        <v>0</v>
      </c>
      <c r="F12" s="23">
        <f t="shared" si="1"/>
        <v>0</v>
      </c>
      <c r="G12" s="23">
        <f t="shared" si="2"/>
        <v>0</v>
      </c>
      <c r="H12" s="23">
        <f t="shared" si="3"/>
        <v>0</v>
      </c>
      <c r="I12" s="23">
        <f t="shared" si="4"/>
        <v>0</v>
      </c>
      <c r="J12" s="23">
        <f t="shared" si="5"/>
        <v>0</v>
      </c>
      <c r="K12" s="24">
        <f t="shared" si="6"/>
        <v>1</v>
      </c>
      <c r="L12" s="24">
        <f t="shared" si="7"/>
        <v>0</v>
      </c>
      <c r="M12" s="24">
        <f t="shared" si="8"/>
        <v>1</v>
      </c>
      <c r="N12" s="24">
        <f t="shared" si="9"/>
        <v>0</v>
      </c>
      <c r="O12" s="24">
        <f t="shared" si="10"/>
        <v>1</v>
      </c>
      <c r="P12" s="47">
        <f t="shared" si="11"/>
        <v>1</v>
      </c>
      <c r="Q12" s="61">
        <v>12</v>
      </c>
      <c r="R12" s="55">
        <f t="shared" si="12"/>
        <v>1</v>
      </c>
      <c r="S12" s="56">
        <f t="shared" si="13"/>
        <v>1</v>
      </c>
      <c r="T12" s="56">
        <f t="shared" si="14"/>
        <v>0</v>
      </c>
      <c r="U12" s="56">
        <f t="shared" si="15"/>
        <v>0</v>
      </c>
      <c r="V12" s="22"/>
      <c r="W12" s="22"/>
      <c r="X12" s="22"/>
      <c r="Y12" s="22">
        <v>1</v>
      </c>
      <c r="Z12" s="22"/>
      <c r="AA12" s="22"/>
      <c r="AB12" s="22">
        <v>1</v>
      </c>
      <c r="AC12" s="22"/>
      <c r="AD12" s="22"/>
      <c r="AE12" s="22"/>
      <c r="AF12" s="22"/>
      <c r="AG12" s="22"/>
      <c r="AH12" s="23"/>
      <c r="AI12" s="23"/>
      <c r="AJ12" s="23"/>
      <c r="AK12" s="23"/>
      <c r="AL12" s="23"/>
      <c r="AM12" s="23"/>
      <c r="AN12" s="23"/>
    </row>
    <row r="13" ht="18" spans="1:40">
      <c r="A13" s="26">
        <v>12</v>
      </c>
      <c r="B13" s="26" t="s">
        <v>30</v>
      </c>
      <c r="C13" s="27">
        <v>0</v>
      </c>
      <c r="D13" s="28">
        <v>8</v>
      </c>
      <c r="E13" s="27">
        <f t="shared" si="0"/>
        <v>0</v>
      </c>
      <c r="F13" s="27">
        <f t="shared" si="1"/>
        <v>0</v>
      </c>
      <c r="G13" s="27">
        <f t="shared" si="2"/>
        <v>0</v>
      </c>
      <c r="H13" s="27">
        <f t="shared" si="3"/>
        <v>0</v>
      </c>
      <c r="I13" s="27">
        <f t="shared" si="4"/>
        <v>0</v>
      </c>
      <c r="J13" s="27">
        <f t="shared" si="5"/>
        <v>0</v>
      </c>
      <c r="K13" s="28">
        <f t="shared" si="6"/>
        <v>0</v>
      </c>
      <c r="L13" s="28">
        <f t="shared" si="7"/>
        <v>0</v>
      </c>
      <c r="M13" s="28">
        <f t="shared" si="8"/>
        <v>1</v>
      </c>
      <c r="N13" s="28">
        <f t="shared" si="9"/>
        <v>0</v>
      </c>
      <c r="O13" s="28">
        <f t="shared" si="10"/>
        <v>0</v>
      </c>
      <c r="P13" s="49">
        <f t="shared" si="11"/>
        <v>0</v>
      </c>
      <c r="Q13" s="62" t="s">
        <v>46</v>
      </c>
      <c r="R13" s="59" t="str">
        <f t="shared" si="12"/>
        <v>X</v>
      </c>
      <c r="S13" s="59" t="str">
        <f t="shared" si="13"/>
        <v>X</v>
      </c>
      <c r="T13" s="59" t="str">
        <f t="shared" si="14"/>
        <v>X</v>
      </c>
      <c r="U13" s="59" t="str">
        <f t="shared" si="15"/>
        <v>X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27"/>
      <c r="AI13" s="27"/>
      <c r="AJ13" s="27"/>
      <c r="AK13" s="27"/>
      <c r="AL13" s="27"/>
      <c r="AM13" s="27"/>
      <c r="AN13" s="27"/>
    </row>
    <row r="14" ht="17.25" spans="1:40">
      <c r="A14" s="45">
        <v>13</v>
      </c>
      <c r="B14" s="22" t="s">
        <v>25</v>
      </c>
      <c r="C14" s="23">
        <v>0</v>
      </c>
      <c r="D14" s="24">
        <v>12</v>
      </c>
      <c r="E14" s="23">
        <f t="shared" si="0"/>
        <v>0</v>
      </c>
      <c r="F14" s="23">
        <f t="shared" si="1"/>
        <v>0</v>
      </c>
      <c r="G14" s="23">
        <f t="shared" si="2"/>
        <v>0</v>
      </c>
      <c r="H14" s="23">
        <f t="shared" si="3"/>
        <v>0</v>
      </c>
      <c r="I14" s="23">
        <f t="shared" si="4"/>
        <v>0</v>
      </c>
      <c r="J14" s="23">
        <f t="shared" si="5"/>
        <v>0</v>
      </c>
      <c r="K14" s="24">
        <f t="shared" ref="K14:K25" si="16">IF(ISNUMBER($D14),IF(MOD($D14,64)/32&gt;=1,1,0),"X")</f>
        <v>0</v>
      </c>
      <c r="L14" s="24">
        <f t="shared" ref="L14:L25" si="17">IF(ISNUMBER($D14),IF(MOD($D14,32)/16&gt;=1,1,0),"X")</f>
        <v>0</v>
      </c>
      <c r="M14" s="28">
        <f t="shared" si="8"/>
        <v>1</v>
      </c>
      <c r="N14" s="24">
        <f t="shared" si="9"/>
        <v>1</v>
      </c>
      <c r="O14" s="24">
        <f t="shared" si="10"/>
        <v>0</v>
      </c>
      <c r="P14" s="50">
        <f t="shared" si="11"/>
        <v>0</v>
      </c>
      <c r="Q14" s="55" t="s">
        <v>46</v>
      </c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64" t="str">
        <f t="shared" si="15"/>
        <v>X</v>
      </c>
      <c r="V14" s="65"/>
      <c r="W14" s="66"/>
      <c r="X14" s="66"/>
      <c r="Y14" s="66"/>
      <c r="Z14" s="66">
        <v>1</v>
      </c>
      <c r="AA14" s="66"/>
      <c r="AB14" s="66"/>
      <c r="AC14" s="66"/>
      <c r="AD14" s="66"/>
      <c r="AE14" s="66"/>
      <c r="AF14" s="66"/>
      <c r="AG14" s="76"/>
      <c r="AH14" s="23"/>
      <c r="AI14" s="23"/>
      <c r="AJ14" s="23"/>
      <c r="AK14" s="23"/>
      <c r="AL14" s="23"/>
      <c r="AM14" s="23"/>
      <c r="AN14" s="23"/>
    </row>
    <row r="15" spans="1:40">
      <c r="A15" s="26">
        <v>14</v>
      </c>
      <c r="B15" s="26" t="s">
        <v>47</v>
      </c>
      <c r="C15" s="27">
        <v>2</v>
      </c>
      <c r="D15" s="28" t="s">
        <v>46</v>
      </c>
      <c r="E15" s="27">
        <f t="shared" si="0"/>
        <v>0</v>
      </c>
      <c r="F15" s="27">
        <f t="shared" si="1"/>
        <v>0</v>
      </c>
      <c r="G15" s="27">
        <f t="shared" si="2"/>
        <v>0</v>
      </c>
      <c r="H15" s="27">
        <f t="shared" si="3"/>
        <v>0</v>
      </c>
      <c r="I15" s="27">
        <f t="shared" si="4"/>
        <v>1</v>
      </c>
      <c r="J15" s="27">
        <f t="shared" si="5"/>
        <v>0</v>
      </c>
      <c r="K15" s="24" t="str">
        <f>IF(ISNUMBER($D15),IF(MOD($D15,64)/32&gt;=1,1,0),"X")</f>
        <v>X</v>
      </c>
      <c r="L15" s="24" t="str">
        <f t="shared" si="17"/>
        <v>X</v>
      </c>
      <c r="M15" s="28" t="str">
        <f t="shared" si="8"/>
        <v>X</v>
      </c>
      <c r="N15" s="24" t="str">
        <f t="shared" si="9"/>
        <v>X</v>
      </c>
      <c r="O15" s="24" t="str">
        <f t="shared" si="10"/>
        <v>X</v>
      </c>
      <c r="P15" s="50" t="str">
        <f t="shared" si="11"/>
        <v>X</v>
      </c>
      <c r="Q15" s="58" t="s">
        <v>46</v>
      </c>
      <c r="R15" s="59" t="str">
        <f t="shared" si="12"/>
        <v>X</v>
      </c>
      <c r="S15" s="59" t="str">
        <f t="shared" si="13"/>
        <v>X</v>
      </c>
      <c r="T15" s="59" t="str">
        <f t="shared" si="14"/>
        <v>X</v>
      </c>
      <c r="U15" s="67" t="str">
        <f t="shared" si="15"/>
        <v>X</v>
      </c>
      <c r="V15" s="68"/>
      <c r="W15" s="69"/>
      <c r="X15" s="69"/>
      <c r="Y15" s="69"/>
      <c r="Z15" s="69"/>
      <c r="AA15" s="69"/>
      <c r="AB15" s="69"/>
      <c r="AC15" s="69"/>
      <c r="AD15" s="69"/>
      <c r="AE15" s="69"/>
      <c r="AF15" s="69">
        <v>1</v>
      </c>
      <c r="AG15" s="77"/>
      <c r="AH15" s="27"/>
      <c r="AI15" s="27"/>
      <c r="AJ15" s="27"/>
      <c r="AK15" s="27"/>
      <c r="AL15" s="27"/>
      <c r="AM15" s="27"/>
      <c r="AN15" s="27"/>
    </row>
    <row r="16" spans="1:40">
      <c r="A16" s="45">
        <v>15</v>
      </c>
      <c r="B16" s="22" t="s">
        <v>32</v>
      </c>
      <c r="C16" s="23">
        <v>3</v>
      </c>
      <c r="D16" s="24" t="s">
        <v>46</v>
      </c>
      <c r="E16" s="23">
        <f t="shared" si="0"/>
        <v>0</v>
      </c>
      <c r="F16" s="23">
        <f t="shared" si="1"/>
        <v>0</v>
      </c>
      <c r="G16" s="23">
        <f t="shared" si="2"/>
        <v>0</v>
      </c>
      <c r="H16" s="23">
        <f t="shared" si="3"/>
        <v>0</v>
      </c>
      <c r="I16" s="23">
        <f t="shared" si="4"/>
        <v>1</v>
      </c>
      <c r="J16" s="23">
        <f t="shared" si="5"/>
        <v>1</v>
      </c>
      <c r="K16" s="24" t="str">
        <f t="shared" si="16"/>
        <v>X</v>
      </c>
      <c r="L16" s="24" t="str">
        <f t="shared" si="17"/>
        <v>X</v>
      </c>
      <c r="M16" s="28" t="str">
        <f t="shared" si="8"/>
        <v>X</v>
      </c>
      <c r="N16" s="24" t="str">
        <f t="shared" si="9"/>
        <v>X</v>
      </c>
      <c r="O16" s="24" t="str">
        <f t="shared" si="10"/>
        <v>X</v>
      </c>
      <c r="P16" s="50" t="str">
        <f t="shared" si="11"/>
        <v>X</v>
      </c>
      <c r="Q16" s="55" t="s">
        <v>46</v>
      </c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64" t="str">
        <f t="shared" si="15"/>
        <v>X</v>
      </c>
      <c r="V16" s="70"/>
      <c r="W16" s="71"/>
      <c r="X16" s="71"/>
      <c r="Y16" s="71">
        <v>1</v>
      </c>
      <c r="Z16" s="71"/>
      <c r="AA16" s="71"/>
      <c r="AB16" s="71"/>
      <c r="AC16" s="71"/>
      <c r="AD16" s="71"/>
      <c r="AE16" s="71"/>
      <c r="AF16" s="71">
        <v>1</v>
      </c>
      <c r="AG16" s="78">
        <v>1</v>
      </c>
      <c r="AH16" s="23"/>
      <c r="AI16" s="23"/>
      <c r="AJ16" s="23"/>
      <c r="AK16" s="23"/>
      <c r="AL16" s="23"/>
      <c r="AM16" s="23"/>
      <c r="AN16" s="23"/>
    </row>
    <row r="17" spans="1:40">
      <c r="A17" s="26">
        <v>16</v>
      </c>
      <c r="B17" s="26" t="s">
        <v>28</v>
      </c>
      <c r="C17" s="27">
        <v>4</v>
      </c>
      <c r="D17" s="28" t="s">
        <v>46</v>
      </c>
      <c r="E17" s="27">
        <f t="shared" si="0"/>
        <v>0</v>
      </c>
      <c r="F17" s="27">
        <f t="shared" si="1"/>
        <v>0</v>
      </c>
      <c r="G17" s="27">
        <f t="shared" si="2"/>
        <v>0</v>
      </c>
      <c r="H17" s="27">
        <f t="shared" si="3"/>
        <v>1</v>
      </c>
      <c r="I17" s="27">
        <f t="shared" si="4"/>
        <v>0</v>
      </c>
      <c r="J17" s="27">
        <f t="shared" si="5"/>
        <v>0</v>
      </c>
      <c r="K17" s="24" t="str">
        <f t="shared" si="16"/>
        <v>X</v>
      </c>
      <c r="L17" s="24" t="str">
        <f t="shared" si="17"/>
        <v>X</v>
      </c>
      <c r="M17" s="28" t="str">
        <f t="shared" si="8"/>
        <v>X</v>
      </c>
      <c r="N17" s="28" t="str">
        <f t="shared" si="9"/>
        <v>X</v>
      </c>
      <c r="O17" s="28" t="str">
        <f t="shared" si="10"/>
        <v>X</v>
      </c>
      <c r="P17" s="49" t="str">
        <f t="shared" si="11"/>
        <v>X</v>
      </c>
      <c r="Q17" s="58" t="s">
        <v>46</v>
      </c>
      <c r="R17" s="59" t="str">
        <f t="shared" si="12"/>
        <v>X</v>
      </c>
      <c r="S17" s="59" t="str">
        <f t="shared" si="13"/>
        <v>X</v>
      </c>
      <c r="T17" s="59" t="str">
        <f t="shared" si="14"/>
        <v>X</v>
      </c>
      <c r="U17" s="67" t="str">
        <f t="shared" si="15"/>
        <v>X</v>
      </c>
      <c r="V17" s="68"/>
      <c r="W17" s="69"/>
      <c r="X17" s="69"/>
      <c r="Y17" s="69"/>
      <c r="Z17" s="69"/>
      <c r="AA17" s="69">
        <v>1</v>
      </c>
      <c r="AB17" s="69"/>
      <c r="AC17" s="69">
        <v>1</v>
      </c>
      <c r="AD17" s="69"/>
      <c r="AE17" s="69"/>
      <c r="AF17" s="69"/>
      <c r="AG17" s="77"/>
      <c r="AH17" s="27"/>
      <c r="AI17" s="27"/>
      <c r="AJ17" s="27"/>
      <c r="AK17" s="27"/>
      <c r="AL17" s="27"/>
      <c r="AM17" s="27"/>
      <c r="AN17" s="27"/>
    </row>
    <row r="18" spans="1:40">
      <c r="A18" s="45">
        <v>17</v>
      </c>
      <c r="B18" s="22" t="s">
        <v>29</v>
      </c>
      <c r="C18" s="23">
        <v>5</v>
      </c>
      <c r="D18" s="24" t="s">
        <v>46</v>
      </c>
      <c r="E18" s="23">
        <f t="shared" si="0"/>
        <v>0</v>
      </c>
      <c r="F18" s="23">
        <f t="shared" si="1"/>
        <v>0</v>
      </c>
      <c r="G18" s="23">
        <f t="shared" si="2"/>
        <v>0</v>
      </c>
      <c r="H18" s="23">
        <f t="shared" si="3"/>
        <v>1</v>
      </c>
      <c r="I18" s="23">
        <f t="shared" si="4"/>
        <v>0</v>
      </c>
      <c r="J18" s="23">
        <f t="shared" si="5"/>
        <v>1</v>
      </c>
      <c r="K18" s="24" t="str">
        <f t="shared" si="16"/>
        <v>X</v>
      </c>
      <c r="L18" s="24" t="str">
        <f t="shared" si="17"/>
        <v>X</v>
      </c>
      <c r="M18" s="28" t="str">
        <f t="shared" si="8"/>
        <v>X</v>
      </c>
      <c r="N18" s="24" t="str">
        <f t="shared" si="9"/>
        <v>X</v>
      </c>
      <c r="O18" s="24" t="str">
        <f t="shared" si="10"/>
        <v>X</v>
      </c>
      <c r="P18" s="50" t="str">
        <f t="shared" si="11"/>
        <v>X</v>
      </c>
      <c r="Q18" s="55" t="s">
        <v>46</v>
      </c>
      <c r="R18" s="56" t="str">
        <f t="shared" si="12"/>
        <v>X</v>
      </c>
      <c r="S18" s="56" t="str">
        <f t="shared" si="13"/>
        <v>X</v>
      </c>
      <c r="T18" s="56" t="str">
        <f t="shared" si="14"/>
        <v>X</v>
      </c>
      <c r="U18" s="64" t="str">
        <f t="shared" si="15"/>
        <v>X</v>
      </c>
      <c r="V18" s="70"/>
      <c r="W18" s="71"/>
      <c r="X18" s="71"/>
      <c r="Y18" s="71"/>
      <c r="Z18" s="71"/>
      <c r="AA18" s="71">
        <v>1</v>
      </c>
      <c r="AB18" s="71"/>
      <c r="AC18" s="71"/>
      <c r="AD18" s="71">
        <v>1</v>
      </c>
      <c r="AE18" s="71"/>
      <c r="AF18" s="71"/>
      <c r="AG18" s="78"/>
      <c r="AH18" s="23"/>
      <c r="AI18" s="23"/>
      <c r="AJ18" s="23"/>
      <c r="AK18" s="23"/>
      <c r="AL18" s="23"/>
      <c r="AM18" s="23"/>
      <c r="AN18" s="23"/>
    </row>
    <row r="19" ht="17.25" spans="1:40">
      <c r="A19" s="26">
        <v>18</v>
      </c>
      <c r="B19" s="26" t="s">
        <v>48</v>
      </c>
      <c r="C19" s="27">
        <v>8</v>
      </c>
      <c r="D19" s="28" t="s">
        <v>46</v>
      </c>
      <c r="E19" s="27">
        <f t="shared" si="0"/>
        <v>0</v>
      </c>
      <c r="F19" s="27">
        <f t="shared" si="1"/>
        <v>0</v>
      </c>
      <c r="G19" s="27">
        <f t="shared" si="2"/>
        <v>1</v>
      </c>
      <c r="H19" s="27">
        <f t="shared" si="3"/>
        <v>0</v>
      </c>
      <c r="I19" s="27">
        <f t="shared" si="4"/>
        <v>0</v>
      </c>
      <c r="J19" s="27">
        <f t="shared" si="5"/>
        <v>0</v>
      </c>
      <c r="K19" s="24" t="str">
        <f t="shared" si="16"/>
        <v>X</v>
      </c>
      <c r="L19" s="24" t="str">
        <f t="shared" si="17"/>
        <v>X</v>
      </c>
      <c r="M19" s="28" t="str">
        <f t="shared" si="8"/>
        <v>X</v>
      </c>
      <c r="N19" s="28" t="str">
        <f t="shared" si="9"/>
        <v>X</v>
      </c>
      <c r="O19" s="28" t="str">
        <f t="shared" si="10"/>
        <v>X</v>
      </c>
      <c r="P19" s="49" t="str">
        <f t="shared" si="11"/>
        <v>X</v>
      </c>
      <c r="Q19" s="58">
        <v>5</v>
      </c>
      <c r="R19" s="59">
        <f t="shared" si="12"/>
        <v>0</v>
      </c>
      <c r="S19" s="59">
        <f t="shared" si="13"/>
        <v>1</v>
      </c>
      <c r="T19" s="59">
        <f t="shared" si="14"/>
        <v>0</v>
      </c>
      <c r="U19" s="67">
        <f t="shared" si="15"/>
        <v>1</v>
      </c>
      <c r="V19" s="72"/>
      <c r="W19" s="73"/>
      <c r="X19" s="73">
        <v>1</v>
      </c>
      <c r="Y19" s="73">
        <v>1</v>
      </c>
      <c r="Z19" s="73"/>
      <c r="AA19" s="73">
        <v>1</v>
      </c>
      <c r="AB19" s="73"/>
      <c r="AC19" s="73"/>
      <c r="AD19" s="73"/>
      <c r="AE19" s="73"/>
      <c r="AF19" s="73"/>
      <c r="AG19" s="79"/>
      <c r="AH19" s="27"/>
      <c r="AI19" s="27"/>
      <c r="AJ19" s="27"/>
      <c r="AK19" s="27"/>
      <c r="AL19" s="27"/>
      <c r="AM19" s="27"/>
      <c r="AN19" s="27"/>
    </row>
    <row r="20" ht="17.25" spans="1:40">
      <c r="A20" s="45">
        <v>19</v>
      </c>
      <c r="B20" s="22" t="s">
        <v>49</v>
      </c>
      <c r="C20" s="23">
        <v>12</v>
      </c>
      <c r="D20" s="24" t="s">
        <v>46</v>
      </c>
      <c r="E20" s="23">
        <f t="shared" si="0"/>
        <v>0</v>
      </c>
      <c r="F20" s="23">
        <f t="shared" si="1"/>
        <v>0</v>
      </c>
      <c r="G20" s="23">
        <f t="shared" si="2"/>
        <v>1</v>
      </c>
      <c r="H20" s="23">
        <f t="shared" si="3"/>
        <v>1</v>
      </c>
      <c r="I20" s="23">
        <f t="shared" si="4"/>
        <v>0</v>
      </c>
      <c r="J20" s="23">
        <f t="shared" si="5"/>
        <v>0</v>
      </c>
      <c r="K20" s="24" t="str">
        <f t="shared" si="16"/>
        <v>X</v>
      </c>
      <c r="L20" s="24" t="str">
        <f t="shared" si="17"/>
        <v>X</v>
      </c>
      <c r="M20" s="28" t="str">
        <f t="shared" si="8"/>
        <v>X</v>
      </c>
      <c r="N20" s="24" t="str">
        <f t="shared" si="9"/>
        <v>X</v>
      </c>
      <c r="O20" s="24" t="str">
        <f t="shared" si="10"/>
        <v>X</v>
      </c>
      <c r="P20" s="50" t="str">
        <f t="shared" si="11"/>
        <v>X</v>
      </c>
      <c r="Q20" s="55">
        <v>7</v>
      </c>
      <c r="R20" s="56">
        <f t="shared" si="12"/>
        <v>0</v>
      </c>
      <c r="S20" s="56">
        <f t="shared" si="13"/>
        <v>1</v>
      </c>
      <c r="T20" s="56">
        <f t="shared" si="14"/>
        <v>1</v>
      </c>
      <c r="U20" s="56">
        <f t="shared" si="15"/>
        <v>1</v>
      </c>
      <c r="V20" s="74"/>
      <c r="W20" s="74"/>
      <c r="X20" s="74">
        <v>1</v>
      </c>
      <c r="Y20" s="74">
        <v>1</v>
      </c>
      <c r="Z20" s="74"/>
      <c r="AA20" s="74"/>
      <c r="AB20" s="74"/>
      <c r="AC20" s="74"/>
      <c r="AD20" s="74"/>
      <c r="AE20" s="74"/>
      <c r="AF20" s="74"/>
      <c r="AG20" s="22"/>
      <c r="AH20" s="23"/>
      <c r="AI20" s="23"/>
      <c r="AJ20" s="23"/>
      <c r="AK20" s="23"/>
      <c r="AL20" s="23"/>
      <c r="AM20" s="23"/>
      <c r="AN20" s="23"/>
    </row>
    <row r="21" spans="1:40">
      <c r="A21" s="26">
        <v>20</v>
      </c>
      <c r="B21" s="26" t="s">
        <v>50</v>
      </c>
      <c r="C21" s="27">
        <v>9</v>
      </c>
      <c r="D21" s="28" t="s">
        <v>46</v>
      </c>
      <c r="E21" s="27">
        <f t="shared" si="0"/>
        <v>0</v>
      </c>
      <c r="F21" s="27">
        <f t="shared" si="1"/>
        <v>0</v>
      </c>
      <c r="G21" s="27">
        <f t="shared" si="2"/>
        <v>1</v>
      </c>
      <c r="H21" s="27">
        <f t="shared" si="3"/>
        <v>0</v>
      </c>
      <c r="I21" s="27">
        <f t="shared" si="4"/>
        <v>0</v>
      </c>
      <c r="J21" s="27">
        <f t="shared" si="5"/>
        <v>1</v>
      </c>
      <c r="K21" s="24" t="str">
        <f t="shared" si="16"/>
        <v>X</v>
      </c>
      <c r="L21" s="24" t="str">
        <f t="shared" si="17"/>
        <v>X</v>
      </c>
      <c r="M21" s="28" t="str">
        <f t="shared" si="8"/>
        <v>X</v>
      </c>
      <c r="N21" s="28" t="str">
        <f t="shared" si="9"/>
        <v>X</v>
      </c>
      <c r="O21" s="28" t="str">
        <f t="shared" si="10"/>
        <v>X</v>
      </c>
      <c r="P21" s="49" t="str">
        <f t="shared" si="11"/>
        <v>X</v>
      </c>
      <c r="Q21" s="58">
        <v>5</v>
      </c>
      <c r="R21" s="59">
        <f t="shared" si="12"/>
        <v>0</v>
      </c>
      <c r="S21" s="59">
        <f t="shared" si="13"/>
        <v>1</v>
      </c>
      <c r="T21" s="59">
        <f t="shared" si="14"/>
        <v>0</v>
      </c>
      <c r="U21" s="59">
        <f t="shared" si="15"/>
        <v>1</v>
      </c>
      <c r="V21" s="26"/>
      <c r="W21" s="26"/>
      <c r="X21" s="26">
        <v>1</v>
      </c>
      <c r="Y21" s="26">
        <v>1</v>
      </c>
      <c r="Z21" s="26"/>
      <c r="AA21" s="26">
        <v>1</v>
      </c>
      <c r="AB21" s="26"/>
      <c r="AC21" s="26"/>
      <c r="AD21" s="26"/>
      <c r="AE21" s="26"/>
      <c r="AF21" s="26"/>
      <c r="AG21" s="26"/>
      <c r="AH21" s="27"/>
      <c r="AI21" s="27"/>
      <c r="AJ21" s="27"/>
      <c r="AK21" s="27"/>
      <c r="AL21" s="27"/>
      <c r="AM21" s="27"/>
      <c r="AN21" s="27"/>
    </row>
    <row r="22" spans="1:40">
      <c r="A22" s="45">
        <v>21</v>
      </c>
      <c r="B22" s="22" t="s">
        <v>51</v>
      </c>
      <c r="C22" s="23">
        <v>10</v>
      </c>
      <c r="D22" s="24" t="s">
        <v>46</v>
      </c>
      <c r="E22" s="23">
        <f t="shared" si="0"/>
        <v>0</v>
      </c>
      <c r="F22" s="23">
        <f t="shared" si="1"/>
        <v>0</v>
      </c>
      <c r="G22" s="23">
        <f t="shared" si="2"/>
        <v>1</v>
      </c>
      <c r="H22" s="23">
        <f t="shared" si="3"/>
        <v>0</v>
      </c>
      <c r="I22" s="23">
        <f t="shared" si="4"/>
        <v>1</v>
      </c>
      <c r="J22" s="23">
        <f t="shared" si="5"/>
        <v>0</v>
      </c>
      <c r="K22" s="24" t="str">
        <f t="shared" si="16"/>
        <v>X</v>
      </c>
      <c r="L22" s="24" t="str">
        <f t="shared" si="17"/>
        <v>X</v>
      </c>
      <c r="M22" s="28" t="str">
        <f t="shared" si="8"/>
        <v>X</v>
      </c>
      <c r="N22" s="24" t="str">
        <f t="shared" si="9"/>
        <v>X</v>
      </c>
      <c r="O22" s="24" t="str">
        <f t="shared" si="10"/>
        <v>X</v>
      </c>
      <c r="P22" s="50" t="str">
        <f t="shared" si="11"/>
        <v>X</v>
      </c>
      <c r="Q22" s="55">
        <v>11</v>
      </c>
      <c r="R22" s="56">
        <f t="shared" si="12"/>
        <v>1</v>
      </c>
      <c r="S22" s="56">
        <f t="shared" si="13"/>
        <v>0</v>
      </c>
      <c r="T22" s="56">
        <f t="shared" si="14"/>
        <v>1</v>
      </c>
      <c r="U22" s="56">
        <f t="shared" si="15"/>
        <v>1</v>
      </c>
      <c r="V22" s="22"/>
      <c r="W22" s="22"/>
      <c r="X22" s="22">
        <v>1</v>
      </c>
      <c r="Y22" s="22">
        <v>1</v>
      </c>
      <c r="Z22" s="22"/>
      <c r="AA22" s="22">
        <v>1</v>
      </c>
      <c r="AB22" s="22"/>
      <c r="AC22" s="22"/>
      <c r="AD22" s="22"/>
      <c r="AE22" s="22"/>
      <c r="AF22" s="22"/>
      <c r="AG22" s="22"/>
      <c r="AH22" s="23"/>
      <c r="AI22" s="23"/>
      <c r="AJ22" s="23"/>
      <c r="AK22" s="23"/>
      <c r="AL22" s="23"/>
      <c r="AM22" s="23"/>
      <c r="AN22" s="23"/>
    </row>
    <row r="23" spans="1:40">
      <c r="A23" s="26">
        <v>22</v>
      </c>
      <c r="B23" s="26" t="s">
        <v>52</v>
      </c>
      <c r="C23" s="27">
        <v>13</v>
      </c>
      <c r="D23" s="28" t="s">
        <v>46</v>
      </c>
      <c r="E23" s="27">
        <f t="shared" si="0"/>
        <v>0</v>
      </c>
      <c r="F23" s="27">
        <f t="shared" si="1"/>
        <v>0</v>
      </c>
      <c r="G23" s="27">
        <f t="shared" si="2"/>
        <v>1</v>
      </c>
      <c r="H23" s="27">
        <f t="shared" si="3"/>
        <v>1</v>
      </c>
      <c r="I23" s="27">
        <f t="shared" si="4"/>
        <v>0</v>
      </c>
      <c r="J23" s="27">
        <f t="shared" si="5"/>
        <v>1</v>
      </c>
      <c r="K23" s="24" t="str">
        <f t="shared" si="16"/>
        <v>X</v>
      </c>
      <c r="L23" s="24" t="str">
        <f t="shared" si="17"/>
        <v>X</v>
      </c>
      <c r="M23" s="28" t="str">
        <f t="shared" si="8"/>
        <v>X</v>
      </c>
      <c r="N23" s="28" t="str">
        <f t="shared" si="9"/>
        <v>X</v>
      </c>
      <c r="O23" s="28" t="str">
        <f t="shared" si="10"/>
        <v>X</v>
      </c>
      <c r="P23" s="49" t="str">
        <f t="shared" si="11"/>
        <v>X</v>
      </c>
      <c r="Q23" s="58">
        <v>8</v>
      </c>
      <c r="R23" s="59">
        <f t="shared" si="12"/>
        <v>1</v>
      </c>
      <c r="S23" s="59">
        <f t="shared" si="13"/>
        <v>0</v>
      </c>
      <c r="T23" s="59">
        <f t="shared" si="14"/>
        <v>0</v>
      </c>
      <c r="U23" s="59">
        <f t="shared" si="15"/>
        <v>0</v>
      </c>
      <c r="V23" s="26"/>
      <c r="W23" s="26"/>
      <c r="X23" s="26">
        <v>1</v>
      </c>
      <c r="Y23" s="26">
        <v>1</v>
      </c>
      <c r="Z23" s="26"/>
      <c r="AA23" s="26"/>
      <c r="AB23" s="26"/>
      <c r="AC23" s="26"/>
      <c r="AD23" s="26"/>
      <c r="AE23" s="26"/>
      <c r="AF23" s="26"/>
      <c r="AG23" s="26"/>
      <c r="AH23" s="27"/>
      <c r="AI23" s="27"/>
      <c r="AJ23" s="27"/>
      <c r="AK23" s="27"/>
      <c r="AL23" s="27"/>
      <c r="AM23" s="27"/>
      <c r="AN23" s="27"/>
    </row>
    <row r="24" spans="1:40">
      <c r="A24" s="45">
        <v>23</v>
      </c>
      <c r="B24" s="22" t="s">
        <v>53</v>
      </c>
      <c r="C24" s="23">
        <v>35</v>
      </c>
      <c r="D24" s="24" t="s">
        <v>46</v>
      </c>
      <c r="E24" s="23">
        <f t="shared" si="0"/>
        <v>1</v>
      </c>
      <c r="F24" s="23">
        <f t="shared" si="1"/>
        <v>0</v>
      </c>
      <c r="G24" s="23">
        <f t="shared" si="2"/>
        <v>0</v>
      </c>
      <c r="H24" s="23">
        <f t="shared" si="3"/>
        <v>0</v>
      </c>
      <c r="I24" s="23">
        <f t="shared" si="4"/>
        <v>1</v>
      </c>
      <c r="J24" s="23">
        <f t="shared" si="5"/>
        <v>1</v>
      </c>
      <c r="K24" s="24" t="str">
        <f t="shared" si="16"/>
        <v>X</v>
      </c>
      <c r="L24" s="24" t="str">
        <f t="shared" si="17"/>
        <v>X</v>
      </c>
      <c r="M24" s="28" t="str">
        <f t="shared" si="8"/>
        <v>X</v>
      </c>
      <c r="N24" s="24" t="str">
        <f t="shared" si="9"/>
        <v>X</v>
      </c>
      <c r="O24" s="24" t="str">
        <f t="shared" si="10"/>
        <v>X</v>
      </c>
      <c r="P24" s="50" t="str">
        <f t="shared" si="11"/>
        <v>X</v>
      </c>
      <c r="Q24" s="55">
        <v>5</v>
      </c>
      <c r="R24" s="56">
        <f t="shared" si="12"/>
        <v>0</v>
      </c>
      <c r="S24" s="56">
        <f t="shared" si="13"/>
        <v>1</v>
      </c>
      <c r="T24" s="56">
        <f t="shared" si="14"/>
        <v>0</v>
      </c>
      <c r="U24" s="56">
        <f t="shared" si="15"/>
        <v>1</v>
      </c>
      <c r="V24" s="22">
        <v>1</v>
      </c>
      <c r="W24" s="22"/>
      <c r="X24" s="22">
        <v>1</v>
      </c>
      <c r="Y24" s="22">
        <v>1</v>
      </c>
      <c r="Z24" s="22"/>
      <c r="AA24" s="22"/>
      <c r="AB24" s="22"/>
      <c r="AC24" s="22"/>
      <c r="AD24" s="22"/>
      <c r="AE24" s="22"/>
      <c r="AF24" s="22"/>
      <c r="AG24" s="22"/>
      <c r="AH24" s="23"/>
      <c r="AI24" s="23"/>
      <c r="AJ24" s="23"/>
      <c r="AK24" s="23"/>
      <c r="AL24" s="23"/>
      <c r="AM24" s="23"/>
      <c r="AN24" s="23"/>
    </row>
    <row r="25" spans="1:40">
      <c r="A25" s="26">
        <v>24</v>
      </c>
      <c r="B25" s="26" t="s">
        <v>54</v>
      </c>
      <c r="C25" s="27">
        <v>43</v>
      </c>
      <c r="D25" s="28" t="s">
        <v>46</v>
      </c>
      <c r="E25" s="27">
        <f t="shared" si="0"/>
        <v>1</v>
      </c>
      <c r="F25" s="27">
        <f t="shared" si="1"/>
        <v>0</v>
      </c>
      <c r="G25" s="27">
        <f t="shared" si="2"/>
        <v>1</v>
      </c>
      <c r="H25" s="27">
        <f t="shared" si="3"/>
        <v>0</v>
      </c>
      <c r="I25" s="27">
        <f t="shared" si="4"/>
        <v>1</v>
      </c>
      <c r="J25" s="27">
        <f t="shared" si="5"/>
        <v>1</v>
      </c>
      <c r="K25" s="24" t="str">
        <f t="shared" si="16"/>
        <v>X</v>
      </c>
      <c r="L25" s="24" t="str">
        <f t="shared" si="17"/>
        <v>X</v>
      </c>
      <c r="M25" s="28" t="str">
        <f t="shared" si="8"/>
        <v>X</v>
      </c>
      <c r="N25" s="28" t="str">
        <f t="shared" si="9"/>
        <v>X</v>
      </c>
      <c r="O25" s="28" t="str">
        <f t="shared" si="10"/>
        <v>X</v>
      </c>
      <c r="P25" s="49" t="str">
        <f t="shared" si="11"/>
        <v>X</v>
      </c>
      <c r="Q25" s="58">
        <v>5</v>
      </c>
      <c r="R25" s="59">
        <f t="shared" si="12"/>
        <v>0</v>
      </c>
      <c r="S25" s="59">
        <f t="shared" si="13"/>
        <v>1</v>
      </c>
      <c r="T25" s="59">
        <f t="shared" si="14"/>
        <v>0</v>
      </c>
      <c r="U25" s="59">
        <f t="shared" si="15"/>
        <v>1</v>
      </c>
      <c r="V25" s="26"/>
      <c r="W25" s="26">
        <v>1</v>
      </c>
      <c r="X25" s="26">
        <v>1</v>
      </c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27"/>
      <c r="AJ25" s="27"/>
      <c r="AK25" s="27"/>
      <c r="AL25" s="27"/>
      <c r="AM25" s="27"/>
      <c r="AN25" s="27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1048576">
    <cfRule type="cellIs" priority="5" operator="notEqual">
      <formula>0</formula>
    </cfRule>
  </conditionalFormatting>
  <conditionalFormatting sqref="V1:AG1 V26:AG1048576">
    <cfRule type="cellIs" priority="22" operator="notEqual">
      <formula>0</formula>
    </cfRule>
  </conditionalFormatting>
  <conditionalFormatting sqref="AH1:AI1 AH26:AI1048576">
    <cfRule type="cellIs" priority="8" operator="notEqual">
      <formula>0</formula>
    </cfRule>
  </conditionalFormatting>
  <conditionalFormatting sqref="AK1:AL1 AK26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AM26:AN1048576">
    <cfRule type="cellIs" priority="13" operator="notEqual">
      <formula>0</formula>
    </cfRule>
  </conditionalFormatting>
  <dataValidations count="11"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V26:AG1048576 AH26:AN1048576 AH1:AN25"/>
    <dataValidation allowBlank="1" showInputMessage="1" showErrorMessage="1" promptTitle="Func字段二进制位" prompt="Func字段6个二进制位" sqref="K14:L14 M14 N14:P14 K15 L15 M15 N15 O15 P15 K16 L16 M16 N16:P16 K17 L17 M17 N17:P17 K18 L18 M18 N18:P18 K19 L19 M19 N19:P19 K20 L20 M20 N20:P20 K21 L21 M21 N21:P21 K22 L22 M22 N22:P22 K23 L23 M23 N23:P23 K24 L24 M24 N24:P24 K25 L25 M25 N25:P25 K26:P1048576 K1:P13"/>
    <dataValidation allowBlank="1" showInputMessage="1" showErrorMessage="1" promptTitle="指令描述符" prompt="指令助记符" sqref="B1:B25 B26:B1048576"/>
    <dataValidation allowBlank="1" showInputMessage="1" showErrorMessage="1" promptTitle="OpCode(10进制)" prompt="输入MIPS指令字的OpCode的十进制数，后续隐藏列会自动生成OpCode字段6位的二进制位" sqref="C1:C25 C26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25 D26:D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" prompt="OpCode  6个二进制位" sqref="E1:J25 E26:J1048576"/>
    <dataValidation allowBlank="1" showInputMessage="1" showErrorMessage="1" promptTitle="AluOP " prompt="AluOP 4位选择符二进制位&#10;" sqref="R2:U25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F27"/>
  <sheetViews>
    <sheetView tabSelected="1" zoomScale="70" zoomScaleNormal="70" workbookViewId="0">
      <selection activeCell="A11" sqref="$A11:$XFD11"/>
    </sheetView>
  </sheetViews>
  <sheetFormatPr defaultColWidth="9" defaultRowHeight="14.25"/>
  <cols>
    <col min="1" max="1" width="8.375" style="18" customWidth="1"/>
    <col min="2" max="2" width="8.625" style="18" customWidth="1"/>
    <col min="3" max="3" width="9.5" style="18" customWidth="1"/>
    <col min="4" max="4" width="4.875" style="18" customWidth="1"/>
    <col min="5" max="13" width="4.625" style="18" customWidth="1"/>
    <col min="14" max="14" width="4.25" style="18" customWidth="1"/>
    <col min="15" max="15" width="4.625" style="18" customWidth="1"/>
    <col min="16" max="16" width="38" style="18" customWidth="1"/>
    <col min="17" max="20" width="4.625" style="18" customWidth="1"/>
    <col min="21" max="23" width="9" customWidth="1"/>
    <col min="33" max="36" width="9" customWidth="1"/>
  </cols>
  <sheetData>
    <row r="1" s="17" customFormat="1" ht="24.75" spans="1:32">
      <c r="A1" s="19" t="s">
        <v>1</v>
      </c>
      <c r="B1" s="20" t="s">
        <v>2</v>
      </c>
      <c r="C1" s="20" t="s">
        <v>3</v>
      </c>
      <c r="D1" s="21" t="str">
        <f>真值表!E1</f>
        <v>OP5</v>
      </c>
      <c r="E1" s="21" t="str">
        <f>真值表!F1</f>
        <v>OP4</v>
      </c>
      <c r="F1" s="21" t="str">
        <f>真值表!G1</f>
        <v>OP3</v>
      </c>
      <c r="G1" s="21" t="str">
        <f>真值表!H1</f>
        <v>OP2</v>
      </c>
      <c r="H1" s="21" t="str">
        <f>真值表!I1</f>
        <v>OP1</v>
      </c>
      <c r="I1" s="21" t="str">
        <f>真值表!J1</f>
        <v>OP0</v>
      </c>
      <c r="J1" s="21" t="str">
        <f>真值表!K1</f>
        <v>F5</v>
      </c>
      <c r="K1" s="21" t="str">
        <f>真值表!L1</f>
        <v>F4</v>
      </c>
      <c r="L1" s="21" t="str">
        <f>真值表!M1</f>
        <v>F3</v>
      </c>
      <c r="M1" s="21" t="str">
        <f>真值表!N1</f>
        <v>F2</v>
      </c>
      <c r="N1" s="21" t="str">
        <f>真值表!O1</f>
        <v>F1</v>
      </c>
      <c r="O1" s="21" t="str">
        <f>真值表!P1</f>
        <v>F0</v>
      </c>
      <c r="P1" s="29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</row>
    <row r="2" ht="16.5" spans="1:32">
      <c r="A2" s="22" t="str">
        <f>真值表!B2</f>
        <v>SLL</v>
      </c>
      <c r="B2" s="23">
        <f>真值表!C2</f>
        <v>0</v>
      </c>
      <c r="C2" s="24">
        <f>真值表!D2</f>
        <v>0</v>
      </c>
      <c r="D2" s="25" t="str">
        <f>IF(真值表!E2=1," "&amp;真值表!E$1&amp;"&amp;",IF(真值表!E2=0,"~"&amp;真值表!E$1&amp;"&amp;",""))</f>
        <v>~OP5&amp;</v>
      </c>
      <c r="E2" s="25" t="str">
        <f>IF(真值表!F2=1," "&amp;真值表!F$1&amp;"&amp;",IF(真值表!F2=0,"~"&amp;真值表!F$1&amp;"&amp;",""))</f>
        <v>~OP4&amp;</v>
      </c>
      <c r="F2" s="25" t="str">
        <f>IF(真值表!G2=1," "&amp;真值表!G$1&amp;"&amp;",IF(真值表!G2=0,"~"&amp;真值表!G$1&amp;"&amp;",""))</f>
        <v>~OP3&amp;</v>
      </c>
      <c r="G2" s="25" t="str">
        <f>IF(真值表!H2=1," "&amp;真值表!H$1&amp;"&amp;",IF(真值表!H2=0,"~"&amp;真值表!H$1&amp;"&amp;",""))</f>
        <v>~OP2&amp;</v>
      </c>
      <c r="H2" s="25" t="str">
        <f>IF(真值表!I2=1," "&amp;真值表!I$1&amp;"&amp;",IF(真值表!I2=0,"~"&amp;真值表!I$1&amp;"&amp;",""))</f>
        <v>~OP1&amp;</v>
      </c>
      <c r="I2" s="25" t="str">
        <f>IF(真值表!J2=1," "&amp;真值表!J$1&amp;"&amp;",IF(真值表!J2=0,"~"&amp;真值表!J$1&amp;"&amp;",""))</f>
        <v>~OP0&amp;</v>
      </c>
      <c r="J2" s="30" t="str">
        <f>IF(真值表!K2=1," "&amp;真值表!K$1&amp;"&amp;",IF(真值表!K2=0,"~"&amp;真值表!K$1&amp;"&amp;",""))</f>
        <v>~F5&amp;</v>
      </c>
      <c r="K2" s="30" t="str">
        <f>IF(真值表!L2=1," "&amp;真值表!L$1&amp;"&amp;",IF(真值表!L2=0,"~"&amp;真值表!L$1&amp;"&amp;",""))</f>
        <v>~F4&amp;</v>
      </c>
      <c r="L2" s="30" t="str">
        <f>IF(真值表!M2=1," "&amp;真值表!M$1&amp;"&amp;",IF(真值表!M2=0,"~"&amp;真值表!M$1&amp;"&amp;",""))</f>
        <v>~F3&amp;</v>
      </c>
      <c r="M2" s="30" t="str">
        <f>IF(真值表!N2=1," "&amp;真值表!N$1&amp;"&amp;",IF(真值表!N2=0,"~"&amp;真值表!N$1&amp;"&amp;",""))</f>
        <v>~F2&amp;</v>
      </c>
      <c r="N2" s="30" t="str">
        <f>IF(真值表!O2=1," "&amp;真值表!O$1&amp;"&amp;",IF(真值表!O2=0,"~"&amp;真值表!O$1&amp;"&amp;",""))</f>
        <v>~F1&amp;</v>
      </c>
      <c r="O2" s="30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</row>
    <row r="3" ht="16.5" spans="1:32">
      <c r="A3" s="26" t="str">
        <f>真值表!B3</f>
        <v>SRA</v>
      </c>
      <c r="B3" s="27">
        <f>真值表!C3</f>
        <v>0</v>
      </c>
      <c r="C3" s="28">
        <f>真值表!D3</f>
        <v>3</v>
      </c>
      <c r="D3" s="25" t="str">
        <f>IF(真值表!E3=1," "&amp;真值表!E$1&amp;"&amp;",IF(真值表!E3=0,"~"&amp;真值表!E$1&amp;"&amp;",""))</f>
        <v>~OP5&amp;</v>
      </c>
      <c r="E3" s="25" t="str">
        <f>IF(真值表!F3=1," "&amp;真值表!F$1&amp;"&amp;",IF(真值表!F3=0,"~"&amp;真值表!F$1&amp;"&amp;",""))</f>
        <v>~OP4&amp;</v>
      </c>
      <c r="F3" s="25" t="str">
        <f>IF(真值表!G3=1," "&amp;真值表!G$1&amp;"&amp;",IF(真值表!G3=0,"~"&amp;真值表!G$1&amp;"&amp;",""))</f>
        <v>~OP3&amp;</v>
      </c>
      <c r="G3" s="25" t="str">
        <f>IF(真值表!H3=1," "&amp;真值表!H$1&amp;"&amp;",IF(真值表!H3=0,"~"&amp;真值表!H$1&amp;"&amp;",""))</f>
        <v>~OP2&amp;</v>
      </c>
      <c r="H3" s="25" t="str">
        <f>IF(真值表!I3=1," "&amp;真值表!I$1&amp;"&amp;",IF(真值表!I3=0,"~"&amp;真值表!I$1&amp;"&amp;",""))</f>
        <v>~OP1&amp;</v>
      </c>
      <c r="I3" s="25" t="str">
        <f>IF(真值表!J3=1," "&amp;真值表!J$1&amp;"&amp;",IF(真值表!J3=0,"~"&amp;真值表!J$1&amp;"&amp;",""))</f>
        <v>~OP0&amp;</v>
      </c>
      <c r="J3" s="30" t="str">
        <f>IF(真值表!K3=1," "&amp;真值表!K$1&amp;"&amp;",IF(真值表!K3=0,"~"&amp;真值表!K$1&amp;"&amp;",""))</f>
        <v>~F5&amp;</v>
      </c>
      <c r="K3" s="30" t="str">
        <f>IF(真值表!L3=1," "&amp;真值表!L$1&amp;"&amp;",IF(真值表!L3=0,"~"&amp;真值表!L$1&amp;"&amp;",""))</f>
        <v>~F4&amp;</v>
      </c>
      <c r="L3" s="30" t="str">
        <f>IF(真值表!M3=1," "&amp;真值表!M$1&amp;"&amp;",IF(真值表!M3=0,"~"&amp;真值表!M$1&amp;"&amp;",""))</f>
        <v>~F3&amp;</v>
      </c>
      <c r="M3" s="30" t="str">
        <f>IF(真值表!N3=1," "&amp;真值表!N$1&amp;"&amp;",IF(真值表!N3=0,"~"&amp;真值表!N$1&amp;"&amp;",""))</f>
        <v>~F2&amp;</v>
      </c>
      <c r="N3" s="30" t="str">
        <f>IF(真值表!O3=1," "&amp;真值表!O$1&amp;"&amp;",IF(真值表!O3=0,"~"&amp;真值表!O$1&amp;"&amp;",""))</f>
        <v> F1&amp;</v>
      </c>
      <c r="O3" s="30" t="str">
        <f>IF(真值表!P3=1," "&amp;真值表!P$1&amp;"&amp;",IF(真值表!P3=0,"~"&amp;真值表!P$1&amp;"&amp;",""))</f>
        <v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>~OP5&amp;~OP4&amp;~OP3&amp;~OP2&amp;~OP1&amp;~OP0&amp;~F5&amp;~F4&amp;~F3&amp;~F2&amp; F1&amp; F0+</v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>~OP5&amp;~OP4&amp;~OP3&amp;~OP2&amp;~OP1&amp;~OP0&amp;~F5&amp;~F4&amp;~F3&amp;~F2&amp; F1&amp; F0+</v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</row>
    <row r="4" ht="16.5" spans="1:32">
      <c r="A4" s="22" t="str">
        <f>真值表!B4</f>
        <v>SRL</v>
      </c>
      <c r="B4" s="23">
        <f>真值表!C4</f>
        <v>0</v>
      </c>
      <c r="C4" s="24">
        <f>真值表!D4</f>
        <v>2</v>
      </c>
      <c r="D4" s="25" t="str">
        <f>IF(真值表!E4=1," "&amp;真值表!E$1&amp;"&amp;",IF(真值表!E4=0,"~"&amp;真值表!E$1&amp;"&amp;",""))</f>
        <v>~OP5&amp;</v>
      </c>
      <c r="E4" s="25" t="str">
        <f>IF(真值表!F4=1," "&amp;真值表!F$1&amp;"&amp;",IF(真值表!F4=0,"~"&amp;真值表!F$1&amp;"&amp;",""))</f>
        <v>~OP4&amp;</v>
      </c>
      <c r="F4" s="25" t="str">
        <f>IF(真值表!G4=1," "&amp;真值表!G$1&amp;"&amp;",IF(真值表!G4=0,"~"&amp;真值表!G$1&amp;"&amp;",""))</f>
        <v>~OP3&amp;</v>
      </c>
      <c r="G4" s="25" t="str">
        <f>IF(真值表!H4=1," "&amp;真值表!H$1&amp;"&amp;",IF(真值表!H4=0,"~"&amp;真值表!H$1&amp;"&amp;",""))</f>
        <v>~OP2&amp;</v>
      </c>
      <c r="H4" s="25" t="str">
        <f>IF(真值表!I4=1," "&amp;真值表!I$1&amp;"&amp;",IF(真值表!I4=0,"~"&amp;真值表!I$1&amp;"&amp;",""))</f>
        <v>~OP1&amp;</v>
      </c>
      <c r="I4" s="25" t="str">
        <f>IF(真值表!J4=1," "&amp;真值表!J$1&amp;"&amp;",IF(真值表!J4=0,"~"&amp;真值表!J$1&amp;"&amp;",""))</f>
        <v>~OP0&amp;</v>
      </c>
      <c r="J4" s="30" t="str">
        <f>IF(真值表!K4=1," "&amp;真值表!K$1&amp;"&amp;",IF(真值表!K4=0,"~"&amp;真值表!K$1&amp;"&amp;",""))</f>
        <v>~F5&amp;</v>
      </c>
      <c r="K4" s="30" t="str">
        <f>IF(真值表!L4=1," "&amp;真值表!L$1&amp;"&amp;",IF(真值表!L4=0,"~"&amp;真值表!L$1&amp;"&amp;",""))</f>
        <v>~F4&amp;</v>
      </c>
      <c r="L4" s="30" t="str">
        <f>IF(真值表!M4=1," "&amp;真值表!M$1&amp;"&amp;",IF(真值表!M4=0,"~"&amp;真值表!M$1&amp;"&amp;",""))</f>
        <v>~F3&amp;</v>
      </c>
      <c r="M4" s="30" t="str">
        <f>IF(真值表!N4=1," "&amp;真值表!N$1&amp;"&amp;",IF(真值表!N4=0,"~"&amp;真值表!N$1&amp;"&amp;",""))</f>
        <v>~F2&amp;</v>
      </c>
      <c r="N4" s="30" t="str">
        <f>IF(真值表!O4=1," "&amp;真值表!O$1&amp;"&amp;",IF(真值表!O4=0,"~"&amp;真值表!O$1&amp;"&amp;",""))</f>
        <v> F1&amp;</v>
      </c>
      <c r="O4" s="30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</row>
    <row r="5" ht="16.5" spans="1:32">
      <c r="A5" s="26" t="str">
        <f>真值表!B5</f>
        <v>ADD</v>
      </c>
      <c r="B5" s="27">
        <f>真值表!C5</f>
        <v>0</v>
      </c>
      <c r="C5" s="28">
        <f>真值表!D5</f>
        <v>32</v>
      </c>
      <c r="D5" s="25" t="str">
        <f>IF(真值表!E5=1," "&amp;真值表!E$1&amp;"&amp;",IF(真值表!E5=0,"~"&amp;真值表!E$1&amp;"&amp;",""))</f>
        <v>~OP5&amp;</v>
      </c>
      <c r="E5" s="25" t="str">
        <f>IF(真值表!F5=1," "&amp;真值表!F$1&amp;"&amp;",IF(真值表!F5=0,"~"&amp;真值表!F$1&amp;"&amp;",""))</f>
        <v>~OP4&amp;</v>
      </c>
      <c r="F5" s="25" t="str">
        <f>IF(真值表!G5=1," "&amp;真值表!G$1&amp;"&amp;",IF(真值表!G5=0,"~"&amp;真值表!G$1&amp;"&amp;",""))</f>
        <v>~OP3&amp;</v>
      </c>
      <c r="G5" s="25" t="str">
        <f>IF(真值表!H5=1," "&amp;真值表!H$1&amp;"&amp;",IF(真值表!H5=0,"~"&amp;真值表!H$1&amp;"&amp;",""))</f>
        <v>~OP2&amp;</v>
      </c>
      <c r="H5" s="25" t="str">
        <f>IF(真值表!I5=1," "&amp;真值表!I$1&amp;"&amp;",IF(真值表!I5=0,"~"&amp;真值表!I$1&amp;"&amp;",""))</f>
        <v>~OP1&amp;</v>
      </c>
      <c r="I5" s="25" t="str">
        <f>IF(真值表!J5=1," "&amp;真值表!J$1&amp;"&amp;",IF(真值表!J5=0,"~"&amp;真值表!J$1&amp;"&amp;",""))</f>
        <v>~OP0&amp;</v>
      </c>
      <c r="J5" s="30" t="str">
        <f>IF(真值表!K5=1," "&amp;真值表!K$1&amp;"&amp;",IF(真值表!K5=0,"~"&amp;真值表!K$1&amp;"&amp;",""))</f>
        <v> F5&amp;</v>
      </c>
      <c r="K5" s="30" t="str">
        <f>IF(真值表!L5=1," "&amp;真值表!L$1&amp;"&amp;",IF(真值表!L5=0,"~"&amp;真值表!L$1&amp;"&amp;",""))</f>
        <v>~F4&amp;</v>
      </c>
      <c r="L5" s="30" t="str">
        <f>IF(真值表!M5=1," "&amp;真值表!M$1&amp;"&amp;",IF(真值表!M5=0,"~"&amp;真值表!M$1&amp;"&amp;",""))</f>
        <v>~F3&amp;</v>
      </c>
      <c r="M5" s="30" t="str">
        <f>IF(真值表!N5=1," "&amp;真值表!N$1&amp;"&amp;",IF(真值表!N5=0,"~"&amp;真值表!N$1&amp;"&amp;",""))</f>
        <v>~F2&amp;</v>
      </c>
      <c r="N5" s="30" t="str">
        <f>IF(真值表!O5=1," "&amp;真值表!O$1&amp;"&amp;",IF(真值表!O5=0,"~"&amp;真值表!O$1&amp;"&amp;",""))</f>
        <v>~F1&amp;</v>
      </c>
      <c r="O5" s="30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>~OP5&amp;~OP4&amp;~OP3&amp;~OP2&amp;~OP1&amp;~OP0&amp; F5&amp;~F4&amp;~F3&amp;~F2&amp;~F1&amp;~F0+</v>
      </c>
      <c r="S5" s="37" t="str">
        <f>IF(真值表!T5=1,$P5&amp;"+","")</f>
        <v/>
      </c>
      <c r="T5" s="37" t="str">
        <f>IF(真值表!U5=1,$P5&amp;"+","")</f>
        <v>~OP5&amp;~OP4&amp;~OP3&amp;~OP2&amp;~OP1&amp;~OP0&amp; F5&amp;~F4&amp;~F3&amp;~F2&amp;~F1&amp;~F0+</v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>~OP5&amp;~OP4&amp;~OP3&amp;~OP2&amp;~OP1&amp;~OP0&amp; F5&amp;~F4&amp;~F3&amp;~F2&amp;~F1&amp;~F0+</v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>~OP5&amp;~OP4&amp;~OP3&amp;~OP2&amp;~OP1&amp;~OP0&amp; F5&amp;~F4&amp;~F3&amp;~F2&amp;~F1&amp;~F0+</v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</row>
    <row r="6" ht="16.5" spans="1:32">
      <c r="A6" s="22" t="str">
        <f>真值表!B6</f>
        <v>ADDU</v>
      </c>
      <c r="B6" s="23">
        <f>真值表!C6</f>
        <v>0</v>
      </c>
      <c r="C6" s="24">
        <f>真值表!D6</f>
        <v>33</v>
      </c>
      <c r="D6" s="25" t="str">
        <f>IF(真值表!E6=1," "&amp;真值表!E$1&amp;"&amp;",IF(真值表!E6=0,"~"&amp;真值表!E$1&amp;"&amp;",""))</f>
        <v>~OP5&amp;</v>
      </c>
      <c r="E6" s="25" t="str">
        <f>IF(真值表!F6=1," "&amp;真值表!F$1&amp;"&amp;",IF(真值表!F6=0,"~"&amp;真值表!F$1&amp;"&amp;",""))</f>
        <v>~OP4&amp;</v>
      </c>
      <c r="F6" s="25" t="str">
        <f>IF(真值表!G6=1," "&amp;真值表!G$1&amp;"&amp;",IF(真值表!G6=0,"~"&amp;真值表!G$1&amp;"&amp;",""))</f>
        <v>~OP3&amp;</v>
      </c>
      <c r="G6" s="25" t="str">
        <f>IF(真值表!H6=1," "&amp;真值表!H$1&amp;"&amp;",IF(真值表!H6=0,"~"&amp;真值表!H$1&amp;"&amp;",""))</f>
        <v>~OP2&amp;</v>
      </c>
      <c r="H6" s="25" t="str">
        <f>IF(真值表!I6=1," "&amp;真值表!I$1&amp;"&amp;",IF(真值表!I6=0,"~"&amp;真值表!I$1&amp;"&amp;",""))</f>
        <v>~OP1&amp;</v>
      </c>
      <c r="I6" s="25" t="str">
        <f>IF(真值表!J6=1," "&amp;真值表!J$1&amp;"&amp;",IF(真值表!J6=0,"~"&amp;真值表!J$1&amp;"&amp;",""))</f>
        <v>~OP0&amp;</v>
      </c>
      <c r="J6" s="30" t="str">
        <f>IF(真值表!K6=1," "&amp;真值表!K$1&amp;"&amp;",IF(真值表!K6=0,"~"&amp;真值表!K$1&amp;"&amp;",""))</f>
        <v> F5&amp;</v>
      </c>
      <c r="K6" s="30" t="str">
        <f>IF(真值表!L6=1," "&amp;真值表!L$1&amp;"&amp;",IF(真值表!L6=0,"~"&amp;真值表!L$1&amp;"&amp;",""))</f>
        <v>~F4&amp;</v>
      </c>
      <c r="L6" s="30" t="str">
        <f>IF(真值表!M6=1," "&amp;真值表!M$1&amp;"&amp;",IF(真值表!M6=0,"~"&amp;真值表!M$1&amp;"&amp;",""))</f>
        <v>~F3&amp;</v>
      </c>
      <c r="M6" s="30" t="str">
        <f>IF(真值表!N6=1," "&amp;真值表!N$1&amp;"&amp;",IF(真值表!N6=0,"~"&amp;真值表!N$1&amp;"&amp;",""))</f>
        <v>~F2&amp;</v>
      </c>
      <c r="N6" s="30" t="str">
        <f>IF(真值表!O6=1," "&amp;真值表!O$1&amp;"&amp;",IF(真值表!O6=0,"~"&amp;真值表!O$1&amp;"&amp;",""))</f>
        <v>~F1&amp;</v>
      </c>
      <c r="O6" s="30" t="str">
        <f>IF(真值表!P6=1," "&amp;真值表!P$1&amp;"&amp;",IF(真值表!P6=0,"~"&amp;真值表!P$1&amp;"&amp;",""))</f>
        <v> F0&amp;</v>
      </c>
      <c r="P6" s="31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</row>
    <row r="7" ht="16.5" spans="1:32">
      <c r="A7" s="26" t="str">
        <f>真值表!B7</f>
        <v>SUB</v>
      </c>
      <c r="B7" s="27">
        <f>真值表!C7</f>
        <v>0</v>
      </c>
      <c r="C7" s="28">
        <f>真值表!D7</f>
        <v>34</v>
      </c>
      <c r="D7" s="25" t="str">
        <f>IF(真值表!E7=1," "&amp;真值表!E$1&amp;"&amp;",IF(真值表!E7=0,"~"&amp;真值表!E$1&amp;"&amp;",""))</f>
        <v>~OP5&amp;</v>
      </c>
      <c r="E7" s="25" t="str">
        <f>IF(真值表!F7=1," "&amp;真值表!F$1&amp;"&amp;",IF(真值表!F7=0,"~"&amp;真值表!F$1&amp;"&amp;",""))</f>
        <v>~OP4&amp;</v>
      </c>
      <c r="F7" s="25" t="str">
        <f>IF(真值表!G7=1," "&amp;真值表!G$1&amp;"&amp;",IF(真值表!G7=0,"~"&amp;真值表!G$1&amp;"&amp;",""))</f>
        <v>~OP3&amp;</v>
      </c>
      <c r="G7" s="25" t="str">
        <f>IF(真值表!H7=1," "&amp;真值表!H$1&amp;"&amp;",IF(真值表!H7=0,"~"&amp;真值表!H$1&amp;"&amp;",""))</f>
        <v>~OP2&amp;</v>
      </c>
      <c r="H7" s="25" t="str">
        <f>IF(真值表!I7=1," "&amp;真值表!I$1&amp;"&amp;",IF(真值表!I7=0,"~"&amp;真值表!I$1&amp;"&amp;",""))</f>
        <v>~OP1&amp;</v>
      </c>
      <c r="I7" s="25" t="str">
        <f>IF(真值表!J7=1," "&amp;真值表!J$1&amp;"&amp;",IF(真值表!J7=0,"~"&amp;真值表!J$1&amp;"&amp;",""))</f>
        <v>~OP0&amp;</v>
      </c>
      <c r="J7" s="30" t="str">
        <f>IF(真值表!K7=1," "&amp;真值表!K$1&amp;"&amp;",IF(真值表!K7=0,"~"&amp;真值表!K$1&amp;"&amp;",""))</f>
        <v> F5&amp;</v>
      </c>
      <c r="K7" s="30" t="str">
        <f>IF(真值表!L7=1," "&amp;真值表!L$1&amp;"&amp;",IF(真值表!L7=0,"~"&amp;真值表!L$1&amp;"&amp;",""))</f>
        <v>~F4&amp;</v>
      </c>
      <c r="L7" s="30" t="str">
        <f>IF(真值表!M7=1," "&amp;真值表!M$1&amp;"&amp;",IF(真值表!M7=0,"~"&amp;真值表!M$1&amp;"&amp;",""))</f>
        <v>~F3&amp;</v>
      </c>
      <c r="M7" s="30" t="str">
        <f>IF(真值表!N7=1," "&amp;真值表!N$1&amp;"&amp;",IF(真值表!N7=0,"~"&amp;真值表!N$1&amp;"&amp;",""))</f>
        <v>~F2&amp;</v>
      </c>
      <c r="N7" s="30" t="str">
        <f>IF(真值表!O7=1," "&amp;真值表!O$1&amp;"&amp;",IF(真值表!O7=0,"~"&amp;真值表!O$1&amp;"&amp;",""))</f>
        <v> F1&amp;</v>
      </c>
      <c r="O7" s="30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>~OP5&amp;~OP4&amp;~OP3&amp;~OP2&amp;~OP1&amp;~OP0&amp; F5&amp;~F4&amp;~F3&amp;~F2&amp; F1&amp;~F0+</v>
      </c>
      <c r="S7" s="37" t="str">
        <f>IF(真值表!T7=1,$P7&amp;"+","")</f>
        <v>~OP5&amp;~OP4&amp;~OP3&amp;~OP2&amp;~OP1&amp;~OP0&amp; F5&amp;~F4&amp;~F3&amp;~F2&amp; F1&amp;~F0+</v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>~OP5&amp;~OP4&amp;~OP3&amp;~OP2&amp;~OP1&amp;~OP0&amp; F5&amp;~F4&amp;~F3&amp;~F2&amp; F1&amp;~F0+</v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>~OP5&amp;~OP4&amp;~OP3&amp;~OP2&amp;~OP1&amp;~OP0&amp; F5&amp;~F4&amp;~F3&amp;~F2&amp; F1&amp;~F0+</v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</row>
    <row r="8" ht="16.5" spans="1:32">
      <c r="A8" s="22" t="str">
        <f>真值表!B8</f>
        <v>AND</v>
      </c>
      <c r="B8" s="23">
        <f>真值表!C8</f>
        <v>0</v>
      </c>
      <c r="C8" s="24">
        <f>真值表!D8</f>
        <v>36</v>
      </c>
      <c r="D8" s="25" t="str">
        <f>IF(真值表!E8=1," "&amp;真值表!E$1&amp;"&amp;",IF(真值表!E8=0,"~"&amp;真值表!E$1&amp;"&amp;",""))</f>
        <v>~OP5&amp;</v>
      </c>
      <c r="E8" s="25" t="str">
        <f>IF(真值表!F8=1," "&amp;真值表!F$1&amp;"&amp;",IF(真值表!F8=0,"~"&amp;真值表!F$1&amp;"&amp;",""))</f>
        <v>~OP4&amp;</v>
      </c>
      <c r="F8" s="25" t="str">
        <f>IF(真值表!G8=1," "&amp;真值表!G$1&amp;"&amp;",IF(真值表!G8=0,"~"&amp;真值表!G$1&amp;"&amp;",""))</f>
        <v>~OP3&amp;</v>
      </c>
      <c r="G8" s="25" t="str">
        <f>IF(真值表!H8=1," "&amp;真值表!H$1&amp;"&amp;",IF(真值表!H8=0,"~"&amp;真值表!H$1&amp;"&amp;",""))</f>
        <v>~OP2&amp;</v>
      </c>
      <c r="H8" s="25" t="str">
        <f>IF(真值表!I8=1," "&amp;真值表!I$1&amp;"&amp;",IF(真值表!I8=0,"~"&amp;真值表!I$1&amp;"&amp;",""))</f>
        <v>~OP1&amp;</v>
      </c>
      <c r="I8" s="25" t="str">
        <f>IF(真值表!J8=1," "&amp;真值表!J$1&amp;"&amp;",IF(真值表!J8=0,"~"&amp;真值表!J$1&amp;"&amp;",""))</f>
        <v>~OP0&amp;</v>
      </c>
      <c r="J8" s="30" t="str">
        <f>IF(真值表!K8=1," "&amp;真值表!K$1&amp;"&amp;",IF(真值表!K8=0,"~"&amp;真值表!K$1&amp;"&amp;",""))</f>
        <v> F5&amp;</v>
      </c>
      <c r="K8" s="30" t="str">
        <f>IF(真值表!L8=1," "&amp;真值表!L$1&amp;"&amp;",IF(真值表!L8=0,"~"&amp;真值表!L$1&amp;"&amp;",""))</f>
        <v>~F4&amp;</v>
      </c>
      <c r="L8" s="30" t="str">
        <f>IF(真值表!M8=1," "&amp;真值表!M$1&amp;"&amp;",IF(真值表!M8=0,"~"&amp;真值表!M$1&amp;"&amp;",""))</f>
        <v>~F3&amp;</v>
      </c>
      <c r="M8" s="30" t="str">
        <f>IF(真值表!N8=1," "&amp;真值表!N$1&amp;"&amp;",IF(真值表!N8=0,"~"&amp;真值表!N$1&amp;"&amp;",""))</f>
        <v> F2&amp;</v>
      </c>
      <c r="N8" s="30" t="str">
        <f>IF(真值表!O8=1," "&amp;真值表!O$1&amp;"&amp;",IF(真值表!O8=0,"~"&amp;真值表!O$1&amp;"&amp;",""))</f>
        <v>~F1&amp;</v>
      </c>
      <c r="O8" s="30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</row>
    <row r="9" ht="16.5" spans="1:32">
      <c r="A9" s="26" t="str">
        <f>真值表!B9</f>
        <v>OR</v>
      </c>
      <c r="B9" s="27">
        <f>真值表!C9</f>
        <v>0</v>
      </c>
      <c r="C9" s="28">
        <f>真值表!D9</f>
        <v>37</v>
      </c>
      <c r="D9" s="25" t="str">
        <f>IF(真值表!E9=1," "&amp;真值表!E$1&amp;"&amp;",IF(真值表!E9=0,"~"&amp;真值表!E$1&amp;"&amp;",""))</f>
        <v>~OP5&amp;</v>
      </c>
      <c r="E9" s="25" t="str">
        <f>IF(真值表!F9=1," "&amp;真值表!F$1&amp;"&amp;",IF(真值表!F9=0,"~"&amp;真值表!F$1&amp;"&amp;",""))</f>
        <v>~OP4&amp;</v>
      </c>
      <c r="F9" s="25" t="str">
        <f>IF(真值表!G9=1," "&amp;真值表!G$1&amp;"&amp;",IF(真值表!G9=0,"~"&amp;真值表!G$1&amp;"&amp;",""))</f>
        <v>~OP3&amp;</v>
      </c>
      <c r="G9" s="25" t="str">
        <f>IF(真值表!H9=1," "&amp;真值表!H$1&amp;"&amp;",IF(真值表!H9=0,"~"&amp;真值表!H$1&amp;"&amp;",""))</f>
        <v>~OP2&amp;</v>
      </c>
      <c r="H9" s="25" t="str">
        <f>IF(真值表!I9=1," "&amp;真值表!I$1&amp;"&amp;",IF(真值表!I9=0,"~"&amp;真值表!I$1&amp;"&amp;",""))</f>
        <v>~OP1&amp;</v>
      </c>
      <c r="I9" s="25" t="str">
        <f>IF(真值表!J9=1," "&amp;真值表!J$1&amp;"&amp;",IF(真值表!J9=0,"~"&amp;真值表!J$1&amp;"&amp;",""))</f>
        <v>~OP0&amp;</v>
      </c>
      <c r="J9" s="30" t="str">
        <f>IF(真值表!K9=1," "&amp;真值表!K$1&amp;"&amp;",IF(真值表!K9=0,"~"&amp;真值表!K$1&amp;"&amp;",""))</f>
        <v> F5&amp;</v>
      </c>
      <c r="K9" s="30" t="str">
        <f>IF(真值表!L9=1," "&amp;真值表!L$1&amp;"&amp;",IF(真值表!L9=0,"~"&amp;真值表!L$1&amp;"&amp;",""))</f>
        <v>~F4&amp;</v>
      </c>
      <c r="L9" s="30" t="str">
        <f>IF(真值表!M9=1," "&amp;真值表!M$1&amp;"&amp;",IF(真值表!M9=0,"~"&amp;真值表!M$1&amp;"&amp;",""))</f>
        <v>~F3&amp;</v>
      </c>
      <c r="M9" s="30" t="str">
        <f>IF(真值表!N9=1," "&amp;真值表!N$1&amp;"&amp;",IF(真值表!N9=0,"~"&amp;真值表!N$1&amp;"&amp;",""))</f>
        <v> F2&amp;</v>
      </c>
      <c r="N9" s="30" t="str">
        <f>IF(真值表!O9=1," "&amp;真值表!O$1&amp;"&amp;",IF(真值表!O9=0,"~"&amp;真值表!O$1&amp;"&amp;",""))</f>
        <v>~F1&amp;</v>
      </c>
      <c r="O9" s="30" t="str">
        <f>IF(真值表!P9=1," "&amp;真值表!P$1&amp;"&amp;",IF(真值表!P9=0,"~"&amp;真值表!P$1&amp;"&amp;",""))</f>
        <v> F0&amp;</v>
      </c>
      <c r="P9" s="31" t="str">
        <f t="shared" si="0"/>
        <v>~OP5&amp;~OP4&amp;~OP3&amp;~OP2&amp;~OP1&amp;~OP0&amp; F5&amp;~F4&amp;~F3&amp; F2&amp;~F1&amp; F0</v>
      </c>
      <c r="Q9" s="37" t="str">
        <f>IF(真值表!R9=1,$P9&amp;"+","")</f>
        <v>~OP5&amp;~OP4&amp;~OP3&amp;~OP2&amp;~OP1&amp;~OP0&amp; F5&amp;~F4&amp;~F3&amp; F2&amp;~F1&amp; F0+</v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>~OP5&amp;~OP4&amp;~OP3&amp;~OP2&amp;~OP1&amp;~OP0&amp; F5&amp;~F4&amp;~F3&amp; F2&amp;~F1&amp; F0+</v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>~OP5&amp;~OP4&amp;~OP3&amp;~OP2&amp;~OP1&amp;~OP0&amp; F5&amp;~F4&amp;~F3&amp; F2&amp;~F1&amp; F0+</v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</row>
    <row r="10" ht="16.5" spans="1:32">
      <c r="A10" s="22" t="str">
        <f>真值表!B10</f>
        <v>NOR</v>
      </c>
      <c r="B10" s="23">
        <f>真值表!C10</f>
        <v>0</v>
      </c>
      <c r="C10" s="24">
        <f>真值表!D10</f>
        <v>39</v>
      </c>
      <c r="D10" s="25" t="str">
        <f>IF(真值表!E10=1," "&amp;真值表!E$1&amp;"&amp;",IF(真值表!E10=0,"~"&amp;真值表!E$1&amp;"&amp;",""))</f>
        <v>~OP5&amp;</v>
      </c>
      <c r="E10" s="25" t="str">
        <f>IF(真值表!F10=1," "&amp;真值表!F$1&amp;"&amp;",IF(真值表!F10=0,"~"&amp;真值表!F$1&amp;"&amp;",""))</f>
        <v>~OP4&amp;</v>
      </c>
      <c r="F10" s="25" t="str">
        <f>IF(真值表!G10=1," "&amp;真值表!G$1&amp;"&amp;",IF(真值表!G10=0,"~"&amp;真值表!G$1&amp;"&amp;",""))</f>
        <v>~OP3&amp;</v>
      </c>
      <c r="G10" s="25" t="str">
        <f>IF(真值表!H10=1," "&amp;真值表!H$1&amp;"&amp;",IF(真值表!H10=0,"~"&amp;真值表!H$1&amp;"&amp;",""))</f>
        <v>~OP2&amp;</v>
      </c>
      <c r="H10" s="25" t="str">
        <f>IF(真值表!I10=1," "&amp;真值表!I$1&amp;"&amp;",IF(真值表!I10=0,"~"&amp;真值表!I$1&amp;"&amp;",""))</f>
        <v>~OP1&amp;</v>
      </c>
      <c r="I10" s="25" t="str">
        <f>IF(真值表!J10=1," "&amp;真值表!J$1&amp;"&amp;",IF(真值表!J10=0,"~"&amp;真值表!J$1&amp;"&amp;",""))</f>
        <v>~OP0&amp;</v>
      </c>
      <c r="J10" s="30" t="str">
        <f>IF(真值表!K10=1," "&amp;真值表!K$1&amp;"&amp;",IF(真值表!K10=0,"~"&amp;真值表!K$1&amp;"&amp;",""))</f>
        <v> F5&amp;</v>
      </c>
      <c r="K10" s="30" t="str">
        <f>IF(真值表!L10=1," "&amp;真值表!L$1&amp;"&amp;",IF(真值表!L10=0,"~"&amp;真值表!L$1&amp;"&amp;",""))</f>
        <v>~F4&amp;</v>
      </c>
      <c r="L10" s="30" t="str">
        <f>IF(真值表!M10=1," "&amp;真值表!M$1&amp;"&amp;",IF(真值表!M10=0,"~"&amp;真值表!M$1&amp;"&amp;",""))</f>
        <v>~F3&amp;</v>
      </c>
      <c r="M10" s="30" t="str">
        <f>IF(真值表!N10=1," "&amp;真值表!N$1&amp;"&amp;",IF(真值表!N10=0,"~"&amp;真值表!N$1&amp;"&amp;",""))</f>
        <v> F2&amp;</v>
      </c>
      <c r="N10" s="30" t="str">
        <f>IF(真值表!O10=1," "&amp;真值表!O$1&amp;"&amp;",IF(真值表!O10=0,"~"&amp;真值表!O$1&amp;"&amp;",""))</f>
        <v> F1&amp;</v>
      </c>
      <c r="O10" s="30" t="str">
        <f>IF(真值表!P10=1," "&amp;真值表!P$1&amp;"&amp;",IF(真值表!P10=0,"~"&amp;真值表!P$1&amp;"&amp;",""))</f>
        <v> F0&amp;</v>
      </c>
      <c r="P10" s="31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>~OP5&amp;~OP4&amp;~OP3&amp;~OP2&amp;~OP1&amp;~OP0&amp; F5&amp;~F4&amp;~F3&amp; F2&amp; F1&amp; F0+</v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</row>
    <row r="11" ht="16.5" spans="1:32">
      <c r="A11" s="26" t="str">
        <f>真值表!B11</f>
        <v>SLT</v>
      </c>
      <c r="B11" s="27">
        <f>真值表!C11</f>
        <v>0</v>
      </c>
      <c r="C11" s="28">
        <f>真值表!D11</f>
        <v>42</v>
      </c>
      <c r="D11" s="25" t="str">
        <f>IF(真值表!E11=1," "&amp;真值表!E$1&amp;"&amp;",IF(真值表!E11=0,"~"&amp;真值表!E$1&amp;"&amp;",""))</f>
        <v>~OP5&amp;</v>
      </c>
      <c r="E11" s="25" t="str">
        <f>IF(真值表!F11=1," "&amp;真值表!F$1&amp;"&amp;",IF(真值表!F11=0,"~"&amp;真值表!F$1&amp;"&amp;",""))</f>
        <v>~OP4&amp;</v>
      </c>
      <c r="F11" s="25" t="str">
        <f>IF(真值表!G11=1," "&amp;真值表!G$1&amp;"&amp;",IF(真值表!G11=0,"~"&amp;真值表!G$1&amp;"&amp;",""))</f>
        <v>~OP3&amp;</v>
      </c>
      <c r="G11" s="25" t="str">
        <f>IF(真值表!H11=1," "&amp;真值表!H$1&amp;"&amp;",IF(真值表!H11=0,"~"&amp;真值表!H$1&amp;"&amp;",""))</f>
        <v>~OP2&amp;</v>
      </c>
      <c r="H11" s="25" t="str">
        <f>IF(真值表!I11=1," "&amp;真值表!I$1&amp;"&amp;",IF(真值表!I11=0,"~"&amp;真值表!I$1&amp;"&amp;",""))</f>
        <v>~OP1&amp;</v>
      </c>
      <c r="I11" s="25" t="str">
        <f>IF(真值表!J11=1," "&amp;真值表!J$1&amp;"&amp;",IF(真值表!J11=0,"~"&amp;真值表!J$1&amp;"&amp;",""))</f>
        <v>~OP0&amp;</v>
      </c>
      <c r="J11" s="30" t="str">
        <f>IF(真值表!K11=1," "&amp;真值表!K$1&amp;"&amp;",IF(真值表!K11=0,"~"&amp;真值表!K$1&amp;"&amp;",""))</f>
        <v> F5&amp;</v>
      </c>
      <c r="K11" s="30" t="str">
        <f>IF(真值表!L11=1," "&amp;真值表!L$1&amp;"&amp;",IF(真值表!L11=0,"~"&amp;真值表!L$1&amp;"&amp;",""))</f>
        <v>~F4&amp;</v>
      </c>
      <c r="L11" s="30" t="str">
        <f>IF(真值表!M11=1," "&amp;真值表!M$1&amp;"&amp;",IF(真值表!M11=0,"~"&amp;真值表!M$1&amp;"&amp;",""))</f>
        <v> F3&amp;</v>
      </c>
      <c r="M11" s="30" t="str">
        <f>IF(真值表!N11=1," "&amp;真值表!N$1&amp;"&amp;",IF(真值表!N11=0,"~"&amp;真值表!N$1&amp;"&amp;",""))</f>
        <v>~F2&amp;</v>
      </c>
      <c r="N11" s="30" t="str">
        <f>IF(真值表!O11=1," "&amp;真值表!O$1&amp;"&amp;",IF(真值表!O11=0,"~"&amp;真值表!O$1&amp;"&amp;",""))</f>
        <v> F1&amp;</v>
      </c>
      <c r="O11" s="30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7" t="str">
        <f>IF(真值表!R11=1,$P11&amp;"+","")</f>
        <v>~OP5&amp;~OP4&amp;~OP3&amp;~OP2&amp;~OP1&amp;~OP0&amp; F5&amp;~F4&amp; F3&amp;~F2&amp; F1&amp;~F0+</v>
      </c>
      <c r="R11" s="37" t="str">
        <f>IF(真值表!S11=1,$P11&amp;"+","")</f>
        <v/>
      </c>
      <c r="S11" s="37" t="str">
        <f>IF(真值表!T11=1,$P11&amp;"+","")</f>
        <v>~OP5&amp;~OP4&amp;~OP3&amp;~OP2&amp;~OP1&amp;~OP0&amp; F5&amp;~F4&amp; F3&amp;~F2&amp; F1&amp;~F0+</v>
      </c>
      <c r="T11" s="37" t="str">
        <f>IF(真值表!U11=1,$P11&amp;"+","")</f>
        <v>~OP5&amp;~OP4&amp;~OP3&amp;~OP2&amp;~OP1&amp;~OP0&amp; F5&amp;~F4&amp; F3&amp;~F2&amp; F1&amp;~F0+</v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>~OP5&amp;~OP4&amp;~OP3&amp;~OP2&amp;~OP1&amp;~OP0&amp; F5&amp;~F4&amp; F3&amp;~F2&amp; F1&amp;~F0+</v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>~OP5&amp;~OP4&amp;~OP3&amp;~OP2&amp;~OP1&amp;~OP0&amp; F5&amp;~F4&amp; F3&amp;~F2&amp; F1&amp;~F0+</v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</row>
    <row r="12" ht="16.5" spans="1:32">
      <c r="A12" s="22" t="str">
        <f>真值表!B12</f>
        <v>SLTU</v>
      </c>
      <c r="B12" s="23">
        <f>真值表!C12</f>
        <v>0</v>
      </c>
      <c r="C12" s="24">
        <f>真值表!D12</f>
        <v>43</v>
      </c>
      <c r="D12" s="25" t="str">
        <f>IF(真值表!E12=1," "&amp;真值表!E$1&amp;"&amp;",IF(真值表!E12=0,"~"&amp;真值表!E$1&amp;"&amp;",""))</f>
        <v>~OP5&amp;</v>
      </c>
      <c r="E12" s="25" t="str">
        <f>IF(真值表!F12=1," "&amp;真值表!F$1&amp;"&amp;",IF(真值表!F12=0,"~"&amp;真值表!F$1&amp;"&amp;",""))</f>
        <v>~OP4&amp;</v>
      </c>
      <c r="F12" s="25" t="str">
        <f>IF(真值表!G12=1," "&amp;真值表!G$1&amp;"&amp;",IF(真值表!G12=0,"~"&amp;真值表!G$1&amp;"&amp;",""))</f>
        <v>~OP3&amp;</v>
      </c>
      <c r="G12" s="25" t="str">
        <f>IF(真值表!H12=1," "&amp;真值表!H$1&amp;"&amp;",IF(真值表!H12=0,"~"&amp;真值表!H$1&amp;"&amp;",""))</f>
        <v>~OP2&amp;</v>
      </c>
      <c r="H12" s="25" t="str">
        <f>IF(真值表!I12=1," "&amp;真值表!I$1&amp;"&amp;",IF(真值表!I12=0,"~"&amp;真值表!I$1&amp;"&amp;",""))</f>
        <v>~OP1&amp;</v>
      </c>
      <c r="I12" s="25" t="str">
        <f>IF(真值表!J12=1," "&amp;真值表!J$1&amp;"&amp;",IF(真值表!J12=0,"~"&amp;真值表!J$1&amp;"&amp;",""))</f>
        <v>~OP0&amp;</v>
      </c>
      <c r="J12" s="30" t="str">
        <f>IF(真值表!K12=1," "&amp;真值表!K$1&amp;"&amp;",IF(真值表!K12=0,"~"&amp;真值表!K$1&amp;"&amp;",""))</f>
        <v> F5&amp;</v>
      </c>
      <c r="K12" s="30" t="str">
        <f>IF(真值表!L12=1," "&amp;真值表!L$1&amp;"&amp;",IF(真值表!L12=0,"~"&amp;真值表!L$1&amp;"&amp;",""))</f>
        <v>~F4&amp;</v>
      </c>
      <c r="L12" s="30" t="str">
        <f>IF(真值表!M12=1," "&amp;真值表!M$1&amp;"&amp;",IF(真值表!M12=0,"~"&amp;真值表!M$1&amp;"&amp;",""))</f>
        <v> F3&amp;</v>
      </c>
      <c r="M12" s="30" t="str">
        <f>IF(真值表!N12=1," "&amp;真值表!N$1&amp;"&amp;",IF(真值表!N12=0,"~"&amp;真值表!N$1&amp;"&amp;",""))</f>
        <v>~F2&amp;</v>
      </c>
      <c r="N12" s="30" t="str">
        <f>IF(真值表!O12=1," "&amp;真值表!O$1&amp;"&amp;",IF(真值表!O12=0,"~"&amp;真值表!O$1&amp;"&amp;",""))</f>
        <v> F1&amp;</v>
      </c>
      <c r="O12" s="30" t="str">
        <f>IF(真值表!P12=1," "&amp;真值表!P$1&amp;"&amp;",IF(真值表!P12=0,"~"&amp;真值表!P$1&amp;"&amp;",""))</f>
        <v> F0&amp;</v>
      </c>
      <c r="P12" s="31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</row>
    <row r="13" ht="16.5" spans="1:32">
      <c r="A13" s="26" t="str">
        <f>真值表!B13</f>
        <v>JR</v>
      </c>
      <c r="B13" s="27">
        <f>真值表!C13</f>
        <v>0</v>
      </c>
      <c r="C13" s="28">
        <f>真值表!D13</f>
        <v>8</v>
      </c>
      <c r="D13" s="25" t="str">
        <f>IF(真值表!E13=1," "&amp;真值表!E$1&amp;"&amp;",IF(真值表!E13=0,"~"&amp;真值表!E$1&amp;"&amp;",""))</f>
        <v>~OP5&amp;</v>
      </c>
      <c r="E13" s="25" t="str">
        <f>IF(真值表!F13=1," "&amp;真值表!F$1&amp;"&amp;",IF(真值表!F13=0,"~"&amp;真值表!F$1&amp;"&amp;",""))</f>
        <v>~OP4&amp;</v>
      </c>
      <c r="F13" s="25" t="str">
        <f>IF(真值表!G13=1," "&amp;真值表!G$1&amp;"&amp;",IF(真值表!G13=0,"~"&amp;真值表!G$1&amp;"&amp;",""))</f>
        <v>~OP3&amp;</v>
      </c>
      <c r="G13" s="25" t="str">
        <f>IF(真值表!H13=1," "&amp;真值表!H$1&amp;"&amp;",IF(真值表!H13=0,"~"&amp;真值表!H$1&amp;"&amp;",""))</f>
        <v>~OP2&amp;</v>
      </c>
      <c r="H13" s="25" t="str">
        <f>IF(真值表!I13=1," "&amp;真值表!I$1&amp;"&amp;",IF(真值表!I13=0,"~"&amp;真值表!I$1&amp;"&amp;",""))</f>
        <v>~OP1&amp;</v>
      </c>
      <c r="I13" s="25" t="str">
        <f>IF(真值表!J13=1," "&amp;真值表!J$1&amp;"&amp;",IF(真值表!J13=0,"~"&amp;真值表!J$1&amp;"&amp;",""))</f>
        <v>~OP0&amp;</v>
      </c>
      <c r="J13" s="30" t="str">
        <f>IF(真值表!K13=1," "&amp;真值表!K$1&amp;"&amp;",IF(真值表!K13=0,"~"&amp;真值表!K$1&amp;"&amp;",""))</f>
        <v>~F5&amp;</v>
      </c>
      <c r="K13" s="30" t="str">
        <f>IF(真值表!L13=1," "&amp;真值表!L$1&amp;"&amp;",IF(真值表!L13=0,"~"&amp;真值表!L$1&amp;"&amp;",""))</f>
        <v>~F4&amp;</v>
      </c>
      <c r="L13" s="30" t="str">
        <f>IF(真值表!M13=1," "&amp;真值表!M$1&amp;"&amp;",IF(真值表!M13=0,"~"&amp;真值表!M$1&amp;"&amp;",""))</f>
        <v> F3&amp;</v>
      </c>
      <c r="M13" s="30" t="str">
        <f>IF(真值表!N13=1," "&amp;真值表!N$1&amp;"&amp;",IF(真值表!N13=0,"~"&amp;真值表!N$1&amp;"&amp;",""))</f>
        <v>~F2&amp;</v>
      </c>
      <c r="N13" s="30" t="str">
        <f>IF(真值表!O13=1," "&amp;真值表!O$1&amp;"&amp;",IF(真值表!O13=0,"~"&amp;真值表!O$1&amp;"&amp;",""))</f>
        <v>~F1&amp;</v>
      </c>
      <c r="O13" s="30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>~OP5&amp;~OP4&amp;~OP3&amp;~OP2&amp;~OP1&amp;~OP0&amp;~F5&amp;~F4&amp; F3&amp;~F2&amp;~F1&amp;~F0+</v>
      </c>
      <c r="AE13" s="37" t="str">
        <f>IF(真值表!AF13=1,$P13&amp;"+","")</f>
        <v>~OP5&amp;~OP4&amp;~OP3&amp;~OP2&amp;~OP1&amp;~OP0&amp;~F5&amp;~F4&amp; F3&amp;~F2&amp;~F1&amp;~F0+</v>
      </c>
      <c r="AF13" s="37" t="str">
        <f>IF(真值表!AG13=1,$P13&amp;"+","")</f>
        <v/>
      </c>
    </row>
    <row r="14" ht="16.5" spans="1:32">
      <c r="A14" s="22" t="str">
        <f>真值表!B14</f>
        <v>SYSCALL</v>
      </c>
      <c r="B14" s="23">
        <f>真值表!C14</f>
        <v>0</v>
      </c>
      <c r="C14" s="24">
        <f>真值表!D14</f>
        <v>12</v>
      </c>
      <c r="D14" s="25" t="str">
        <f>IF(真值表!E14=1," "&amp;真值表!E$1&amp;"&amp;",IF(真值表!E14=0,"~"&amp;真值表!E$1&amp;"&amp;",""))</f>
        <v>~OP5&amp;</v>
      </c>
      <c r="E14" s="25" t="str">
        <f>IF(真值表!F14=1," "&amp;真值表!F$1&amp;"&amp;",IF(真值表!F14=0,"~"&amp;真值表!F$1&amp;"&amp;",""))</f>
        <v>~OP4&amp;</v>
      </c>
      <c r="F14" s="25" t="str">
        <f>IF(真值表!G14=1," "&amp;真值表!G$1&amp;"&amp;",IF(真值表!G14=0,"~"&amp;真值表!G$1&amp;"&amp;",""))</f>
        <v>~OP3&amp;</v>
      </c>
      <c r="G14" s="25" t="str">
        <f>IF(真值表!H14=1," "&amp;真值表!H$1&amp;"&amp;",IF(真值表!H14=0,"~"&amp;真值表!H$1&amp;"&amp;",""))</f>
        <v>~OP2&amp;</v>
      </c>
      <c r="H14" s="25" t="str">
        <f>IF(真值表!I14=1," "&amp;真值表!I$1&amp;"&amp;",IF(真值表!I14=0,"~"&amp;真值表!I$1&amp;"&amp;",""))</f>
        <v>~OP1&amp;</v>
      </c>
      <c r="I14" s="25" t="str">
        <f>IF(真值表!J14=1," "&amp;真值表!J$1&amp;"&amp;",IF(真值表!J14=0,"~"&amp;真值表!J$1&amp;"&amp;",""))</f>
        <v>~OP0&amp;</v>
      </c>
      <c r="J14" s="30" t="str">
        <f>IF(真值表!K14=1," "&amp;真值表!K$1&amp;"&amp;",IF(真值表!K14=0,"~"&amp;真值表!K$1&amp;"&amp;",""))</f>
        <v>~F5&amp;</v>
      </c>
      <c r="K14" s="30" t="str">
        <f>IF(真值表!L14=1," "&amp;真值表!L$1&amp;"&amp;",IF(真值表!L14=0,"~"&amp;真值表!L$1&amp;"&amp;",""))</f>
        <v>~F4&amp;</v>
      </c>
      <c r="L14" s="30" t="str">
        <f>IF(真值表!M14=1," "&amp;真值表!M$1&amp;"&amp;",IF(真值表!M14=0,"~"&amp;真值表!M$1&amp;"&amp;",""))</f>
        <v> F3&amp;</v>
      </c>
      <c r="M14" s="30" t="str">
        <f>IF(真值表!N14=1," "&amp;真值表!N$1&amp;"&amp;",IF(真值表!N14=0,"~"&amp;真值表!N$1&amp;"&amp;",""))</f>
        <v> F2&amp;</v>
      </c>
      <c r="N14" s="30" t="str">
        <f>IF(真值表!O14=1," "&amp;真值表!O$1&amp;"&amp;",IF(真值表!O14=0,"~"&amp;真值表!O$1&amp;"&amp;",""))</f>
        <v>~F1&amp;</v>
      </c>
      <c r="O14" s="30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</row>
    <row r="15" ht="16.5" spans="1:32">
      <c r="A15" s="26" t="str">
        <f>真值表!B15</f>
        <v>J</v>
      </c>
      <c r="B15" s="27">
        <f>真值表!C15</f>
        <v>2</v>
      </c>
      <c r="C15" s="28" t="str">
        <f>真值表!D15</f>
        <v>X</v>
      </c>
      <c r="D15" s="25" t="str">
        <f>IF(真值表!E15=1," "&amp;真值表!E$1&amp;"&amp;",IF(真值表!E15=0,"~"&amp;真值表!E$1&amp;"&amp;",""))</f>
        <v>~OP5&amp;</v>
      </c>
      <c r="E15" s="25" t="str">
        <f>IF(真值表!F15=1," "&amp;真值表!F$1&amp;"&amp;",IF(真值表!F15=0,"~"&amp;真值表!F$1&amp;"&amp;",""))</f>
        <v>~OP4&amp;</v>
      </c>
      <c r="F15" s="25" t="str">
        <f>IF(真值表!G15=1," "&amp;真值表!G$1&amp;"&amp;",IF(真值表!G15=0,"~"&amp;真值表!G$1&amp;"&amp;",""))</f>
        <v>~OP3&amp;</v>
      </c>
      <c r="G15" s="25" t="str">
        <f>IF(真值表!H15=1," "&amp;真值表!H$1&amp;"&amp;",IF(真值表!H15=0,"~"&amp;真值表!H$1&amp;"&amp;",""))</f>
        <v>~OP2&amp;</v>
      </c>
      <c r="H15" s="25" t="str">
        <f>IF(真值表!I15=1," "&amp;真值表!I$1&amp;"&amp;",IF(真值表!I15=0,"~"&amp;真值表!I$1&amp;"&amp;",""))</f>
        <v> OP1&amp;</v>
      </c>
      <c r="I15" s="25" t="str">
        <f>IF(真值表!J15=1," "&amp;真值表!J$1&amp;"&amp;",IF(真值表!J15=0,"~"&amp;真值表!J$1&amp;"&amp;",""))</f>
        <v>~OP0&amp;</v>
      </c>
      <c r="J15" s="30" t="str">
        <f>IF(真值表!K15=1," "&amp;真值表!K$1&amp;"&amp;",IF(真值表!K15=0,"~"&amp;真值表!K$1&amp;"&amp;",""))</f>
        <v/>
      </c>
      <c r="K15" s="30" t="str">
        <f>IF(真值表!L15=1," "&amp;真值表!L$1&amp;"&amp;",IF(真值表!L15=0,"~"&amp;真值表!L$1&amp;"&amp;",""))</f>
        <v/>
      </c>
      <c r="L15" s="30" t="str">
        <f>IF(真值表!M15=1," "&amp;真值表!M$1&amp;"&amp;",IF(真值表!M15=0,"~"&amp;真值表!M$1&amp;"&amp;",""))</f>
        <v/>
      </c>
      <c r="M15" s="30" t="str">
        <f>IF(真值表!N15=1," "&amp;真值表!N$1&amp;"&amp;",IF(真值表!N15=0,"~"&amp;真值表!N$1&amp;"&amp;",""))</f>
        <v/>
      </c>
      <c r="N15" s="30" t="str">
        <f>IF(真值表!O15=1," "&amp;真值表!O$1&amp;"&amp;",IF(真值表!O15=0,"~"&amp;真值表!O$1&amp;"&amp;",""))</f>
        <v/>
      </c>
      <c r="O15" s="30" t="str">
        <f>IF(真值表!P15=1," "&amp;真值表!P$1&amp;"&amp;",IF(真值表!P15=0,"~"&amp;真值表!P$1&amp;"&amp;",""))</f>
        <v/>
      </c>
      <c r="P15" s="31" t="str">
        <f>IF(LEN(CONCATENATE(D15,E15,F15,G15,H15,I15,J15,K15,L15,M15,N15,O15))=0,"",LEFT(CONCATENATE(D15,E15,F15,G15,H15,I15,J15,K15,L15,M15,N15,O15),LEN(CONCATENATE(D15,E15,F15,G15,H15,I15,J15,K15,L15,M15,N15,O15))-1))</f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>~OP5&amp;~OP4&amp;~OP3&amp;~OP2&amp; OP1&amp;~OP0+</v>
      </c>
      <c r="AF15" s="37" t="str">
        <f>IF(真值表!AG15=1,$P15&amp;"+","")</f>
        <v/>
      </c>
    </row>
    <row r="16" ht="16.5" spans="1:32">
      <c r="A16" s="22" t="str">
        <f>真值表!B16</f>
        <v>JAL</v>
      </c>
      <c r="B16" s="23">
        <f>真值表!C16</f>
        <v>3</v>
      </c>
      <c r="C16" s="24" t="str">
        <f>真值表!D16</f>
        <v>X</v>
      </c>
      <c r="D16" s="25" t="str">
        <f>IF(真值表!E16=1," "&amp;真值表!E$1&amp;"&amp;",IF(真值表!E16=0,"~"&amp;真值表!E$1&amp;"&amp;",""))</f>
        <v>~OP5&amp;</v>
      </c>
      <c r="E16" s="25" t="str">
        <f>IF(真值表!F16=1," "&amp;真值表!F$1&amp;"&amp;",IF(真值表!F16=0,"~"&amp;真值表!F$1&amp;"&amp;",""))</f>
        <v>~OP4&amp;</v>
      </c>
      <c r="F16" s="25" t="str">
        <f>IF(真值表!G16=1," "&amp;真值表!G$1&amp;"&amp;",IF(真值表!G16=0,"~"&amp;真值表!G$1&amp;"&amp;",""))</f>
        <v>~OP3&amp;</v>
      </c>
      <c r="G16" s="25" t="str">
        <f>IF(真值表!H16=1," "&amp;真值表!H$1&amp;"&amp;",IF(真值表!H16=0,"~"&amp;真值表!H$1&amp;"&amp;",""))</f>
        <v>~OP2&amp;</v>
      </c>
      <c r="H16" s="25" t="str">
        <f>IF(真值表!I16=1," "&amp;真值表!I$1&amp;"&amp;",IF(真值表!I16=0,"~"&amp;真值表!I$1&amp;"&amp;",""))</f>
        <v> OP1&amp;</v>
      </c>
      <c r="I16" s="25" t="str">
        <f>IF(真值表!J16=1," "&amp;真值表!J$1&amp;"&amp;",IF(真值表!J16=0,"~"&amp;真值表!J$1&amp;"&amp;",""))</f>
        <v> OP0&amp;</v>
      </c>
      <c r="J16" s="30" t="str">
        <f>IF(真值表!K16=1," "&amp;真值表!K$1&amp;"&amp;",IF(真值表!K16=0,"~"&amp;真值表!K$1&amp;"&amp;",""))</f>
        <v/>
      </c>
      <c r="K16" s="30" t="str">
        <f>IF(真值表!L16=1," "&amp;真值表!L$1&amp;"&amp;",IF(真值表!L16=0,"~"&amp;真值表!L$1&amp;"&amp;",""))</f>
        <v/>
      </c>
      <c r="L16" s="30" t="str">
        <f>IF(真值表!M16=1," "&amp;真值表!M$1&amp;"&amp;",IF(真值表!M16=0,"~"&amp;真值表!M$1&amp;"&amp;",""))</f>
        <v/>
      </c>
      <c r="M16" s="30" t="str">
        <f>IF(真值表!N16=1," "&amp;真值表!N$1&amp;"&amp;",IF(真值表!N16=0,"~"&amp;真值表!N$1&amp;"&amp;",""))</f>
        <v/>
      </c>
      <c r="N16" s="30" t="str">
        <f>IF(真值表!O16=1," "&amp;真值表!O$1&amp;"&amp;",IF(真值表!O16=0,"~"&amp;真值表!O$1&amp;"&amp;",""))</f>
        <v/>
      </c>
      <c r="O16" s="30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</row>
    <row r="17" ht="16.5" spans="1:32">
      <c r="A17" s="26" t="str">
        <f>真值表!B17</f>
        <v>BEQ</v>
      </c>
      <c r="B17" s="27">
        <f>真值表!C17</f>
        <v>4</v>
      </c>
      <c r="C17" s="28" t="str">
        <f>真值表!D17</f>
        <v>X</v>
      </c>
      <c r="D17" s="25" t="str">
        <f>IF(真值表!E17=1," "&amp;真值表!E$1&amp;"&amp;",IF(真值表!E17=0,"~"&amp;真值表!E$1&amp;"&amp;",""))</f>
        <v>~OP5&amp;</v>
      </c>
      <c r="E17" s="25" t="str">
        <f>IF(真值表!F17=1," "&amp;真值表!F$1&amp;"&amp;",IF(真值表!F17=0,"~"&amp;真值表!F$1&amp;"&amp;",""))</f>
        <v>~OP4&amp;</v>
      </c>
      <c r="F17" s="25" t="str">
        <f>IF(真值表!G17=1," "&amp;真值表!G$1&amp;"&amp;",IF(真值表!G17=0,"~"&amp;真值表!G$1&amp;"&amp;",""))</f>
        <v>~OP3&amp;</v>
      </c>
      <c r="G17" s="25" t="str">
        <f>IF(真值表!H17=1," "&amp;真值表!H$1&amp;"&amp;",IF(真值表!H17=0,"~"&amp;真值表!H$1&amp;"&amp;",""))</f>
        <v> OP2&amp;</v>
      </c>
      <c r="H17" s="25" t="str">
        <f>IF(真值表!I17=1," "&amp;真值表!I$1&amp;"&amp;",IF(真值表!I17=0,"~"&amp;真值表!I$1&amp;"&amp;",""))</f>
        <v>~OP1&amp;</v>
      </c>
      <c r="I17" s="25" t="str">
        <f>IF(真值表!J17=1," "&amp;真值表!J$1&amp;"&amp;",IF(真值表!J17=0,"~"&amp;真值表!J$1&amp;"&amp;",""))</f>
        <v>~OP0&amp;</v>
      </c>
      <c r="J17" s="30" t="str">
        <f>IF(真值表!K17=1," "&amp;真值表!K$1&amp;"&amp;",IF(真值表!K17=0,"~"&amp;真值表!K$1&amp;"&amp;",""))</f>
        <v/>
      </c>
      <c r="K17" s="30" t="str">
        <f>IF(真值表!L17=1," "&amp;真值表!L$1&amp;"&amp;",IF(真值表!L17=0,"~"&amp;真值表!L$1&amp;"&amp;",""))</f>
        <v/>
      </c>
      <c r="L17" s="30" t="str">
        <f>IF(真值表!M17=1," "&amp;真值表!M$1&amp;"&amp;",IF(真值表!M17=0,"~"&amp;真值表!M$1&amp;"&amp;",""))</f>
        <v/>
      </c>
      <c r="M17" s="30" t="str">
        <f>IF(真值表!N17=1," "&amp;真值表!N$1&amp;"&amp;",IF(真值表!N17=0,"~"&amp;真值表!N$1&amp;"&amp;",""))</f>
        <v/>
      </c>
      <c r="N17" s="30" t="str">
        <f>IF(真值表!O17=1," "&amp;真值表!O$1&amp;"&amp;",IF(真值表!O17=0,"~"&amp;真值表!O$1&amp;"&amp;",""))</f>
        <v/>
      </c>
      <c r="O17" s="30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>~OP5&amp;~OP4&amp;~OP3&amp; OP2&amp;~OP1&amp;~OP0+</v>
      </c>
      <c r="AA17" s="37" t="str">
        <f>IF(真值表!AB17=1,$P17&amp;"+","")</f>
        <v/>
      </c>
      <c r="AB17" s="37" t="str">
        <f>IF(真值表!AC17=1,$P17&amp;"+","")</f>
        <v>~OP5&amp;~OP4&amp;~OP3&amp; OP2&amp;~OP1&amp;~OP0+</v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</row>
    <row r="18" ht="16.5" spans="1:32">
      <c r="A18" s="22" t="str">
        <f>真值表!B18</f>
        <v>BNE</v>
      </c>
      <c r="B18" s="23">
        <f>真值表!C18</f>
        <v>5</v>
      </c>
      <c r="C18" s="24" t="str">
        <f>真值表!D18</f>
        <v>X</v>
      </c>
      <c r="D18" s="25" t="str">
        <f>IF(真值表!E18=1," "&amp;真值表!E$1&amp;"&amp;",IF(真值表!E18=0,"~"&amp;真值表!E$1&amp;"&amp;",""))</f>
        <v>~OP5&amp;</v>
      </c>
      <c r="E18" s="25" t="str">
        <f>IF(真值表!F18=1," "&amp;真值表!F$1&amp;"&amp;",IF(真值表!F18=0,"~"&amp;真值表!F$1&amp;"&amp;",""))</f>
        <v>~OP4&amp;</v>
      </c>
      <c r="F18" s="25" t="str">
        <f>IF(真值表!G18=1," "&amp;真值表!G$1&amp;"&amp;",IF(真值表!G18=0,"~"&amp;真值表!G$1&amp;"&amp;",""))</f>
        <v>~OP3&amp;</v>
      </c>
      <c r="G18" s="25" t="str">
        <f>IF(真值表!H18=1," "&amp;真值表!H$1&amp;"&amp;",IF(真值表!H18=0,"~"&amp;真值表!H$1&amp;"&amp;",""))</f>
        <v> OP2&amp;</v>
      </c>
      <c r="H18" s="25" t="str">
        <f>IF(真值表!I18=1," "&amp;真值表!I$1&amp;"&amp;",IF(真值表!I18=0,"~"&amp;真值表!I$1&amp;"&amp;",""))</f>
        <v>~OP1&amp;</v>
      </c>
      <c r="I18" s="25" t="str">
        <f>IF(真值表!J18=1," "&amp;真值表!J$1&amp;"&amp;",IF(真值表!J18=0,"~"&amp;真值表!J$1&amp;"&amp;",""))</f>
        <v> OP0&amp;</v>
      </c>
      <c r="J18" s="30" t="str">
        <f>IF(真值表!K18=1," "&amp;真值表!K$1&amp;"&amp;",IF(真值表!K18=0,"~"&amp;真值表!K$1&amp;"&amp;",""))</f>
        <v/>
      </c>
      <c r="K18" s="30" t="str">
        <f>IF(真值表!L18=1," "&amp;真值表!L$1&amp;"&amp;",IF(真值表!L18=0,"~"&amp;真值表!L$1&amp;"&amp;",""))</f>
        <v/>
      </c>
      <c r="L18" s="30" t="str">
        <f>IF(真值表!M18=1," "&amp;真值表!M$1&amp;"&amp;",IF(真值表!M18=0,"~"&amp;真值表!M$1&amp;"&amp;",""))</f>
        <v/>
      </c>
      <c r="M18" s="30" t="str">
        <f>IF(真值表!N18=1," "&amp;真值表!N$1&amp;"&amp;",IF(真值表!N18=0,"~"&amp;真值表!N$1&amp;"&amp;",""))</f>
        <v/>
      </c>
      <c r="N18" s="30" t="str">
        <f>IF(真值表!O18=1," "&amp;真值表!O$1&amp;"&amp;",IF(真值表!O18=0,"~"&amp;真值表!O$1&amp;"&amp;",""))</f>
        <v/>
      </c>
      <c r="O18" s="30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</row>
    <row r="19" ht="16.5" spans="1:32">
      <c r="A19" s="26" t="str">
        <f>真值表!B19</f>
        <v>ADDI</v>
      </c>
      <c r="B19" s="27">
        <f>真值表!C19</f>
        <v>8</v>
      </c>
      <c r="C19" s="28" t="str">
        <f>真值表!D19</f>
        <v>X</v>
      </c>
      <c r="D19" s="25" t="str">
        <f>IF(真值表!E19=1," "&amp;真值表!E$1&amp;"&amp;",IF(真值表!E19=0,"~"&amp;真值表!E$1&amp;"&amp;",""))</f>
        <v>~OP5&amp;</v>
      </c>
      <c r="E19" s="25" t="str">
        <f>IF(真值表!F19=1," "&amp;真值表!F$1&amp;"&amp;",IF(真值表!F19=0,"~"&amp;真值表!F$1&amp;"&amp;",""))</f>
        <v>~OP4&amp;</v>
      </c>
      <c r="F19" s="25" t="str">
        <f>IF(真值表!G19=1," "&amp;真值表!G$1&amp;"&amp;",IF(真值表!G19=0,"~"&amp;真值表!G$1&amp;"&amp;",""))</f>
        <v> OP3&amp;</v>
      </c>
      <c r="G19" s="25" t="str">
        <f>IF(真值表!H19=1," "&amp;真值表!H$1&amp;"&amp;",IF(真值表!H19=0,"~"&amp;真值表!H$1&amp;"&amp;",""))</f>
        <v>~OP2&amp;</v>
      </c>
      <c r="H19" s="25" t="str">
        <f>IF(真值表!I19=1," "&amp;真值表!I$1&amp;"&amp;",IF(真值表!I19=0,"~"&amp;真值表!I$1&amp;"&amp;",""))</f>
        <v>~OP1&amp;</v>
      </c>
      <c r="I19" s="25" t="str">
        <f>IF(真值表!J19=1," "&amp;真值表!J$1&amp;"&amp;",IF(真值表!J19=0,"~"&amp;真值表!J$1&amp;"&amp;",""))</f>
        <v>~OP0&amp;</v>
      </c>
      <c r="J19" s="30" t="str">
        <f>IF(真值表!K19=1," "&amp;真值表!K$1&amp;"&amp;",IF(真值表!K19=0,"~"&amp;真值表!K$1&amp;"&amp;",""))</f>
        <v/>
      </c>
      <c r="K19" s="30" t="str">
        <f>IF(真值表!L19=1," "&amp;真值表!L$1&amp;"&amp;",IF(真值表!L19=0,"~"&amp;真值表!L$1&amp;"&amp;",""))</f>
        <v/>
      </c>
      <c r="L19" s="30" t="str">
        <f>IF(真值表!M19=1," "&amp;真值表!M$1&amp;"&amp;",IF(真值表!M19=0,"~"&amp;真值表!M$1&amp;"&amp;",""))</f>
        <v/>
      </c>
      <c r="M19" s="30" t="str">
        <f>IF(真值表!N19=1," "&amp;真值表!N$1&amp;"&amp;",IF(真值表!N19=0,"~"&amp;真值表!N$1&amp;"&amp;",""))</f>
        <v/>
      </c>
      <c r="N19" s="30" t="str">
        <f>IF(真值表!O19=1," "&amp;真值表!O$1&amp;"&amp;",IF(真值表!O19=0,"~"&amp;真值表!O$1&amp;"&amp;",""))</f>
        <v/>
      </c>
      <c r="O19" s="30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>~OP5&amp;~OP4&amp; OP3&amp;~OP2&amp;~OP1&amp;~OP0+</v>
      </c>
      <c r="S19" s="37" t="str">
        <f>IF(真值表!T19=1,$P19&amp;"+","")</f>
        <v/>
      </c>
      <c r="T19" s="37" t="str">
        <f>IF(真值表!U19=1,$P19&amp;"+","")</f>
        <v>~OP5&amp;~OP4&amp; OP3&amp;~OP2&amp;~OP1&amp;~OP0+</v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>~OP5&amp;~OP4&amp; OP3&amp;~OP2&amp;~OP1&amp;~OP0+</v>
      </c>
      <c r="X19" s="37" t="str">
        <f>IF(真值表!Y19=1,$P19&amp;"+","")</f>
        <v>~OP5&amp;~OP4&amp; OP3&amp;~OP2&amp;~OP1&amp;~OP0+</v>
      </c>
      <c r="Y19" s="37" t="str">
        <f>IF(真值表!Z19=1,$P19&amp;"+","")</f>
        <v/>
      </c>
      <c r="Z19" s="37" t="str">
        <f>IF(真值表!AA19=1,$P19&amp;"+","")</f>
        <v>~OP5&amp;~OP4&amp; OP3&amp;~OP2&amp;~OP1&amp;~OP0+</v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</row>
    <row r="20" ht="16.5" spans="1:32">
      <c r="A20" s="22" t="str">
        <f>真值表!B20</f>
        <v>ANDI</v>
      </c>
      <c r="B20" s="23">
        <f>真值表!C20</f>
        <v>12</v>
      </c>
      <c r="C20" s="24" t="str">
        <f>真值表!D20</f>
        <v>X</v>
      </c>
      <c r="D20" s="25" t="str">
        <f>IF(真值表!E20=1," "&amp;真值表!E$1&amp;"&amp;",IF(真值表!E20=0,"~"&amp;真值表!E$1&amp;"&amp;",""))</f>
        <v>~OP5&amp;</v>
      </c>
      <c r="E20" s="25" t="str">
        <f>IF(真值表!F20=1," "&amp;真值表!F$1&amp;"&amp;",IF(真值表!F20=0,"~"&amp;真值表!F$1&amp;"&amp;",""))</f>
        <v>~OP4&amp;</v>
      </c>
      <c r="F20" s="25" t="str">
        <f>IF(真值表!G20=1," "&amp;真值表!G$1&amp;"&amp;",IF(真值表!G20=0,"~"&amp;真值表!G$1&amp;"&amp;",""))</f>
        <v> OP3&amp;</v>
      </c>
      <c r="G20" s="25" t="str">
        <f>IF(真值表!H20=1," "&amp;真值表!H$1&amp;"&amp;",IF(真值表!H20=0,"~"&amp;真值表!H$1&amp;"&amp;",""))</f>
        <v> OP2&amp;</v>
      </c>
      <c r="H20" s="25" t="str">
        <f>IF(真值表!I20=1," "&amp;真值表!I$1&amp;"&amp;",IF(真值表!I20=0,"~"&amp;真值表!I$1&amp;"&amp;",""))</f>
        <v>~OP1&amp;</v>
      </c>
      <c r="I20" s="25" t="str">
        <f>IF(真值表!J20=1," "&amp;真值表!J$1&amp;"&amp;",IF(真值表!J20=0,"~"&amp;真值表!J$1&amp;"&amp;",""))</f>
        <v>~OP0&amp;</v>
      </c>
      <c r="J20" s="30" t="str">
        <f>IF(真值表!K20=1," "&amp;真值表!K$1&amp;"&amp;",IF(真值表!K20=0,"~"&amp;真值表!K$1&amp;"&amp;",""))</f>
        <v/>
      </c>
      <c r="K20" s="30" t="str">
        <f>IF(真值表!L20=1," "&amp;真值表!L$1&amp;"&amp;",IF(真值表!L20=0,"~"&amp;真值表!L$1&amp;"&amp;",""))</f>
        <v/>
      </c>
      <c r="L20" s="30" t="str">
        <f>IF(真值表!M20=1," "&amp;真值表!M$1&amp;"&amp;",IF(真值表!M20=0,"~"&amp;真值表!M$1&amp;"&amp;",""))</f>
        <v/>
      </c>
      <c r="M20" s="30" t="str">
        <f>IF(真值表!N20=1," "&amp;真值表!N$1&amp;"&amp;",IF(真值表!N20=0,"~"&amp;真值表!N$1&amp;"&amp;",""))</f>
        <v/>
      </c>
      <c r="N20" s="30" t="str">
        <f>IF(真值表!O20=1," "&amp;真值表!O$1&amp;"&amp;",IF(真值表!O20=0,"~"&amp;真值表!O$1&amp;"&amp;",""))</f>
        <v/>
      </c>
      <c r="O20" s="30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</row>
    <row r="21" ht="16.5" spans="1:32">
      <c r="A21" s="26" t="str">
        <f>真值表!B21</f>
        <v>ADDIU</v>
      </c>
      <c r="B21" s="27">
        <f>真值表!C21</f>
        <v>9</v>
      </c>
      <c r="C21" s="28" t="str">
        <f>真值表!D21</f>
        <v>X</v>
      </c>
      <c r="D21" s="25" t="str">
        <f>IF(真值表!E21=1," "&amp;真值表!E$1&amp;"&amp;",IF(真值表!E21=0,"~"&amp;真值表!E$1&amp;"&amp;",""))</f>
        <v>~OP5&amp;</v>
      </c>
      <c r="E21" s="25" t="str">
        <f>IF(真值表!F21=1," "&amp;真值表!F$1&amp;"&amp;",IF(真值表!F21=0,"~"&amp;真值表!F$1&amp;"&amp;",""))</f>
        <v>~OP4&amp;</v>
      </c>
      <c r="F21" s="25" t="str">
        <f>IF(真值表!G21=1," "&amp;真值表!G$1&amp;"&amp;",IF(真值表!G21=0,"~"&amp;真值表!G$1&amp;"&amp;",""))</f>
        <v> OP3&amp;</v>
      </c>
      <c r="G21" s="25" t="str">
        <f>IF(真值表!H21=1," "&amp;真值表!H$1&amp;"&amp;",IF(真值表!H21=0,"~"&amp;真值表!H$1&amp;"&amp;",""))</f>
        <v>~OP2&amp;</v>
      </c>
      <c r="H21" s="25" t="str">
        <f>IF(真值表!I21=1," "&amp;真值表!I$1&amp;"&amp;",IF(真值表!I21=0,"~"&amp;真值表!I$1&amp;"&amp;",""))</f>
        <v>~OP1&amp;</v>
      </c>
      <c r="I21" s="25" t="str">
        <f>IF(真值表!J21=1," "&amp;真值表!J$1&amp;"&amp;",IF(真值表!J21=0,"~"&amp;真值表!J$1&amp;"&amp;",""))</f>
        <v> OP0&amp;</v>
      </c>
      <c r="J21" s="30" t="str">
        <f>IF(真值表!K21=1," "&amp;真值表!K$1&amp;"&amp;",IF(真值表!K21=0,"~"&amp;真值表!K$1&amp;"&amp;",""))</f>
        <v/>
      </c>
      <c r="K21" s="30" t="str">
        <f>IF(真值表!L21=1," "&amp;真值表!L$1&amp;"&amp;",IF(真值表!L21=0,"~"&amp;真值表!L$1&amp;"&amp;",""))</f>
        <v/>
      </c>
      <c r="L21" s="30" t="str">
        <f>IF(真值表!M21=1," "&amp;真值表!M$1&amp;"&amp;",IF(真值表!M21=0,"~"&amp;真值表!M$1&amp;"&amp;",""))</f>
        <v/>
      </c>
      <c r="M21" s="30" t="str">
        <f>IF(真值表!N21=1," "&amp;真值表!N$1&amp;"&amp;",IF(真值表!N21=0,"~"&amp;真值表!N$1&amp;"&amp;",""))</f>
        <v/>
      </c>
      <c r="N21" s="30" t="str">
        <f>IF(真值表!O21=1," "&amp;真值表!O$1&amp;"&amp;",IF(真值表!O21=0,"~"&amp;真值表!O$1&amp;"&amp;",""))</f>
        <v/>
      </c>
      <c r="O21" s="30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>~OP5&amp;~OP4&amp; OP3&amp;~OP2&amp;~OP1&amp; OP0+</v>
      </c>
      <c r="S21" s="37" t="str">
        <f>IF(真值表!T21=1,$P21&amp;"+","")</f>
        <v/>
      </c>
      <c r="T21" s="37" t="str">
        <f>IF(真值表!U21=1,$P21&amp;"+","")</f>
        <v>~OP5&amp;~OP4&amp; OP3&amp;~OP2&amp;~OP1&amp; OP0+</v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>~OP5&amp;~OP4&amp; OP3&amp;~OP2&amp;~OP1&amp; OP0+</v>
      </c>
      <c r="X21" s="37" t="str">
        <f>IF(真值表!Y21=1,$P21&amp;"+","")</f>
        <v>~OP5&amp;~OP4&amp; OP3&amp;~OP2&amp;~OP1&amp; OP0+</v>
      </c>
      <c r="Y21" s="37" t="str">
        <f>IF(真值表!Z21=1,$P21&amp;"+","")</f>
        <v/>
      </c>
      <c r="Z21" s="37" t="str">
        <f>IF(真值表!AA21=1,$P21&amp;"+","")</f>
        <v>~OP5&amp;~OP4&amp; OP3&amp;~OP2&amp;~OP1&amp; OP0+</v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</row>
    <row r="22" ht="16.5" spans="1:32">
      <c r="A22" s="22" t="str">
        <f>真值表!B22</f>
        <v>SLTI</v>
      </c>
      <c r="B22" s="23">
        <f>真值表!C22</f>
        <v>10</v>
      </c>
      <c r="C22" s="24" t="str">
        <f>真值表!D22</f>
        <v>X</v>
      </c>
      <c r="D22" s="25" t="str">
        <f>IF(真值表!E22=1," "&amp;真值表!E$1&amp;"&amp;",IF(真值表!E22=0,"~"&amp;真值表!E$1&amp;"&amp;",""))</f>
        <v>~OP5&amp;</v>
      </c>
      <c r="E22" s="25" t="str">
        <f>IF(真值表!F22=1," "&amp;真值表!F$1&amp;"&amp;",IF(真值表!F22=0,"~"&amp;真值表!F$1&amp;"&amp;",""))</f>
        <v>~OP4&amp;</v>
      </c>
      <c r="F22" s="25" t="str">
        <f>IF(真值表!G22=1," "&amp;真值表!G$1&amp;"&amp;",IF(真值表!G22=0,"~"&amp;真值表!G$1&amp;"&amp;",""))</f>
        <v> OP3&amp;</v>
      </c>
      <c r="G22" s="25" t="str">
        <f>IF(真值表!H22=1," "&amp;真值表!H$1&amp;"&amp;",IF(真值表!H22=0,"~"&amp;真值表!H$1&amp;"&amp;",""))</f>
        <v>~OP2&amp;</v>
      </c>
      <c r="H22" s="25" t="str">
        <f>IF(真值表!I22=1," "&amp;真值表!I$1&amp;"&amp;",IF(真值表!I22=0,"~"&amp;真值表!I$1&amp;"&amp;",""))</f>
        <v> OP1&amp;</v>
      </c>
      <c r="I22" s="25" t="str">
        <f>IF(真值表!J22=1," "&amp;真值表!J$1&amp;"&amp;",IF(真值表!J22=0,"~"&amp;真值表!J$1&amp;"&amp;",""))</f>
        <v>~OP0&amp;</v>
      </c>
      <c r="J22" s="30" t="str">
        <f>IF(真值表!K22=1," "&amp;真值表!K$1&amp;"&amp;",IF(真值表!K22=0,"~"&amp;真值表!K$1&amp;"&amp;",""))</f>
        <v/>
      </c>
      <c r="K22" s="30" t="str">
        <f>IF(真值表!L22=1," "&amp;真值表!L$1&amp;"&amp;",IF(真值表!L22=0,"~"&amp;真值表!L$1&amp;"&amp;",""))</f>
        <v/>
      </c>
      <c r="L22" s="30" t="str">
        <f>IF(真值表!M22=1," "&amp;真值表!M$1&amp;"&amp;",IF(真值表!M22=0,"~"&amp;真值表!M$1&amp;"&amp;",""))</f>
        <v/>
      </c>
      <c r="M22" s="30" t="str">
        <f>IF(真值表!N22=1," "&amp;真值表!N$1&amp;"&amp;",IF(真值表!N22=0,"~"&amp;真值表!N$1&amp;"&amp;",""))</f>
        <v/>
      </c>
      <c r="N22" s="30" t="str">
        <f>IF(真值表!O22=1," "&amp;真值表!O$1&amp;"&amp;",IF(真值表!O22=0,"~"&amp;真值表!O$1&amp;"&amp;",""))</f>
        <v/>
      </c>
      <c r="O22" s="30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</row>
    <row r="23" ht="16.5" spans="1:32">
      <c r="A23" s="26" t="str">
        <f>真值表!B23</f>
        <v>ORI</v>
      </c>
      <c r="B23" s="27">
        <f>真值表!C23</f>
        <v>13</v>
      </c>
      <c r="C23" s="28" t="str">
        <f>真值表!D23</f>
        <v>X</v>
      </c>
      <c r="D23" s="25" t="str">
        <f>IF(真值表!E23=1," "&amp;真值表!E$1&amp;"&amp;",IF(真值表!E23=0,"~"&amp;真值表!E$1&amp;"&amp;",""))</f>
        <v>~OP5&amp;</v>
      </c>
      <c r="E23" s="25" t="str">
        <f>IF(真值表!F23=1," "&amp;真值表!F$1&amp;"&amp;",IF(真值表!F23=0,"~"&amp;真值表!F$1&amp;"&amp;",""))</f>
        <v>~OP4&amp;</v>
      </c>
      <c r="F23" s="25" t="str">
        <f>IF(真值表!G23=1," "&amp;真值表!G$1&amp;"&amp;",IF(真值表!G23=0,"~"&amp;真值表!G$1&amp;"&amp;",""))</f>
        <v> OP3&amp;</v>
      </c>
      <c r="G23" s="25" t="str">
        <f>IF(真值表!H23=1," "&amp;真值表!H$1&amp;"&amp;",IF(真值表!H23=0,"~"&amp;真值表!H$1&amp;"&amp;",""))</f>
        <v> OP2&amp;</v>
      </c>
      <c r="H23" s="25" t="str">
        <f>IF(真值表!I23=1," "&amp;真值表!I$1&amp;"&amp;",IF(真值表!I23=0,"~"&amp;真值表!I$1&amp;"&amp;",""))</f>
        <v>~OP1&amp;</v>
      </c>
      <c r="I23" s="25" t="str">
        <f>IF(真值表!J23=1," "&amp;真值表!J$1&amp;"&amp;",IF(真值表!J23=0,"~"&amp;真值表!J$1&amp;"&amp;",""))</f>
        <v> OP0&amp;</v>
      </c>
      <c r="J23" s="30" t="str">
        <f>IF(真值表!K23=1," "&amp;真值表!K$1&amp;"&amp;",IF(真值表!K23=0,"~"&amp;真值表!K$1&amp;"&amp;",""))</f>
        <v/>
      </c>
      <c r="K23" s="30" t="str">
        <f>IF(真值表!L23=1," "&amp;真值表!L$1&amp;"&amp;",IF(真值表!L23=0,"~"&amp;真值表!L$1&amp;"&amp;",""))</f>
        <v/>
      </c>
      <c r="L23" s="30" t="str">
        <f>IF(真值表!M23=1," "&amp;真值表!M$1&amp;"&amp;",IF(真值表!M23=0,"~"&amp;真值表!M$1&amp;"&amp;",""))</f>
        <v/>
      </c>
      <c r="M23" s="30" t="str">
        <f>IF(真值表!N23=1," "&amp;真值表!N$1&amp;"&amp;",IF(真值表!N23=0,"~"&amp;真值表!N$1&amp;"&amp;",""))</f>
        <v/>
      </c>
      <c r="N23" s="30" t="str">
        <f>IF(真值表!O23=1," "&amp;真值表!O$1&amp;"&amp;",IF(真值表!O23=0,"~"&amp;真值表!O$1&amp;"&amp;",""))</f>
        <v/>
      </c>
      <c r="O23" s="30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7" t="str">
        <f>IF(真值表!R23=1,$P23&amp;"+","")</f>
        <v>~OP5&amp;~OP4&amp; OP3&amp; OP2&amp;~OP1&amp; OP0+</v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>~OP5&amp;~OP4&amp; OP3&amp; OP2&amp;~OP1&amp; OP0+</v>
      </c>
      <c r="X23" s="37" t="str">
        <f>IF(真值表!Y23=1,$P23&amp;"+","")</f>
        <v>~OP5&amp;~OP4&amp; OP3&amp; OP2&amp;~OP1&amp; OP0+</v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</row>
    <row r="24" ht="16.5" spans="1:32">
      <c r="A24" s="22" t="str">
        <f>真值表!B24</f>
        <v>LW</v>
      </c>
      <c r="B24" s="23">
        <f>真值表!C24</f>
        <v>35</v>
      </c>
      <c r="C24" s="24" t="str">
        <f>真值表!D24</f>
        <v>X</v>
      </c>
      <c r="D24" s="25" t="str">
        <f>IF(真值表!E24=1," "&amp;真值表!E$1&amp;"&amp;",IF(真值表!E24=0,"~"&amp;真值表!E$1&amp;"&amp;",""))</f>
        <v> OP5&amp;</v>
      </c>
      <c r="E24" s="25" t="str">
        <f>IF(真值表!F24=1," "&amp;真值表!F$1&amp;"&amp;",IF(真值表!F24=0,"~"&amp;真值表!F$1&amp;"&amp;",""))</f>
        <v>~OP4&amp;</v>
      </c>
      <c r="F24" s="25" t="str">
        <f>IF(真值表!G24=1," "&amp;真值表!G$1&amp;"&amp;",IF(真值表!G24=0,"~"&amp;真值表!G$1&amp;"&amp;",""))</f>
        <v>~OP3&amp;</v>
      </c>
      <c r="G24" s="25" t="str">
        <f>IF(真值表!H24=1," "&amp;真值表!H$1&amp;"&amp;",IF(真值表!H24=0,"~"&amp;真值表!H$1&amp;"&amp;",""))</f>
        <v>~OP2&amp;</v>
      </c>
      <c r="H24" s="25" t="str">
        <f>IF(真值表!I24=1," "&amp;真值表!I$1&amp;"&amp;",IF(真值表!I24=0,"~"&amp;真值表!I$1&amp;"&amp;",""))</f>
        <v> OP1&amp;</v>
      </c>
      <c r="I24" s="25" t="str">
        <f>IF(真值表!J24=1," "&amp;真值表!J$1&amp;"&amp;",IF(真值表!J24=0,"~"&amp;真值表!J$1&amp;"&amp;",""))</f>
        <v> OP0&amp;</v>
      </c>
      <c r="J24" s="30" t="str">
        <f>IF(真值表!K24=1," "&amp;真值表!K$1&amp;"&amp;",IF(真值表!K24=0,"~"&amp;真值表!K$1&amp;"&amp;",""))</f>
        <v/>
      </c>
      <c r="K24" s="30" t="str">
        <f>IF(真值表!L24=1," "&amp;真值表!L$1&amp;"&amp;",IF(真值表!L24=0,"~"&amp;真值表!L$1&amp;"&amp;",""))</f>
        <v/>
      </c>
      <c r="L24" s="30" t="str">
        <f>IF(真值表!M24=1," "&amp;真值表!M$1&amp;"&amp;",IF(真值表!M24=0,"~"&amp;真值表!M$1&amp;"&amp;",""))</f>
        <v/>
      </c>
      <c r="M24" s="30" t="str">
        <f>IF(真值表!N24=1," "&amp;真值表!N$1&amp;"&amp;",IF(真值表!N24=0,"~"&amp;真值表!N$1&amp;"&amp;",""))</f>
        <v/>
      </c>
      <c r="N24" s="30" t="str">
        <f>IF(真值表!O24=1," "&amp;真值表!O$1&amp;"&amp;",IF(真值表!O24=0,"~"&amp;真值表!O$1&amp;"&amp;",""))</f>
        <v/>
      </c>
      <c r="O24" s="30" t="str">
        <f>IF(真值表!P24=1," "&amp;真值表!P$1&amp;"&amp;",IF(真值表!P24=0,"~"&amp;真值表!P$1&amp;"&amp;",""))</f>
        <v/>
      </c>
      <c r="P24" s="31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/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</row>
    <row r="25" ht="16.5" spans="1:32">
      <c r="A25" s="26" t="str">
        <f>真值表!B25</f>
        <v>SW</v>
      </c>
      <c r="B25" s="27">
        <f>真值表!C25</f>
        <v>43</v>
      </c>
      <c r="C25" s="28" t="str">
        <f>真值表!D25</f>
        <v>X</v>
      </c>
      <c r="D25" s="25" t="str">
        <f>IF(真值表!E25=1," "&amp;真值表!E$1&amp;"&amp;",IF(真值表!E25=0,"~"&amp;真值表!E$1&amp;"&amp;",""))</f>
        <v> OP5&amp;</v>
      </c>
      <c r="E25" s="25" t="str">
        <f>IF(真值表!F25=1," "&amp;真值表!F$1&amp;"&amp;",IF(真值表!F25=0,"~"&amp;真值表!F$1&amp;"&amp;",""))</f>
        <v>~OP4&amp;</v>
      </c>
      <c r="F25" s="25" t="str">
        <f>IF(真值表!G25=1," "&amp;真值表!G$1&amp;"&amp;",IF(真值表!G25=0,"~"&amp;真值表!G$1&amp;"&amp;",""))</f>
        <v> OP3&amp;</v>
      </c>
      <c r="G25" s="25" t="str">
        <f>IF(真值表!H25=1," "&amp;真值表!H$1&amp;"&amp;",IF(真值表!H25=0,"~"&amp;真值表!H$1&amp;"&amp;",""))</f>
        <v>~OP2&amp;</v>
      </c>
      <c r="H25" s="25" t="str">
        <f>IF(真值表!I25=1," "&amp;真值表!I$1&amp;"&amp;",IF(真值表!I25=0,"~"&amp;真值表!I$1&amp;"&amp;",""))</f>
        <v> OP1&amp;</v>
      </c>
      <c r="I25" s="25" t="str">
        <f>IF(真值表!J25=1," "&amp;真值表!J$1&amp;"&amp;",IF(真值表!J25=0,"~"&amp;真值表!J$1&amp;"&amp;",""))</f>
        <v> OP0&amp;</v>
      </c>
      <c r="J25" s="30" t="str">
        <f>IF(真值表!K25=1," "&amp;真值表!K$1&amp;"&amp;",IF(真值表!K25=0,"~"&amp;真值表!K$1&amp;"&amp;",""))</f>
        <v/>
      </c>
      <c r="K25" s="30" t="str">
        <f>IF(真值表!L25=1," "&amp;真值表!L$1&amp;"&amp;",IF(真值表!L25=0,"~"&amp;真值表!L$1&amp;"&amp;",""))</f>
        <v/>
      </c>
      <c r="L25" s="30" t="str">
        <f>IF(真值表!M25=1," "&amp;真值表!M$1&amp;"&amp;",IF(真值表!M25=0,"~"&amp;真值表!M$1&amp;"&amp;",""))</f>
        <v/>
      </c>
      <c r="M25" s="30" t="str">
        <f>IF(真值表!N25=1," "&amp;真值表!N$1&amp;"&amp;",IF(真值表!N25=0,"~"&amp;真值表!N$1&amp;"&amp;",""))</f>
        <v/>
      </c>
      <c r="N25" s="30" t="str">
        <f>IF(真值表!O25=1," "&amp;真值表!O$1&amp;"&amp;",IF(真值表!O25=0,"~"&amp;真值表!O$1&amp;"&amp;",""))</f>
        <v/>
      </c>
      <c r="O25" s="30" t="str">
        <f>IF(真值表!P25=1," "&amp;真值表!P$1&amp;"&amp;",IF(真值表!P25=0,"~"&amp;真值表!P$1&amp;"&amp;",""))</f>
        <v/>
      </c>
      <c r="P25" s="31" t="str">
        <f>IF(LEN(CONCATENATE(D25,E25,F25,G25,H25,I25,J25,K25,L25,M25,N25,O25))=0,"",LEFT(CONCATENATE(D25,E25,F25,G25,H25,I25,J25,K25,L25,M25,N25,O25),LEN(CONCATENATE(D25,E25,F25,G25,H25,I25,J25,K25,L25,M25,N25,O25))-1))</f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> OP5&amp;~OP4&amp; OP3&amp;~OP2&amp; OP1&amp; OP0+</v>
      </c>
      <c r="W25" s="37" t="str">
        <f>IF(真值表!X25=1,$P25&amp;"+","")</f>
        <v> OP5&amp;~OP4&amp; OP3&amp;~OP2&amp; OP1&amp; OP0+</v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/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</row>
    <row r="26" ht="15" spans="12:32">
      <c r="L26" s="32" t="s">
        <v>56</v>
      </c>
      <c r="M26" s="32"/>
      <c r="N26" s="32"/>
      <c r="O26" s="32"/>
      <c r="P26" s="32"/>
      <c r="Q26" s="38" t="str">
        <f>IF(LEN(Q27)&gt;1,LEFT(Q27,LEN(Q27)-1),"")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26" s="38" t="str">
        <f t="shared" ref="Q26:T26" si="1">IF(LEN(R27)&gt;1,LEFT(R27,LEN(R27)-1),"")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26" s="38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26" s="39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26" s="38" t="str">
        <f t="shared" ref="U26:X26" si="2">IF(LEN(U27)&gt;1,LEFT(U27,LEN(U27)-1),"")</f>
        <v> OP5&amp;~OP4&amp;~OP3&amp;~OP2&amp; OP1&amp; OP0</v>
      </c>
      <c r="V26" s="38" t="str">
        <f t="shared" si="2"/>
        <v> OP5&amp;~OP4&amp; OP3&amp;~OP2&amp; OP1&amp; OP0</v>
      </c>
      <c r="W26" s="39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26" s="38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26" s="38" t="str">
        <f t="shared" ref="Y26" si="3">IF(LEN(Y27)&gt;1,LEFT(Y27,LEN(Y27)-1),"")</f>
        <v>~OP5&amp;~OP4&amp;~OP3&amp;~OP2&amp;~OP1&amp;~OP0&amp;~F5&amp;~F4&amp; F3&amp; F2&amp;~F1&amp;~F0</v>
      </c>
      <c r="Z26" s="39" t="str">
        <f t="shared" ref="Z26" si="4">IF(LEN(Z27)&gt;1,LEFT(Z27,LEN(Z27)-1),"")</f>
        <v>~OP5&amp;~OP4&amp;~OP3&amp; OP2&amp;~OP1&amp;~OP0+~OP5&amp;~OP4&amp;~OP3&amp; OP2&amp;~OP1&amp; OP0+~OP5&amp;~OP4&amp; OP3&amp;~OP2&amp;~OP1&amp;~OP0+~OP5&amp;~OP4&amp; OP3&amp;~OP2&amp;~OP1&amp; OP0+~OP5&amp;~OP4&amp; OP3&amp;~OP2&amp; OP1&amp;~OP0</v>
      </c>
      <c r="AA26" s="38" t="str">
        <f t="shared" ref="AA26:AB26" si="5">IF(LEN(AA27)&gt;1,LEFT(AA27,LEN(AA27)-1),"")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26" s="38" t="str">
        <f>IF(LEN(AB27)&gt;1,LEFT(AB27,LEN(AB27)-1),"")</f>
        <v>~OP5&amp;~OP4&amp;~OP3&amp; OP2&amp;~OP1&amp;~OP0</v>
      </c>
      <c r="AC26" s="38" t="str">
        <f t="shared" ref="AC26" si="6">IF(LEN(AC27)&gt;1,LEFT(AC27,LEN(AC27)-1),"")</f>
        <v>~OP5&amp;~OP4&amp;~OP3&amp; OP2&amp;~OP1&amp; OP0</v>
      </c>
      <c r="AD26" s="38" t="str">
        <f t="shared" ref="AD26" si="7">IF(LEN(AD27)&gt;1,LEFT(AD27,LEN(AD27)-1),"")</f>
        <v>~OP5&amp;~OP4&amp;~OP3&amp;~OP2&amp;~OP1&amp;~OP0&amp;~F5&amp;~F4&amp; F3&amp;~F2&amp;~F1&amp;~F0</v>
      </c>
      <c r="AE26" s="39" t="str">
        <f t="shared" ref="AE26:AF26" si="8">IF(LEN(AE27)&gt;1,LEFT(AE27,LEN(AE27)-1),"")</f>
        <v>~OP5&amp;~OP4&amp;~OP3&amp;~OP2&amp;~OP1&amp;~OP0&amp;~F5&amp;~F4&amp; F3&amp;~F2&amp;~F1&amp;~F0+~OP5&amp;~OP4&amp;~OP3&amp;~OP2&amp; OP1&amp;~OP0+~OP5&amp;~OP4&amp;~OP3&amp;~OP2&amp; OP1&amp; OP0</v>
      </c>
      <c r="AF26" s="40" t="str">
        <f t="shared" si="8"/>
        <v>~OP5&amp;~OP4&amp;~OP3&amp;~OP2&amp; OP1&amp; OP0</v>
      </c>
    </row>
    <row r="27" spans="17:32">
      <c r="Q27" t="str">
        <f>CONCATENATE(Q2,Q3,Q4,Q5,Q6,Q7,Q8,Q9,Q10,Q11,Q12,Q13,Q14,Q15,Q16,Q17,Q18,Q19,Q20,Q21,Q22,Q23,Q24,Q25)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27" t="str">
        <f>CONCATENATE(R2,R3,R4,R5,R6,R7,R8,R9,R10,R11,R12,R13,R14,R15,R16,R17,R18,R19,R20,R21,R22,R23,R24,R25)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27" t="str">
        <f>CONCATENATE(S2,S3,S4,S5,S6,S7,S8,S9,S10,S11,S12,S13,S14,S15,S16,S17,S18,S19,S20,S21,S22,S23,S24,S25)</f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27" t="str">
        <f>CONCATENATE(T2,T3,T4,T5,T6,T7,T8,T9,T10,T11,T12,T13,T14,T15,T16,T17,T18,T19,T20,T21,T22,T23,T24,T25)</f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27" t="str">
        <f>CONCATENATE(U2,U3,U4,U5,U6,U7,U8,U9,U10,U11,U12,U13,U14,U15,U16,U17,U18,U19,U20,U21,U22,U23,U24,U25)</f>
        <v> OP5&amp;~OP4&amp;~OP3&amp;~OP2&amp; OP1&amp; OP0+</v>
      </c>
      <c r="V27" t="str">
        <f>CONCATENATE(V2,V3,V4,V5,V6,V7,V8,V9,V10,V11,V12,V13,V14,V15,V16,V17,V18,V19,V20,V21,V22,V23,V24,V25)</f>
        <v> OP5&amp;~OP4&amp; OP3&amp;~OP2&amp; OP1&amp; OP0+</v>
      </c>
      <c r="W27" t="str">
        <f>CONCATENATE(W2,W3,W4,W5,W6,W7,W8,W9,W10,W11,W12,W13,W14,W15,W16,W17,W18,W19,W20,W21,W22,W23,W24,W25)</f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27" t="str">
        <f>CONCATENATE(X2,X3,X4,X5,X6,X7,X8,X9,X10,X11,X12,X13,X14,X15,X16,X17,X18,X19,X20,X21,X22,X23,X24,X25)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27" t="str">
        <f>CONCATENATE(Y2,Y3,Y4,Y5,Y6,Y7,Y8,Y9,Y10,Y11,Y12,Y13,Y14,Y15,Y16,Y17,Y18,Y19,Y20,Y21,Y22,Y23,Y24,Y25)</f>
        <v>~OP5&amp;~OP4&amp;~OP3&amp;~OP2&amp;~OP1&amp;~OP0&amp;~F5&amp;~F4&amp; F3&amp; F2&amp;~F1&amp;~F0+</v>
      </c>
      <c r="Z27" t="str">
        <f>CONCATENATE(Z2,Z3,Z4,Z5,Z6,Z7,Z8,Z9,Z10,Z11,Z12,Z13,Z14,Z15,Z16,Z17,Z18,Z19,Z20,Z21,Z22,Z23,Z24,Z25)</f>
        <v>~OP5&amp;~OP4&amp;~OP3&amp; OP2&amp;~OP1&amp;~OP0+~OP5&amp;~OP4&amp;~OP3&amp; OP2&amp;~OP1&amp; OP0+~OP5&amp;~OP4&amp; OP3&amp;~OP2&amp;~OP1&amp;~OP0+~OP5&amp;~OP4&amp; OP3&amp;~OP2&amp;~OP1&amp; OP0+~OP5&amp;~OP4&amp; OP3&amp;~OP2&amp; OP1&amp;~OP0+</v>
      </c>
      <c r="AA27" t="str">
        <f>CONCATENATE(AA2,AA3,AA4,AA5,AA6,AA7,AA8,AA9,AA10,AA11,AA12,AA13,AA14,AA15,AA16,AA17,AA18,AA19,AA20,AA21,AA22,AA23,AA24,AA25)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27" t="str">
        <f>CONCATENATE(AB2,AB3,AB4,AB5,AB6,AB7,AB8,AB9,AB10,AB11,AB12,AB13,AB14,AB15,AB16,AB17,AB18,AB19,AB20,AB21,AB22,AB23,AB24,AB25)</f>
        <v>~OP5&amp;~OP4&amp;~OP3&amp; OP2&amp;~OP1&amp;~OP0+</v>
      </c>
      <c r="AC27" t="str">
        <f>CONCATENATE(AC2,AC3,AC4,AC5,AC6,AC7,AC8,AC9,AC10,AC11,AC12,AC13,AC14,AC15,AC16,AC17,AC18,AC19,AC20,AC21,AC22,AC23,AC24,AC25)</f>
        <v>~OP5&amp;~OP4&amp;~OP3&amp; OP2&amp;~OP1&amp; OP0+</v>
      </c>
      <c r="AD27" t="str">
        <f>CONCATENATE(AD2,AD3,AD4,AD5,AD6,AD7,AD8,AD9,AD10,AD11,AD12,AD13,AD14,AD15,AD16,AD17,AD18,AD19,AD20,AD21,AD22,AD23,AD24,AD25)</f>
        <v>~OP5&amp;~OP4&amp;~OP3&amp;~OP2&amp;~OP1&amp;~OP0&amp;~F5&amp;~F4&amp; F3&amp;~F2&amp;~F1&amp;~F0+</v>
      </c>
      <c r="AE27" t="str">
        <f>CONCATENATE(AE2,AE3,AE4,AE5,AE6,AE7,AE8,AE9,AE10,AE11,AE12,AE13,AE14,AE15,AE16,AE17,AE18,AE19,AE20,AE21,AE22,AE23,AE24,AE25)</f>
        <v>~OP5&amp;~OP4&amp;~OP3&amp;~OP2&amp;~OP1&amp;~OP0&amp;~F5&amp;~F4&amp; F3&amp;~F2&amp;~F1&amp;~F0+~OP5&amp;~OP4&amp;~OP3&amp;~OP2&amp; OP1&amp;~OP0+~OP5&amp;~OP4&amp;~OP3&amp;~OP2&amp; OP1&amp; OP0+</v>
      </c>
      <c r="AF27" t="str">
        <f>CONCATENATE(AF2,AF3,AF4,AF5,AF6,AF7,AF8,AF9,AF10,AF11,AF12,AF13,AF14,AF15,AF16,AF17,AF18,AF19,AF20,AF21,AF22,AF23,AF24,AF25)</f>
        <v>~OP5&amp;~OP4&amp;~OP3&amp;~OP2&amp; OP1&amp; OP0+</v>
      </c>
    </row>
  </sheetData>
  <protectedRanges>
    <protectedRange sqref="A1:C1" name="区域1"/>
  </protectedRanges>
  <mergeCells count="1">
    <mergeCell ref="L26:P26"/>
  </mergeCells>
  <conditionalFormatting sqref="P1 Q26:AF27 AG27:AR27">
    <cfRule type="cellIs" dxfId="0" priority="1" operator="equal">
      <formula>1</formula>
    </cfRule>
  </conditionalFormatting>
  <conditionalFormatting sqref="Q1:AF25 Q28:AF1048576">
    <cfRule type="cellIs" dxfId="0" priority="5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26:AF26 V27:AF27 AG27:AR27 U1:U25 U26:U1048576 V2:AF25 V28:AE1048576 Q2:T25 Q26:T2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28:AF1048576"/>
    <dataValidation allowBlank="1" showInputMessage="1" showErrorMessage="1" promptTitle="逻辑表达式最小项" prompt="当前指令Opcode以及Func字段的逻辑表达式" sqref="P1:P25 P27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8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.25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9" sqref="I39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/>
  <rangeList sheetStid="5" master=""/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CPU电路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无心辞客*%:)</cp:lastModifiedBy>
  <dcterms:created xsi:type="dcterms:W3CDTF">2015-06-05T18:19:00Z</dcterms:created>
  <dcterms:modified xsi:type="dcterms:W3CDTF">2024-01-02T08:17:18Z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14DC36C43D194D25BF8703003C99F70B_12</vt:lpwstr>
  </property>
</Properties>
</file>