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96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B25" i="1"/>
  <c r="B24" i="1"/>
  <c r="J20" i="1"/>
  <c r="H17" i="1" l="1"/>
  <c r="H16" i="1"/>
  <c r="J14" i="1"/>
  <c r="B26" i="1"/>
  <c r="J16" i="1" l="1"/>
  <c r="J18" i="1" s="1"/>
  <c r="J19" i="1"/>
</calcChain>
</file>

<file path=xl/sharedStrings.xml><?xml version="1.0" encoding="utf-8"?>
<sst xmlns="http://schemas.openxmlformats.org/spreadsheetml/2006/main" count="38" uniqueCount="37">
  <si>
    <t>Задание 1</t>
  </si>
  <si>
    <t>C(202)</t>
  </si>
  <si>
    <t>2.1nF</t>
  </si>
  <si>
    <t>C(красный литейный)</t>
  </si>
  <si>
    <t>10uF</t>
  </si>
  <si>
    <t>Задание 3</t>
  </si>
  <si>
    <t>C(синий литейсный)</t>
  </si>
  <si>
    <t>10.5uF</t>
  </si>
  <si>
    <t>R(1)</t>
  </si>
  <si>
    <t>R(2)</t>
  </si>
  <si>
    <t>R(3)</t>
  </si>
  <si>
    <t>304kOm</t>
  </si>
  <si>
    <t>Ic</t>
  </si>
  <si>
    <t>Uвс</t>
  </si>
  <si>
    <t>Uзв</t>
  </si>
  <si>
    <t>Задание 3,5</t>
  </si>
  <si>
    <t xml:space="preserve">∆Uзв= </t>
  </si>
  <si>
    <t xml:space="preserve">∆Iс= </t>
  </si>
  <si>
    <r>
      <rPr>
        <sz val="14"/>
        <color theme="1"/>
        <rFont val="Calibri"/>
        <family val="2"/>
        <charset val="204"/>
        <scheme val="minor"/>
      </rPr>
      <t>g</t>
    </r>
    <r>
      <rPr>
        <sz val="8"/>
        <color theme="1"/>
        <rFont val="Calibri"/>
        <family val="2"/>
        <charset val="204"/>
        <scheme val="minor"/>
      </rPr>
      <t>m</t>
    </r>
    <r>
      <rPr>
        <sz val="11"/>
        <color theme="1"/>
        <rFont val="Calibri"/>
        <family val="2"/>
        <scheme val="minor"/>
      </rPr>
      <t xml:space="preserve">= </t>
    </r>
  </si>
  <si>
    <t>Uп=</t>
  </si>
  <si>
    <t>330Om</t>
  </si>
  <si>
    <t>при выключеном син токе</t>
  </si>
  <si>
    <t>b(Uзв1)=</t>
  </si>
  <si>
    <t>b(Uзв2)=</t>
  </si>
  <si>
    <t>gm(b)</t>
  </si>
  <si>
    <t>Ku=</t>
  </si>
  <si>
    <t>A</t>
  </si>
  <si>
    <r>
      <t>Uзв</t>
    </r>
    <r>
      <rPr>
        <sz val="10"/>
        <color theme="1"/>
        <rFont val="Calibri"/>
        <family val="2"/>
        <charset val="204"/>
        <scheme val="minor"/>
      </rPr>
      <t>1(110k)</t>
    </r>
    <r>
      <rPr>
        <sz val="11"/>
        <color theme="1"/>
        <rFont val="Calibri"/>
        <family val="2"/>
        <scheme val="minor"/>
      </rPr>
      <t>= V</t>
    </r>
  </si>
  <si>
    <t>Uзв2(120k)= V</t>
  </si>
  <si>
    <t>Iс1= A</t>
  </si>
  <si>
    <t>Ic2=A</t>
  </si>
  <si>
    <t>110 kOm</t>
  </si>
  <si>
    <t>1,32V</t>
  </si>
  <si>
    <t>4,17V</t>
  </si>
  <si>
    <t>2,4mA</t>
  </si>
  <si>
    <t>Uзв, B</t>
  </si>
  <si>
    <t>Iс,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</si>
</sst>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ont="1" applyFill="1" applyBorder="1"/>
    <xf numFmtId="0" fontId="2" fillId="0" borderId="0" xfId="0" applyFont="1" applyFill="1" applyBorder="1"/>
    <xf numFmtId="0" fontId="0" fillId="0" borderId="0" xfId="0" applyFill="1"/>
    <xf numFmtId="0" fontId="2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Ic, 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81207874015748027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Лист1!$A$3:$A$15</c:f>
              <c:numCache>
                <c:formatCode>General</c:formatCode>
                <c:ptCount val="13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</c:numCache>
            </c:numRef>
          </c:xVal>
          <c:yVal>
            <c:numRef>
              <c:f>Лист1!$B$3:$B$15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4.0000000000000003E-5</c:v>
                </c:pt>
                <c:pt idx="3">
                  <c:v>2.7999999999999998E-4</c:v>
                </c:pt>
                <c:pt idx="4">
                  <c:v>1.81E-3</c:v>
                </c:pt>
                <c:pt idx="5">
                  <c:v>1.1390000000000001E-2</c:v>
                </c:pt>
                <c:pt idx="6">
                  <c:v>6.8000000000000005E-2</c:v>
                </c:pt>
                <c:pt idx="7">
                  <c:v>0.34100000000000003</c:v>
                </c:pt>
                <c:pt idx="8">
                  <c:v>1.3240000000000001</c:v>
                </c:pt>
                <c:pt idx="9">
                  <c:v>3.6</c:v>
                </c:pt>
                <c:pt idx="10">
                  <c:v>8.5</c:v>
                </c:pt>
                <c:pt idx="11">
                  <c:v>16</c:v>
                </c:pt>
                <c:pt idx="12">
                  <c:v>26.8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Лист1!#REF!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FC9-4168-BDE2-97E8401F4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09688"/>
        <c:axId val="436907720"/>
      </c:scatterChart>
      <c:valAx>
        <c:axId val="43690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зв, </a:t>
                </a:r>
                <a:r>
                  <a:rPr lang="en-US"/>
                  <a:t>B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1063407699037613"/>
              <c:y val="0.790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07720"/>
        <c:crosses val="autoZero"/>
        <c:crossBetween val="midCat"/>
        <c:majorUnit val="0.1"/>
      </c:valAx>
      <c:valAx>
        <c:axId val="43690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90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200025</xdr:colOff>
      <xdr:row>4</xdr:row>
      <xdr:rowOff>0</xdr:rowOff>
    </xdr:from>
    <xdr:to>
      <xdr:col>18</xdr:col>
      <xdr:colOff>504825</xdr:colOff>
      <xdr:row>18</xdr:row>
      <xdr:rowOff>28575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abSelected="1" workbookViewId="0">
      <selection activeCell="H19" sqref="H19"/>
    </sheetView>
  </sheetViews>
  <sheetFormatPr defaultRowHeight="15" x14ac:dyDescent="0.25"/>
  <cols>
    <col min="7" max="7" width="19.140625" customWidth="1"/>
    <col min="8" max="8" width="10.5703125" customWidth="1"/>
    <col min="9" max="9" width="18.28515625" customWidth="1"/>
    <col min="10" max="10" width="8.140625" customWidth="1"/>
  </cols>
  <sheetData>
    <row r="1" spans="1:19" x14ac:dyDescent="0.25">
      <c r="A1" s="6" t="s">
        <v>0</v>
      </c>
      <c r="B1" s="6"/>
      <c r="C1" s="6"/>
      <c r="F1" s="6" t="s">
        <v>5</v>
      </c>
      <c r="G1" s="6"/>
      <c r="H1" s="6"/>
      <c r="I1" s="6"/>
      <c r="J1" s="6"/>
      <c r="M1" s="4"/>
      <c r="N1" s="7"/>
      <c r="O1" s="7"/>
      <c r="P1" s="7"/>
      <c r="Q1" s="8"/>
      <c r="R1" s="8"/>
      <c r="S1" s="4"/>
    </row>
    <row r="2" spans="1:19" x14ac:dyDescent="0.25">
      <c r="A2" s="5" t="s">
        <v>35</v>
      </c>
      <c r="B2" s="5" t="s">
        <v>36</v>
      </c>
      <c r="M2" s="4"/>
      <c r="N2" s="8"/>
      <c r="O2" s="8"/>
      <c r="P2" s="8"/>
      <c r="Q2" s="8"/>
      <c r="R2" s="8"/>
      <c r="S2" s="4"/>
    </row>
    <row r="3" spans="1:19" x14ac:dyDescent="0.25">
      <c r="A3" s="5">
        <v>0.5</v>
      </c>
      <c r="B3" s="5">
        <v>0</v>
      </c>
      <c r="F3" t="s">
        <v>1</v>
      </c>
      <c r="G3" t="s">
        <v>3</v>
      </c>
      <c r="I3" t="s">
        <v>6</v>
      </c>
      <c r="J3" t="s">
        <v>8</v>
      </c>
      <c r="K3" t="s">
        <v>9</v>
      </c>
      <c r="L3" t="s">
        <v>10</v>
      </c>
      <c r="M3" s="4"/>
      <c r="N3" s="8"/>
      <c r="O3" s="9"/>
      <c r="P3" s="8"/>
      <c r="Q3" s="8"/>
      <c r="R3" s="8"/>
      <c r="S3" s="4"/>
    </row>
    <row r="4" spans="1:19" x14ac:dyDescent="0.25">
      <c r="A4" s="5">
        <v>0.6</v>
      </c>
      <c r="B4" s="5">
        <v>0</v>
      </c>
      <c r="F4" t="s">
        <v>2</v>
      </c>
      <c r="G4" t="s">
        <v>4</v>
      </c>
      <c r="I4" t="s">
        <v>7</v>
      </c>
      <c r="J4" t="s">
        <v>11</v>
      </c>
      <c r="K4" t="s">
        <v>31</v>
      </c>
      <c r="L4" t="s">
        <v>20</v>
      </c>
      <c r="M4" s="4"/>
      <c r="N4" s="8"/>
      <c r="O4" s="10"/>
      <c r="P4" s="8"/>
      <c r="Q4" s="8"/>
      <c r="R4" s="8"/>
      <c r="S4" s="4"/>
    </row>
    <row r="5" spans="1:19" x14ac:dyDescent="0.25">
      <c r="A5" s="5">
        <v>0.7</v>
      </c>
      <c r="B5" s="5">
        <v>4.0000000000000003E-5</v>
      </c>
      <c r="M5" s="4"/>
      <c r="N5" s="8"/>
      <c r="O5" s="10"/>
      <c r="P5" s="8"/>
      <c r="Q5" s="8"/>
      <c r="R5" s="8"/>
      <c r="S5" s="4"/>
    </row>
    <row r="6" spans="1:19" x14ac:dyDescent="0.25">
      <c r="A6" s="5">
        <v>0.8</v>
      </c>
      <c r="B6" s="5">
        <v>2.7999999999999998E-4</v>
      </c>
      <c r="M6" s="4"/>
      <c r="N6" s="8"/>
      <c r="O6" s="10"/>
      <c r="P6" s="8"/>
      <c r="Q6" s="8"/>
      <c r="R6" s="8"/>
      <c r="S6" s="4"/>
    </row>
    <row r="7" spans="1:19" x14ac:dyDescent="0.25">
      <c r="A7" s="5">
        <v>0.9</v>
      </c>
      <c r="B7" s="5">
        <v>1.81E-3</v>
      </c>
      <c r="F7" t="s">
        <v>21</v>
      </c>
      <c r="M7" s="4"/>
      <c r="N7" s="8"/>
      <c r="O7" s="10"/>
      <c r="P7" s="8"/>
      <c r="Q7" s="8"/>
      <c r="R7" s="8"/>
      <c r="S7" s="4"/>
    </row>
    <row r="8" spans="1:19" x14ac:dyDescent="0.25">
      <c r="A8" s="5">
        <v>1</v>
      </c>
      <c r="B8" s="5">
        <v>1.1390000000000001E-2</v>
      </c>
      <c r="G8" t="s">
        <v>14</v>
      </c>
      <c r="I8" t="s">
        <v>32</v>
      </c>
      <c r="M8" s="4"/>
      <c r="N8" s="8"/>
      <c r="O8" s="10"/>
      <c r="P8" s="8"/>
      <c r="Q8" s="8"/>
      <c r="R8" s="8"/>
      <c r="S8" s="4"/>
    </row>
    <row r="9" spans="1:19" x14ac:dyDescent="0.25">
      <c r="A9" s="5">
        <v>1.1000000000000001</v>
      </c>
      <c r="B9" s="5">
        <v>6.8000000000000005E-2</v>
      </c>
      <c r="G9" t="s">
        <v>13</v>
      </c>
      <c r="I9" t="s">
        <v>33</v>
      </c>
      <c r="M9" s="4"/>
      <c r="N9" s="8"/>
      <c r="O9" s="10"/>
      <c r="P9" s="8"/>
      <c r="Q9" s="8"/>
      <c r="R9" s="8"/>
      <c r="S9" s="4"/>
    </row>
    <row r="10" spans="1:19" x14ac:dyDescent="0.25">
      <c r="A10" s="5">
        <v>1.2</v>
      </c>
      <c r="B10" s="5">
        <v>0.34100000000000003</v>
      </c>
      <c r="G10" t="s">
        <v>12</v>
      </c>
      <c r="I10" t="s">
        <v>34</v>
      </c>
      <c r="M10" s="4"/>
      <c r="N10" s="8"/>
      <c r="O10" s="10"/>
      <c r="P10" s="8"/>
      <c r="Q10" s="8"/>
      <c r="R10" s="8"/>
      <c r="S10" s="4"/>
    </row>
    <row r="11" spans="1:19" x14ac:dyDescent="0.25">
      <c r="A11" s="5">
        <v>1.3</v>
      </c>
      <c r="B11" s="5">
        <v>1.3240000000000001</v>
      </c>
      <c r="D11" s="11"/>
      <c r="M11" s="4"/>
      <c r="N11" s="8"/>
      <c r="O11" s="10"/>
      <c r="P11" s="8"/>
      <c r="Q11" s="8"/>
      <c r="R11" s="8"/>
      <c r="S11" s="4"/>
    </row>
    <row r="12" spans="1:19" x14ac:dyDescent="0.25">
      <c r="A12" s="5">
        <v>1.4</v>
      </c>
      <c r="B12" s="5">
        <v>3.6</v>
      </c>
      <c r="D12" s="11"/>
      <c r="M12" s="4"/>
      <c r="N12" s="8"/>
      <c r="O12" s="10"/>
      <c r="P12" s="8"/>
      <c r="Q12" s="8"/>
      <c r="R12" s="8"/>
      <c r="S12" s="4"/>
    </row>
    <row r="13" spans="1:19" x14ac:dyDescent="0.25">
      <c r="A13" s="5">
        <v>1.5</v>
      </c>
      <c r="B13" s="5">
        <v>8.5</v>
      </c>
      <c r="D13" s="11"/>
      <c r="G13" t="s">
        <v>15</v>
      </c>
      <c r="M13" s="4"/>
      <c r="N13" s="8"/>
      <c r="O13" s="10"/>
      <c r="P13" s="8"/>
      <c r="Q13" s="8"/>
      <c r="R13" s="8"/>
      <c r="S13" s="4"/>
    </row>
    <row r="14" spans="1:19" x14ac:dyDescent="0.25">
      <c r="A14" s="5">
        <v>1.6</v>
      </c>
      <c r="B14" s="5">
        <v>16</v>
      </c>
      <c r="D14" s="11"/>
      <c r="G14" t="s">
        <v>27</v>
      </c>
      <c r="H14">
        <v>1.32</v>
      </c>
      <c r="I14" s="1" t="s">
        <v>16</v>
      </c>
      <c r="J14">
        <f>H15-H14</f>
        <v>7.9999999999999849E-2</v>
      </c>
      <c r="M14" s="4"/>
      <c r="N14" s="8"/>
      <c r="O14" s="10"/>
      <c r="P14" s="8"/>
      <c r="Q14" s="8"/>
      <c r="R14" s="8"/>
      <c r="S14" s="4"/>
    </row>
    <row r="15" spans="1:19" x14ac:dyDescent="0.25">
      <c r="A15" s="5">
        <v>1.7</v>
      </c>
      <c r="B15" s="5">
        <v>26.8</v>
      </c>
      <c r="D15" s="11"/>
      <c r="G15" t="s">
        <v>28</v>
      </c>
      <c r="H15">
        <v>1.4</v>
      </c>
      <c r="I15" s="1"/>
      <c r="M15" s="4"/>
      <c r="N15" s="8"/>
      <c r="O15" s="10"/>
      <c r="P15" s="8"/>
      <c r="Q15" s="8"/>
      <c r="R15" s="8"/>
      <c r="S15" s="4"/>
    </row>
    <row r="16" spans="1:19" x14ac:dyDescent="0.25">
      <c r="D16" s="11"/>
      <c r="G16" t="s">
        <v>29</v>
      </c>
      <c r="H16">
        <f>14.72*10^-3</f>
        <v>1.472E-2</v>
      </c>
      <c r="I16" s="1" t="s">
        <v>17</v>
      </c>
      <c r="J16" s="3">
        <f>H16-H17</f>
        <v>9.4200000000000013E-3</v>
      </c>
      <c r="K16" t="s">
        <v>26</v>
      </c>
      <c r="M16" s="4"/>
      <c r="N16" s="8"/>
      <c r="O16" s="10"/>
      <c r="P16" s="8"/>
      <c r="Q16" s="8"/>
      <c r="R16" s="8"/>
      <c r="S16" s="4"/>
    </row>
    <row r="17" spans="1:26" x14ac:dyDescent="0.25">
      <c r="B17" s="12"/>
      <c r="D17" s="12"/>
      <c r="G17" t="s">
        <v>30</v>
      </c>
      <c r="H17">
        <f>5.3*10^-3</f>
        <v>5.3E-3</v>
      </c>
      <c r="I17" s="1"/>
      <c r="M17" s="4"/>
      <c r="N17" s="8"/>
      <c r="O17" s="10"/>
      <c r="P17" s="8"/>
      <c r="Q17" s="10"/>
      <c r="R17" s="8"/>
      <c r="S17" s="4"/>
    </row>
    <row r="18" spans="1:26" ht="18.75" x14ac:dyDescent="0.3">
      <c r="B18" s="12"/>
      <c r="D18" s="12"/>
      <c r="I18" s="2" t="s">
        <v>18</v>
      </c>
      <c r="J18">
        <f>(J16/J14)</f>
        <v>0.11775000000000024</v>
      </c>
      <c r="M18" s="4"/>
      <c r="N18" s="8"/>
      <c r="O18" s="10"/>
      <c r="P18" s="8"/>
      <c r="Q18" s="10"/>
      <c r="R18" s="8"/>
      <c r="S18" s="4"/>
    </row>
    <row r="19" spans="1:26" x14ac:dyDescent="0.25">
      <c r="B19" s="12"/>
      <c r="D19" s="12"/>
      <c r="I19" s="1" t="s">
        <v>24</v>
      </c>
      <c r="J19">
        <f>B25*(1.82-B24)</f>
        <v>0.11159999999999987</v>
      </c>
      <c r="M19" s="4"/>
      <c r="N19" s="8"/>
      <c r="O19" s="10"/>
      <c r="P19" s="8"/>
      <c r="Q19" s="10"/>
      <c r="R19" s="8"/>
      <c r="S19" s="4"/>
    </row>
    <row r="20" spans="1:26" x14ac:dyDescent="0.25">
      <c r="B20" s="12"/>
      <c r="D20" s="11"/>
      <c r="I20" t="s">
        <v>19</v>
      </c>
      <c r="J20">
        <f>2*A12-A14</f>
        <v>1.1999999999999997</v>
      </c>
      <c r="M20" s="4"/>
      <c r="N20" s="8"/>
      <c r="O20" s="10"/>
      <c r="P20" s="8"/>
      <c r="Q20" s="8"/>
      <c r="R20" s="8"/>
      <c r="S20" s="4"/>
    </row>
    <row r="21" spans="1:26" x14ac:dyDescent="0.25">
      <c r="B21" s="12"/>
      <c r="I21" s="1" t="s">
        <v>25</v>
      </c>
      <c r="J21">
        <f>-330*J18</f>
        <v>-38.85750000000008</v>
      </c>
      <c r="M21" s="4"/>
      <c r="N21" s="8"/>
      <c r="O21" s="10"/>
      <c r="P21" s="8"/>
      <c r="Q21" s="8"/>
      <c r="R21" s="8"/>
      <c r="S21" s="4"/>
    </row>
    <row r="22" spans="1:26" x14ac:dyDescent="0.25">
      <c r="B22" s="12"/>
      <c r="M22" s="4"/>
      <c r="N22" s="8"/>
      <c r="O22" s="10"/>
      <c r="P22" s="8"/>
      <c r="Q22" s="8"/>
      <c r="R22" s="8"/>
      <c r="S22" s="4"/>
    </row>
    <row r="23" spans="1:26" x14ac:dyDescent="0.25">
      <c r="B23" s="12"/>
      <c r="M23" s="4"/>
      <c r="N23" s="8"/>
      <c r="O23" s="10"/>
      <c r="P23" s="8"/>
      <c r="Q23" s="8"/>
      <c r="R23" s="8"/>
      <c r="S23" s="4"/>
    </row>
    <row r="24" spans="1:26" x14ac:dyDescent="0.25">
      <c r="A24" t="s">
        <v>19</v>
      </c>
      <c r="B24">
        <f>2*A12-A14</f>
        <v>1.1999999999999997</v>
      </c>
      <c r="M24" s="4"/>
      <c r="N24" s="8"/>
      <c r="O24" s="8"/>
      <c r="P24" s="8"/>
      <c r="Q24" s="8"/>
      <c r="R24" s="8"/>
      <c r="S24" s="4"/>
    </row>
    <row r="25" spans="1:26" x14ac:dyDescent="0.25">
      <c r="A25" t="s">
        <v>22</v>
      </c>
      <c r="B25">
        <f>2*B12*10^-3/((A12-B24)^2)</f>
        <v>0.17999999999999969</v>
      </c>
      <c r="M25" s="4"/>
      <c r="N25" s="8"/>
      <c r="O25" s="8"/>
      <c r="P25" s="8"/>
      <c r="Q25" s="8"/>
      <c r="R25" s="8"/>
      <c r="S25" s="4"/>
    </row>
    <row r="26" spans="1:26" x14ac:dyDescent="0.25">
      <c r="A26" t="s">
        <v>23</v>
      </c>
      <c r="B26">
        <f>2*B14/(A14-B24)^2*10^-3</f>
        <v>0.19999999999999965</v>
      </c>
      <c r="M26" s="4"/>
      <c r="N26" s="8"/>
      <c r="O26" s="8"/>
      <c r="P26" s="8"/>
      <c r="Q26" s="8"/>
      <c r="R26" s="8"/>
      <c r="S26" s="4"/>
    </row>
    <row r="27" spans="1:26" x14ac:dyDescent="0.25">
      <c r="M27" s="4"/>
      <c r="N27" s="8"/>
      <c r="O27" s="8"/>
      <c r="P27" s="8"/>
      <c r="Q27" s="8"/>
      <c r="R27" s="8"/>
      <c r="S27" s="4"/>
    </row>
    <row r="28" spans="1:26" x14ac:dyDescent="0.25">
      <c r="M28" s="4"/>
      <c r="N28" s="4"/>
      <c r="O28" s="4"/>
      <c r="P28" s="4"/>
      <c r="Q28" s="4"/>
      <c r="R28" s="4"/>
      <c r="S28" s="4"/>
      <c r="Z28">
        <v>56.9</v>
      </c>
    </row>
    <row r="29" spans="1:26" x14ac:dyDescent="0.25">
      <c r="Z29">
        <v>76.8</v>
      </c>
    </row>
  </sheetData>
  <mergeCells count="2">
    <mergeCell ref="A1:C1"/>
    <mergeCell ref="F1: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2018-05-03T14:01:12Z</dcterms:modified>
</cp:coreProperties>
</file>