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054FC58-D9D7-8C43-8FC4-E77761B37706}" xr6:coauthVersionLast="47" xr6:coauthVersionMax="47" xr10:uidLastSave="{00000000-0000-0000-0000-000000000000}"/>
  <bookViews>
    <workbookView xWindow="5120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<sst xmlns="http://schemas.openxmlformats.org/spreadsheetml/2006/main" count="2755" uniqueCount="739">
  <si>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</si>
  <si>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</si>
  <si>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</si>
  <si>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</si>
  <si>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</si>
  <si>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</si>
  <si>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</si>
  <si>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</si>
  <si>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</si>
  <si>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</si>
  <si>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</si>
  <si>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</si>
  <si>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</si>
  <si>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</si>
  <si>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</si>
  <si>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</si>
  <si>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</si>
  <si>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</si>
  <si>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</si>
  <si>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</si>
  <si>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</si>
  <si>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</si>
  <si>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</si>
  <si>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</si>
  <si>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</si>
  <si>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</si>
  <si>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</si>
  <si>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</si>
  <si>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</si>
  <si>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</si>
  <si>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</si>
  <si>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</si>
  <si>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</si>
  <si>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</si>
  <si>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</si>
  <si>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</si>
  <si>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</si>
  <si>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</si>
  <si>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</si>
  <si>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</si>
  <si>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</si>
  <si>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</si>
  <si>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</si>
  <si>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</si>
  <si>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</si>
  <si>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</si>
  <si>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</si>
  <si>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</si>
  <si>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</si>
  <si>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</si>
  <si>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</si>
  <si>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</si>
  <si>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</si>
  <si>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</si>
  <si>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</si>
  <si>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</si>
  <si>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</si>
  <si>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</si>
  <si>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</si>
  <si>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</si>
  <si>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</si>
  <si>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</si>
  <si>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</si>
  <si>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</si>
  <si>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</si>
  <si>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</si>
  <si>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</si>
  <si>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</si>
  <si>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</si>
  <si>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</si>
  <si>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</si>
  <si>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</si>
  <si>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</si>
  <si>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</si>
  <si>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</si>
  <si>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</si>
  <si>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</si>
  <si>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</si>
  <si>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</si>
  <si>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</si>
  <si>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</si>
  <si>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</si>
  <si>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</si>
  <si>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</si>
  <si>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</si>
  <si>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</si>
  <si>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</si>
  <si>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</si>
  <si>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</si>
  <si>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</si>
  <si>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</si>
  <si>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</si>
  <si>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</si>
  <si>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</si>
  <si>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</si>
  <si>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</si>
  <si>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</si>
  <si>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</si>
  <si>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</si>
  <si>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</si>
  <si>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</si>
  <si>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</si>
  <si>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</si>
  <si>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</si>
  <si>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</si>
  <si>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</si>
  <si>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</si>
  <si>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</si>
  <si>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</si>
  <si>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</si>
  <si>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</si>
  <si>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</si>
  <si>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</si>
  <si>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</si>
  <si>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</si>
  <si>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</si>
  <si>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</si>
  <si>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</si>
  <si>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</si>
  <si>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</si>
  <si>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</si>
  <si>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</si>
  <si>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</si>
  <si>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</si>
  <si>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</si>
  <si>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</si>
  <si>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</si>
  <si>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</si>
  <si>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</si>
  <si>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</si>
  <si>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</si>
  <si>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</si>
  <si>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</si>
  <si>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</si>
  <si>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</si>
  <si>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</si>
  <si>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</si>
  <si>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</si>
  <si>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</si>
  <si>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</si>
  <si>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</si>
  <si>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</si>
  <si>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</si>
  <si>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</si>
  <si>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</si>
  <si>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</si>
  <si>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</si>
  <si>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</si>
  <si>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</si>
  <si>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</si>
  <si>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</si>
  <si>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</si>
  <si>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</si>
  <si>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</si>
  <si>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</si>
  <si>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</si>
  <si>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</si>
  <si>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</si>
  <si>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</si>
  <si>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</si>
  <si>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</si>
  <si>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</si>
  <si>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</si>
  <si>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</si>
  <si>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</si>
  <si>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</si>
  <si>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</si>
  <si>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</si>
  <si>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</si>
  <si>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</si>
  <si>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</si>
  <si>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</si>
  <si>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</si>
  <si>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</si>
  <si>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</si>
  <si>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</si>
  <si>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</si>
  <si>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</si>
  <si>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</si>
  <si>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</si>
  <si>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</si>
  <si>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</si>
  <si>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</si>
  <si>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</si>
  <si>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</si>
  <si>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</si>
  <si>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</si>
  <si>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</si>
  <si>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</si>
  <si>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</si>
  <si>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</si>
  <si>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</si>
  <si>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</si>
  <si>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</si>
  <si>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</si>
  <si>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</si>
  <si>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</si>
  <si>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</si>
  <si>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</si>
  <si>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</si>
  <si>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</si>
  <si>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</si>
  <si>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</si>
  <si>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</si>
  <si>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</si>
  <si>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</si>
  <si>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</si>
  <si>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</si>
  <si>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</si>
  <si>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</si>
  <si>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</si>
  <si>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</si>
  <si>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</si>
  <si>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</si>
  <si>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</si>
  <si>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</si>
  <si>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</si>
  <si>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</si>
  <si>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</si>
  <si>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</si>
  <si>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</si>
  <si>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</si>
  <si>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</si>
  <si>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</si>
  <si>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</si>
  <si>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</si>
  <si>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</si>
  <si>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</si>
  <si>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</si>
  <si>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</si>
  <si>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</si>
  <si>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</si>
  <si>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</si>
  <si>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</si>
  <si>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</si>
  <si>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</si>
  <si>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</si>
  <si>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</si>
  <si>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</si>
  <si>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</si>
  <si>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</si>
  <si>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</si>
  <si>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</si>
  <si>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</si>
  <si>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</si>
  <si>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</si>
  <si>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</si>
  <si>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</si>
  <si>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</si>
  <si>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</si>
  <si>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</si>
  <si>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</si>
  <si>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</si>
  <si>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</si>
  <si>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</si>
  <si>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</si>
  <si>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</si>
  <si>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</si>
  <si>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</si>
  <si>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</si>
  <si>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</si>
  <si>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</si>
  <si>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</si>
  <si>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</si>
  <si>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</si>
  <si>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</si>
  <si>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</si>
  <si>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</si>
  <si>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</si>
  <si>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</si>
  <si>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</si>
  <si>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</si>
  <si>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</si>
  <si>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</si>
  <si>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</si>
  <si>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</si>
  <si>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</si>
  <si>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</si>
  <si>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</si>
  <si>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</si>
  <si>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</si>
  <si>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</si>
  <si>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</si>
  <si>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</si>
  <si>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</si>
  <si>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</si>
  <si>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</si>
  <si>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</si>
  <si>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</si>
  <si>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</si>
  <si>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</si>
  <si>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</si>
  <si>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</si>
  <si>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</si>
  <si>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</si>
  <si>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</si>
  <si>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</si>
  <si>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</si>
  <si>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</si>
  <si>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</si>
  <si>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</si>
  <si>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</si>
  <si>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</si>
  <si>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</si>
  <si>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</si>
  <si>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</si>
  <si>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</si>
  <si>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</si>
  <si>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</si>
  <si>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</si>
  <si>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</si>
  <si>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</si>
  <si>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</si>
  <si>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</si>
  <si>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</si>
  <si>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</si>
  <si>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</si>
  <si>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</si>
  <si>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</si>
  <si>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</si>
  <si>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</si>
  <si>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</si>
  <si>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</si>
  <si>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</si>
  <si>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</si>
  <si>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</si>
  <si>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</si>
  <si>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</si>
  <si>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</si>
  <si>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</si>
  <si>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</si>
  <si>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</si>
  <si>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</si>
  <si>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</si>
  <si>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</si>
  <si>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</si>
  <si>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</si>
  <si>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</si>
  <si>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</si>
  <si>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</si>
  <si>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</si>
  <si>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</si>
  <si>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</si>
  <si>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</si>
  <si>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</si>
  <si>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</si>
  <si>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</si>
  <si>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</si>
  <si>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</si>
  <si>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</si>
  <si>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</si>
  <si>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</si>
  <si>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</si>
  <si>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</si>
  <si>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</si>
  <si>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</si>
  <si>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</si>
  <si>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</si>
  <si>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</si>
  <si>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</si>
  <si>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</si>
  <si>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</si>
  <si>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</si>
  <si>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</si>
  <si>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</si>
  <si>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</si>
  <si>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</si>
  <si>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</si>
  <si>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</si>
  <si>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</si>
  <si>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</si>
  <si>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</si>
  <si>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</si>
  <si>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</si>
  <si>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</si>
  <si>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</si>
  <si>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</si>
  <si>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</si>
  <si>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</si>
  <si>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</si>
  <si>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</si>
  <si>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</si>
  <si>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</si>
  <si>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</si>
  <si>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</si>
  <si>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</si>
  <si>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</si>
  <si>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</si>
  <si>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</si>
  <si>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</si>
  <si>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</si>
  <si>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</si>
  <si>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</si>
  <si>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</si>
  <si>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</si>
  <si>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</si>
  <si>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</si>
  <si>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</si>
  <si>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</si>
  <si>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</si>
  <si>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</si>
  <si>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</si>
  <si>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</si>
  <si>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</si>
  <si>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</si>
  <si>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</si>
  <si>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</si>
  <si>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</si>
  <si>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</si>
  <si>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</si>
  <si>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</si>
  <si>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</si>
  <si>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</si>
  <si>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</si>
  <si>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</si>
  <si>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</si>
  <si>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</si>
  <si>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</si>
  <si>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</si>
  <si>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</si>
  <si>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</si>
  <si>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</si>
  <si>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</si>
  <si>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</si>
  <si>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</si>
  <si>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</si>
  <si>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</si>
  <si>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</si>
  <si>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</si>
  <si>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</si>
  <si>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</si>
  <si>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</si>
  <si>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</si>
  <si>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</si>
  <si>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</si>
  <si>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</si>
  <si>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</si>
  <si>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</si>
  <si>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</si>
  <si>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</si>
  <si>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</si>
  <si>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</si>
  <si>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</si>
  <si>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</si>
  <si>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</si>
  <si>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</si>
  <si>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</si>
  <si>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</si>
  <si>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</si>
  <si>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</si>
  <si>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</si>
  <si>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</si>
  <si>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</si>
  <si>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</si>
  <si>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</si>
  <si>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</si>
  <si>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</si>
  <si>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</si>
  <si>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</si>
  <si>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</si>
  <si>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</si>
  <si>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</si>
  <si>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</si>
  <si>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</si>
  <si>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</si>
  <si>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</si>
  <si>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</si>
  <si>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</si>
  <si>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</si>
  <si>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</si>
  <si>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</si>
  <si>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</si>
  <si>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</si>
  <si>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</si>
  <si>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</si>
  <si>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</si>
  <si>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</si>
  <si>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</si>
  <si>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</si>
  <si>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</si>
  <si>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</si>
  <si>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</si>
  <si>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</si>
  <si>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</si>
  <si>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</si>
  <si>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</si>
  <si>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</si>
  <si>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</si>
  <si>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</si>
  <si>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</si>
  <si>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</si>
  <si>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</si>
  <si>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</si>
  <si>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</si>
  <si>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</si>
  <si>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</si>
  <si>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</si>
  <si>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</si>
  <si>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</si>
  <si>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</si>
  <si>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</si>
  <si>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</si>
  <si>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</si>
  <si>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</si>
  <si>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</si>
  <si>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</si>
  <si>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</si>
  <si>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</si>
  <si>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</si>
  <si>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</si>
  <si>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</si>
  <si>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</si>
  <si>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</si>
  <si>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</si>
  <si>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</si>
  <si>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</si>
  <si>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</si>
  <si>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</si>
  <si>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</si>
  <si>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</si>
  <si>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</si>
  <si>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</si>
  <si>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</si>
  <si>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</si>
  <si>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</si>
  <si>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</si>
  <si>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</si>
  <si>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</si>
  <si>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</si>
  <si>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</si>
  <si>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</si>
  <si>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</si>
  <si>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</si>
  <si>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</si>
  <si>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</si>
  <si>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</si>
  <si>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</si>
  <si>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</si>
  <si>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</si>
  <si>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</si>
  <si>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</si>
  <si>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</si>
  <si>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</si>
  <si>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</si>
  <si>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</si>
  <si>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</si>
  <si>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</si>
  <si>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</si>
  <si>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</si>
  <si>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</si>
  <si>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</si>
  <si>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</si>
  <si>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</si>
  <si>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</si>
  <si>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</si>
  <si>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</si>
  <si>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</si>
  <si>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</si>
  <si>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</si>
  <si>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</si>
  <si>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</si>
  <si>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</si>
  <si>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</si>
  <si>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</si>
  <si>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</si>
  <si>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</si>
  <si>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</si>
  <si>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</si>
  <si>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</si>
  <si>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</si>
  <si>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</si>
  <si>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</si>
  <si>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</si>
  <si>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</si>
  <si>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</si>
  <si>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</si>
  <si>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</si>
  <si>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</si>
  <si>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</si>
  <si>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</si>
  <si>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</si>
  <si>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</si>
  <si>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</si>
  <si>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</si>
  <si>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</si>
  <si>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</si>
  <si>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</si>
  <si>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</si>
  <si>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</si>
  <si>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</si>
  <si>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</si>
  <si>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</si>
  <si>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</si>
  <si>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</si>
  <si>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</si>
  <si>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</si>
  <si>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</si>
  <si>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</si>
  <si>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</si>
  <si>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</si>
  <si>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</si>
  <si>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</si>
  <si>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</si>
  <si>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</si>
  <si>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</si>
  <si>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</si>
  <si>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</si>
  <si>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</si>
  <si>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</si>
  <si>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</si>
  <si>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</si>
  <si>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</si>
  <si>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</si>
  <si>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</si>
  <si>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</si>
  <si>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</si>
  <si>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</si>
  <si>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</si>
  <si>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</si>
  <si>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</si>
  <si>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</si>
  <si>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</si>
  <si>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</si>
  <si>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</si>
  <si>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</si>
  <si>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</si>
  <si>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</si>
  <si>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</si>
  <si>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</si>
  <si>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</si>
  <si>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</si>
  <si>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</si>
  <si>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</si>
  <si>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</si>
  <si>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</si>
  <si>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</si>
  <si>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</si>
  <si>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</si>
  <si>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</si>
  <si>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</si>
  <si>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</si>
  <si>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</si>
  <si>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</si>
  <si>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</si>
  <si>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</si>
  <si>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</si>
  <si>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</si>
  <si>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</si>
  <si>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</si>
  <si>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</si>
  <si>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</si>
  <si>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</si>
  <si>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</si>
  <si>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</si>
  <si>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</si>
  <si>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</si>
  <si>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</si>
  <si>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</si>
  <si>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</si>
  <si>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</si>
  <si>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</si>
  <si>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</si>
  <si>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</si>
  <si>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</si>
  <si>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</si>
  <si>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</si>
  <si>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</si>
  <si>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</si>
  <si>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</si>
  <si>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</si>
  <si>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</si>
  <si>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</si>
  <si>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</si>
  <si>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</si>
  <si>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</si>
  <si>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</si>
  <si>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</si>
  <si>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</si>
  <si>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</si>
  <si>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</si>
  <si>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</si>
  <si>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</si>
  <si>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</si>
  <si>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</si>
  <si>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</si>
  <si>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</si>
  <si>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</si>
  <si>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</si>
  <si>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</si>
  <si>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</si>
  <si>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</si>
  <si>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</si>
  <si>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</si>
  <si>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</si>
  <si>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</si>
  <si>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</si>
  <si>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</si>
  <si>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</si>
  <si>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</si>
  <si>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</si>
  <si>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</si>
  <si>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</si>
  <si>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</si>
  <si>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</si>
  <si>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</si>
  <si>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</si>
  <si>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</si>
  <si>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</si>
  <si>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</si>
  <si>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</si>
  <si>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</si>
  <si>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</si>
  <si>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</si>
  <si>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</si>
  <si>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</si>
  <si>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</si>
  <si>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</si>
  <si>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</si>
  <si>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</si>
  <si>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</si>
  <si>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</si>
  <si>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</si>
  <si>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</si>
  <si>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</si>
  <si>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</si>
  <si>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</si>
  <si>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</si>
  <si>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</si>
  <si>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</si>
  <si>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</si>
  <si>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SMART App Launch 2.0.0</t>
  </si>
  <si>
    <t>http://hl7.org/fhir/smart-app-launch/ImplementationGuide/hl7.fhir.uv.smart-app-launch|2.0.0</t>
  </si>
  <si>
    <t>https://hl7.org/fhir/smart-app-launch/STU2/</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</si>
  <si>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</si>
  <si>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</si>
  <si>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The HealthcareService Resource is a referenced resource when using the US Core PractitionerRole Profile and subject to constraint us-core-13: "SHALL have a practitioner, an organization, a healthcare service, or a location."</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</si>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</sst>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2.0.0" TargetMode="External"/><Relationship Id="rId1" Type="http://schemas.openxmlformats.org/officeDocument/2006/relationships/hyperlink" Target="https://hl7.org/fhir/smart-app-launch/STU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H5" sqref="H5"/>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737</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69" activePane="bottomRight" state="frozen"/>
      <selection pane="topRight" activeCell="B1" sqref="B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412</v>
      </c>
      <c r="C2" t="s">
        <v>54</v>
      </c>
      <c r="D2" t="s">
        <v>29</v>
      </c>
      <c r="E2" t="b">
        <v>0</v>
      </c>
      <c r="G2" t="str">
        <f t="shared" ref="G2:G33" si="0">"http://hl7.org/fhir/us/core/StructureDefinition/us-core-"&amp;LOWER(B2)</f>
        <v>http://hl7.org/fhir/us/core/StructureDefinition/us-core-!!questionnaire</v>
      </c>
      <c r="H2" t="s">
        <v>55</v>
      </c>
      <c r="J2" t="s">
        <v>55</v>
      </c>
      <c r="K2" t="s">
        <v>56</v>
      </c>
      <c r="L2" t="s">
        <v>413</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412</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412</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412</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412</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412</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412</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400</v>
      </c>
      <c r="C15" t="s">
        <v>401</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403</v>
      </c>
      <c r="D24" t="s">
        <v>29</v>
      </c>
      <c r="E24" t="b">
        <v>0</v>
      </c>
      <c r="G24" t="str">
        <f t="shared" si="0"/>
        <v>http://hl7.org/fhir/us/core/StructureDefinition/us-core-!patient</v>
      </c>
      <c r="H24" t="s">
        <v>57</v>
      </c>
      <c r="J24" t="s">
        <v>55</v>
      </c>
      <c r="K24" t="s">
        <v>56</v>
      </c>
      <c r="L24" t="s">
        <v>404</v>
      </c>
      <c r="M24" t="s">
        <v>55</v>
      </c>
      <c r="O24" t="s">
        <v>55</v>
      </c>
      <c r="Y24" s="4" t="s">
        <v>405</v>
      </c>
      <c r="Z24" t="s">
        <v>406</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436</v>
      </c>
      <c r="C25" t="s">
        <v>373</v>
      </c>
      <c r="D25" t="s">
        <v>29</v>
      </c>
      <c r="E25" t="b">
        <v>0</v>
      </c>
      <c r="F25" s="1" t="s">
        <v>303</v>
      </c>
      <c r="G25" t="str">
        <f t="shared" si="0"/>
        <v>http://hl7.org/fhir/us/core/StructureDefinition/us-core-!questionnaireresponse</v>
      </c>
      <c r="H25" t="s">
        <v>55</v>
      </c>
      <c r="J25" t="s">
        <v>55</v>
      </c>
      <c r="K25" t="s">
        <v>56</v>
      </c>
      <c r="L25" t="s">
        <v>416</v>
      </c>
      <c r="M25" t="s">
        <v>55</v>
      </c>
      <c r="O25" t="s">
        <v>55</v>
      </c>
      <c r="Y25" s="18" t="s">
        <v>417</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451</v>
      </c>
      <c r="D44" t="s">
        <v>29</v>
      </c>
      <c r="E44" t="b">
        <v>0</v>
      </c>
      <c r="F44" s="1" t="s">
        <v>465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382</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384</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451</v>
      </c>
      <c r="D52" t="s">
        <v>29</v>
      </c>
      <c r="E52" t="b">
        <v>0</v>
      </c>
      <c r="F52" s="1" t="s">
        <v>465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1"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2"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451</v>
      </c>
      <c r="D65" t="s">
        <v>29</v>
      </c>
      <c r="E65" t="b">
        <v>0</v>
      </c>
      <c r="F65" s="1" t="s">
        <v>465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1"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107</v>
      </c>
      <c r="C72" t="s">
        <v>3</v>
      </c>
      <c r="D72" t="s">
        <v>29</v>
      </c>
      <c r="E72" t="b">
        <v>0</v>
      </c>
      <c r="F72" s="1"/>
      <c r="G72" t="str">
        <f t="shared" si="10"/>
        <v>http://hl7.org/fhir/us/core/StructureDefinition/us-core-goal</v>
      </c>
      <c r="H72" t="s">
        <v>57</v>
      </c>
      <c r="J72" t="s">
        <v>55</v>
      </c>
      <c r="K72" t="s">
        <v>56</v>
      </c>
      <c r="L72" t="str">
        <f t="shared" si="9"/>
        <v>Goal.description</v>
      </c>
      <c r="M72" t="s">
        <v>55</v>
      </c>
      <c r="O72" t="s">
        <v>55</v>
      </c>
      <c r="AA72" s="8"/>
      <c r="AB72" t="str">
        <f t="shared" si="8"/>
        <v>SearchParameter-us-core-goal-description.html</v>
      </c>
    </row>
    <row r="73" spans="1:28" ht="19" customHeight="1" x14ac:dyDescent="0.2">
      <c r="A73">
        <v>72</v>
      </c>
      <c r="B73" t="s">
        <v>107</v>
      </c>
      <c r="C73" t="s">
        <v>159</v>
      </c>
      <c r="D73" t="s">
        <v>29</v>
      </c>
      <c r="E73" t="b">
        <v>0</v>
      </c>
      <c r="F73" s="1" t="s">
        <v>303</v>
      </c>
      <c r="G73" t="str">
        <f t="shared" si="10"/>
        <v>http://hl7.org/fhir/us/core/StructureDefinition/us-core-goal</v>
      </c>
      <c r="H73" t="s">
        <v>55</v>
      </c>
      <c r="J73" t="s">
        <v>55</v>
      </c>
      <c r="K73" t="s">
        <v>56</v>
      </c>
      <c r="L73" t="str">
        <f t="shared" si="9"/>
        <v>Goal.lifecycle-status</v>
      </c>
      <c r="M73" t="s">
        <v>55</v>
      </c>
      <c r="O73" t="s">
        <v>55</v>
      </c>
      <c r="Y73" s="4"/>
      <c r="Z73" s="4"/>
      <c r="AA73" s="8"/>
      <c r="AB73" t="str">
        <f t="shared" si="8"/>
        <v>SearchParameter-us-core-goal-lifecycle-status.html</v>
      </c>
    </row>
    <row r="74" spans="1:28" ht="19" customHeight="1" x14ac:dyDescent="0.2">
      <c r="A74">
        <v>73</v>
      </c>
      <c r="B74" t="s">
        <v>107</v>
      </c>
      <c r="C74" t="s">
        <v>87</v>
      </c>
      <c r="D74" t="s">
        <v>12</v>
      </c>
      <c r="E74" t="b">
        <v>1</v>
      </c>
      <c r="F74" s="1" t="s">
        <v>300</v>
      </c>
      <c r="G74" t="str">
        <f t="shared" si="10"/>
        <v>http://hl7.org/fhir/us/core/StructureDefinition/us-core-goal</v>
      </c>
      <c r="H74" t="s">
        <v>55</v>
      </c>
      <c r="J74" t="s">
        <v>55</v>
      </c>
      <c r="K74" t="s">
        <v>88</v>
      </c>
      <c r="L74" t="str">
        <f t="shared" si="9"/>
        <v>Goal.patient</v>
      </c>
      <c r="M74" t="s">
        <v>55</v>
      </c>
      <c r="O74" t="s">
        <v>55</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107</v>
      </c>
      <c r="C75" t="s">
        <v>236</v>
      </c>
      <c r="D75" t="s">
        <v>29</v>
      </c>
      <c r="E75" t="b">
        <v>0</v>
      </c>
      <c r="F75" s="1" t="s">
        <v>302</v>
      </c>
      <c r="G75" t="str">
        <f t="shared" si="10"/>
        <v>http://hl7.org/fhir/us/core/StructureDefinition/us-core-goal</v>
      </c>
      <c r="H75" t="s">
        <v>55</v>
      </c>
      <c r="J75" t="s">
        <v>55</v>
      </c>
      <c r="K75" t="s">
        <v>76</v>
      </c>
      <c r="L75" t="str">
        <f t="shared" si="9"/>
        <v>Goal.target-date</v>
      </c>
      <c r="M75" t="s">
        <v>55</v>
      </c>
      <c r="O75" t="s">
        <v>55</v>
      </c>
      <c r="P75" t="s">
        <v>68</v>
      </c>
      <c r="S75" t="s">
        <v>90</v>
      </c>
      <c r="AA75" s="8"/>
      <c r="AB75" t="str">
        <f t="shared" si="8"/>
        <v>SearchParameter-us-core-goal-target-date.html</v>
      </c>
    </row>
    <row r="76" spans="1:28" ht="19" customHeight="1" x14ac:dyDescent="0.2">
      <c r="A76">
        <v>75</v>
      </c>
      <c r="B76" t="s">
        <v>100</v>
      </c>
      <c r="C76" t="s">
        <v>76</v>
      </c>
      <c r="D76" t="s">
        <v>29</v>
      </c>
      <c r="E76" t="b">
        <v>0</v>
      </c>
      <c r="F76" s="1" t="s">
        <v>301</v>
      </c>
      <c r="G76" t="str">
        <f t="shared" si="10"/>
        <v>http://hl7.org/fhir/us/core/StructureDefinition/us-core-immunization</v>
      </c>
      <c r="H76" t="s">
        <v>55</v>
      </c>
      <c r="J76" t="s">
        <v>55</v>
      </c>
      <c r="K76" t="s">
        <v>76</v>
      </c>
      <c r="L76" t="str">
        <f t="shared" si="9"/>
        <v>Immunization.date</v>
      </c>
      <c r="M76" t="s">
        <v>55</v>
      </c>
      <c r="O76" t="s">
        <v>55</v>
      </c>
      <c r="P76" t="s">
        <v>68</v>
      </c>
      <c r="S76" t="s">
        <v>90</v>
      </c>
      <c r="AA76" s="8"/>
      <c r="AB76" t="str">
        <f t="shared" si="8"/>
        <v>SearchParameter-us-core-immunization-date.html</v>
      </c>
    </row>
    <row r="77" spans="1:28" ht="19" customHeight="1" x14ac:dyDescent="0.2">
      <c r="A77">
        <v>76</v>
      </c>
      <c r="B77" t="s">
        <v>100</v>
      </c>
      <c r="C77" t="s">
        <v>87</v>
      </c>
      <c r="D77" t="s">
        <v>12</v>
      </c>
      <c r="E77" t="b">
        <v>1</v>
      </c>
      <c r="F77" s="1" t="s">
        <v>300</v>
      </c>
      <c r="G77" t="str">
        <f t="shared" si="10"/>
        <v>http://hl7.org/fhir/us/core/StructureDefinition/us-core-immunization</v>
      </c>
      <c r="H77" t="s">
        <v>55</v>
      </c>
      <c r="J77" t="s">
        <v>55</v>
      </c>
      <c r="K77" t="s">
        <v>88</v>
      </c>
      <c r="L77" t="str">
        <f t="shared" si="9"/>
        <v>Immunization.patient</v>
      </c>
      <c r="M77" t="s">
        <v>55</v>
      </c>
      <c r="O77" t="s">
        <v>55</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100</v>
      </c>
      <c r="C78" t="s">
        <v>60</v>
      </c>
      <c r="D78" t="s">
        <v>29</v>
      </c>
      <c r="E78" t="b">
        <v>0</v>
      </c>
      <c r="F78" s="1" t="s">
        <v>303</v>
      </c>
      <c r="G78" t="str">
        <f t="shared" si="10"/>
        <v>http://hl7.org/fhir/us/core/StructureDefinition/us-core-immunization</v>
      </c>
      <c r="H78" t="s">
        <v>55</v>
      </c>
      <c r="J78" t="s">
        <v>55</v>
      </c>
      <c r="K78" t="s">
        <v>56</v>
      </c>
      <c r="L78" t="str">
        <f t="shared" si="9"/>
        <v>Immunization.status</v>
      </c>
      <c r="M78" t="s">
        <v>55</v>
      </c>
      <c r="O78" t="s">
        <v>55</v>
      </c>
      <c r="Y78" s="4"/>
      <c r="Z78" s="4"/>
      <c r="AA78" s="8"/>
      <c r="AB78" t="str">
        <f t="shared" si="8"/>
        <v>SearchParameter-us-core-immunization-status.html</v>
      </c>
    </row>
    <row r="79" spans="1:28" ht="19" customHeight="1" x14ac:dyDescent="0.2">
      <c r="A79">
        <v>78</v>
      </c>
      <c r="B79" t="s">
        <v>130</v>
      </c>
      <c r="C79" t="s">
        <v>83</v>
      </c>
      <c r="D79" t="s">
        <v>12</v>
      </c>
      <c r="E79" t="b">
        <v>1</v>
      </c>
      <c r="G79" t="str">
        <f t="shared" si="10"/>
        <v>http://hl7.org/fhir/us/core/StructureDefinition/us-core-location</v>
      </c>
      <c r="H79" t="s">
        <v>55</v>
      </c>
      <c r="J79" t="s">
        <v>55</v>
      </c>
      <c r="K79" t="s">
        <v>62</v>
      </c>
      <c r="L79" t="str">
        <f t="shared" si="9"/>
        <v>Location.address</v>
      </c>
      <c r="M79" t="s">
        <v>55</v>
      </c>
      <c r="O79" t="s">
        <v>55</v>
      </c>
      <c r="Y79" t="s">
        <v>135</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130</v>
      </c>
      <c r="C80" t="s">
        <v>131</v>
      </c>
      <c r="D80" t="s">
        <v>68</v>
      </c>
      <c r="E80" t="b">
        <v>1</v>
      </c>
      <c r="G80" t="str">
        <f t="shared" si="10"/>
        <v>http://hl7.org/fhir/us/core/StructureDefinition/us-core-location</v>
      </c>
      <c r="H80" t="s">
        <v>55</v>
      </c>
      <c r="J80" t="s">
        <v>55</v>
      </c>
      <c r="K80" t="s">
        <v>62</v>
      </c>
      <c r="L80" t="str">
        <f t="shared" si="9"/>
        <v>Location.address-city</v>
      </c>
      <c r="M80" t="s">
        <v>55</v>
      </c>
      <c r="O80" t="s">
        <v>55</v>
      </c>
      <c r="Y80" t="s">
        <v>136</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130</v>
      </c>
      <c r="C81" t="s">
        <v>133</v>
      </c>
      <c r="D81" t="s">
        <v>68</v>
      </c>
      <c r="E81" t="b">
        <v>1</v>
      </c>
      <c r="G81" t="str">
        <f t="shared" si="10"/>
        <v>http://hl7.org/fhir/us/core/StructureDefinition/us-core-location</v>
      </c>
      <c r="H81" t="s">
        <v>55</v>
      </c>
      <c r="J81" t="s">
        <v>55</v>
      </c>
      <c r="K81" t="s">
        <v>62</v>
      </c>
      <c r="L81" t="str">
        <f t="shared" si="9"/>
        <v>Location.address-postalcode</v>
      </c>
      <c r="M81" t="s">
        <v>55</v>
      </c>
      <c r="O81" t="s">
        <v>55</v>
      </c>
      <c r="Y81" t="s">
        <v>138</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130</v>
      </c>
      <c r="C82" t="s">
        <v>161</v>
      </c>
      <c r="D82" t="s">
        <v>68</v>
      </c>
      <c r="E82" t="b">
        <v>1</v>
      </c>
      <c r="G82" t="str">
        <f t="shared" si="10"/>
        <v>http://hl7.org/fhir/us/core/StructureDefinition/us-core-location</v>
      </c>
      <c r="H82" t="s">
        <v>55</v>
      </c>
      <c r="J82" t="s">
        <v>55</v>
      </c>
      <c r="K82" t="s">
        <v>62</v>
      </c>
      <c r="L82" t="str">
        <f t="shared" si="9"/>
        <v>Location.address-state</v>
      </c>
      <c r="M82" t="s">
        <v>55</v>
      </c>
      <c r="O82" t="s">
        <v>55</v>
      </c>
      <c r="Y82" t="s">
        <v>137</v>
      </c>
      <c r="Z82" s="4" t="s">
        <v>139</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130</v>
      </c>
      <c r="C83" t="s">
        <v>22</v>
      </c>
      <c r="D83" t="s">
        <v>12</v>
      </c>
      <c r="E83" t="b">
        <v>1</v>
      </c>
      <c r="G83" t="str">
        <f t="shared" si="10"/>
        <v>http://hl7.org/fhir/us/core/StructureDefinition/us-core-location</v>
      </c>
      <c r="H83" t="s">
        <v>55</v>
      </c>
      <c r="J83" t="s">
        <v>55</v>
      </c>
      <c r="K83" t="s">
        <v>62</v>
      </c>
      <c r="L83" t="str">
        <f t="shared" si="9"/>
        <v>Location.name</v>
      </c>
      <c r="M83" t="s">
        <v>55</v>
      </c>
      <c r="O83" t="s">
        <v>55</v>
      </c>
      <c r="Y83" t="s">
        <v>134</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397</v>
      </c>
      <c r="C84" t="s">
        <v>87</v>
      </c>
      <c r="D84" t="s">
        <v>12</v>
      </c>
      <c r="E84" t="b">
        <v>1</v>
      </c>
      <c r="F84" s="1" t="s">
        <v>300</v>
      </c>
      <c r="G84" t="str">
        <f t="shared" si="10"/>
        <v>http://hl7.org/fhir/us/core/StructureDefinition/us-core-medicationdispense</v>
      </c>
      <c r="H84" t="s">
        <v>55</v>
      </c>
      <c r="J84" t="s">
        <v>55</v>
      </c>
      <c r="K84" t="s">
        <v>88</v>
      </c>
      <c r="L84" t="str">
        <f t="shared" si="9"/>
        <v>MedicationDispense.patient</v>
      </c>
      <c r="M84" t="s">
        <v>55</v>
      </c>
      <c r="O84" t="s">
        <v>55</v>
      </c>
      <c r="X84" s="6" t="s">
        <v>398</v>
      </c>
      <c r="Z84" s="8" t="s">
        <v>402</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397</v>
      </c>
      <c r="C85" t="s">
        <v>60</v>
      </c>
      <c r="D85" t="s">
        <v>29</v>
      </c>
      <c r="E85" t="b">
        <v>0</v>
      </c>
      <c r="F85" s="1" t="s">
        <v>303</v>
      </c>
      <c r="G85" t="str">
        <f t="shared" si="10"/>
        <v>http://hl7.org/fhir/us/core/StructureDefinition/us-core-medicationdispense</v>
      </c>
      <c r="H85" t="s">
        <v>55</v>
      </c>
      <c r="J85" t="s">
        <v>55</v>
      </c>
      <c r="K85" t="s">
        <v>56</v>
      </c>
      <c r="L85" t="str">
        <f t="shared" si="9"/>
        <v>MedicationDispense.status</v>
      </c>
      <c r="M85" t="s">
        <v>55</v>
      </c>
      <c r="N85" t="s">
        <v>12</v>
      </c>
      <c r="O85" t="s">
        <v>55</v>
      </c>
      <c r="Y85" s="4"/>
      <c r="Z85" s="4"/>
      <c r="AA85" s="8"/>
      <c r="AB85" t="str">
        <f t="shared" si="8"/>
        <v>SearchParameter-us-core-medicationdispense-status.html</v>
      </c>
    </row>
    <row r="86" spans="1:28" ht="19" customHeight="1" x14ac:dyDescent="0.2">
      <c r="A86">
        <v>85</v>
      </c>
      <c r="B86" t="s">
        <v>397</v>
      </c>
      <c r="C86" t="s">
        <v>13</v>
      </c>
      <c r="D86" t="s">
        <v>29</v>
      </c>
      <c r="E86" t="b">
        <v>0</v>
      </c>
      <c r="F86" s="1" t="s">
        <v>303</v>
      </c>
      <c r="G86" t="str">
        <f t="shared" si="10"/>
        <v>http://hl7.org/fhir/us/core/StructureDefinition/us-core-medicationdispense</v>
      </c>
      <c r="H86" t="s">
        <v>55</v>
      </c>
      <c r="J86" t="s">
        <v>55</v>
      </c>
      <c r="K86" t="s">
        <v>56</v>
      </c>
      <c r="L86" t="str">
        <f t="shared" si="9"/>
        <v>MedicationDispense.type</v>
      </c>
      <c r="M86" t="s">
        <v>55</v>
      </c>
      <c r="N86" t="s">
        <v>12</v>
      </c>
      <c r="O86" t="s">
        <v>55</v>
      </c>
      <c r="Y86" s="4"/>
      <c r="Z86" s="4"/>
      <c r="AA86" s="8"/>
      <c r="AB86" t="str">
        <f t="shared" si="8"/>
        <v>SearchParameter-us-core-medicationdispense-type.html</v>
      </c>
    </row>
    <row r="87" spans="1:28" ht="19" customHeight="1" x14ac:dyDescent="0.2">
      <c r="A87">
        <v>86</v>
      </c>
      <c r="B87" t="s">
        <v>108</v>
      </c>
      <c r="C87" t="s">
        <v>124</v>
      </c>
      <c r="D87" t="s">
        <v>29</v>
      </c>
      <c r="E87" t="b">
        <v>0</v>
      </c>
      <c r="F87" s="1" t="s">
        <v>301</v>
      </c>
      <c r="G87" t="str">
        <f t="shared" si="10"/>
        <v>http://hl7.org/fhir/us/core/StructureDefinition/us-core-medicationrequest</v>
      </c>
      <c r="H87" t="s">
        <v>55</v>
      </c>
      <c r="J87" t="s">
        <v>55</v>
      </c>
      <c r="K87" t="s">
        <v>76</v>
      </c>
      <c r="L87" t="str">
        <f t="shared" si="9"/>
        <v>MedicationRequest.authoredon</v>
      </c>
      <c r="M87" t="s">
        <v>55</v>
      </c>
      <c r="O87" t="s">
        <v>55</v>
      </c>
      <c r="P87" t="s">
        <v>68</v>
      </c>
      <c r="S87" t="s">
        <v>90</v>
      </c>
      <c r="AA87" s="8"/>
      <c r="AB87" t="str">
        <f t="shared" si="8"/>
        <v>SearchParameter-us-core-medicationrequest-authoredon.html</v>
      </c>
    </row>
    <row r="88" spans="1:28" ht="19" customHeight="1" x14ac:dyDescent="0.2">
      <c r="A88">
        <v>87</v>
      </c>
      <c r="B88" t="s">
        <v>108</v>
      </c>
      <c r="C88" t="s">
        <v>242</v>
      </c>
      <c r="D88" t="s">
        <v>29</v>
      </c>
      <c r="E88" t="b">
        <v>0</v>
      </c>
      <c r="F88" s="1" t="s">
        <v>300</v>
      </c>
      <c r="G88" t="str">
        <f t="shared" si="10"/>
        <v>http://hl7.org/fhir/us/core/StructureDefinition/us-core-medicationrequest</v>
      </c>
      <c r="H88" t="s">
        <v>55</v>
      </c>
      <c r="J88" t="s">
        <v>55</v>
      </c>
      <c r="K88" t="s">
        <v>88</v>
      </c>
      <c r="L88" t="str">
        <f t="shared" si="9"/>
        <v>MedicationRequest.encounter</v>
      </c>
      <c r="M88" t="s">
        <v>55</v>
      </c>
      <c r="O88" t="s">
        <v>55</v>
      </c>
      <c r="W88" s="6"/>
      <c r="X88" s="6"/>
      <c r="Z88" s="8"/>
      <c r="AA88" s="8"/>
      <c r="AB88" t="str">
        <f t="shared" si="8"/>
        <v>SearchParameter-us-core-medicationrequest-encounter.html</v>
      </c>
    </row>
    <row r="89" spans="1:28" ht="19" customHeight="1" x14ac:dyDescent="0.2">
      <c r="A89">
        <v>88</v>
      </c>
      <c r="B89" t="s">
        <v>108</v>
      </c>
      <c r="C89" t="s">
        <v>241</v>
      </c>
      <c r="D89" t="s">
        <v>29</v>
      </c>
      <c r="E89" t="b">
        <v>0</v>
      </c>
      <c r="F89" s="1" t="s">
        <v>303</v>
      </c>
      <c r="G89" t="str">
        <f t="shared" si="10"/>
        <v>http://hl7.org/fhir/us/core/StructureDefinition/us-core-medicationrequest</v>
      </c>
      <c r="H89" t="s">
        <v>55</v>
      </c>
      <c r="J89" t="s">
        <v>55</v>
      </c>
      <c r="K89" t="s">
        <v>56</v>
      </c>
      <c r="L89" t="str">
        <f t="shared" si="9"/>
        <v>MedicationRequest.intent</v>
      </c>
      <c r="M89" t="s">
        <v>55</v>
      </c>
      <c r="N89" t="s">
        <v>12</v>
      </c>
      <c r="O89" t="s">
        <v>55</v>
      </c>
      <c r="Y89" s="4"/>
      <c r="Z89" s="4"/>
      <c r="AA89" s="8"/>
      <c r="AB89" t="str">
        <f t="shared" si="8"/>
        <v>SearchParameter-us-core-medicationrequest-intent.html</v>
      </c>
    </row>
    <row r="90" spans="1:28" ht="19" customHeight="1" x14ac:dyDescent="0.2">
      <c r="A90">
        <v>89</v>
      </c>
      <c r="B90" t="s">
        <v>108</v>
      </c>
      <c r="C90" t="s">
        <v>87</v>
      </c>
      <c r="D90" t="s">
        <v>29</v>
      </c>
      <c r="E90" t="b">
        <v>0</v>
      </c>
      <c r="F90" s="1" t="s">
        <v>300</v>
      </c>
      <c r="G90" t="str">
        <f t="shared" si="10"/>
        <v>http://hl7.org/fhir/us/core/StructureDefinition/us-core-medicationrequest</v>
      </c>
      <c r="H90" t="s">
        <v>55</v>
      </c>
      <c r="J90" t="s">
        <v>55</v>
      </c>
      <c r="K90" t="s">
        <v>88</v>
      </c>
      <c r="L90" t="str">
        <f t="shared" si="9"/>
        <v>MedicationRequest.patient</v>
      </c>
      <c r="M90" t="s">
        <v>55</v>
      </c>
      <c r="O90" t="s">
        <v>55</v>
      </c>
      <c r="W90" s="6"/>
      <c r="X90" s="6" t="s">
        <v>116</v>
      </c>
      <c r="Z90" s="8"/>
      <c r="AA90" s="8"/>
      <c r="AB90" t="str">
        <f t="shared" si="8"/>
        <v>SearchParameter-us-core-medicationrequest-patient.html</v>
      </c>
    </row>
    <row r="91" spans="1:28" ht="19" customHeight="1" x14ac:dyDescent="0.2">
      <c r="A91">
        <v>90</v>
      </c>
      <c r="B91" t="s">
        <v>108</v>
      </c>
      <c r="C91" t="s">
        <v>60</v>
      </c>
      <c r="D91" t="s">
        <v>29</v>
      </c>
      <c r="E91" t="b">
        <v>0</v>
      </c>
      <c r="F91" s="1" t="s">
        <v>303</v>
      </c>
      <c r="G91" t="str">
        <f t="shared" si="10"/>
        <v>http://hl7.org/fhir/us/core/StructureDefinition/us-core-medicationrequest</v>
      </c>
      <c r="H91" t="s">
        <v>55</v>
      </c>
      <c r="J91" t="s">
        <v>55</v>
      </c>
      <c r="K91" t="s">
        <v>56</v>
      </c>
      <c r="L91" t="str">
        <f t="shared" si="9"/>
        <v>MedicationRequest.status</v>
      </c>
      <c r="M91" t="s">
        <v>55</v>
      </c>
      <c r="N91" t="s">
        <v>12</v>
      </c>
      <c r="O91" t="s">
        <v>55</v>
      </c>
      <c r="Y91" s="4"/>
      <c r="Z91" s="4"/>
      <c r="AA91" s="8"/>
      <c r="AB91" t="str">
        <f t="shared" si="8"/>
        <v>SearchParameter-us-core-medicationrequest-status.html</v>
      </c>
    </row>
    <row r="92" spans="1:28" ht="19" customHeight="1" x14ac:dyDescent="0.2">
      <c r="A92">
        <v>91</v>
      </c>
      <c r="B92" t="s">
        <v>110</v>
      </c>
      <c r="C92" t="s">
        <v>94</v>
      </c>
      <c r="D92" t="s">
        <v>29</v>
      </c>
      <c r="E92" t="b">
        <v>0</v>
      </c>
      <c r="F92" s="1" t="s">
        <v>303</v>
      </c>
      <c r="G92" t="str">
        <f t="shared" si="10"/>
        <v>http://hl7.org/fhir/us/core/StructureDefinition/us-core-observation</v>
      </c>
      <c r="H92" t="s">
        <v>55</v>
      </c>
      <c r="J92" t="s">
        <v>55</v>
      </c>
      <c r="K92" t="s">
        <v>56</v>
      </c>
      <c r="L92" t="str">
        <f t="shared" si="9"/>
        <v>Observation.category</v>
      </c>
      <c r="M92" t="s">
        <v>55</v>
      </c>
      <c r="O92" t="s">
        <v>55</v>
      </c>
      <c r="Y92" s="4"/>
      <c r="Z92" s="4"/>
      <c r="AA92" s="8"/>
      <c r="AB92" t="str">
        <f t="shared" si="8"/>
        <v>SearchParameter-us-core-observation-category.html</v>
      </c>
    </row>
    <row r="93" spans="1:28" ht="19" customHeight="1" x14ac:dyDescent="0.2">
      <c r="A93">
        <v>92</v>
      </c>
      <c r="B93" t="s">
        <v>110</v>
      </c>
      <c r="C93" t="s">
        <v>25</v>
      </c>
      <c r="D93" t="s">
        <v>29</v>
      </c>
      <c r="E93" t="b">
        <v>0</v>
      </c>
      <c r="F93" s="1" t="s">
        <v>303</v>
      </c>
      <c r="G93" t="str">
        <f t="shared" si="10"/>
        <v>http://hl7.org/fhir/us/core/StructureDefinition/us-core-observation</v>
      </c>
      <c r="H93" t="s">
        <v>55</v>
      </c>
      <c r="J93" t="s">
        <v>55</v>
      </c>
      <c r="K93" t="s">
        <v>56</v>
      </c>
      <c r="L93" t="str">
        <f t="shared" si="9"/>
        <v>Observation.code</v>
      </c>
      <c r="M93" t="s">
        <v>55</v>
      </c>
      <c r="N93" t="s">
        <v>68</v>
      </c>
      <c r="O93" t="s">
        <v>55</v>
      </c>
      <c r="Y93" s="4"/>
      <c r="Z93" s="4"/>
      <c r="AA93" s="8"/>
      <c r="AB93" t="str">
        <f t="shared" si="8"/>
        <v>SearchParameter-us-core-observation-code.html</v>
      </c>
    </row>
    <row r="94" spans="1:28" ht="19" customHeight="1" x14ac:dyDescent="0.2">
      <c r="A94">
        <v>93</v>
      </c>
      <c r="B94" t="s">
        <v>110</v>
      </c>
      <c r="C94" t="s">
        <v>76</v>
      </c>
      <c r="D94" t="s">
        <v>29</v>
      </c>
      <c r="E94" t="b">
        <v>0</v>
      </c>
      <c r="F94" s="1" t="s">
        <v>301</v>
      </c>
      <c r="G94" t="str">
        <f t="shared" si="10"/>
        <v>http://hl7.org/fhir/us/core/StructureDefinition/us-core-observation</v>
      </c>
      <c r="H94" t="s">
        <v>55</v>
      </c>
      <c r="J94" t="s">
        <v>55</v>
      </c>
      <c r="K94" t="s">
        <v>76</v>
      </c>
      <c r="L94" t="str">
        <f t="shared" si="9"/>
        <v>Observation.date</v>
      </c>
      <c r="M94" t="s">
        <v>55</v>
      </c>
      <c r="O94" t="s">
        <v>55</v>
      </c>
      <c r="P94" t="s">
        <v>68</v>
      </c>
      <c r="S94" t="s">
        <v>90</v>
      </c>
      <c r="AA94" s="8"/>
      <c r="AB94" t="str">
        <f t="shared" si="8"/>
        <v>SearchParameter-us-core-observation-date.html</v>
      </c>
    </row>
    <row r="95" spans="1:28" ht="144" x14ac:dyDescent="0.2">
      <c r="A95">
        <v>94</v>
      </c>
      <c r="B95" t="s">
        <v>110</v>
      </c>
      <c r="C95" t="s">
        <v>451</v>
      </c>
      <c r="D95" t="s">
        <v>29</v>
      </c>
      <c r="E95" t="b">
        <v>0</v>
      </c>
      <c r="F95" s="1" t="s">
        <v>465</v>
      </c>
      <c r="G95" t="str">
        <f t="shared" ref="G95" si="11">"http://hl7.org/fhir/us/core/StructureDefinition/us-core-"&amp;LOWER(B95)</f>
        <v>http://hl7.org/fhir/us/core/StructureDefinition/us-core-observation</v>
      </c>
      <c r="H95" t="s">
        <v>55</v>
      </c>
      <c r="J95" t="s">
        <v>55</v>
      </c>
      <c r="K95" t="s">
        <v>76</v>
      </c>
      <c r="L95" t="str">
        <f t="shared" ref="L95" si="12">B95&amp;"."&amp;C95</f>
        <v>Observation._lastUpdated</v>
      </c>
      <c r="M95" t="s">
        <v>55</v>
      </c>
      <c r="O95" t="s">
        <v>55</v>
      </c>
      <c r="P95" t="s">
        <v>68</v>
      </c>
      <c r="S95" t="s">
        <v>90</v>
      </c>
      <c r="AA95" s="8"/>
      <c r="AB95" t="str">
        <f t="shared" ref="AB95" si="13">"SearchParameter-us-core-"&amp;LOWER((B95)&amp;"-"&amp;SUBSTITUTE(C95,"_","")&amp;".html")</f>
        <v>SearchParameter-us-core-observation-lastupdated.html</v>
      </c>
    </row>
    <row r="96" spans="1:28" ht="19" customHeight="1" x14ac:dyDescent="0.2">
      <c r="A96">
        <v>95</v>
      </c>
      <c r="B96" t="s">
        <v>110</v>
      </c>
      <c r="C96" t="s">
        <v>87</v>
      </c>
      <c r="D96" t="s">
        <v>29</v>
      </c>
      <c r="E96" t="b">
        <v>0</v>
      </c>
      <c r="F96" s="1" t="s">
        <v>300</v>
      </c>
      <c r="G96" t="str">
        <f t="shared" si="10"/>
        <v>http://hl7.org/fhir/us/core/StructureDefinition/us-core-observation</v>
      </c>
      <c r="H96" t="s">
        <v>55</v>
      </c>
      <c r="J96" t="s">
        <v>55</v>
      </c>
      <c r="K96" t="s">
        <v>88</v>
      </c>
      <c r="L96" t="str">
        <f t="shared" si="9"/>
        <v>Observation.patient</v>
      </c>
      <c r="M96" t="s">
        <v>55</v>
      </c>
      <c r="O96" t="s">
        <v>55</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110</v>
      </c>
      <c r="C97" t="s">
        <v>60</v>
      </c>
      <c r="D97" t="s">
        <v>29</v>
      </c>
      <c r="E97" t="b">
        <v>0</v>
      </c>
      <c r="F97" s="1" t="s">
        <v>303</v>
      </c>
      <c r="G97" t="str">
        <f t="shared" si="10"/>
        <v>http://hl7.org/fhir/us/core/StructureDefinition/us-core-observation</v>
      </c>
      <c r="H97" t="s">
        <v>55</v>
      </c>
      <c r="J97" t="s">
        <v>55</v>
      </c>
      <c r="K97" t="s">
        <v>56</v>
      </c>
      <c r="L97" t="str">
        <f t="shared" si="9"/>
        <v>Observation.status</v>
      </c>
      <c r="M97" t="s">
        <v>55</v>
      </c>
      <c r="N97" t="s">
        <v>12</v>
      </c>
      <c r="O97" t="s">
        <v>55</v>
      </c>
      <c r="Y97" s="4"/>
      <c r="Z97" s="4"/>
      <c r="AA97" s="8"/>
      <c r="AB97" t="str">
        <f t="shared" si="8"/>
        <v>SearchParameter-us-core-observation-status.html</v>
      </c>
    </row>
    <row r="98" spans="1:28" ht="19" customHeight="1" x14ac:dyDescent="0.2">
      <c r="A98">
        <v>97</v>
      </c>
      <c r="B98" t="s">
        <v>140</v>
      </c>
      <c r="C98" t="s">
        <v>83</v>
      </c>
      <c r="D98" t="s">
        <v>12</v>
      </c>
      <c r="E98" t="b">
        <v>1</v>
      </c>
      <c r="G98" t="str">
        <f t="shared" si="10"/>
        <v>http://hl7.org/fhir/us/core/StructureDefinition/us-core-organization</v>
      </c>
      <c r="H98" t="s">
        <v>55</v>
      </c>
      <c r="J98" t="s">
        <v>55</v>
      </c>
      <c r="K98" t="s">
        <v>62</v>
      </c>
      <c r="L98" t="str">
        <f t="shared" si="9"/>
        <v>Organization.address</v>
      </c>
      <c r="M98" t="s">
        <v>55</v>
      </c>
      <c r="O98" t="s">
        <v>55</v>
      </c>
      <c r="Y98" t="s">
        <v>142</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140</v>
      </c>
      <c r="C99" t="s">
        <v>22</v>
      </c>
      <c r="D99" t="s">
        <v>12</v>
      </c>
      <c r="E99" t="b">
        <v>1</v>
      </c>
      <c r="G99" t="str">
        <f t="shared" si="10"/>
        <v>http://hl7.org/fhir/us/core/StructureDefinition/us-core-organization</v>
      </c>
      <c r="H99" t="s">
        <v>55</v>
      </c>
      <c r="J99" t="s">
        <v>55</v>
      </c>
      <c r="K99" t="s">
        <v>62</v>
      </c>
      <c r="L99" t="str">
        <f t="shared" si="9"/>
        <v>Organization.name</v>
      </c>
      <c r="M99" t="s">
        <v>55</v>
      </c>
      <c r="O99" t="s">
        <v>55</v>
      </c>
      <c r="Y99" t="s">
        <v>141</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20</v>
      </c>
      <c r="C100" t="s">
        <v>54</v>
      </c>
      <c r="D100" t="s">
        <v>12</v>
      </c>
      <c r="E100" t="b">
        <v>1</v>
      </c>
      <c r="G100" t="str">
        <f t="shared" si="10"/>
        <v>http://hl7.org/fhir/us/core/StructureDefinition/us-core-patient</v>
      </c>
      <c r="H100" t="s">
        <v>55</v>
      </c>
      <c r="J100" t="s">
        <v>55</v>
      </c>
      <c r="K100" t="s">
        <v>56</v>
      </c>
      <c r="L100" t="str">
        <f t="shared" si="9"/>
        <v>Patient._id</v>
      </c>
      <c r="M100" t="s">
        <v>55</v>
      </c>
      <c r="O100" t="s">
        <v>55</v>
      </c>
      <c r="Y100" s="22" t="str">
        <f>"support both read " &amp;B100&amp; " by `id` **AND** " &amp;B100&amp; " search"</f>
        <v>support both read Patient by `id` **AND** Patient search</v>
      </c>
      <c r="Z100" s="4" t="s">
        <v>167</v>
      </c>
      <c r="AB100" t="str">
        <f t="shared" si="8"/>
        <v>SearchParameter-us-core-patient-id.html</v>
      </c>
    </row>
    <row r="101" spans="1:28" ht="19" customHeight="1" x14ac:dyDescent="0.2">
      <c r="A101">
        <v>100</v>
      </c>
      <c r="B101" t="s">
        <v>20</v>
      </c>
      <c r="C101" t="s">
        <v>75</v>
      </c>
      <c r="D101" t="s">
        <v>29</v>
      </c>
      <c r="E101" t="b">
        <v>0</v>
      </c>
      <c r="F101" s="1" t="s">
        <v>302</v>
      </c>
      <c r="G101" t="str">
        <f t="shared" si="10"/>
        <v>http://hl7.org/fhir/us/core/StructureDefinition/us-core-patient</v>
      </c>
      <c r="H101" t="s">
        <v>55</v>
      </c>
      <c r="J101" t="s">
        <v>55</v>
      </c>
      <c r="K101" t="s">
        <v>76</v>
      </c>
      <c r="L101" t="str">
        <f t="shared" si="9"/>
        <v>Patient.birthdate</v>
      </c>
      <c r="M101" t="s">
        <v>55</v>
      </c>
      <c r="O101" t="s">
        <v>55</v>
      </c>
      <c r="AB101" t="str">
        <f t="shared" si="8"/>
        <v>SearchParameter-us-core-patient-birthdate.html</v>
      </c>
    </row>
    <row r="102" spans="1:28" ht="19" customHeight="1" x14ac:dyDescent="0.2">
      <c r="A102">
        <v>101</v>
      </c>
      <c r="B102" t="s">
        <v>20</v>
      </c>
      <c r="C102" t="s">
        <v>407</v>
      </c>
      <c r="D102" t="s">
        <v>29</v>
      </c>
      <c r="E102" t="b">
        <v>0</v>
      </c>
      <c r="F102" s="1" t="s">
        <v>302</v>
      </c>
      <c r="G102" t="str">
        <f t="shared" ref="G102:G132" si="14">"http://hl7.org/fhir/us/core/StructureDefinition/us-core-"&amp;LOWER(B102)</f>
        <v>http://hl7.org/fhir/us/core/StructureDefinition/us-core-patient</v>
      </c>
      <c r="H102" t="s">
        <v>55</v>
      </c>
      <c r="J102" t="s">
        <v>55</v>
      </c>
      <c r="K102" t="s">
        <v>76</v>
      </c>
      <c r="L102" t="str">
        <f t="shared" si="9"/>
        <v>Patient.death-date</v>
      </c>
      <c r="M102" t="s">
        <v>55</v>
      </c>
      <c r="O102" t="s">
        <v>55</v>
      </c>
      <c r="AB102" t="str">
        <f t="shared" si="8"/>
        <v>SearchParameter-us-core-patient-death-date.html</v>
      </c>
    </row>
    <row r="103" spans="1:28" ht="19" customHeight="1" x14ac:dyDescent="0.2">
      <c r="A103">
        <v>102</v>
      </c>
      <c r="B103" t="s">
        <v>20</v>
      </c>
      <c r="C103" t="s">
        <v>77</v>
      </c>
      <c r="D103" t="s">
        <v>29</v>
      </c>
      <c r="E103" t="b">
        <v>0</v>
      </c>
      <c r="F103" t="s">
        <v>320</v>
      </c>
      <c r="G103" t="str">
        <f t="shared" si="14"/>
        <v>http://hl7.org/fhir/us/core/StructureDefinition/us-core-patient</v>
      </c>
      <c r="H103" t="s">
        <v>55</v>
      </c>
      <c r="J103" t="s">
        <v>55</v>
      </c>
      <c r="K103" t="s">
        <v>62</v>
      </c>
      <c r="L103" s="5" t="s">
        <v>79</v>
      </c>
      <c r="M103" t="s">
        <v>55</v>
      </c>
      <c r="O103" t="s">
        <v>55</v>
      </c>
      <c r="AB103" t="str">
        <f t="shared" si="8"/>
        <v>SearchParameter-us-core-patient-family.html</v>
      </c>
    </row>
    <row r="104" spans="1:28" ht="19" customHeight="1" x14ac:dyDescent="0.2">
      <c r="A104">
        <v>103</v>
      </c>
      <c r="B104" t="s">
        <v>82</v>
      </c>
      <c r="C104" t="s">
        <v>78</v>
      </c>
      <c r="D104" t="s">
        <v>29</v>
      </c>
      <c r="E104" t="b">
        <v>0</v>
      </c>
      <c r="F104" s="1" t="s">
        <v>303</v>
      </c>
      <c r="G104" t="str">
        <f t="shared" si="14"/>
        <v>http://hl7.org/fhir/us/core/StructureDefinition/us-core-!patient</v>
      </c>
      <c r="H104" t="s">
        <v>55</v>
      </c>
      <c r="J104" t="s">
        <v>55</v>
      </c>
      <c r="K104" t="s">
        <v>56</v>
      </c>
      <c r="L104" t="str">
        <f>B104&amp;"."&amp;C104</f>
        <v>!Patient.gender</v>
      </c>
      <c r="M104" t="s">
        <v>55</v>
      </c>
      <c r="O104" t="s">
        <v>55</v>
      </c>
      <c r="AA104" s="8"/>
      <c r="AB104" t="str">
        <f t="shared" si="8"/>
        <v>SearchParameter-us-core-!patient-gender.html</v>
      </c>
    </row>
    <row r="105" spans="1:28" ht="19" customHeight="1" x14ac:dyDescent="0.2">
      <c r="A105">
        <v>104</v>
      </c>
      <c r="B105" t="s">
        <v>20</v>
      </c>
      <c r="C105" t="s">
        <v>80</v>
      </c>
      <c r="D105" t="s">
        <v>29</v>
      </c>
      <c r="E105" t="b">
        <v>0</v>
      </c>
      <c r="G105" t="str">
        <f t="shared" si="14"/>
        <v>http://hl7.org/fhir/us/core/StructureDefinition/us-core-patient</v>
      </c>
      <c r="H105" t="s">
        <v>55</v>
      </c>
      <c r="J105" t="s">
        <v>55</v>
      </c>
      <c r="K105" t="s">
        <v>62</v>
      </c>
      <c r="L105" s="5" t="s">
        <v>81</v>
      </c>
      <c r="M105" t="s">
        <v>55</v>
      </c>
      <c r="O105" t="s">
        <v>55</v>
      </c>
      <c r="AA105" s="8"/>
      <c r="AB105" t="str">
        <f t="shared" si="8"/>
        <v>SearchParameter-us-core-patient-given.html</v>
      </c>
    </row>
    <row r="106" spans="1:28" ht="19" customHeight="1" x14ac:dyDescent="0.2">
      <c r="A106">
        <v>105</v>
      </c>
      <c r="B106" t="s">
        <v>20</v>
      </c>
      <c r="C106" t="s">
        <v>74</v>
      </c>
      <c r="D106" t="s">
        <v>12</v>
      </c>
      <c r="E106" t="b">
        <v>1</v>
      </c>
      <c r="F106" s="1" t="s">
        <v>303</v>
      </c>
      <c r="G106" t="str">
        <f t="shared" si="14"/>
        <v>http://hl7.org/fhir/us/core/StructureDefinition/us-core-patient</v>
      </c>
      <c r="H106" t="s">
        <v>55</v>
      </c>
      <c r="J106" t="s">
        <v>55</v>
      </c>
      <c r="K106" t="s">
        <v>56</v>
      </c>
      <c r="L106" t="str">
        <f t="shared" ref="L106:L132" si="15">B106&amp;"."&amp;C106</f>
        <v>Patient.identifier</v>
      </c>
      <c r="M106" t="s">
        <v>55</v>
      </c>
      <c r="O106" t="s">
        <v>55</v>
      </c>
      <c r="Y106" s="4" t="s">
        <v>120</v>
      </c>
      <c r="Z106" t="s">
        <v>98</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20</v>
      </c>
      <c r="C107" t="s">
        <v>22</v>
      </c>
      <c r="D107" t="s">
        <v>12</v>
      </c>
      <c r="E107" t="b">
        <v>1</v>
      </c>
      <c r="G107" t="str">
        <f t="shared" si="14"/>
        <v>http://hl7.org/fhir/us/core/StructureDefinition/us-core-patient</v>
      </c>
      <c r="H107" t="s">
        <v>55</v>
      </c>
      <c r="J107" t="s">
        <v>55</v>
      </c>
      <c r="K107" t="s">
        <v>62</v>
      </c>
      <c r="L107" t="str">
        <f t="shared" si="15"/>
        <v>Patient.name</v>
      </c>
      <c r="M107" t="s">
        <v>55</v>
      </c>
      <c r="O107" t="s">
        <v>55</v>
      </c>
      <c r="Y107" s="4" t="s">
        <v>410</v>
      </c>
      <c r="Z107" t="s">
        <v>104</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147</v>
      </c>
      <c r="C108" t="s">
        <v>54</v>
      </c>
      <c r="D108" t="s">
        <v>68</v>
      </c>
      <c r="E108" t="b">
        <v>1</v>
      </c>
      <c r="G108" t="str">
        <f t="shared" si="14"/>
        <v>http://hl7.org/fhir/us/core/StructureDefinition/us-core-practitioner</v>
      </c>
      <c r="H108" t="s">
        <v>55</v>
      </c>
      <c r="J108" t="s">
        <v>55</v>
      </c>
      <c r="K108" t="s">
        <v>56</v>
      </c>
      <c r="L108" t="str">
        <f t="shared" si="15"/>
        <v>Practitioner._id</v>
      </c>
      <c r="M108" t="s">
        <v>55</v>
      </c>
      <c r="O108" t="s">
        <v>55</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147</v>
      </c>
      <c r="C109" t="s">
        <v>74</v>
      </c>
      <c r="D109" t="s">
        <v>12</v>
      </c>
      <c r="E109" t="b">
        <v>1</v>
      </c>
      <c r="F109" s="1" t="s">
        <v>303</v>
      </c>
      <c r="G109" t="str">
        <f t="shared" si="14"/>
        <v>http://hl7.org/fhir/us/core/StructureDefinition/us-core-practitioner</v>
      </c>
      <c r="H109" t="s">
        <v>55</v>
      </c>
      <c r="J109" t="s">
        <v>55</v>
      </c>
      <c r="K109" t="s">
        <v>56</v>
      </c>
      <c r="L109" t="str">
        <f t="shared" si="15"/>
        <v>Practitioner.identifier</v>
      </c>
      <c r="M109" t="s">
        <v>55</v>
      </c>
      <c r="O109" t="s">
        <v>55</v>
      </c>
      <c r="Y109" s="4" t="s">
        <v>164</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147</v>
      </c>
      <c r="C110" t="s">
        <v>22</v>
      </c>
      <c r="D110" t="s">
        <v>12</v>
      </c>
      <c r="E110" t="b">
        <v>1</v>
      </c>
      <c r="G110" t="str">
        <f t="shared" si="14"/>
        <v>http://hl7.org/fhir/us/core/StructureDefinition/us-core-practitioner</v>
      </c>
      <c r="H110" t="s">
        <v>55</v>
      </c>
      <c r="J110" t="s">
        <v>55</v>
      </c>
      <c r="K110" t="s">
        <v>62</v>
      </c>
      <c r="L110" t="str">
        <f t="shared" si="15"/>
        <v>Practitioner.name</v>
      </c>
      <c r="M110" t="s">
        <v>55</v>
      </c>
      <c r="O110" t="s">
        <v>55</v>
      </c>
      <c r="Y110" s="4" t="s">
        <v>148</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149</v>
      </c>
      <c r="C111" t="s">
        <v>151</v>
      </c>
      <c r="D111" t="s">
        <v>12</v>
      </c>
      <c r="E111" t="b">
        <v>1</v>
      </c>
      <c r="F111" s="1" t="s">
        <v>300</v>
      </c>
      <c r="G111" t="str">
        <f t="shared" si="14"/>
        <v>http://hl7.org/fhir/us/core/StructureDefinition/us-core-practitionerrole</v>
      </c>
      <c r="H111" t="s">
        <v>55</v>
      </c>
      <c r="J111" t="s">
        <v>55</v>
      </c>
      <c r="K111" t="s">
        <v>88</v>
      </c>
      <c r="L111" t="str">
        <f t="shared" si="15"/>
        <v>PractitionerRole.practitioner</v>
      </c>
      <c r="M111" t="s">
        <v>55</v>
      </c>
      <c r="O111" t="s">
        <v>55</v>
      </c>
      <c r="U111" t="s">
        <v>152</v>
      </c>
      <c r="X111" t="s">
        <v>153</v>
      </c>
      <c r="Y111" s="4" t="s">
        <v>154</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149</v>
      </c>
      <c r="C112" t="s">
        <v>150</v>
      </c>
      <c r="D112" t="s">
        <v>12</v>
      </c>
      <c r="E112" t="b">
        <v>1</v>
      </c>
      <c r="F112" s="1" t="s">
        <v>303</v>
      </c>
      <c r="G112" t="str">
        <f t="shared" si="14"/>
        <v>http://hl7.org/fhir/us/core/StructureDefinition/us-core-practitionerrole</v>
      </c>
      <c r="H112" t="s">
        <v>55</v>
      </c>
      <c r="J112" t="s">
        <v>55</v>
      </c>
      <c r="K112" t="s">
        <v>56</v>
      </c>
      <c r="L112" t="str">
        <f t="shared" si="15"/>
        <v>PractitionerRole.specialty</v>
      </c>
      <c r="M112" t="s">
        <v>55</v>
      </c>
      <c r="O112" t="s">
        <v>55</v>
      </c>
      <c r="X112" t="s">
        <v>153</v>
      </c>
      <c r="Y112" s="4" t="s">
        <v>165</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109</v>
      </c>
      <c r="C113" t="s">
        <v>25</v>
      </c>
      <c r="D113" t="s">
        <v>29</v>
      </c>
      <c r="E113" t="b">
        <v>0</v>
      </c>
      <c r="F113" s="1" t="s">
        <v>303</v>
      </c>
      <c r="G113" t="str">
        <f t="shared" si="14"/>
        <v>http://hl7.org/fhir/us/core/StructureDefinition/us-core-procedure</v>
      </c>
      <c r="H113" t="s">
        <v>55</v>
      </c>
      <c r="J113" t="s">
        <v>55</v>
      </c>
      <c r="K113" t="s">
        <v>56</v>
      </c>
      <c r="L113" t="str">
        <f t="shared" si="15"/>
        <v>Procedure.code</v>
      </c>
      <c r="M113" t="s">
        <v>55</v>
      </c>
      <c r="N113" t="s">
        <v>68</v>
      </c>
      <c r="O113" t="s">
        <v>55</v>
      </c>
      <c r="Y113" s="4"/>
      <c r="Z113" s="4"/>
      <c r="AA113" s="8"/>
      <c r="AB113" t="str">
        <f t="shared" si="8"/>
        <v>SearchParameter-us-core-procedure-code.html</v>
      </c>
    </row>
    <row r="114" spans="1:28" ht="19" customHeight="1" x14ac:dyDescent="0.2">
      <c r="A114">
        <v>113</v>
      </c>
      <c r="B114" t="s">
        <v>109</v>
      </c>
      <c r="C114" t="s">
        <v>76</v>
      </c>
      <c r="D114" t="s">
        <v>29</v>
      </c>
      <c r="E114" t="b">
        <v>0</v>
      </c>
      <c r="F114" s="1" t="s">
        <v>301</v>
      </c>
      <c r="G114" t="str">
        <f t="shared" si="14"/>
        <v>http://hl7.org/fhir/us/core/StructureDefinition/us-core-procedure</v>
      </c>
      <c r="H114" t="s">
        <v>55</v>
      </c>
      <c r="J114" t="s">
        <v>55</v>
      </c>
      <c r="K114" t="s">
        <v>76</v>
      </c>
      <c r="L114" t="str">
        <f t="shared" si="15"/>
        <v>Procedure.date</v>
      </c>
      <c r="M114" t="s">
        <v>55</v>
      </c>
      <c r="O114" t="s">
        <v>55</v>
      </c>
      <c r="P114" t="s">
        <v>68</v>
      </c>
      <c r="S114" t="s">
        <v>90</v>
      </c>
      <c r="AA114" s="8"/>
      <c r="AB114" t="str">
        <f t="shared" si="8"/>
        <v>SearchParameter-us-core-procedure-date.html</v>
      </c>
    </row>
    <row r="115" spans="1:28" ht="19" customHeight="1" x14ac:dyDescent="0.2">
      <c r="A115">
        <v>114</v>
      </c>
      <c r="B115" t="s">
        <v>109</v>
      </c>
      <c r="C115" t="s">
        <v>87</v>
      </c>
      <c r="D115" t="s">
        <v>12</v>
      </c>
      <c r="E115" t="b">
        <v>1</v>
      </c>
      <c r="F115" s="1" t="s">
        <v>300</v>
      </c>
      <c r="G115" t="str">
        <f t="shared" si="14"/>
        <v>http://hl7.org/fhir/us/core/StructureDefinition/us-core-procedure</v>
      </c>
      <c r="H115" t="s">
        <v>55</v>
      </c>
      <c r="J115" t="s">
        <v>55</v>
      </c>
      <c r="K115" t="s">
        <v>88</v>
      </c>
      <c r="L115" t="str">
        <f t="shared" si="15"/>
        <v>Procedure.patient</v>
      </c>
      <c r="M115" t="s">
        <v>55</v>
      </c>
      <c r="O115" t="s">
        <v>55</v>
      </c>
      <c r="Y115" t="str">
        <f>"support searching for all "&amp;LOWER(B115)&amp;"s for a patient"</f>
        <v>support searching for all procedures for a patient</v>
      </c>
      <c r="Z115" s="4" t="s">
        <v>122</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109</v>
      </c>
      <c r="C116" t="s">
        <v>60</v>
      </c>
      <c r="D116" t="s">
        <v>29</v>
      </c>
      <c r="E116" t="b">
        <v>0</v>
      </c>
      <c r="F116" s="1" t="s">
        <v>303</v>
      </c>
      <c r="G116" t="str">
        <f t="shared" si="14"/>
        <v>http://hl7.org/fhir/us/core/StructureDefinition/us-core-procedure</v>
      </c>
      <c r="H116" t="s">
        <v>55</v>
      </c>
      <c r="J116" t="s">
        <v>55</v>
      </c>
      <c r="K116" t="s">
        <v>56</v>
      </c>
      <c r="L116" t="str">
        <f t="shared" si="15"/>
        <v>Procedure.status</v>
      </c>
      <c r="M116" t="s">
        <v>55</v>
      </c>
      <c r="N116" t="s">
        <v>12</v>
      </c>
      <c r="O116" t="s">
        <v>55</v>
      </c>
      <c r="Y116" s="4"/>
      <c r="Z116" s="4"/>
      <c r="AA116" s="8"/>
      <c r="AB116" t="str">
        <f t="shared" si="8"/>
        <v>SearchParameter-us-core-procedure-status.html</v>
      </c>
    </row>
    <row r="117" spans="1:28" ht="19" customHeight="1" x14ac:dyDescent="0.2">
      <c r="A117">
        <v>116</v>
      </c>
      <c r="B117" t="s">
        <v>364</v>
      </c>
      <c r="C117" t="s">
        <v>54</v>
      </c>
      <c r="D117" t="s">
        <v>12</v>
      </c>
      <c r="E117" t="b">
        <v>1</v>
      </c>
      <c r="G117" t="str">
        <f t="shared" si="14"/>
        <v>http://hl7.org/fhir/us/core/StructureDefinition/us-core-questionnaireresponse</v>
      </c>
      <c r="H117" t="s">
        <v>55</v>
      </c>
      <c r="J117" t="s">
        <v>55</v>
      </c>
      <c r="K117" t="s">
        <v>56</v>
      </c>
      <c r="L117" t="str">
        <f t="shared" si="15"/>
        <v>QuestionnaireResponse._id</v>
      </c>
      <c r="M117" t="s">
        <v>55</v>
      </c>
      <c r="O117" t="s">
        <v>55</v>
      </c>
      <c r="Y117" s="22" t="str">
        <f>"support both read " &amp;B117&amp; " by `id` **AND** " &amp;B117&amp; " search"</f>
        <v>support both read QuestionnaireResponse by `id` **AND** QuestionnaireResponse search</v>
      </c>
      <c r="Z117" s="4" t="s">
        <v>414</v>
      </c>
      <c r="AB117" t="str">
        <f t="shared" si="8"/>
        <v>SearchParameter-us-core-questionnaireresponse-id.html</v>
      </c>
    </row>
    <row r="118" spans="1:28" ht="19" customHeight="1" x14ac:dyDescent="0.2">
      <c r="A118">
        <v>117</v>
      </c>
      <c r="B118" t="s">
        <v>364</v>
      </c>
      <c r="C118" t="s">
        <v>339</v>
      </c>
      <c r="D118" t="s">
        <v>29</v>
      </c>
      <c r="E118" t="b">
        <v>0</v>
      </c>
      <c r="F118" s="1" t="s">
        <v>301</v>
      </c>
      <c r="G118" t="str">
        <f t="shared" si="14"/>
        <v>http://hl7.org/fhir/us/core/StructureDefinition/us-core-questionnaireresponse</v>
      </c>
      <c r="H118" t="s">
        <v>55</v>
      </c>
      <c r="J118" t="s">
        <v>55</v>
      </c>
      <c r="K118" t="s">
        <v>76</v>
      </c>
      <c r="L118" t="str">
        <f t="shared" si="15"/>
        <v>QuestionnaireResponse.authored</v>
      </c>
      <c r="M118" t="s">
        <v>55</v>
      </c>
      <c r="O118" t="s">
        <v>55</v>
      </c>
      <c r="P118" s="10" t="s">
        <v>68</v>
      </c>
      <c r="S118" t="s">
        <v>90</v>
      </c>
      <c r="Y118" s="18" t="s">
        <v>418</v>
      </c>
      <c r="AB118" t="str">
        <f t="shared" si="8"/>
        <v>SearchParameter-us-core-questionnaireresponse-authored.html</v>
      </c>
    </row>
    <row r="119" spans="1:28" ht="19" customHeight="1" x14ac:dyDescent="0.2">
      <c r="A119">
        <v>118</v>
      </c>
      <c r="B119" t="s">
        <v>364</v>
      </c>
      <c r="C119" t="s">
        <v>87</v>
      </c>
      <c r="D119" t="s">
        <v>12</v>
      </c>
      <c r="E119" t="b">
        <v>1</v>
      </c>
      <c r="F119" s="1" t="s">
        <v>300</v>
      </c>
      <c r="G119" t="str">
        <f t="shared" si="14"/>
        <v>http://hl7.org/fhir/us/core/StructureDefinition/us-core-questionnaireresponse</v>
      </c>
      <c r="H119" t="s">
        <v>55</v>
      </c>
      <c r="J119" t="s">
        <v>55</v>
      </c>
      <c r="K119" t="s">
        <v>88</v>
      </c>
      <c r="L119" t="str">
        <f t="shared" si="15"/>
        <v>QuestionnaireResponse.patient</v>
      </c>
      <c r="M119" t="s">
        <v>55</v>
      </c>
      <c r="O119" t="s">
        <v>55</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364</v>
      </c>
      <c r="C120" t="s">
        <v>374</v>
      </c>
      <c r="D120" t="s">
        <v>29</v>
      </c>
      <c r="E120" t="b">
        <v>0</v>
      </c>
      <c r="F120" s="1" t="s">
        <v>300</v>
      </c>
      <c r="G120" t="str">
        <f t="shared" si="14"/>
        <v>http://hl7.org/fhir/us/core/StructureDefinition/us-core-questionnaireresponse</v>
      </c>
      <c r="H120" t="s">
        <v>55</v>
      </c>
      <c r="J120" t="s">
        <v>55</v>
      </c>
      <c r="K120" t="s">
        <v>88</v>
      </c>
      <c r="L120" t="str">
        <f t="shared" si="15"/>
        <v>QuestionnaireResponse.questionnaire</v>
      </c>
      <c r="M120" t="s">
        <v>55</v>
      </c>
      <c r="O120" t="s">
        <v>55</v>
      </c>
      <c r="Y120" s="18" t="s">
        <v>419</v>
      </c>
      <c r="AB120" t="str">
        <f t="shared" si="8"/>
        <v>SearchParameter-us-core-questionnaireresponse-questionnaire.html</v>
      </c>
    </row>
    <row r="121" spans="1:28" ht="19" customHeight="1" x14ac:dyDescent="0.2">
      <c r="A121">
        <v>120</v>
      </c>
      <c r="B121" t="s">
        <v>364</v>
      </c>
      <c r="C121" t="s">
        <v>60</v>
      </c>
      <c r="D121" t="s">
        <v>29</v>
      </c>
      <c r="E121" t="b">
        <v>0</v>
      </c>
      <c r="F121" s="1" t="s">
        <v>303</v>
      </c>
      <c r="G121" t="str">
        <f t="shared" si="14"/>
        <v>http://hl7.org/fhir/us/core/StructureDefinition/us-core-questionnaireresponse</v>
      </c>
      <c r="H121" t="s">
        <v>55</v>
      </c>
      <c r="J121" t="s">
        <v>55</v>
      </c>
      <c r="K121" t="s">
        <v>56</v>
      </c>
      <c r="L121" t="str">
        <f t="shared" si="15"/>
        <v>QuestionnaireResponse.status</v>
      </c>
      <c r="M121" t="s">
        <v>55</v>
      </c>
      <c r="N121" t="s">
        <v>12</v>
      </c>
      <c r="O121" t="s">
        <v>55</v>
      </c>
      <c r="Y121" s="18" t="s">
        <v>415</v>
      </c>
      <c r="AB121" t="str">
        <f t="shared" si="8"/>
        <v>SearchParameter-us-core-questionnaireresponse-status.html</v>
      </c>
    </row>
    <row r="122" spans="1:28" ht="19" customHeight="1" x14ac:dyDescent="0.2">
      <c r="A122">
        <v>121</v>
      </c>
      <c r="B122" t="s">
        <v>345</v>
      </c>
      <c r="C122" t="s">
        <v>54</v>
      </c>
      <c r="D122" t="s">
        <v>12</v>
      </c>
      <c r="E122" t="b">
        <v>1</v>
      </c>
      <c r="G122" t="str">
        <f t="shared" si="14"/>
        <v>http://hl7.org/fhir/us/core/StructureDefinition/us-core-relatedperson</v>
      </c>
      <c r="H122" t="s">
        <v>55</v>
      </c>
      <c r="J122" t="s">
        <v>55</v>
      </c>
      <c r="K122" t="s">
        <v>56</v>
      </c>
      <c r="L122" t="str">
        <f t="shared" si="15"/>
        <v>RelatedPerson._id</v>
      </c>
      <c r="M122" t="s">
        <v>55</v>
      </c>
      <c r="O122" t="s">
        <v>55</v>
      </c>
      <c r="Y122" s="22" t="str">
        <f>"support both read " &amp;B122&amp; " by `id` **AND** " &amp;B122&amp; " search"</f>
        <v>support both read RelatedPerson by `id` **AND** RelatedPerson search</v>
      </c>
      <c r="Z122" s="4" t="s">
        <v>349</v>
      </c>
      <c r="AA122" s="8"/>
      <c r="AB122" t="str">
        <f t="shared" ref="AB122:AB132" si="16">"SearchParameter-us-core-"&amp;LOWER((B122)&amp;"-"&amp;SUBSTITUTE(C122,"_","")&amp;".html")</f>
        <v>SearchParameter-us-core-relatedperson-id.html</v>
      </c>
    </row>
    <row r="123" spans="1:28" ht="19" customHeight="1" x14ac:dyDescent="0.2">
      <c r="A123">
        <v>122</v>
      </c>
      <c r="B123" t="s">
        <v>345</v>
      </c>
      <c r="C123" t="s">
        <v>22</v>
      </c>
      <c r="D123" t="s">
        <v>68</v>
      </c>
      <c r="E123" t="b">
        <v>0</v>
      </c>
      <c r="G123" t="str">
        <f t="shared" si="14"/>
        <v>http://hl7.org/fhir/us/core/StructureDefinition/us-core-relatedperson</v>
      </c>
      <c r="H123" t="s">
        <v>55</v>
      </c>
      <c r="J123" t="s">
        <v>55</v>
      </c>
      <c r="K123" t="s">
        <v>62</v>
      </c>
      <c r="L123" t="str">
        <f t="shared" si="15"/>
        <v>RelatedPerson.name</v>
      </c>
      <c r="M123" t="s">
        <v>55</v>
      </c>
      <c r="O123" t="s">
        <v>55</v>
      </c>
      <c r="Y123" s="4" t="s">
        <v>410</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345</v>
      </c>
      <c r="C124" t="s">
        <v>87</v>
      </c>
      <c r="D124" t="s">
        <v>68</v>
      </c>
      <c r="E124" t="b">
        <v>1</v>
      </c>
      <c r="F124" s="1" t="s">
        <v>300</v>
      </c>
      <c r="G124" t="str">
        <f t="shared" si="14"/>
        <v>http://hl7.org/fhir/us/core/StructureDefinition/us-core-relatedperson</v>
      </c>
      <c r="H124" t="s">
        <v>55</v>
      </c>
      <c r="J124" t="s">
        <v>55</v>
      </c>
      <c r="K124" t="s">
        <v>88</v>
      </c>
      <c r="L124" t="str">
        <f t="shared" si="15"/>
        <v>RelatedPerson.patient</v>
      </c>
      <c r="M124" t="s">
        <v>55</v>
      </c>
      <c r="O124" t="s">
        <v>55</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337</v>
      </c>
      <c r="C125" t="s">
        <v>54</v>
      </c>
      <c r="D125" t="s">
        <v>12</v>
      </c>
      <c r="E125" t="b">
        <v>1</v>
      </c>
      <c r="G125" t="str">
        <f t="shared" si="14"/>
        <v>http://hl7.org/fhir/us/core/StructureDefinition/us-core-servicerequest</v>
      </c>
      <c r="H125" t="s">
        <v>55</v>
      </c>
      <c r="J125" t="s">
        <v>55</v>
      </c>
      <c r="K125" t="s">
        <v>56</v>
      </c>
      <c r="L125" t="str">
        <f t="shared" si="15"/>
        <v>ServiceRequest._id</v>
      </c>
      <c r="M125" t="s">
        <v>55</v>
      </c>
      <c r="O125" t="s">
        <v>55</v>
      </c>
      <c r="Y125" s="22" t="str">
        <f>"support both read " &amp;B125&amp; " by `id` **AND** " &amp;B125&amp; " search"</f>
        <v>support both read ServiceRequest by `id` **AND** ServiceRequest search</v>
      </c>
      <c r="Z125" s="4" t="s">
        <v>338</v>
      </c>
      <c r="AB125" t="str">
        <f t="shared" si="16"/>
        <v>SearchParameter-us-core-servicerequest-id.html</v>
      </c>
    </row>
    <row r="126" spans="1:28" ht="19" customHeight="1" x14ac:dyDescent="0.2">
      <c r="A126">
        <v>125</v>
      </c>
      <c r="B126" t="s">
        <v>337</v>
      </c>
      <c r="C126" t="s">
        <v>339</v>
      </c>
      <c r="D126" t="s">
        <v>29</v>
      </c>
      <c r="E126" t="b">
        <v>0</v>
      </c>
      <c r="F126" s="1" t="s">
        <v>301</v>
      </c>
      <c r="G126" t="str">
        <f t="shared" si="14"/>
        <v>http://hl7.org/fhir/us/core/StructureDefinition/us-core-servicerequest</v>
      </c>
      <c r="H126" t="s">
        <v>55</v>
      </c>
      <c r="J126" t="s">
        <v>55</v>
      </c>
      <c r="K126" t="s">
        <v>76</v>
      </c>
      <c r="L126" t="str">
        <f t="shared" si="15"/>
        <v>ServiceRequest.authored</v>
      </c>
      <c r="M126" t="s">
        <v>55</v>
      </c>
      <c r="O126" t="s">
        <v>55</v>
      </c>
      <c r="P126" s="10" t="s">
        <v>68</v>
      </c>
      <c r="S126" t="s">
        <v>90</v>
      </c>
      <c r="AA126" s="8"/>
      <c r="AB126" t="str">
        <f t="shared" si="16"/>
        <v>SearchParameter-us-core-servicerequest-authored.html</v>
      </c>
    </row>
    <row r="127" spans="1:28" ht="19" customHeight="1" x14ac:dyDescent="0.2">
      <c r="A127">
        <v>126</v>
      </c>
      <c r="B127" t="s">
        <v>337</v>
      </c>
      <c r="C127" t="s">
        <v>94</v>
      </c>
      <c r="D127" t="s">
        <v>29</v>
      </c>
      <c r="E127" t="b">
        <v>0</v>
      </c>
      <c r="F127" s="1" t="s">
        <v>303</v>
      </c>
      <c r="G127" t="str">
        <f t="shared" si="14"/>
        <v>http://hl7.org/fhir/us/core/StructureDefinition/us-core-servicerequest</v>
      </c>
      <c r="H127" t="s">
        <v>55</v>
      </c>
      <c r="J127" t="s">
        <v>55</v>
      </c>
      <c r="K127" t="s">
        <v>56</v>
      </c>
      <c r="L127" t="str">
        <f t="shared" si="15"/>
        <v>ServiceRequest.category</v>
      </c>
      <c r="M127" t="s">
        <v>55</v>
      </c>
      <c r="O127" t="s">
        <v>55</v>
      </c>
      <c r="Y127" s="4"/>
      <c r="Z127" s="4"/>
      <c r="AA127" s="8"/>
      <c r="AB127" t="str">
        <f t="shared" si="16"/>
        <v>SearchParameter-us-core-servicerequest-category.html</v>
      </c>
    </row>
    <row r="128" spans="1:28" ht="19" customHeight="1" x14ac:dyDescent="0.2">
      <c r="A128">
        <v>127</v>
      </c>
      <c r="B128" t="s">
        <v>337</v>
      </c>
      <c r="C128" t="s">
        <v>25</v>
      </c>
      <c r="D128" t="s">
        <v>29</v>
      </c>
      <c r="E128" t="b">
        <v>0</v>
      </c>
      <c r="F128" s="1" t="s">
        <v>303</v>
      </c>
      <c r="G128" t="str">
        <f t="shared" si="14"/>
        <v>http://hl7.org/fhir/us/core/StructureDefinition/us-core-servicerequest</v>
      </c>
      <c r="H128" t="s">
        <v>55</v>
      </c>
      <c r="J128" t="s">
        <v>55</v>
      </c>
      <c r="K128" t="s">
        <v>56</v>
      </c>
      <c r="L128" t="str">
        <f t="shared" si="15"/>
        <v>ServiceRequest.code</v>
      </c>
      <c r="M128" t="s">
        <v>55</v>
      </c>
      <c r="N128" t="s">
        <v>68</v>
      </c>
      <c r="O128" t="s">
        <v>55</v>
      </c>
      <c r="Y128" s="4"/>
      <c r="Z128" s="4"/>
      <c r="AA128" s="8"/>
      <c r="AB128" t="str">
        <f t="shared" si="16"/>
        <v>SearchParameter-us-core-servicerequest-code.html</v>
      </c>
    </row>
    <row r="129" spans="1:28" ht="51" customHeight="1" x14ac:dyDescent="0.2">
      <c r="A129">
        <v>128</v>
      </c>
      <c r="B129" t="s">
        <v>337</v>
      </c>
      <c r="C129" t="s">
        <v>87</v>
      </c>
      <c r="D129" t="s">
        <v>12</v>
      </c>
      <c r="E129" t="b">
        <v>1</v>
      </c>
      <c r="F129" s="1" t="s">
        <v>300</v>
      </c>
      <c r="G129" t="str">
        <f t="shared" si="14"/>
        <v>http://hl7.org/fhir/us/core/StructureDefinition/us-core-servicerequest</v>
      </c>
      <c r="H129" t="s">
        <v>55</v>
      </c>
      <c r="J129" t="s">
        <v>55</v>
      </c>
      <c r="K129" t="s">
        <v>88</v>
      </c>
      <c r="L129" t="str">
        <f t="shared" si="15"/>
        <v>ServiceRequest.patient</v>
      </c>
      <c r="M129" t="s">
        <v>55</v>
      </c>
      <c r="O129" t="s">
        <v>55</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337</v>
      </c>
      <c r="C130" t="s">
        <v>60</v>
      </c>
      <c r="D130" t="s">
        <v>29</v>
      </c>
      <c r="E130" t="b">
        <v>0</v>
      </c>
      <c r="F130" s="1" t="s">
        <v>303</v>
      </c>
      <c r="G130" t="str">
        <f t="shared" si="14"/>
        <v>http://hl7.org/fhir/us/core/StructureDefinition/us-core-servicerequest</v>
      </c>
      <c r="H130" t="s">
        <v>55</v>
      </c>
      <c r="J130" t="s">
        <v>55</v>
      </c>
      <c r="K130" t="s">
        <v>56</v>
      </c>
      <c r="L130" t="str">
        <f t="shared" si="15"/>
        <v>ServiceRequest.status</v>
      </c>
      <c r="M130" t="s">
        <v>55</v>
      </c>
      <c r="N130" t="s">
        <v>12</v>
      </c>
      <c r="O130" t="s">
        <v>55</v>
      </c>
      <c r="Y130" s="4"/>
      <c r="Z130" s="4"/>
      <c r="AA130" s="8"/>
      <c r="AB130" t="str">
        <f t="shared" si="16"/>
        <v>SearchParameter-us-core-servicerequest-status.html</v>
      </c>
    </row>
    <row r="131" spans="1:28" ht="19" customHeight="1" x14ac:dyDescent="0.2">
      <c r="A131">
        <v>130</v>
      </c>
      <c r="B131" t="s">
        <v>393</v>
      </c>
      <c r="C131" t="s">
        <v>54</v>
      </c>
      <c r="D131" t="s">
        <v>12</v>
      </c>
      <c r="E131" t="b">
        <v>1</v>
      </c>
      <c r="G131" t="str">
        <f t="shared" si="14"/>
        <v>http://hl7.org/fhir/us/core/StructureDefinition/us-core-specimen</v>
      </c>
      <c r="H131" t="s">
        <v>55</v>
      </c>
      <c r="J131" t="s">
        <v>55</v>
      </c>
      <c r="K131" t="s">
        <v>56</v>
      </c>
      <c r="L131" t="str">
        <f t="shared" si="15"/>
        <v>Specimen._id</v>
      </c>
      <c r="M131" t="s">
        <v>55</v>
      </c>
      <c r="O131" t="s">
        <v>55</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393</v>
      </c>
      <c r="C132" t="s">
        <v>87</v>
      </c>
      <c r="D132" t="s">
        <v>68</v>
      </c>
      <c r="E132" t="b">
        <v>1</v>
      </c>
      <c r="G132" t="str">
        <f t="shared" si="14"/>
        <v>http://hl7.org/fhir/us/core/StructureDefinition/us-core-specimen</v>
      </c>
      <c r="H132" t="s">
        <v>55</v>
      </c>
      <c r="J132" t="s">
        <v>55</v>
      </c>
      <c r="K132" t="s">
        <v>88</v>
      </c>
      <c r="L132" t="str">
        <f t="shared" si="15"/>
        <v>Specimen.patient</v>
      </c>
      <c r="M132" t="s">
        <v>55</v>
      </c>
      <c r="O132" t="s">
        <v>55</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B2" activePane="bottomRight" state="frozen"/>
      <selection pane="topRight" activeCell="B1" sqref="B1"/>
      <selection pane="bottomLeft" activeCell="A2" sqref="A2"/>
      <selection pane="bottomRight" activeCell="B38" sqref="B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466</v>
      </c>
      <c r="B1" s="3" t="s">
        <v>36</v>
      </c>
      <c r="C1" s="3" t="s">
        <v>38</v>
      </c>
      <c r="D1" s="3" t="s">
        <v>467</v>
      </c>
      <c r="E1" s="3" t="s">
        <v>330</v>
      </c>
      <c r="F1" s="3" t="s">
        <v>468</v>
      </c>
      <c r="G1" s="3" t="s">
        <v>469</v>
      </c>
      <c r="H1" s="3" t="s">
        <v>470</v>
      </c>
      <c r="I1" s="3" t="s">
        <v>3</v>
      </c>
      <c r="J1" s="3" t="s">
        <v>52</v>
      </c>
      <c r="K1" s="3" t="s">
        <v>53</v>
      </c>
    </row>
    <row r="2" spans="1:11" ht="16" thickTop="1" x14ac:dyDescent="0.2">
      <c r="A2">
        <v>1</v>
      </c>
      <c r="B2" t="s">
        <v>471</v>
      </c>
      <c r="C2" t="str">
        <f t="shared" ref="C2:C49" si="0">"http://hl7.org/fhir/us/core/StructureDefinition/us-core-"&amp;LOWER(B2)</f>
        <v>http://hl7.org/fhir/us/core/StructureDefinition/us-core-!encounter</v>
      </c>
      <c r="D2" t="s">
        <v>472</v>
      </c>
      <c r="F2" t="s">
        <v>68</v>
      </c>
      <c r="G2" t="s">
        <v>473</v>
      </c>
      <c r="K2" s="4" t="str">
        <f t="shared" ref="K2:K17" si="1">"Fetches a bundle of all "&amp;B2&amp;" resources matching the specified "&amp;SUBSTITUTE(D2,","," and ")</f>
        <v>Fetches a bundle of all !Encounter resources matching the specified class and date</v>
      </c>
    </row>
    <row r="3" spans="1:11" x14ac:dyDescent="0.2">
      <c r="A3">
        <v>2</v>
      </c>
      <c r="B3" t="s">
        <v>471</v>
      </c>
      <c r="C3" t="str">
        <f t="shared" si="0"/>
        <v>http://hl7.org/fhir/us/core/StructureDefinition/us-core-!encounter</v>
      </c>
      <c r="D3" t="s">
        <v>474</v>
      </c>
      <c r="F3" t="s">
        <v>68</v>
      </c>
      <c r="G3" t="s">
        <v>475</v>
      </c>
      <c r="K3" s="4" t="str">
        <f t="shared" si="1"/>
        <v>Fetches a bundle of all !Encounter resources matching the specified class and date and patient</v>
      </c>
    </row>
    <row r="4" spans="1:11" x14ac:dyDescent="0.2">
      <c r="A4">
        <v>3</v>
      </c>
      <c r="B4" t="s">
        <v>471</v>
      </c>
      <c r="C4" t="str">
        <f t="shared" si="0"/>
        <v>http://hl7.org/fhir/us/core/StructureDefinition/us-core-!encounter</v>
      </c>
      <c r="D4" t="s">
        <v>476</v>
      </c>
      <c r="F4" t="s">
        <v>68</v>
      </c>
      <c r="G4" t="s">
        <v>475</v>
      </c>
      <c r="K4" s="4" t="str">
        <f t="shared" si="1"/>
        <v>Fetches a bundle of all !Encounter resources matching the specified class and date and patient and type</v>
      </c>
    </row>
    <row r="5" spans="1:11" x14ac:dyDescent="0.2">
      <c r="A5">
        <v>4</v>
      </c>
      <c r="B5" t="s">
        <v>471</v>
      </c>
      <c r="C5" t="str">
        <f t="shared" si="0"/>
        <v>http://hl7.org/fhir/us/core/StructureDefinition/us-core-!encounter</v>
      </c>
      <c r="D5" t="s">
        <v>477</v>
      </c>
      <c r="F5" t="s">
        <v>68</v>
      </c>
      <c r="G5" t="s">
        <v>473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478</v>
      </c>
      <c r="F6" t="s">
        <v>68</v>
      </c>
      <c r="G6" t="s">
        <v>479</v>
      </c>
      <c r="I6" t="s">
        <v>480</v>
      </c>
      <c r="J6" t="s">
        <v>481</v>
      </c>
      <c r="K6" s="4" t="str">
        <f t="shared" si="1"/>
        <v>Fetches a bundle of all Encounter resources matching the specified class and patient</v>
      </c>
    </row>
    <row r="7" spans="1:11" x14ac:dyDescent="0.2">
      <c r="A7">
        <v>6</v>
      </c>
      <c r="B7" t="s">
        <v>471</v>
      </c>
      <c r="C7" t="str">
        <f t="shared" si="0"/>
        <v>http://hl7.org/fhir/us/core/StructureDefinition/us-core-!encounter</v>
      </c>
      <c r="D7" t="s">
        <v>482</v>
      </c>
      <c r="F7" t="s">
        <v>68</v>
      </c>
      <c r="G7" t="s">
        <v>479</v>
      </c>
      <c r="K7" s="4" t="str">
        <f t="shared" si="1"/>
        <v>Fetches a bundle of all !Encounter resources matching the specified class and patient and status</v>
      </c>
    </row>
    <row r="8" spans="1:11" x14ac:dyDescent="0.2">
      <c r="A8">
        <v>7</v>
      </c>
      <c r="B8" t="s">
        <v>471</v>
      </c>
      <c r="C8" t="str">
        <f t="shared" si="0"/>
        <v>http://hl7.org/fhir/us/core/StructureDefinition/us-core-!encounter</v>
      </c>
      <c r="D8" t="s">
        <v>483</v>
      </c>
      <c r="F8" t="s">
        <v>68</v>
      </c>
      <c r="G8" t="s">
        <v>479</v>
      </c>
      <c r="K8" s="4" t="str">
        <f t="shared" si="1"/>
        <v>Fetches a bundle of all !Encounter resources matching the specified class and patient and status and type</v>
      </c>
    </row>
    <row r="9" spans="1:11" x14ac:dyDescent="0.2">
      <c r="A9">
        <v>8</v>
      </c>
      <c r="B9" t="s">
        <v>471</v>
      </c>
      <c r="C9" t="str">
        <f t="shared" si="0"/>
        <v>http://hl7.org/fhir/us/core/StructureDefinition/us-core-!encounter</v>
      </c>
      <c r="D9" t="s">
        <v>484</v>
      </c>
      <c r="F9" t="s">
        <v>68</v>
      </c>
      <c r="G9" t="s">
        <v>479</v>
      </c>
      <c r="J9" s="4"/>
      <c r="K9" s="4" t="str">
        <f t="shared" si="1"/>
        <v>Fetches a bundle of all !Encounter resources matching the specified class and patient and type</v>
      </c>
    </row>
    <row r="10" spans="1:11" x14ac:dyDescent="0.2">
      <c r="A10">
        <v>9</v>
      </c>
      <c r="B10" t="s">
        <v>471</v>
      </c>
      <c r="C10" t="str">
        <f t="shared" si="0"/>
        <v>http://hl7.org/fhir/us/core/StructureDefinition/us-core-!encounter</v>
      </c>
      <c r="D10" t="s">
        <v>485</v>
      </c>
      <c r="F10" t="s">
        <v>68</v>
      </c>
      <c r="G10" t="s">
        <v>56</v>
      </c>
      <c r="I10" s="4"/>
      <c r="J10" s="4"/>
      <c r="K10" s="4" t="str">
        <f t="shared" si="1"/>
        <v>Fetches a bundle of all !Encounter resources matching the specified class and status</v>
      </c>
    </row>
    <row r="11" spans="1:11" x14ac:dyDescent="0.2">
      <c r="A11">
        <v>10</v>
      </c>
      <c r="B11" t="s">
        <v>471</v>
      </c>
      <c r="C11" t="str">
        <f t="shared" si="0"/>
        <v>http://hl7.org/fhir/us/core/StructureDefinition/us-core-!encounter</v>
      </c>
      <c r="D11" t="s">
        <v>486</v>
      </c>
      <c r="F11" t="s">
        <v>68</v>
      </c>
      <c r="G11" t="s">
        <v>56</v>
      </c>
      <c r="I11" s="4"/>
      <c r="K11" s="4" t="str">
        <f t="shared" si="1"/>
        <v>Fetches a bundle of all !Encounter resources matching the specified class and status and type</v>
      </c>
    </row>
    <row r="12" spans="1:11" x14ac:dyDescent="0.2">
      <c r="A12">
        <v>11</v>
      </c>
      <c r="B12" t="s">
        <v>471</v>
      </c>
      <c r="C12" t="str">
        <f t="shared" si="0"/>
        <v>http://hl7.org/fhir/us/core/StructureDefinition/us-core-!encounter</v>
      </c>
      <c r="D12" t="s">
        <v>487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488</v>
      </c>
      <c r="F13" t="s">
        <v>12</v>
      </c>
      <c r="G13" t="s">
        <v>489</v>
      </c>
      <c r="I13" s="4" t="s">
        <v>490</v>
      </c>
      <c r="J13" t="s">
        <v>491</v>
      </c>
      <c r="K13" s="4" t="str">
        <f t="shared" si="1"/>
        <v>Fetches a bundle of all Encounter resources matching the specified date and patient</v>
      </c>
    </row>
    <row r="14" spans="1:11" x14ac:dyDescent="0.2">
      <c r="A14">
        <v>13</v>
      </c>
      <c r="B14" t="s">
        <v>471</v>
      </c>
      <c r="C14" t="str">
        <f t="shared" si="0"/>
        <v>http://hl7.org/fhir/us/core/StructureDefinition/us-core-!encounter</v>
      </c>
      <c r="D14" t="s">
        <v>492</v>
      </c>
      <c r="F14" t="s">
        <v>68</v>
      </c>
      <c r="G14" t="s">
        <v>475</v>
      </c>
      <c r="K14" s="4" t="str">
        <f t="shared" si="1"/>
        <v>Fetches a bundle of all !Encounter resources matching the specified date and patient and type</v>
      </c>
    </row>
    <row r="15" spans="1:11" x14ac:dyDescent="0.2">
      <c r="A15">
        <v>14</v>
      </c>
      <c r="B15" t="s">
        <v>471</v>
      </c>
      <c r="C15" t="str">
        <f t="shared" si="0"/>
        <v>http://hl7.org/fhir/us/core/StructureDefinition/us-core-!encounter</v>
      </c>
      <c r="D15" t="s">
        <v>493</v>
      </c>
      <c r="F15" t="s">
        <v>68</v>
      </c>
      <c r="G15" t="s">
        <v>473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494</v>
      </c>
      <c r="F16" t="s">
        <v>68</v>
      </c>
      <c r="G16" t="s">
        <v>479</v>
      </c>
      <c r="I16" t="s">
        <v>495</v>
      </c>
      <c r="J16" t="s">
        <v>496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497</v>
      </c>
      <c r="F17" t="s">
        <v>68</v>
      </c>
      <c r="G17" t="s">
        <v>88</v>
      </c>
      <c r="I17" t="s">
        <v>495</v>
      </c>
      <c r="J17" t="s">
        <v>498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499</v>
      </c>
      <c r="F18" t="s">
        <v>68</v>
      </c>
      <c r="G18" t="s">
        <v>500</v>
      </c>
      <c r="I18" s="4"/>
      <c r="J18" s="24" t="s">
        <v>501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471</v>
      </c>
      <c r="C19" t="str">
        <f t="shared" si="0"/>
        <v>http://hl7.org/fhir/us/core/StructureDefinition/us-core-!encounter</v>
      </c>
      <c r="D19" t="s">
        <v>502</v>
      </c>
      <c r="F19" t="s">
        <v>68</v>
      </c>
      <c r="G19" t="s">
        <v>479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503</v>
      </c>
      <c r="F20" t="s">
        <v>68</v>
      </c>
      <c r="G20" t="s">
        <v>479</v>
      </c>
      <c r="I20" t="s">
        <v>504</v>
      </c>
      <c r="J20" t="s">
        <v>505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506</v>
      </c>
      <c r="F21" t="s">
        <v>68</v>
      </c>
      <c r="G21" t="s">
        <v>479</v>
      </c>
      <c r="I21" t="s">
        <v>504</v>
      </c>
      <c r="J21" t="s">
        <v>507</v>
      </c>
      <c r="K21" s="4" t="str">
        <f t="shared" si="2"/>
        <v>Fetches a bundle of all Encounter resources matching the specified patient and discharge-disposition</v>
      </c>
    </row>
    <row r="22" spans="1:11" x14ac:dyDescent="0.2">
      <c r="A22">
        <v>21</v>
      </c>
      <c r="B22" t="s">
        <v>471</v>
      </c>
      <c r="C22" t="str">
        <f t="shared" si="0"/>
        <v>http://hl7.org/fhir/us/core/StructureDefinition/us-core-!encounter</v>
      </c>
      <c r="D22" t="s">
        <v>508</v>
      </c>
      <c r="F22" t="s">
        <v>68</v>
      </c>
      <c r="G22" t="s">
        <v>56</v>
      </c>
      <c r="I22" s="4"/>
      <c r="J22" s="4"/>
      <c r="K22" s="4" t="str">
        <f t="shared" si="2"/>
        <v>Fetches a bundle of all !Encounter resources matching the specified status and type</v>
      </c>
    </row>
    <row r="23" spans="1:11" x14ac:dyDescent="0.2">
      <c r="A23">
        <v>22</v>
      </c>
      <c r="B23" t="s">
        <v>509</v>
      </c>
      <c r="C23" t="str">
        <f t="shared" si="0"/>
        <v>http://hl7.org/fhir/us/core/StructureDefinition/us-core-!questionnaire</v>
      </c>
      <c r="D23" t="s">
        <v>510</v>
      </c>
      <c r="F23" t="s">
        <v>68</v>
      </c>
      <c r="G23" t="s">
        <v>511</v>
      </c>
      <c r="J23" s="4"/>
      <c r="K23" s="4" t="str">
        <f t="shared" si="2"/>
        <v>Fetches a bundle of all !Questionnaire resources matching the specified context-type-value and publisher</v>
      </c>
    </row>
    <row r="24" spans="1:11" x14ac:dyDescent="0.2">
      <c r="A24">
        <v>23</v>
      </c>
      <c r="B24" t="s">
        <v>509</v>
      </c>
      <c r="C24" t="str">
        <f t="shared" si="0"/>
        <v>http://hl7.org/fhir/us/core/StructureDefinition/us-core-!questionnaire</v>
      </c>
      <c r="D24" t="s">
        <v>512</v>
      </c>
      <c r="F24" t="s">
        <v>68</v>
      </c>
      <c r="G24" t="s">
        <v>513</v>
      </c>
      <c r="K24" s="4" t="str">
        <f t="shared" si="2"/>
        <v>Fetches a bundle of all !Questionnaire resources matching the specified context-type-value and publisher and status</v>
      </c>
    </row>
    <row r="25" spans="1:11" x14ac:dyDescent="0.2">
      <c r="A25">
        <v>24</v>
      </c>
      <c r="B25" t="s">
        <v>509</v>
      </c>
      <c r="C25" t="str">
        <f t="shared" si="0"/>
        <v>http://hl7.org/fhir/us/core/StructureDefinition/us-core-!questionnaire</v>
      </c>
      <c r="D25" t="s">
        <v>514</v>
      </c>
      <c r="F25" t="s">
        <v>68</v>
      </c>
      <c r="G25" t="s">
        <v>515</v>
      </c>
      <c r="I25" s="4"/>
      <c r="K25" s="4" t="str">
        <f t="shared" si="2"/>
        <v>Fetches a bundle of all !Questionnaire resources matching the specified context-type-value and status</v>
      </c>
    </row>
    <row r="26" spans="1:11" x14ac:dyDescent="0.2">
      <c r="A26">
        <v>25</v>
      </c>
      <c r="B26" t="s">
        <v>509</v>
      </c>
      <c r="C26" t="str">
        <f t="shared" si="0"/>
        <v>http://hl7.org/fhir/us/core/StructureDefinition/us-core-!questionnaire</v>
      </c>
      <c r="D26" t="s">
        <v>516</v>
      </c>
      <c r="F26" t="s">
        <v>12</v>
      </c>
      <c r="G26" t="s">
        <v>517</v>
      </c>
      <c r="I26" s="4"/>
      <c r="J26" s="4"/>
      <c r="K26" s="4" t="str">
        <f t="shared" si="2"/>
        <v>Fetches a bundle of all !Questionnaire resources matching the specified publisher and status</v>
      </c>
    </row>
    <row r="27" spans="1:11" x14ac:dyDescent="0.2">
      <c r="A27">
        <v>26</v>
      </c>
      <c r="B27" t="s">
        <v>509</v>
      </c>
      <c r="C27" t="str">
        <f t="shared" si="0"/>
        <v>http://hl7.org/fhir/us/core/StructureDefinition/us-core-!questionnaire</v>
      </c>
      <c r="D27" t="s">
        <v>518</v>
      </c>
      <c r="F27" t="s">
        <v>68</v>
      </c>
      <c r="G27" t="s">
        <v>517</v>
      </c>
      <c r="I27" s="4"/>
      <c r="J27" s="4"/>
      <c r="K27" s="4" t="str">
        <f t="shared" si="2"/>
        <v>Fetches a bundle of all !Questionnaire resources matching the specified publisher and status and version</v>
      </c>
    </row>
    <row r="28" spans="1:11" x14ac:dyDescent="0.2">
      <c r="A28">
        <v>27</v>
      </c>
      <c r="B28" t="s">
        <v>509</v>
      </c>
      <c r="C28" t="str">
        <f t="shared" si="0"/>
        <v>http://hl7.org/fhir/us/core/StructureDefinition/us-core-!questionnaire</v>
      </c>
      <c r="D28" t="s">
        <v>519</v>
      </c>
      <c r="F28" t="s">
        <v>68</v>
      </c>
      <c r="G28" t="s">
        <v>517</v>
      </c>
      <c r="I28" s="4"/>
      <c r="J28" s="4"/>
      <c r="K28" s="4" t="str">
        <f t="shared" si="2"/>
        <v>Fetches a bundle of all !Questionnaire resources matching the specified publisher and version</v>
      </c>
    </row>
    <row r="29" spans="1:11" x14ac:dyDescent="0.2">
      <c r="A29">
        <v>28</v>
      </c>
      <c r="B29" t="s">
        <v>509</v>
      </c>
      <c r="C29" t="str">
        <f t="shared" si="0"/>
        <v>http://hl7.org/fhir/us/core/StructureDefinition/us-core-!questionnaire</v>
      </c>
      <c r="D29" t="s">
        <v>520</v>
      </c>
      <c r="F29" t="s">
        <v>68</v>
      </c>
      <c r="G29" t="s">
        <v>517</v>
      </c>
      <c r="K29" s="4" t="str">
        <f t="shared" si="2"/>
        <v>Fetches a bundle of all !Questionnaire resources matching the specified status and title and version</v>
      </c>
    </row>
    <row r="30" spans="1:11" x14ac:dyDescent="0.2">
      <c r="A30">
        <v>29</v>
      </c>
      <c r="B30" t="s">
        <v>509</v>
      </c>
      <c r="C30" t="str">
        <f t="shared" si="0"/>
        <v>http://hl7.org/fhir/us/core/StructureDefinition/us-core-!questionnaire</v>
      </c>
      <c r="D30" t="s">
        <v>521</v>
      </c>
      <c r="F30" t="s">
        <v>68</v>
      </c>
      <c r="G30" t="s">
        <v>56</v>
      </c>
      <c r="K30" s="4" t="str">
        <f t="shared" si="2"/>
        <v>Fetches a bundle of all !Questionnaire resources matching the specified status and version</v>
      </c>
    </row>
    <row r="31" spans="1:11" x14ac:dyDescent="0.2">
      <c r="A31">
        <v>30</v>
      </c>
      <c r="B31" t="s">
        <v>509</v>
      </c>
      <c r="C31" t="str">
        <f t="shared" si="0"/>
        <v>http://hl7.org/fhir/us/core/StructureDefinition/us-core-!questionnaire</v>
      </c>
      <c r="D31" t="s">
        <v>522</v>
      </c>
      <c r="F31" t="s">
        <v>68</v>
      </c>
      <c r="G31" t="s">
        <v>517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523</v>
      </c>
      <c r="F32" t="s">
        <v>68</v>
      </c>
      <c r="G32" t="s">
        <v>524</v>
      </c>
      <c r="I32" s="4" t="s">
        <v>525</v>
      </c>
      <c r="J32" s="4" t="s">
        <v>526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527</v>
      </c>
      <c r="F33" t="s">
        <v>68</v>
      </c>
      <c r="G33" t="s">
        <v>524</v>
      </c>
      <c r="I33" s="4" t="s">
        <v>528</v>
      </c>
      <c r="J33" s="4" t="s">
        <v>529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530</v>
      </c>
      <c r="F34" t="s">
        <v>12</v>
      </c>
      <c r="G34" t="s">
        <v>524</v>
      </c>
      <c r="I34" s="4" t="s">
        <v>531</v>
      </c>
      <c r="J34" s="4" t="s">
        <v>532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533</v>
      </c>
      <c r="F35" t="s">
        <v>68</v>
      </c>
      <c r="G35" t="s">
        <v>517</v>
      </c>
      <c r="I35" s="4" t="s">
        <v>534</v>
      </c>
      <c r="J35" s="4" t="s">
        <v>535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536</v>
      </c>
      <c r="F36" t="s">
        <v>12</v>
      </c>
      <c r="G36" t="s">
        <v>517</v>
      </c>
      <c r="I36" s="4" t="s">
        <v>537</v>
      </c>
      <c r="J36" s="4" t="s">
        <v>538</v>
      </c>
      <c r="K36" s="4" t="str">
        <f t="shared" si="2"/>
        <v>Fetches a bundle of all !Patient resources matching the specified gender and name</v>
      </c>
    </row>
    <row r="37" spans="1:11" x14ac:dyDescent="0.2">
      <c r="A37">
        <v>36</v>
      </c>
      <c r="B37" t="s">
        <v>92</v>
      </c>
      <c r="C37" t="str">
        <f t="shared" si="0"/>
        <v>http://hl7.org/fhir/us/core/StructureDefinition/us-core-condition</v>
      </c>
      <c r="D37" t="s">
        <v>539</v>
      </c>
      <c r="F37" t="s">
        <v>68</v>
      </c>
      <c r="G37" t="s">
        <v>479</v>
      </c>
      <c r="H37" t="s">
        <v>540</v>
      </c>
      <c r="I37" s="4" t="s">
        <v>541</v>
      </c>
      <c r="J37" s="4" t="s">
        <v>542</v>
      </c>
      <c r="K37" s="4" t="s">
        <v>543</v>
      </c>
    </row>
    <row r="38" spans="1:11" x14ac:dyDescent="0.2">
      <c r="A38">
        <v>37</v>
      </c>
      <c r="B38" t="s">
        <v>92</v>
      </c>
      <c r="C38" t="str">
        <f t="shared" si="0"/>
        <v>http://hl7.org/fhir/us/core/StructureDefinition/us-core-condition</v>
      </c>
      <c r="D38" t="s">
        <v>544</v>
      </c>
      <c r="F38" t="s">
        <v>12</v>
      </c>
      <c r="G38" t="s">
        <v>479</v>
      </c>
      <c r="I38" s="4" t="s">
        <v>545</v>
      </c>
      <c r="J38" s="4" t="s">
        <v>546</v>
      </c>
      <c r="K38" s="4" t="s">
        <v>547</v>
      </c>
    </row>
    <row r="39" spans="1:11" ht="16" x14ac:dyDescent="0.2">
      <c r="A39">
        <v>38</v>
      </c>
      <c r="B39" t="s">
        <v>92</v>
      </c>
      <c r="C39" t="str">
        <f t="shared" si="0"/>
        <v>http://hl7.org/fhir/us/core/StructureDefinition/us-core-condition</v>
      </c>
      <c r="D39" t="s">
        <v>548</v>
      </c>
      <c r="F39" t="s">
        <v>68</v>
      </c>
      <c r="G39" t="s">
        <v>479</v>
      </c>
      <c r="H39" t="s">
        <v>540</v>
      </c>
      <c r="I39" s="4" t="s">
        <v>549</v>
      </c>
      <c r="J39" s="25" t="s">
        <v>550</v>
      </c>
      <c r="K39" s="4" t="s">
        <v>551</v>
      </c>
    </row>
    <row r="40" spans="1:11" x14ac:dyDescent="0.2">
      <c r="A40">
        <v>39</v>
      </c>
      <c r="B40" t="s">
        <v>92</v>
      </c>
      <c r="C40" t="str">
        <f t="shared" si="0"/>
        <v>http://hl7.org/fhir/us/core/StructureDefinition/us-core-condition</v>
      </c>
      <c r="D40" t="s">
        <v>552</v>
      </c>
      <c r="F40" t="s">
        <v>68</v>
      </c>
      <c r="G40" t="s">
        <v>479</v>
      </c>
      <c r="I40" s="4" t="s">
        <v>545</v>
      </c>
      <c r="J40" s="4" t="s">
        <v>553</v>
      </c>
      <c r="K40" s="4" t="s">
        <v>554</v>
      </c>
    </row>
    <row r="41" spans="1:11" x14ac:dyDescent="0.2">
      <c r="A41">
        <v>41</v>
      </c>
      <c r="B41" t="s">
        <v>92</v>
      </c>
      <c r="C41" t="str">
        <f t="shared" si="0"/>
        <v>http://hl7.org/fhir/us/core/StructureDefinition/us-core-condition</v>
      </c>
      <c r="D41" t="s">
        <v>555</v>
      </c>
      <c r="F41" t="s">
        <v>68</v>
      </c>
      <c r="G41" t="s">
        <v>479</v>
      </c>
      <c r="I41" s="4" t="s">
        <v>556</v>
      </c>
      <c r="J41" s="4" t="s">
        <v>557</v>
      </c>
      <c r="K41" s="4" t="s">
        <v>558</v>
      </c>
    </row>
    <row r="42" spans="1:11" x14ac:dyDescent="0.2">
      <c r="A42">
        <v>42</v>
      </c>
      <c r="B42" t="s">
        <v>92</v>
      </c>
      <c r="C42" t="str">
        <f t="shared" si="0"/>
        <v>http://hl7.org/fhir/us/core/StructureDefinition/us-core-condition</v>
      </c>
      <c r="D42" t="s">
        <v>559</v>
      </c>
      <c r="F42" t="s">
        <v>68</v>
      </c>
      <c r="G42" t="s">
        <v>500</v>
      </c>
      <c r="I42" s="4" t="s">
        <v>560</v>
      </c>
      <c r="J42" s="4" t="s">
        <v>561</v>
      </c>
      <c r="K42" s="4" t="s">
        <v>562</v>
      </c>
    </row>
    <row r="43" spans="1:11" x14ac:dyDescent="0.2">
      <c r="A43">
        <v>43</v>
      </c>
      <c r="B43" t="s">
        <v>92</v>
      </c>
      <c r="C43" t="str">
        <f t="shared" si="0"/>
        <v>http://hl7.org/fhir/us/core/StructureDefinition/us-core-condition</v>
      </c>
      <c r="D43" t="s">
        <v>563</v>
      </c>
      <c r="F43" t="s">
        <v>68</v>
      </c>
      <c r="G43" t="s">
        <v>500</v>
      </c>
      <c r="I43" s="4" t="s">
        <v>560</v>
      </c>
      <c r="J43" s="4" t="s">
        <v>564</v>
      </c>
      <c r="K43" s="4" t="s">
        <v>562</v>
      </c>
    </row>
    <row r="44" spans="1:11" x14ac:dyDescent="0.2">
      <c r="A44">
        <v>44</v>
      </c>
      <c r="B44" t="s">
        <v>92</v>
      </c>
      <c r="C44" t="str">
        <f t="shared" si="0"/>
        <v>http://hl7.org/fhir/us/core/StructureDefinition/us-core-condition</v>
      </c>
      <c r="D44" t="s">
        <v>565</v>
      </c>
      <c r="F44" t="s">
        <v>68</v>
      </c>
      <c r="G44" t="s">
        <v>500</v>
      </c>
      <c r="I44" s="4" t="s">
        <v>560</v>
      </c>
      <c r="J44" s="4" t="s">
        <v>566</v>
      </c>
      <c r="K44" s="4" t="s">
        <v>562</v>
      </c>
    </row>
    <row r="45" spans="1:11" x14ac:dyDescent="0.2">
      <c r="A45">
        <v>45</v>
      </c>
      <c r="B45" t="s">
        <v>92</v>
      </c>
      <c r="C45" t="str">
        <f t="shared" si="0"/>
        <v>http://hl7.org/fhir/us/core/StructureDefinition/us-core-condition</v>
      </c>
      <c r="D45" t="s">
        <v>567</v>
      </c>
      <c r="F45" t="s">
        <v>68</v>
      </c>
      <c r="G45" t="s">
        <v>500</v>
      </c>
      <c r="I45" s="4" t="s">
        <v>560</v>
      </c>
      <c r="J45" s="4" t="s">
        <v>568</v>
      </c>
      <c r="K45" s="4" t="s">
        <v>562</v>
      </c>
    </row>
    <row r="46" spans="1:11" ht="16" x14ac:dyDescent="0.2">
      <c r="A46">
        <v>40</v>
      </c>
      <c r="B46" t="s">
        <v>92</v>
      </c>
      <c r="C46" t="str">
        <f t="shared" si="0"/>
        <v>http://hl7.org/fhir/us/core/StructureDefinition/us-core-condition</v>
      </c>
      <c r="D46" t="s">
        <v>499</v>
      </c>
      <c r="F46" t="s">
        <v>68</v>
      </c>
      <c r="G46" t="s">
        <v>500</v>
      </c>
      <c r="I46" s="4"/>
      <c r="J46" s="25" t="s">
        <v>569</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539</v>
      </c>
      <c r="F47" t="s">
        <v>68</v>
      </c>
      <c r="G47" t="s">
        <v>479</v>
      </c>
      <c r="I47" s="4" t="s">
        <v>570</v>
      </c>
      <c r="J47" s="4" t="s">
        <v>571</v>
      </c>
      <c r="K47" s="4" t="s">
        <v>572</v>
      </c>
    </row>
    <row r="48" spans="1:11" x14ac:dyDescent="0.2">
      <c r="A48">
        <v>47</v>
      </c>
      <c r="B48" t="s">
        <v>100</v>
      </c>
      <c r="C48" t="str">
        <f t="shared" si="0"/>
        <v>http://hl7.org/fhir/us/core/StructureDefinition/us-core-immunization</v>
      </c>
      <c r="D48" t="s">
        <v>573</v>
      </c>
      <c r="F48" t="s">
        <v>68</v>
      </c>
      <c r="G48" t="s">
        <v>489</v>
      </c>
      <c r="I48" s="4" t="s">
        <v>574</v>
      </c>
      <c r="J48" s="4" t="s">
        <v>575</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503</v>
      </c>
      <c r="F49" t="s">
        <v>68</v>
      </c>
      <c r="G49" t="s">
        <v>500</v>
      </c>
      <c r="I49" s="4" t="s">
        <v>576</v>
      </c>
      <c r="J49" s="4" t="s">
        <v>577</v>
      </c>
      <c r="K49" s="4" t="str">
        <f>"Fetches a bundle of all "&amp;B49&amp;" resources for the specified "&amp;SUBSTITUTE(D49,","," and ")</f>
        <v>Fetches a bundle of all Immunization resources for the specified patient and status</v>
      </c>
    </row>
    <row r="50" spans="1:11" x14ac:dyDescent="0.2">
      <c r="A50">
        <v>49</v>
      </c>
      <c r="B50" t="s">
        <v>106</v>
      </c>
      <c r="C50" t="s">
        <v>578</v>
      </c>
      <c r="D50" t="s">
        <v>503</v>
      </c>
      <c r="F50" t="s">
        <v>68</v>
      </c>
      <c r="G50" t="s">
        <v>479</v>
      </c>
      <c r="I50" s="4" t="s">
        <v>579</v>
      </c>
      <c r="J50" s="4" t="s">
        <v>580</v>
      </c>
      <c r="K50" s="4" t="str">
        <f>"Fetches a bundle of all "&amp;B50&amp;" resources for the specified "&amp;SUBSTITUTE(D50,","," and ")</f>
        <v>Fetches a bundle of all DiagnosticReport resources for the specified patient and status</v>
      </c>
    </row>
    <row r="51" spans="1:11" ht="16" x14ac:dyDescent="0.2">
      <c r="A51">
        <v>50</v>
      </c>
      <c r="B51" t="s">
        <v>106</v>
      </c>
      <c r="C51" t="s">
        <v>578</v>
      </c>
      <c r="D51" t="s">
        <v>544</v>
      </c>
      <c r="F51" t="s">
        <v>12</v>
      </c>
      <c r="G51" t="s">
        <v>479</v>
      </c>
      <c r="H51" t="s">
        <v>581</v>
      </c>
      <c r="I51" s="4" t="s">
        <v>582</v>
      </c>
      <c r="J51" s="26" t="s">
        <v>583</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106</v>
      </c>
      <c r="C52" t="s">
        <v>578</v>
      </c>
      <c r="D52" t="s">
        <v>555</v>
      </c>
      <c r="F52" t="s">
        <v>12</v>
      </c>
      <c r="G52" t="s">
        <v>479</v>
      </c>
      <c r="I52" s="4" t="s">
        <v>584</v>
      </c>
      <c r="J52" s="26" t="s">
        <v>585</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106</v>
      </c>
      <c r="C53" t="s">
        <v>578</v>
      </c>
      <c r="D53" t="s">
        <v>586</v>
      </c>
      <c r="F53" t="s">
        <v>12</v>
      </c>
      <c r="G53" t="s">
        <v>587</v>
      </c>
      <c r="H53" t="s">
        <v>581</v>
      </c>
      <c r="I53" s="4" t="s">
        <v>588</v>
      </c>
      <c r="J53" s="26" t="s">
        <v>589</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106</v>
      </c>
      <c r="C54" t="str">
        <f>"http://hl7.org/fhir/us/core/StructureDefinition/us-core-"&amp;LOWER(B54)</f>
        <v>http://hl7.org/fhir/us/core/StructureDefinition/us-core-diagnosticreport</v>
      </c>
      <c r="D54" t="s">
        <v>590</v>
      </c>
      <c r="F54" t="s">
        <v>68</v>
      </c>
      <c r="G54" t="s">
        <v>587</v>
      </c>
      <c r="I54" s="4"/>
      <c r="J54" s="24" t="s">
        <v>591</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106</v>
      </c>
      <c r="C55" t="s">
        <v>578</v>
      </c>
      <c r="D55" t="s">
        <v>592</v>
      </c>
      <c r="F55" t="s">
        <v>68</v>
      </c>
      <c r="G55" t="s">
        <v>587</v>
      </c>
      <c r="I55" s="4" t="s">
        <v>593</v>
      </c>
      <c r="J55" s="4" t="s">
        <v>594</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107</v>
      </c>
      <c r="C56" t="str">
        <f t="shared" ref="C56:C66" si="3">"http://hl7.org/fhir/us/core/StructureDefinition/us-core-"&amp;LOWER(B56)</f>
        <v>http://hl7.org/fhir/us/core/StructureDefinition/us-core-goal</v>
      </c>
      <c r="D56" t="s">
        <v>595</v>
      </c>
      <c r="F56" t="s">
        <v>68</v>
      </c>
      <c r="G56" t="s">
        <v>479</v>
      </c>
      <c r="I56" s="4" t="s">
        <v>596</v>
      </c>
      <c r="J56" s="4" t="s">
        <v>597</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598</v>
      </c>
      <c r="F57" t="s">
        <v>68</v>
      </c>
      <c r="G57" t="s">
        <v>500</v>
      </c>
      <c r="I57" s="4" t="s">
        <v>599</v>
      </c>
      <c r="J57" s="4" t="s">
        <v>600</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601</v>
      </c>
      <c r="F58" t="s">
        <v>12</v>
      </c>
      <c r="G58" t="s">
        <v>479</v>
      </c>
      <c r="H58" t="s">
        <v>602</v>
      </c>
      <c r="I58" s="4" t="s">
        <v>603</v>
      </c>
      <c r="J58" s="4" t="s">
        <v>604</v>
      </c>
      <c r="K58" s="4" t="s">
        <v>605</v>
      </c>
    </row>
    <row r="59" spans="1:11" x14ac:dyDescent="0.2">
      <c r="A59">
        <v>58</v>
      </c>
      <c r="B59" t="s">
        <v>108</v>
      </c>
      <c r="C59" t="str">
        <f t="shared" si="3"/>
        <v>http://hl7.org/fhir/us/core/StructureDefinition/us-core-medicationrequest</v>
      </c>
      <c r="D59" t="s">
        <v>606</v>
      </c>
      <c r="F59" t="s">
        <v>12</v>
      </c>
      <c r="G59" t="s">
        <v>479</v>
      </c>
      <c r="H59" t="s">
        <v>602</v>
      </c>
      <c r="I59" s="4" t="s">
        <v>607</v>
      </c>
      <c r="J59" s="4" t="s">
        <v>608</v>
      </c>
      <c r="K59" s="4" t="s">
        <v>609</v>
      </c>
    </row>
    <row r="60" spans="1:11" x14ac:dyDescent="0.2">
      <c r="A60">
        <v>59</v>
      </c>
      <c r="B60" t="s">
        <v>108</v>
      </c>
      <c r="C60" t="str">
        <f t="shared" si="3"/>
        <v>http://hl7.org/fhir/us/core/StructureDefinition/us-core-medicationrequest</v>
      </c>
      <c r="D60" t="s">
        <v>610</v>
      </c>
      <c r="F60" t="s">
        <v>68</v>
      </c>
      <c r="G60" t="s">
        <v>479</v>
      </c>
      <c r="H60" t="s">
        <v>602</v>
      </c>
      <c r="I60" s="4" t="s">
        <v>607</v>
      </c>
      <c r="J60" s="4" t="s">
        <v>611</v>
      </c>
      <c r="K60" s="4" t="s">
        <v>612</v>
      </c>
    </row>
    <row r="61" spans="1:11" x14ac:dyDescent="0.2">
      <c r="A61">
        <v>60</v>
      </c>
      <c r="B61" t="s">
        <v>108</v>
      </c>
      <c r="C61" t="str">
        <f t="shared" si="3"/>
        <v>http://hl7.org/fhir/us/core/StructureDefinition/us-core-medicationrequest</v>
      </c>
      <c r="D61" t="s">
        <v>613</v>
      </c>
      <c r="F61" t="s">
        <v>68</v>
      </c>
      <c r="G61" t="s">
        <v>587</v>
      </c>
      <c r="H61" t="s">
        <v>602</v>
      </c>
      <c r="I61" s="4" t="s">
        <v>614</v>
      </c>
      <c r="J61" s="4" t="s">
        <v>615</v>
      </c>
      <c r="K61" s="4" t="s">
        <v>616</v>
      </c>
    </row>
    <row r="62" spans="1:11" x14ac:dyDescent="0.2">
      <c r="A62">
        <v>61</v>
      </c>
      <c r="B62" t="s">
        <v>249</v>
      </c>
      <c r="C62" t="str">
        <f t="shared" si="3"/>
        <v>http://hl7.org/fhir/us/core/StructureDefinition/us-core-!medicationstatement</v>
      </c>
      <c r="D62" t="s">
        <v>503</v>
      </c>
      <c r="F62" t="s">
        <v>68</v>
      </c>
      <c r="G62" t="s">
        <v>479</v>
      </c>
      <c r="I62" s="4" t="s">
        <v>617</v>
      </c>
      <c r="J62" s="4" t="s">
        <v>618</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619</v>
      </c>
      <c r="F63" t="s">
        <v>68</v>
      </c>
      <c r="G63" t="s">
        <v>500</v>
      </c>
      <c r="I63" s="4" t="s">
        <v>620</v>
      </c>
      <c r="J63" s="4" t="s">
        <v>621</v>
      </c>
      <c r="K63" s="4" t="s">
        <v>622</v>
      </c>
    </row>
    <row r="64" spans="1:11" x14ac:dyDescent="0.2">
      <c r="A64">
        <v>63</v>
      </c>
      <c r="B64" t="s">
        <v>109</v>
      </c>
      <c r="C64" t="str">
        <f t="shared" si="3"/>
        <v>http://hl7.org/fhir/us/core/StructureDefinition/us-core-procedure</v>
      </c>
      <c r="D64" t="s">
        <v>503</v>
      </c>
      <c r="F64" t="s">
        <v>68</v>
      </c>
      <c r="G64" t="s">
        <v>479</v>
      </c>
      <c r="I64" s="4" t="s">
        <v>623</v>
      </c>
      <c r="J64" s="4" t="s">
        <v>624</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573</v>
      </c>
      <c r="F65" t="s">
        <v>12</v>
      </c>
      <c r="G65" t="s">
        <v>479</v>
      </c>
      <c r="I65" s="4" t="s">
        <v>625</v>
      </c>
      <c r="J65" s="4" t="s">
        <v>626</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592</v>
      </c>
      <c r="F66" t="s">
        <v>68</v>
      </c>
      <c r="G66" t="s">
        <v>587</v>
      </c>
      <c r="I66" s="4" t="s">
        <v>627</v>
      </c>
      <c r="J66" s="4" t="s">
        <v>628</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629</v>
      </c>
      <c r="D67" t="s">
        <v>630</v>
      </c>
      <c r="F67" t="s">
        <v>68</v>
      </c>
      <c r="G67" t="s">
        <v>479</v>
      </c>
      <c r="H67" t="s">
        <v>631</v>
      </c>
      <c r="I67" s="4" t="s">
        <v>632</v>
      </c>
      <c r="J67" s="4" t="s">
        <v>633</v>
      </c>
      <c r="K67" s="4" t="s">
        <v>634</v>
      </c>
    </row>
    <row r="68" spans="1:11" x14ac:dyDescent="0.2">
      <c r="A68">
        <v>67</v>
      </c>
      <c r="B68" t="s">
        <v>110</v>
      </c>
      <c r="C68" t="s">
        <v>629</v>
      </c>
      <c r="D68" t="s">
        <v>544</v>
      </c>
      <c r="F68" t="s">
        <v>12</v>
      </c>
      <c r="G68" t="s">
        <v>479</v>
      </c>
      <c r="H68" t="s">
        <v>631</v>
      </c>
      <c r="I68" s="4" t="s">
        <v>635</v>
      </c>
      <c r="J68" s="4" t="s">
        <v>636</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629</v>
      </c>
      <c r="D69" t="s">
        <v>555</v>
      </c>
      <c r="F69" t="s">
        <v>12</v>
      </c>
      <c r="G69" t="s">
        <v>479</v>
      </c>
      <c r="I69" s="4" t="s">
        <v>637</v>
      </c>
      <c r="J69" s="8" t="s">
        <v>638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629</v>
      </c>
      <c r="D70" t="s">
        <v>586</v>
      </c>
      <c r="F70" t="s">
        <v>12</v>
      </c>
      <c r="G70" t="s">
        <v>587</v>
      </c>
      <c r="H70" t="s">
        <v>631</v>
      </c>
      <c r="I70" s="4" t="s">
        <v>639</v>
      </c>
      <c r="J70" s="4" t="s">
        <v>640</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629</v>
      </c>
      <c r="D71" t="s">
        <v>590</v>
      </c>
      <c r="F71" t="s">
        <v>68</v>
      </c>
      <c r="G71" t="s">
        <v>587</v>
      </c>
      <c r="I71" s="4"/>
      <c r="J71" s="24" t="s">
        <v>641</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629</v>
      </c>
      <c r="D72" t="s">
        <v>592</v>
      </c>
      <c r="F72" t="s">
        <v>68</v>
      </c>
      <c r="G72" t="s">
        <v>587</v>
      </c>
      <c r="I72" s="4" t="s">
        <v>642</v>
      </c>
      <c r="J72" s="4" t="s">
        <v>643</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544</v>
      </c>
      <c r="F73" t="s">
        <v>12</v>
      </c>
      <c r="G73" t="s">
        <v>479</v>
      </c>
      <c r="H73" t="s">
        <v>644</v>
      </c>
      <c r="I73" s="4" t="s">
        <v>645</v>
      </c>
      <c r="J73" s="4" t="s">
        <v>646</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586</v>
      </c>
      <c r="F74" t="s">
        <v>68</v>
      </c>
      <c r="G74" t="s">
        <v>587</v>
      </c>
      <c r="H74" t="s">
        <v>644</v>
      </c>
      <c r="I74" s="4" t="s">
        <v>647</v>
      </c>
      <c r="J74" s="4" t="s">
        <v>648</v>
      </c>
      <c r="K74" s="4" t="s">
        <v>649</v>
      </c>
    </row>
    <row r="75" spans="1:11" x14ac:dyDescent="0.2">
      <c r="A75">
        <v>74</v>
      </c>
      <c r="B75" t="s">
        <v>125</v>
      </c>
      <c r="C75" t="s">
        <v>127</v>
      </c>
      <c r="D75" t="s">
        <v>630</v>
      </c>
      <c r="F75" t="s">
        <v>68</v>
      </c>
      <c r="G75" t="s">
        <v>479</v>
      </c>
      <c r="H75" t="s">
        <v>644</v>
      </c>
      <c r="I75" s="4" t="s">
        <v>650</v>
      </c>
      <c r="J75" s="4" t="s">
        <v>651</v>
      </c>
      <c r="K75" s="4" t="s">
        <v>652</v>
      </c>
    </row>
    <row r="76" spans="1:11" x14ac:dyDescent="0.2">
      <c r="A76">
        <v>75</v>
      </c>
      <c r="B76" t="s">
        <v>125</v>
      </c>
      <c r="C76" t="s">
        <v>127</v>
      </c>
      <c r="D76" t="s">
        <v>653</v>
      </c>
      <c r="F76" t="s">
        <v>68</v>
      </c>
      <c r="G76" t="s">
        <v>587</v>
      </c>
      <c r="H76" t="s">
        <v>644</v>
      </c>
      <c r="I76" s="4" t="s">
        <v>654</v>
      </c>
      <c r="J76" s="4" t="s">
        <v>655</v>
      </c>
      <c r="K76" s="4" t="s">
        <v>656</v>
      </c>
    </row>
    <row r="77" spans="1:11" ht="136" x14ac:dyDescent="0.2">
      <c r="A77">
        <v>76</v>
      </c>
      <c r="B77" t="s">
        <v>128</v>
      </c>
      <c r="C77" t="str">
        <f t="shared" ref="C77:C83" si="4">"http://hl7.org/fhir/us/core/StructureDefinition/us-core-"&amp;LOWER(B77)</f>
        <v>http://hl7.org/fhir/us/core/StructureDefinition/us-core-careteam</v>
      </c>
      <c r="D77" t="s">
        <v>503</v>
      </c>
      <c r="F77" t="s">
        <v>12</v>
      </c>
      <c r="G77" t="s">
        <v>479</v>
      </c>
      <c r="H77" t="s">
        <v>657</v>
      </c>
      <c r="I77" s="4" t="s">
        <v>658</v>
      </c>
      <c r="J77" s="4" t="s">
        <v>659</v>
      </c>
      <c r="K77" s="8" t="s">
        <v>660</v>
      </c>
    </row>
    <row r="78" spans="1:11" x14ac:dyDescent="0.2">
      <c r="A78">
        <v>77</v>
      </c>
      <c r="B78" t="s">
        <v>105</v>
      </c>
      <c r="C78" t="str">
        <f t="shared" si="4"/>
        <v>http://hl7.org/fhir/us/core/StructureDefinition/us-core-documentreference</v>
      </c>
      <c r="D78" t="s">
        <v>503</v>
      </c>
      <c r="F78" t="s">
        <v>68</v>
      </c>
      <c r="G78" t="s">
        <v>479</v>
      </c>
      <c r="I78" s="4" t="s">
        <v>661</v>
      </c>
      <c r="J78" s="4" t="s">
        <v>662</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663</v>
      </c>
      <c r="C79" t="str">
        <f t="shared" si="4"/>
        <v>http://hl7.org/fhir/us/core/StructureDefinition/us-core-!documentreference</v>
      </c>
      <c r="D79" t="s">
        <v>664</v>
      </c>
      <c r="F79" t="s">
        <v>68</v>
      </c>
      <c r="G79" t="s">
        <v>500</v>
      </c>
      <c r="I79" s="4" t="s">
        <v>661</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105</v>
      </c>
      <c r="C80" t="str">
        <f t="shared" si="4"/>
        <v>http://hl7.org/fhir/us/core/StructureDefinition/us-core-documentreference</v>
      </c>
      <c r="D80" t="s">
        <v>544</v>
      </c>
      <c r="F80" t="s">
        <v>12</v>
      </c>
      <c r="G80" t="s">
        <v>479</v>
      </c>
      <c r="H80" t="s">
        <v>665</v>
      </c>
      <c r="I80" s="4" t="s">
        <v>666</v>
      </c>
      <c r="J80" s="4" t="s">
        <v>667</v>
      </c>
      <c r="K80" s="4" t="s">
        <v>668</v>
      </c>
    </row>
    <row r="81" spans="1:11" ht="20.25" customHeight="1" x14ac:dyDescent="0.2">
      <c r="A81">
        <v>80</v>
      </c>
      <c r="B81" t="s">
        <v>105</v>
      </c>
      <c r="C81" t="str">
        <f t="shared" si="4"/>
        <v>http://hl7.org/fhir/us/core/StructureDefinition/us-core-documentreference</v>
      </c>
      <c r="D81" t="s">
        <v>586</v>
      </c>
      <c r="F81" t="s">
        <v>12</v>
      </c>
      <c r="G81" t="s">
        <v>587</v>
      </c>
      <c r="H81" t="s">
        <v>665</v>
      </c>
      <c r="I81" s="4" t="s">
        <v>669</v>
      </c>
      <c r="J81" s="26" t="s">
        <v>670</v>
      </c>
      <c r="K81" s="4" t="s">
        <v>671</v>
      </c>
    </row>
    <row r="82" spans="1:11" x14ac:dyDescent="0.2">
      <c r="A82">
        <v>81</v>
      </c>
      <c r="B82" t="s">
        <v>105</v>
      </c>
      <c r="C82" t="str">
        <f t="shared" si="4"/>
        <v>http://hl7.org/fhir/us/core/StructureDefinition/us-core-documentreference</v>
      </c>
      <c r="D82" t="s">
        <v>494</v>
      </c>
      <c r="F82" t="s">
        <v>12</v>
      </c>
      <c r="G82" t="s">
        <v>479</v>
      </c>
      <c r="I82" s="4" t="s">
        <v>672</v>
      </c>
      <c r="J82" s="4" t="s">
        <v>673</v>
      </c>
      <c r="K82" s="4" t="s">
        <v>674</v>
      </c>
    </row>
    <row r="83" spans="1:11" ht="20.25" customHeight="1" x14ac:dyDescent="0.2">
      <c r="A83">
        <v>82</v>
      </c>
      <c r="B83" t="s">
        <v>105</v>
      </c>
      <c r="C83" t="str">
        <f t="shared" si="4"/>
        <v>http://hl7.org/fhir/us/core/StructureDefinition/us-core-documentreference</v>
      </c>
      <c r="D83" t="s">
        <v>675</v>
      </c>
      <c r="F83" t="s">
        <v>68</v>
      </c>
      <c r="G83" t="s">
        <v>587</v>
      </c>
      <c r="I83" s="4" t="s">
        <v>676</v>
      </c>
      <c r="J83" s="4" t="s">
        <v>677</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129</v>
      </c>
      <c r="C84" t="s">
        <v>678</v>
      </c>
      <c r="D84" t="s">
        <v>494</v>
      </c>
      <c r="F84" t="s">
        <v>68</v>
      </c>
      <c r="G84" t="s">
        <v>479</v>
      </c>
      <c r="I84" s="4" t="s">
        <v>679</v>
      </c>
      <c r="J84" s="4" t="s">
        <v>680</v>
      </c>
      <c r="K84" s="4" t="s">
        <v>681</v>
      </c>
    </row>
    <row r="85" spans="1:11" x14ac:dyDescent="0.2">
      <c r="A85">
        <v>84</v>
      </c>
      <c r="B85" t="s">
        <v>129</v>
      </c>
      <c r="C85" t="s">
        <v>678</v>
      </c>
      <c r="D85" t="s">
        <v>503</v>
      </c>
      <c r="F85" t="s">
        <v>68</v>
      </c>
      <c r="G85" t="s">
        <v>479</v>
      </c>
      <c r="I85" s="4" t="s">
        <v>682</v>
      </c>
      <c r="J85" s="4" t="s">
        <v>683</v>
      </c>
      <c r="K85" s="4" t="s">
        <v>684</v>
      </c>
    </row>
    <row r="86" spans="1:11" x14ac:dyDescent="0.2">
      <c r="A86">
        <v>85</v>
      </c>
      <c r="B86" t="s">
        <v>128</v>
      </c>
      <c r="C86" t="str">
        <f t="shared" ref="C86:C100" si="5">"http://hl7.org/fhir/us/core/StructureDefinition/us-core-"&amp;LOWER(B86)</f>
        <v>http://hl7.org/fhir/us/core/StructureDefinition/us-core-careteam</v>
      </c>
      <c r="D86" t="s">
        <v>685</v>
      </c>
      <c r="F86" t="s">
        <v>68</v>
      </c>
      <c r="G86" t="s">
        <v>479</v>
      </c>
      <c r="I86" s="4" t="s">
        <v>686</v>
      </c>
      <c r="J86" s="4" t="s">
        <v>687</v>
      </c>
      <c r="K86" s="4" t="s">
        <v>688</v>
      </c>
    </row>
    <row r="87" spans="1:11" x14ac:dyDescent="0.2">
      <c r="A87">
        <v>86</v>
      </c>
      <c r="B87" t="s">
        <v>337</v>
      </c>
      <c r="C87" t="str">
        <f t="shared" si="5"/>
        <v>http://hl7.org/fhir/us/core/StructureDefinition/us-core-servicerequest</v>
      </c>
      <c r="D87" t="s">
        <v>503</v>
      </c>
      <c r="F87" t="s">
        <v>68</v>
      </c>
      <c r="G87" t="s">
        <v>479</v>
      </c>
      <c r="I87" s="4" t="s">
        <v>689</v>
      </c>
      <c r="J87" s="4" t="s">
        <v>690</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544</v>
      </c>
      <c r="F88" t="s">
        <v>12</v>
      </c>
      <c r="G88" t="s">
        <v>479</v>
      </c>
      <c r="I88" s="4" t="s">
        <v>691</v>
      </c>
      <c r="J88" s="4" t="s">
        <v>692</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555</v>
      </c>
      <c r="F89" t="s">
        <v>12</v>
      </c>
      <c r="G89" t="s">
        <v>479</v>
      </c>
      <c r="I89" s="4" t="s">
        <v>693</v>
      </c>
      <c r="J89" s="4" t="s">
        <v>694</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695</v>
      </c>
      <c r="F90" t="s">
        <v>12</v>
      </c>
      <c r="G90" t="s">
        <v>587</v>
      </c>
      <c r="I90" s="4" t="s">
        <v>696</v>
      </c>
      <c r="J90" s="4" t="s">
        <v>697</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698</v>
      </c>
      <c r="F91" t="s">
        <v>68</v>
      </c>
      <c r="G91" t="s">
        <v>587</v>
      </c>
      <c r="I91" s="4" t="s">
        <v>699</v>
      </c>
      <c r="J91" s="4" t="s">
        <v>700</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701</v>
      </c>
      <c r="F92" t="s">
        <v>68</v>
      </c>
      <c r="G92" t="s">
        <v>479</v>
      </c>
      <c r="I92" s="4" t="s">
        <v>702</v>
      </c>
      <c r="J92" s="4" t="s">
        <v>703</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503</v>
      </c>
      <c r="F93" t="s">
        <v>68</v>
      </c>
      <c r="G93" t="s">
        <v>479</v>
      </c>
      <c r="I93" t="s">
        <v>704</v>
      </c>
      <c r="J93" s="4" t="s">
        <v>705</v>
      </c>
      <c r="K93" s="4" t="str">
        <f>"Fetches a bundle of all "&amp;B93&amp;" resources for the specified "&amp;SUBSTITUTE(D93,","," and ")</f>
        <v>Fetches a bundle of all QuestionnaireResponse resources for the specified patient and status</v>
      </c>
    </row>
    <row r="94" spans="1:11" x14ac:dyDescent="0.2">
      <c r="A94">
        <v>93</v>
      </c>
      <c r="B94" t="s">
        <v>436</v>
      </c>
      <c r="C94" t="str">
        <f t="shared" si="5"/>
        <v>http://hl7.org/fhir/us/core/StructureDefinition/us-core-!questionnaireresponse</v>
      </c>
      <c r="D94" t="s">
        <v>706</v>
      </c>
      <c r="F94" t="s">
        <v>68</v>
      </c>
      <c r="G94" t="s">
        <v>479</v>
      </c>
      <c r="H94" t="s">
        <v>707</v>
      </c>
      <c r="I94" t="s">
        <v>704</v>
      </c>
      <c r="J94" s="4" t="s">
        <v>708</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709</v>
      </c>
      <c r="F95" t="s">
        <v>68</v>
      </c>
      <c r="G95" t="s">
        <v>500</v>
      </c>
      <c r="I95" t="s">
        <v>704</v>
      </c>
      <c r="J95" s="4" t="s">
        <v>710</v>
      </c>
      <c r="K95" s="4" t="str">
        <f>"Fetches a bundle of all "&amp;B95&amp;" resources for the specified patient and date"</f>
        <v>Fetches a bundle of all QuestionnaireResponse resources for the specified patient and date</v>
      </c>
    </row>
    <row r="96" spans="1:11" x14ac:dyDescent="0.2">
      <c r="A96">
        <v>95</v>
      </c>
      <c r="B96" t="s">
        <v>436</v>
      </c>
      <c r="C96" t="str">
        <f t="shared" si="5"/>
        <v>http://hl7.org/fhir/us/core/StructureDefinition/us-core-!questionnaireresponse</v>
      </c>
      <c r="D96" s="16" t="s">
        <v>711</v>
      </c>
      <c r="F96" t="s">
        <v>68</v>
      </c>
      <c r="G96" t="s">
        <v>587</v>
      </c>
      <c r="H96" t="s">
        <v>707</v>
      </c>
      <c r="I96" t="s">
        <v>704</v>
      </c>
      <c r="J96" s="4" t="s">
        <v>712</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713</v>
      </c>
      <c r="F97" t="s">
        <v>68</v>
      </c>
      <c r="G97" t="s">
        <v>88</v>
      </c>
      <c r="I97" t="s">
        <v>704</v>
      </c>
      <c r="J97" s="4" t="s">
        <v>714</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397</v>
      </c>
      <c r="C98" t="str">
        <f t="shared" si="5"/>
        <v>http://hl7.org/fhir/us/core/StructureDefinition/us-core-medicationdispense</v>
      </c>
      <c r="D98" s="16" t="s">
        <v>503</v>
      </c>
      <c r="E98" s="16"/>
      <c r="F98" s="16" t="s">
        <v>68</v>
      </c>
      <c r="G98" s="16" t="s">
        <v>479</v>
      </c>
      <c r="H98" s="16"/>
      <c r="I98" s="4" t="s">
        <v>715</v>
      </c>
      <c r="J98" s="4" t="s">
        <v>716</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397</v>
      </c>
      <c r="C99" t="str">
        <f t="shared" si="5"/>
        <v>http://hl7.org/fhir/us/core/StructureDefinition/us-core-medicationdispense</v>
      </c>
      <c r="D99" s="16" t="s">
        <v>502</v>
      </c>
      <c r="E99" s="16"/>
      <c r="F99" s="16" t="s">
        <v>68</v>
      </c>
      <c r="G99" s="16" t="s">
        <v>479</v>
      </c>
      <c r="H99" s="16"/>
      <c r="I99" s="4" t="s">
        <v>717</v>
      </c>
      <c r="J99" s="4" t="s">
        <v>718</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400</v>
      </c>
      <c r="C100" t="str">
        <f t="shared" si="5"/>
        <v>http://hl7.org/fhir/us/core/StructureDefinition/us-core-!medicationdispense</v>
      </c>
      <c r="D100" s="16" t="s">
        <v>719</v>
      </c>
      <c r="E100" s="16"/>
      <c r="F100" s="16" t="s">
        <v>68</v>
      </c>
      <c r="G100" s="16" t="s">
        <v>500</v>
      </c>
      <c r="H100" s="16"/>
      <c r="I100" s="4" t="s">
        <v>720</v>
      </c>
      <c r="J100" s="4" t="s">
        <v>721</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7" t="s">
        <v>344</v>
      </c>
      <c r="D101" s="16" t="s">
        <v>722</v>
      </c>
      <c r="E101" s="16"/>
      <c r="F101" s="16" t="s">
        <v>68</v>
      </c>
      <c r="G101" s="16" t="s">
        <v>723</v>
      </c>
      <c r="H101" s="16"/>
      <c r="I101" s="4"/>
      <c r="J101" s="4" t="s">
        <v>724</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50" zoomScaleNormal="150" workbookViewId="0">
      <selection activeCell="E7" sqref="E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736</v>
      </c>
    </row>
    <row r="4" spans="1:2" x14ac:dyDescent="0.2">
      <c r="A4" t="s">
        <v>263</v>
      </c>
      <c r="B4" t="s">
        <v>264</v>
      </c>
    </row>
    <row r="5" spans="1:2" ht="256" customHeight="1" x14ac:dyDescent="0.2">
      <c r="A5" t="s">
        <v>3</v>
      </c>
      <c r="B5" s="1" t="s">
        <v>726</v>
      </c>
    </row>
    <row r="6" spans="1:2" x14ac:dyDescent="0.2">
      <c r="A6" t="s">
        <v>4</v>
      </c>
      <c r="B6" t="s">
        <v>5</v>
      </c>
    </row>
    <row r="7" spans="1:2" ht="408" customHeight="1" x14ac:dyDescent="0.2">
      <c r="A7" t="s">
        <v>6</v>
      </c>
      <c r="B7" s="1" t="s">
        <v>733</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16" sqref="C16"/>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730</v>
      </c>
      <c r="B2" s="27" t="s">
        <v>731</v>
      </c>
      <c r="C2" s="21" t="s">
        <v>732</v>
      </c>
      <c r="D2" t="s">
        <v>12</v>
      </c>
    </row>
    <row r="3" spans="1:4" ht="16" x14ac:dyDescent="0.2">
      <c r="A3" s="20" t="s">
        <v>411</v>
      </c>
      <c r="B3" s="20" t="s">
        <v>323</v>
      </c>
      <c r="C3" s="20" t="s">
        <v>324</v>
      </c>
      <c r="D3" s="20" t="s">
        <v>68</v>
      </c>
    </row>
  </sheetData>
  <hyperlinks>
    <hyperlink ref="C2" r:id="rId1" xr:uid="{394BAD8E-355B-BE4E-8E7E-F9CB92E00996}"/>
    <hyperlink ref="B2" r:id="rId2" xr:uid="{9D3F47C7-A80C-8543-AACA-A93F68C6B9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abSelected="1" topLeftCell="A16" zoomScale="140" zoomScaleNormal="140" workbookViewId="0">
      <selection activeCell="A16" sqref="A1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378</v>
      </c>
      <c r="B5" t="s">
        <v>355</v>
      </c>
      <c r="D5" t="s">
        <v>12</v>
      </c>
      <c r="E5" t="s">
        <v>92</v>
      </c>
    </row>
    <row r="6" spans="1:5" x14ac:dyDescent="0.2">
      <c r="A6" s="17" t="s">
        <v>379</v>
      </c>
      <c r="B6" t="s">
        <v>360</v>
      </c>
      <c r="D6" t="s">
        <v>12</v>
      </c>
      <c r="E6" t="s">
        <v>92</v>
      </c>
    </row>
    <row r="7" spans="1:5" x14ac:dyDescent="0.2">
      <c r="A7" t="s">
        <v>380</v>
      </c>
      <c r="B7" t="s">
        <v>381</v>
      </c>
      <c r="D7" t="s">
        <v>12</v>
      </c>
      <c r="E7" t="s">
        <v>382</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t="s">
        <v>409</v>
      </c>
      <c r="B12" t="s">
        <v>198</v>
      </c>
      <c r="D12" t="s">
        <v>12</v>
      </c>
      <c r="E12" t="s">
        <v>21</v>
      </c>
    </row>
    <row r="13" spans="1:5" ht="16" x14ac:dyDescent="0.2">
      <c r="A13" s="19" t="s">
        <v>366</v>
      </c>
      <c r="B13" t="s">
        <v>352</v>
      </c>
      <c r="D13" t="s">
        <v>12</v>
      </c>
      <c r="E13" t="s">
        <v>353</v>
      </c>
    </row>
    <row r="14" spans="1:5" ht="16" x14ac:dyDescent="0.2">
      <c r="A14" s="19" t="s">
        <v>367</v>
      </c>
      <c r="B14" t="s">
        <v>357</v>
      </c>
      <c r="D14" t="s">
        <v>12</v>
      </c>
      <c r="E14" t="s">
        <v>353</v>
      </c>
    </row>
    <row r="15" spans="1:5" ht="16" x14ac:dyDescent="0.2">
      <c r="A15" s="19" t="s">
        <v>368</v>
      </c>
      <c r="B15" t="s">
        <v>358</v>
      </c>
      <c r="D15" t="s">
        <v>12</v>
      </c>
      <c r="E15" t="s">
        <v>353</v>
      </c>
    </row>
    <row r="16" spans="1:5" ht="16" x14ac:dyDescent="0.2">
      <c r="A16" s="19" t="s">
        <v>369</v>
      </c>
      <c r="B16" t="s">
        <v>359</v>
      </c>
      <c r="D16" t="s">
        <v>12</v>
      </c>
      <c r="E16" t="s">
        <v>353</v>
      </c>
    </row>
    <row r="17" spans="1:5" ht="16" x14ac:dyDescent="0.2">
      <c r="A17" s="19" t="s">
        <v>370</v>
      </c>
      <c r="B17" t="s">
        <v>361</v>
      </c>
      <c r="D17" t="s">
        <v>12</v>
      </c>
      <c r="E17" t="s">
        <v>353</v>
      </c>
    </row>
    <row r="18" spans="1:5" ht="16" x14ac:dyDescent="0.2">
      <c r="A18" s="19" t="s">
        <v>371</v>
      </c>
      <c r="B18" t="s">
        <v>365</v>
      </c>
      <c r="D18" t="s">
        <v>12</v>
      </c>
      <c r="E18" t="s">
        <v>353</v>
      </c>
    </row>
    <row r="19" spans="1:5" x14ac:dyDescent="0.2">
      <c r="A19" t="s">
        <v>192</v>
      </c>
      <c r="B19" t="s">
        <v>193</v>
      </c>
      <c r="D19" t="s">
        <v>12</v>
      </c>
      <c r="E19" t="s">
        <v>107</v>
      </c>
    </row>
    <row r="20" spans="1:5" x14ac:dyDescent="0.2">
      <c r="A20" t="s">
        <v>174</v>
      </c>
      <c r="B20" t="s">
        <v>175</v>
      </c>
      <c r="D20" t="s">
        <v>12</v>
      </c>
      <c r="E20" t="s">
        <v>100</v>
      </c>
    </row>
    <row r="21" spans="1:5" x14ac:dyDescent="0.2">
      <c r="A21" s="17" t="s">
        <v>194</v>
      </c>
      <c r="B21" t="s">
        <v>195</v>
      </c>
      <c r="D21" t="s">
        <v>12</v>
      </c>
      <c r="E21" t="s">
        <v>130</v>
      </c>
    </row>
    <row r="22" spans="1:5" x14ac:dyDescent="0.2">
      <c r="A22" s="17" t="s">
        <v>185</v>
      </c>
      <c r="B22" t="s">
        <v>186</v>
      </c>
      <c r="D22" t="s">
        <v>12</v>
      </c>
      <c r="E22" t="s">
        <v>187</v>
      </c>
    </row>
    <row r="23" spans="1:5" x14ac:dyDescent="0.2">
      <c r="A23" s="17" t="s">
        <v>179</v>
      </c>
      <c r="B23" t="s">
        <v>180</v>
      </c>
      <c r="D23" t="s">
        <v>12</v>
      </c>
      <c r="E23" t="s">
        <v>108</v>
      </c>
    </row>
    <row r="24" spans="1:5" x14ac:dyDescent="0.2">
      <c r="A24" t="s">
        <v>395</v>
      </c>
      <c r="B24" t="s">
        <v>396</v>
      </c>
      <c r="D24" t="s">
        <v>12</v>
      </c>
      <c r="E24" t="s">
        <v>397</v>
      </c>
    </row>
    <row r="25" spans="1:5" x14ac:dyDescent="0.2">
      <c r="A25" s="17" t="s">
        <v>238</v>
      </c>
      <c r="B25" t="s">
        <v>237</v>
      </c>
      <c r="D25" t="s">
        <v>12</v>
      </c>
      <c r="E25" t="s">
        <v>110</v>
      </c>
    </row>
    <row r="26" spans="1:5" x14ac:dyDescent="0.2">
      <c r="A26" t="s">
        <v>389</v>
      </c>
      <c r="B26" t="s">
        <v>385</v>
      </c>
      <c r="D26" t="s">
        <v>12</v>
      </c>
      <c r="E26" t="s">
        <v>110</v>
      </c>
    </row>
    <row r="27" spans="1:5" x14ac:dyDescent="0.2">
      <c r="A27" t="s">
        <v>388</v>
      </c>
      <c r="B27" t="s">
        <v>386</v>
      </c>
      <c r="D27" t="s">
        <v>12</v>
      </c>
      <c r="E27" t="s">
        <v>110</v>
      </c>
    </row>
    <row r="28" spans="1:5" x14ac:dyDescent="0.2">
      <c r="A28" t="s">
        <v>390</v>
      </c>
      <c r="B28" t="s">
        <v>387</v>
      </c>
      <c r="D28" t="s">
        <v>12</v>
      </c>
      <c r="E28" t="s">
        <v>110</v>
      </c>
    </row>
    <row r="29" spans="1:5" x14ac:dyDescent="0.2">
      <c r="A29" s="17" t="s">
        <v>421</v>
      </c>
      <c r="B29" t="s">
        <v>354</v>
      </c>
      <c r="D29" t="s">
        <v>12</v>
      </c>
      <c r="E29" t="s">
        <v>110</v>
      </c>
    </row>
    <row r="30" spans="1:5" x14ac:dyDescent="0.2">
      <c r="A30" s="17" t="s">
        <v>293</v>
      </c>
      <c r="B30" t="s">
        <v>284</v>
      </c>
      <c r="D30" t="s">
        <v>12</v>
      </c>
      <c r="E30" t="s">
        <v>110</v>
      </c>
    </row>
    <row r="31" spans="1:5" x14ac:dyDescent="0.2">
      <c r="A31" t="s">
        <v>420</v>
      </c>
      <c r="B31" t="s">
        <v>425</v>
      </c>
      <c r="D31" t="s">
        <v>12</v>
      </c>
      <c r="E31" t="s">
        <v>110</v>
      </c>
    </row>
    <row r="32" spans="1:5" x14ac:dyDescent="0.2">
      <c r="A32" t="s">
        <v>446</v>
      </c>
      <c r="B32" t="s">
        <v>447</v>
      </c>
      <c r="D32" t="s">
        <v>12</v>
      </c>
      <c r="E32" t="s">
        <v>110</v>
      </c>
    </row>
    <row r="33" spans="1:5" x14ac:dyDescent="0.2">
      <c r="A33" t="s">
        <v>448</v>
      </c>
      <c r="B33" t="s">
        <v>449</v>
      </c>
      <c r="D33" t="s">
        <v>12</v>
      </c>
      <c r="E33" t="s">
        <v>110</v>
      </c>
    </row>
    <row r="34" spans="1:5" x14ac:dyDescent="0.2">
      <c r="A34" s="17" t="s">
        <v>292</v>
      </c>
      <c r="B34" t="s">
        <v>283</v>
      </c>
      <c r="D34" t="s">
        <v>12</v>
      </c>
      <c r="E34" t="s">
        <v>110</v>
      </c>
    </row>
    <row r="35" spans="1:5" x14ac:dyDescent="0.2">
      <c r="A35" s="17" t="s">
        <v>291</v>
      </c>
      <c r="B35" t="s">
        <v>282</v>
      </c>
      <c r="D35" t="s">
        <v>12</v>
      </c>
      <c r="E35" t="s">
        <v>110</v>
      </c>
    </row>
    <row r="36" spans="1:5" x14ac:dyDescent="0.2">
      <c r="A36" s="17" t="s">
        <v>299</v>
      </c>
      <c r="B36" t="s">
        <v>298</v>
      </c>
      <c r="D36" t="s">
        <v>12</v>
      </c>
      <c r="E36" t="s">
        <v>110</v>
      </c>
    </row>
    <row r="37" spans="1:5" x14ac:dyDescent="0.2">
      <c r="A37" s="17" t="s">
        <v>255</v>
      </c>
      <c r="B37" t="s">
        <v>254</v>
      </c>
      <c r="D37" t="s">
        <v>12</v>
      </c>
      <c r="E37" t="s">
        <v>110</v>
      </c>
    </row>
    <row r="38" spans="1:5" x14ac:dyDescent="0.2">
      <c r="A38" s="17" t="s">
        <v>155</v>
      </c>
      <c r="B38" t="s">
        <v>176</v>
      </c>
      <c r="D38" t="s">
        <v>12</v>
      </c>
      <c r="E38" t="s">
        <v>110</v>
      </c>
    </row>
    <row r="39" spans="1:5" x14ac:dyDescent="0.2">
      <c r="A39" s="17" t="s">
        <v>336</v>
      </c>
      <c r="B39" t="s">
        <v>356</v>
      </c>
      <c r="D39" t="s">
        <v>29</v>
      </c>
      <c r="E39" t="s">
        <v>110</v>
      </c>
    </row>
    <row r="40" spans="1:5" x14ac:dyDescent="0.2">
      <c r="A40" s="17" t="s">
        <v>288</v>
      </c>
      <c r="B40" t="s">
        <v>279</v>
      </c>
      <c r="D40" t="s">
        <v>12</v>
      </c>
      <c r="E40" t="s">
        <v>110</v>
      </c>
    </row>
    <row r="41" spans="1:5" x14ac:dyDescent="0.2">
      <c r="A41" s="17" t="s">
        <v>289</v>
      </c>
      <c r="B41" t="s">
        <v>280</v>
      </c>
      <c r="D41" t="s">
        <v>12</v>
      </c>
      <c r="E41" t="s">
        <v>110</v>
      </c>
    </row>
    <row r="42" spans="1:5" x14ac:dyDescent="0.2">
      <c r="A42" t="s">
        <v>287</v>
      </c>
      <c r="B42" t="s">
        <v>278</v>
      </c>
      <c r="D42" t="s">
        <v>12</v>
      </c>
      <c r="E42" t="s">
        <v>110</v>
      </c>
    </row>
    <row r="43" spans="1:5" x14ac:dyDescent="0.2">
      <c r="A43" t="s">
        <v>424</v>
      </c>
      <c r="B43" t="s">
        <v>426</v>
      </c>
      <c r="D43" t="s">
        <v>12</v>
      </c>
      <c r="E43" t="s">
        <v>110</v>
      </c>
    </row>
    <row r="44" spans="1:5" x14ac:dyDescent="0.2">
      <c r="A44" t="s">
        <v>444</v>
      </c>
      <c r="B44" t="s">
        <v>445</v>
      </c>
      <c r="D44" t="s">
        <v>12</v>
      </c>
      <c r="E44" t="s">
        <v>110</v>
      </c>
    </row>
    <row r="45" spans="1:5" x14ac:dyDescent="0.2">
      <c r="A45" s="17" t="s">
        <v>286</v>
      </c>
      <c r="B45" t="s">
        <v>277</v>
      </c>
      <c r="D45" t="s">
        <v>12</v>
      </c>
      <c r="E45" t="s">
        <v>110</v>
      </c>
    </row>
    <row r="46" spans="1:5" x14ac:dyDescent="0.2">
      <c r="A46" s="17" t="s">
        <v>422</v>
      </c>
      <c r="B46" t="s">
        <v>362</v>
      </c>
      <c r="D46" t="s">
        <v>12</v>
      </c>
      <c r="E46" t="s">
        <v>110</v>
      </c>
    </row>
    <row r="47" spans="1:5" x14ac:dyDescent="0.2">
      <c r="A47" t="s">
        <v>423</v>
      </c>
      <c r="B47" t="s">
        <v>427</v>
      </c>
      <c r="D47" t="s">
        <v>12</v>
      </c>
      <c r="E47" t="s">
        <v>110</v>
      </c>
    </row>
    <row r="48" spans="1:5" x14ac:dyDescent="0.2">
      <c r="A48" s="17" t="s">
        <v>297</v>
      </c>
      <c r="B48" t="s">
        <v>296</v>
      </c>
      <c r="D48" t="s">
        <v>12</v>
      </c>
      <c r="E48" t="s">
        <v>110</v>
      </c>
    </row>
    <row r="49" spans="1:5" x14ac:dyDescent="0.2">
      <c r="A49" s="17" t="s">
        <v>295</v>
      </c>
      <c r="B49" t="s">
        <v>408</v>
      </c>
      <c r="D49" t="s">
        <v>12</v>
      </c>
      <c r="E49" t="s">
        <v>110</v>
      </c>
    </row>
    <row r="50" spans="1:5" x14ac:dyDescent="0.2">
      <c r="A50" s="17" t="s">
        <v>290</v>
      </c>
      <c r="B50" t="s">
        <v>281</v>
      </c>
      <c r="D50" t="s">
        <v>12</v>
      </c>
      <c r="E50" t="s">
        <v>110</v>
      </c>
    </row>
    <row r="51" spans="1:5" x14ac:dyDescent="0.2">
      <c r="A51" s="17" t="s">
        <v>285</v>
      </c>
      <c r="B51" t="s">
        <v>276</v>
      </c>
      <c r="D51" t="s">
        <v>12</v>
      </c>
      <c r="E51" t="s">
        <v>110</v>
      </c>
    </row>
    <row r="52" spans="1:5" x14ac:dyDescent="0.2">
      <c r="A52" s="17" t="s">
        <v>181</v>
      </c>
      <c r="B52" t="s">
        <v>182</v>
      </c>
      <c r="D52" t="s">
        <v>12</v>
      </c>
      <c r="E52" t="s">
        <v>140</v>
      </c>
    </row>
    <row r="53" spans="1:5" x14ac:dyDescent="0.2">
      <c r="A53" s="17" t="s">
        <v>73</v>
      </c>
      <c r="B53" t="s">
        <v>197</v>
      </c>
      <c r="D53" t="s">
        <v>12</v>
      </c>
      <c r="E53" t="s">
        <v>20</v>
      </c>
    </row>
    <row r="54" spans="1:5" x14ac:dyDescent="0.2">
      <c r="A54" s="17" t="s">
        <v>172</v>
      </c>
      <c r="B54" t="s">
        <v>173</v>
      </c>
      <c r="D54" t="s">
        <v>12</v>
      </c>
      <c r="E54" t="s">
        <v>147</v>
      </c>
    </row>
    <row r="55" spans="1:5" x14ac:dyDescent="0.2">
      <c r="A55" s="17" t="s">
        <v>189</v>
      </c>
      <c r="B55" t="s">
        <v>190</v>
      </c>
      <c r="D55" t="s">
        <v>12</v>
      </c>
      <c r="E55" t="s">
        <v>149</v>
      </c>
    </row>
    <row r="56" spans="1:5" x14ac:dyDescent="0.2">
      <c r="A56" s="17" t="s">
        <v>183</v>
      </c>
      <c r="B56" t="s">
        <v>184</v>
      </c>
      <c r="D56" t="s">
        <v>12</v>
      </c>
      <c r="E56" t="s">
        <v>109</v>
      </c>
    </row>
    <row r="57" spans="1:5" x14ac:dyDescent="0.2">
      <c r="A57" s="17" t="s">
        <v>251</v>
      </c>
      <c r="B57" t="s">
        <v>252</v>
      </c>
      <c r="D57" t="s">
        <v>12</v>
      </c>
      <c r="E57" t="s">
        <v>250</v>
      </c>
    </row>
    <row r="58" spans="1:5" x14ac:dyDescent="0.2">
      <c r="A58" t="s">
        <v>429</v>
      </c>
      <c r="B58" t="s">
        <v>430</v>
      </c>
      <c r="D58" t="s">
        <v>12</v>
      </c>
      <c r="E58" t="s">
        <v>431</v>
      </c>
    </row>
    <row r="59" spans="1:5" x14ac:dyDescent="0.2">
      <c r="A59" t="s">
        <v>428</v>
      </c>
      <c r="B59" t="s">
        <v>363</v>
      </c>
      <c r="D59" t="s">
        <v>12</v>
      </c>
      <c r="E59" t="s">
        <v>364</v>
      </c>
    </row>
    <row r="60" spans="1:5" x14ac:dyDescent="0.2">
      <c r="A60" s="17" t="s">
        <v>344</v>
      </c>
      <c r="B60" t="s">
        <v>342</v>
      </c>
      <c r="D60" t="s">
        <v>12</v>
      </c>
      <c r="E60" t="s">
        <v>345</v>
      </c>
    </row>
    <row r="61" spans="1:5" x14ac:dyDescent="0.2">
      <c r="A61" s="17" t="s">
        <v>340</v>
      </c>
      <c r="B61" t="s">
        <v>343</v>
      </c>
      <c r="D61" t="s">
        <v>12</v>
      </c>
      <c r="E61" t="s">
        <v>337</v>
      </c>
    </row>
    <row r="62" spans="1:5" x14ac:dyDescent="0.2">
      <c r="A62" t="s">
        <v>391</v>
      </c>
      <c r="B62" t="s">
        <v>392</v>
      </c>
      <c r="D62" t="s">
        <v>12</v>
      </c>
      <c r="E62" t="s">
        <v>393</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40" zoomScaleNormal="140" workbookViewId="0">
      <selection activeCell="F9" sqref="F9"/>
    </sheetView>
  </sheetViews>
  <sheetFormatPr baseColWidth="10" defaultColWidth="8.83203125" defaultRowHeight="29"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729</v>
      </c>
      <c r="X3" s="13" t="s">
        <v>261</v>
      </c>
      <c r="Y3" s="13" t="s">
        <v>12</v>
      </c>
    </row>
    <row r="4" spans="1:25" ht="29" customHeight="1" x14ac:dyDescent="0.25">
      <c r="A4" t="s">
        <v>128</v>
      </c>
      <c r="B4" t="s">
        <v>12</v>
      </c>
      <c r="C4" s="1" t="s">
        <v>463</v>
      </c>
      <c r="V4" t="s">
        <v>346</v>
      </c>
      <c r="W4" t="s">
        <v>335</v>
      </c>
      <c r="X4" s="13" t="s">
        <v>261</v>
      </c>
      <c r="Y4" s="13" t="s">
        <v>12</v>
      </c>
    </row>
    <row r="5" spans="1:25" ht="29" customHeight="1" x14ac:dyDescent="0.25">
      <c r="A5" t="s">
        <v>92</v>
      </c>
      <c r="B5" t="s">
        <v>12</v>
      </c>
      <c r="C5" s="1" t="s">
        <v>443</v>
      </c>
      <c r="X5" s="13" t="s">
        <v>261</v>
      </c>
      <c r="Y5" s="13" t="s">
        <v>12</v>
      </c>
    </row>
    <row r="6" spans="1:25" ht="29" customHeight="1" x14ac:dyDescent="0.25">
      <c r="A6" t="s">
        <v>382</v>
      </c>
      <c r="B6" t="s">
        <v>12</v>
      </c>
      <c r="X6" s="13" t="s">
        <v>261</v>
      </c>
      <c r="Y6" s="13" t="s">
        <v>12</v>
      </c>
    </row>
    <row r="7" spans="1:25" ht="29" customHeight="1" x14ac:dyDescent="0.25">
      <c r="A7" t="s">
        <v>129</v>
      </c>
      <c r="B7" t="s">
        <v>12</v>
      </c>
      <c r="C7" s="1" t="s">
        <v>377</v>
      </c>
      <c r="X7" s="13" t="s">
        <v>261</v>
      </c>
      <c r="Y7" s="13" t="s">
        <v>12</v>
      </c>
    </row>
    <row r="8" spans="1:25" ht="29" customHeight="1" x14ac:dyDescent="0.25">
      <c r="A8" t="s">
        <v>106</v>
      </c>
      <c r="B8" t="s">
        <v>12</v>
      </c>
      <c r="C8" s="2" t="s">
        <v>452</v>
      </c>
      <c r="X8" s="13" t="s">
        <v>261</v>
      </c>
      <c r="Y8" s="13" t="s">
        <v>12</v>
      </c>
    </row>
    <row r="9" spans="1:25" ht="29" customHeight="1" x14ac:dyDescent="0.25">
      <c r="A9" t="s">
        <v>105</v>
      </c>
      <c r="B9" t="s">
        <v>12</v>
      </c>
      <c r="C9" s="2" t="s">
        <v>734</v>
      </c>
      <c r="X9" s="13" t="s">
        <v>261</v>
      </c>
      <c r="Y9" s="13" t="s">
        <v>12</v>
      </c>
    </row>
    <row r="10" spans="1:25" ht="29" customHeight="1" x14ac:dyDescent="0.25">
      <c r="A10" t="s">
        <v>21</v>
      </c>
      <c r="B10" t="s">
        <v>12</v>
      </c>
      <c r="C10" s="1" t="s">
        <v>453</v>
      </c>
      <c r="X10" s="13" t="s">
        <v>261</v>
      </c>
      <c r="Y10" s="13" t="s">
        <v>12</v>
      </c>
    </row>
    <row r="11" spans="1:25" ht="29" customHeight="1" x14ac:dyDescent="0.25">
      <c r="A11" t="s">
        <v>441</v>
      </c>
      <c r="B11" t="s">
        <v>12</v>
      </c>
      <c r="C11" s="23" t="s">
        <v>727</v>
      </c>
      <c r="X11" s="13"/>
      <c r="Y11" s="13"/>
    </row>
    <row r="12" spans="1:25" ht="29" customHeight="1" x14ac:dyDescent="0.25">
      <c r="A12" t="s">
        <v>107</v>
      </c>
      <c r="B12" t="s">
        <v>12</v>
      </c>
      <c r="C12" s="1" t="s">
        <v>434</v>
      </c>
      <c r="X12" s="13" t="s">
        <v>261</v>
      </c>
      <c r="Y12" s="13" t="s">
        <v>12</v>
      </c>
    </row>
    <row r="13" spans="1:25" ht="29" customHeight="1" x14ac:dyDescent="0.25">
      <c r="A13" t="s">
        <v>439</v>
      </c>
      <c r="B13" t="s">
        <v>29</v>
      </c>
      <c r="C13" s="23" t="s">
        <v>735</v>
      </c>
      <c r="X13" s="13"/>
      <c r="Y13" s="13"/>
    </row>
    <row r="14" spans="1:25" ht="29" customHeight="1" x14ac:dyDescent="0.25">
      <c r="A14" t="s">
        <v>100</v>
      </c>
      <c r="B14" t="s">
        <v>12</v>
      </c>
      <c r="C14" s="1" t="s">
        <v>376</v>
      </c>
      <c r="X14" s="13" t="s">
        <v>261</v>
      </c>
      <c r="Y14" s="13" t="s">
        <v>12</v>
      </c>
    </row>
    <row r="15" spans="1:25" ht="29" customHeight="1" x14ac:dyDescent="0.25">
      <c r="A15" t="s">
        <v>130</v>
      </c>
      <c r="B15" t="s">
        <v>12</v>
      </c>
      <c r="C15" s="1" t="s">
        <v>456</v>
      </c>
      <c r="X15" s="13"/>
      <c r="Y15" s="13"/>
    </row>
    <row r="16" spans="1:25" ht="29" customHeight="1" x14ac:dyDescent="0.25">
      <c r="A16" t="s">
        <v>437</v>
      </c>
      <c r="B16" t="s">
        <v>12</v>
      </c>
      <c r="C16" s="23" t="s">
        <v>728</v>
      </c>
      <c r="X16" s="13"/>
      <c r="Y16" s="13"/>
    </row>
    <row r="17" spans="1:25" ht="29" customHeight="1" x14ac:dyDescent="0.25">
      <c r="A17" t="s">
        <v>187</v>
      </c>
      <c r="B17" t="s">
        <v>12</v>
      </c>
      <c r="C17" s="1" t="s">
        <v>274</v>
      </c>
      <c r="X17" s="13"/>
      <c r="Y17" s="13"/>
    </row>
    <row r="18" spans="1:25" ht="29" customHeight="1" x14ac:dyDescent="0.25">
      <c r="A18" t="s">
        <v>108</v>
      </c>
      <c r="B18" t="s">
        <v>12</v>
      </c>
      <c r="C18" s="1" t="s">
        <v>462</v>
      </c>
      <c r="V18" t="s">
        <v>68</v>
      </c>
      <c r="W18" s="6" t="s">
        <v>116</v>
      </c>
      <c r="X18" s="13" t="s">
        <v>261</v>
      </c>
      <c r="Y18" s="13" t="s">
        <v>12</v>
      </c>
    </row>
    <row r="19" spans="1:25" ht="29" customHeight="1" x14ac:dyDescent="0.25">
      <c r="A19" t="s">
        <v>397</v>
      </c>
      <c r="B19" t="s">
        <v>12</v>
      </c>
      <c r="C19" s="1" t="s">
        <v>464</v>
      </c>
      <c r="V19" t="s">
        <v>68</v>
      </c>
      <c r="W19" s="6" t="s">
        <v>398</v>
      </c>
      <c r="X19" s="13" t="s">
        <v>261</v>
      </c>
      <c r="Y19" s="13" t="s">
        <v>12</v>
      </c>
    </row>
    <row r="20" spans="1:25" ht="29" customHeight="1" x14ac:dyDescent="0.25">
      <c r="A20" t="s">
        <v>249</v>
      </c>
      <c r="B20" t="s">
        <v>12</v>
      </c>
      <c r="C20" s="1" t="s">
        <v>275</v>
      </c>
      <c r="V20" t="s">
        <v>68</v>
      </c>
      <c r="W20" s="6" t="s">
        <v>224</v>
      </c>
      <c r="X20" s="13" t="s">
        <v>261</v>
      </c>
      <c r="Y20" s="13" t="s">
        <v>12</v>
      </c>
    </row>
    <row r="21" spans="1:25" ht="29" customHeight="1" x14ac:dyDescent="0.25">
      <c r="A21" t="s">
        <v>110</v>
      </c>
      <c r="B21" t="s">
        <v>12</v>
      </c>
      <c r="C21" s="1" t="s">
        <v>454</v>
      </c>
      <c r="X21" s="13" t="s">
        <v>261</v>
      </c>
      <c r="Y21" s="13" t="s">
        <v>12</v>
      </c>
    </row>
    <row r="22" spans="1:25" ht="29" customHeight="1" x14ac:dyDescent="0.25">
      <c r="A22" t="s">
        <v>140</v>
      </c>
      <c r="B22" t="s">
        <v>12</v>
      </c>
      <c r="C22" s="1" t="s">
        <v>455</v>
      </c>
      <c r="X22" s="13"/>
      <c r="Y22" s="13"/>
    </row>
    <row r="23" spans="1:25" ht="97" x14ac:dyDescent="0.25">
      <c r="A23" t="s">
        <v>20</v>
      </c>
      <c r="B23" t="s">
        <v>12</v>
      </c>
      <c r="C23" s="1" t="s">
        <v>738</v>
      </c>
      <c r="X23" s="13" t="s">
        <v>261</v>
      </c>
      <c r="Y23" s="13" t="s">
        <v>12</v>
      </c>
    </row>
    <row r="24" spans="1:25" ht="29" customHeight="1" x14ac:dyDescent="0.25">
      <c r="A24" t="s">
        <v>147</v>
      </c>
      <c r="B24" t="s">
        <v>12</v>
      </c>
      <c r="C24" s="1" t="s">
        <v>457</v>
      </c>
      <c r="X24" s="13"/>
      <c r="Y24" s="13"/>
    </row>
    <row r="25" spans="1:25" ht="29" customHeight="1" x14ac:dyDescent="0.25">
      <c r="A25" t="s">
        <v>149</v>
      </c>
      <c r="B25" t="s">
        <v>12</v>
      </c>
      <c r="C25" s="1" t="s">
        <v>450</v>
      </c>
      <c r="V25" t="s">
        <v>314</v>
      </c>
      <c r="W25" t="s">
        <v>153</v>
      </c>
      <c r="X25" s="13"/>
      <c r="Y25" s="13"/>
    </row>
    <row r="26" spans="1:25" ht="29" customHeight="1" x14ac:dyDescent="0.25">
      <c r="A26" t="s">
        <v>109</v>
      </c>
      <c r="B26" t="s">
        <v>12</v>
      </c>
      <c r="C26" s="1" t="s">
        <v>458</v>
      </c>
      <c r="X26" s="13" t="s">
        <v>261</v>
      </c>
      <c r="Y26" s="13" t="s">
        <v>12</v>
      </c>
    </row>
    <row r="27" spans="1:25" ht="29" customHeight="1" x14ac:dyDescent="0.2">
      <c r="A27" t="s">
        <v>250</v>
      </c>
      <c r="B27" t="s">
        <v>12</v>
      </c>
      <c r="C27" s="1" t="s">
        <v>433</v>
      </c>
    </row>
    <row r="28" spans="1:25" ht="29" customHeight="1" x14ac:dyDescent="0.25">
      <c r="A28" t="s">
        <v>431</v>
      </c>
      <c r="B28" t="s">
        <v>68</v>
      </c>
      <c r="C28" s="1" t="s">
        <v>461</v>
      </c>
      <c r="X28" s="13"/>
      <c r="Y28" s="13"/>
    </row>
    <row r="29" spans="1:25" ht="29" customHeight="1" x14ac:dyDescent="0.25">
      <c r="A29" t="s">
        <v>364</v>
      </c>
      <c r="B29" t="s">
        <v>68</v>
      </c>
      <c r="C29" s="1" t="s">
        <v>461</v>
      </c>
      <c r="X29" s="13" t="s">
        <v>261</v>
      </c>
      <c r="Y29" s="13" t="s">
        <v>68</v>
      </c>
    </row>
    <row r="30" spans="1:25" ht="29" customHeight="1" x14ac:dyDescent="0.25">
      <c r="A30" t="s">
        <v>345</v>
      </c>
      <c r="B30" t="s">
        <v>12</v>
      </c>
      <c r="C30" s="1" t="s">
        <v>459</v>
      </c>
      <c r="X30" s="13" t="s">
        <v>261</v>
      </c>
      <c r="Y30" s="13" t="s">
        <v>12</v>
      </c>
    </row>
    <row r="31" spans="1:25" ht="29" customHeight="1" x14ac:dyDescent="0.25">
      <c r="A31" t="s">
        <v>337</v>
      </c>
      <c r="B31" t="s">
        <v>12</v>
      </c>
      <c r="C31" s="2" t="s">
        <v>725</v>
      </c>
      <c r="X31" s="13" t="s">
        <v>261</v>
      </c>
      <c r="Y31" s="13" t="s">
        <v>12</v>
      </c>
    </row>
    <row r="32" spans="1:25" ht="29" customHeight="1" x14ac:dyDescent="0.25">
      <c r="A32" t="s">
        <v>393</v>
      </c>
      <c r="B32" t="s">
        <v>12</v>
      </c>
      <c r="C32" s="1" t="s">
        <v>460</v>
      </c>
      <c r="X32" s="13"/>
      <c r="Y32" s="13"/>
    </row>
    <row r="33" spans="1:2" ht="29" customHeight="1" x14ac:dyDescent="0.2">
      <c r="A33" t="s">
        <v>259</v>
      </c>
      <c r="B33" t="s">
        <v>68</v>
      </c>
    </row>
    <row r="66" spans="22:25" ht="29" customHeight="1" x14ac:dyDescent="0.2">
      <c r="V66" s="6"/>
      <c r="X66" s="6"/>
      <c r="Y66" s="6"/>
    </row>
    <row r="69" spans="22:25" ht="29"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25</v>
      </c>
      <c r="B1" t="s">
        <v>201</v>
      </c>
      <c r="C1" t="s">
        <v>202</v>
      </c>
      <c r="D1" t="s">
        <v>203</v>
      </c>
      <c r="E1" t="s">
        <v>204</v>
      </c>
      <c r="F1" t="s">
        <v>383</v>
      </c>
      <c r="G1" t="s">
        <v>205</v>
      </c>
      <c r="H1" s="1" t="s">
        <v>239</v>
      </c>
      <c r="I1" t="s">
        <v>206</v>
      </c>
      <c r="J1" t="s">
        <v>207</v>
      </c>
      <c r="K1" t="s">
        <v>208</v>
      </c>
      <c r="L1" t="s">
        <v>442</v>
      </c>
      <c r="M1" t="s">
        <v>209</v>
      </c>
      <c r="N1" t="s">
        <v>440</v>
      </c>
      <c r="O1" t="s">
        <v>210</v>
      </c>
      <c r="P1" t="s">
        <v>211</v>
      </c>
      <c r="Q1" t="s">
        <v>438</v>
      </c>
      <c r="R1" t="s">
        <v>212</v>
      </c>
      <c r="S1" t="s">
        <v>399</v>
      </c>
      <c r="T1" t="s">
        <v>213</v>
      </c>
      <c r="U1" t="s">
        <v>214</v>
      </c>
      <c r="V1" t="s">
        <v>215</v>
      </c>
      <c r="W1" t="s">
        <v>262</v>
      </c>
      <c r="X1" t="s">
        <v>216</v>
      </c>
      <c r="Y1" t="s">
        <v>217</v>
      </c>
      <c r="Z1" t="s">
        <v>218</v>
      </c>
      <c r="AA1" t="s">
        <v>219</v>
      </c>
      <c r="AB1" t="s">
        <v>220</v>
      </c>
      <c r="AC1" t="s">
        <v>253</v>
      </c>
      <c r="AD1" t="s">
        <v>432</v>
      </c>
      <c r="AE1" t="s">
        <v>372</v>
      </c>
      <c r="AF1" t="s">
        <v>347</v>
      </c>
      <c r="AG1" t="s">
        <v>348</v>
      </c>
      <c r="AH1" t="s">
        <v>394</v>
      </c>
      <c r="AI1" t="s">
        <v>260</v>
      </c>
    </row>
    <row r="2" spans="1:35"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X2" t="s">
        <v>29</v>
      </c>
      <c r="Y2" t="s">
        <v>29</v>
      </c>
      <c r="Z2" t="s">
        <v>29</v>
      </c>
      <c r="AA2" t="s">
        <v>29</v>
      </c>
      <c r="AB2" t="s">
        <v>29</v>
      </c>
      <c r="AC2" t="s">
        <v>29</v>
      </c>
      <c r="AD2" t="s">
        <v>29</v>
      </c>
      <c r="AE2" t="s">
        <v>29</v>
      </c>
      <c r="AF2" t="s">
        <v>29</v>
      </c>
      <c r="AG2" t="s">
        <v>29</v>
      </c>
      <c r="AH2" t="s">
        <v>29</v>
      </c>
    </row>
    <row r="3" spans="1:35" x14ac:dyDescent="0.2">
      <c r="A3" t="s">
        <v>27</v>
      </c>
      <c r="B3" t="s">
        <v>12</v>
      </c>
      <c r="C3" t="s">
        <v>12</v>
      </c>
      <c r="D3" t="s">
        <v>12</v>
      </c>
      <c r="E3" t="s">
        <v>12</v>
      </c>
      <c r="F3" t="s">
        <v>12</v>
      </c>
      <c r="G3" t="s">
        <v>12</v>
      </c>
      <c r="I3" t="s">
        <v>12</v>
      </c>
      <c r="J3" t="s">
        <v>12</v>
      </c>
      <c r="K3" t="s">
        <v>12</v>
      </c>
      <c r="L3" t="s">
        <v>29</v>
      </c>
      <c r="M3" t="s">
        <v>12</v>
      </c>
      <c r="N3" t="s">
        <v>29</v>
      </c>
      <c r="O3" t="s">
        <v>12</v>
      </c>
      <c r="P3" t="s">
        <v>12</v>
      </c>
      <c r="Q3" t="s">
        <v>29</v>
      </c>
      <c r="R3" t="s">
        <v>29</v>
      </c>
      <c r="S3" t="s">
        <v>12</v>
      </c>
      <c r="T3" t="s">
        <v>12</v>
      </c>
      <c r="U3" t="s">
        <v>12</v>
      </c>
      <c r="V3" t="s">
        <v>12</v>
      </c>
      <c r="W3" s="1"/>
      <c r="X3" t="s">
        <v>12</v>
      </c>
      <c r="Y3" t="s">
        <v>12</v>
      </c>
      <c r="Z3" t="s">
        <v>12</v>
      </c>
      <c r="AA3" t="s">
        <v>12</v>
      </c>
      <c r="AB3" t="s">
        <v>12</v>
      </c>
      <c r="AC3" t="s">
        <v>29</v>
      </c>
      <c r="AD3" t="s">
        <v>29</v>
      </c>
      <c r="AE3" t="s">
        <v>68</v>
      </c>
      <c r="AF3" t="s">
        <v>12</v>
      </c>
      <c r="AG3" t="s">
        <v>29</v>
      </c>
      <c r="AH3" t="s">
        <v>29</v>
      </c>
    </row>
    <row r="4" spans="1:35" x14ac:dyDescent="0.2">
      <c r="A4" t="s">
        <v>28</v>
      </c>
      <c r="B4" t="s">
        <v>12</v>
      </c>
      <c r="C4" t="s">
        <v>12</v>
      </c>
      <c r="D4" t="s">
        <v>12</v>
      </c>
      <c r="E4" t="s">
        <v>12</v>
      </c>
      <c r="F4" t="s">
        <v>12</v>
      </c>
      <c r="G4" t="s">
        <v>12</v>
      </c>
      <c r="I4" t="s">
        <v>12</v>
      </c>
      <c r="J4" t="s">
        <v>12</v>
      </c>
      <c r="K4" t="s">
        <v>12</v>
      </c>
      <c r="L4" t="s">
        <v>68</v>
      </c>
      <c r="M4" t="s">
        <v>12</v>
      </c>
      <c r="N4" t="s">
        <v>68</v>
      </c>
      <c r="O4" t="s">
        <v>12</v>
      </c>
      <c r="P4" t="s">
        <v>12</v>
      </c>
      <c r="Q4" t="s">
        <v>68</v>
      </c>
      <c r="R4" t="s">
        <v>12</v>
      </c>
      <c r="S4" t="s">
        <v>12</v>
      </c>
      <c r="T4" t="s">
        <v>12</v>
      </c>
      <c r="U4" t="s">
        <v>12</v>
      </c>
      <c r="V4" t="s">
        <v>12</v>
      </c>
      <c r="X4" t="s">
        <v>12</v>
      </c>
      <c r="Y4" t="s">
        <v>12</v>
      </c>
      <c r="Z4" t="s">
        <v>12</v>
      </c>
      <c r="AA4" t="s">
        <v>12</v>
      </c>
      <c r="AB4" t="s">
        <v>12</v>
      </c>
      <c r="AC4" t="s">
        <v>12</v>
      </c>
      <c r="AD4" t="s">
        <v>68</v>
      </c>
      <c r="AE4" t="s">
        <v>68</v>
      </c>
      <c r="AF4" t="s">
        <v>12</v>
      </c>
      <c r="AG4" t="s">
        <v>12</v>
      </c>
      <c r="AH4" t="s">
        <v>12</v>
      </c>
    </row>
    <row r="5" spans="1:35"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X5" t="s">
        <v>68</v>
      </c>
      <c r="Y5" t="s">
        <v>68</v>
      </c>
      <c r="Z5" t="s">
        <v>68</v>
      </c>
      <c r="AA5" t="s">
        <v>68</v>
      </c>
      <c r="AB5" t="s">
        <v>68</v>
      </c>
      <c r="AC5" t="s">
        <v>68</v>
      </c>
      <c r="AD5" t="s">
        <v>68</v>
      </c>
      <c r="AE5" t="s">
        <v>68</v>
      </c>
      <c r="AF5" t="s">
        <v>68</v>
      </c>
      <c r="AG5" t="s">
        <v>68</v>
      </c>
      <c r="AH5" t="s">
        <v>68</v>
      </c>
    </row>
    <row r="6" spans="1:35"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X6" t="s">
        <v>29</v>
      </c>
      <c r="Y6" t="s">
        <v>29</v>
      </c>
      <c r="Z6" t="s">
        <v>29</v>
      </c>
      <c r="AA6" t="s">
        <v>29</v>
      </c>
      <c r="AB6" t="s">
        <v>29</v>
      </c>
      <c r="AC6" t="s">
        <v>29</v>
      </c>
      <c r="AD6" t="s">
        <v>29</v>
      </c>
      <c r="AE6" t="s">
        <v>29</v>
      </c>
      <c r="AF6" t="s">
        <v>29</v>
      </c>
      <c r="AG6" t="s">
        <v>29</v>
      </c>
      <c r="AH6" t="s">
        <v>29</v>
      </c>
    </row>
    <row r="7" spans="1:35"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X7" t="s">
        <v>29</v>
      </c>
      <c r="Y7" t="s">
        <v>29</v>
      </c>
      <c r="Z7" t="s">
        <v>29</v>
      </c>
      <c r="AA7" t="s">
        <v>29</v>
      </c>
      <c r="AB7" t="s">
        <v>29</v>
      </c>
      <c r="AC7" t="s">
        <v>29</v>
      </c>
      <c r="AD7" t="s">
        <v>29</v>
      </c>
      <c r="AE7" t="s">
        <v>29</v>
      </c>
      <c r="AF7" t="s">
        <v>29</v>
      </c>
      <c r="AG7" t="s">
        <v>29</v>
      </c>
      <c r="AH7" t="s">
        <v>29</v>
      </c>
    </row>
    <row r="8" spans="1:35"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X8" t="s">
        <v>29</v>
      </c>
      <c r="Y8" t="s">
        <v>29</v>
      </c>
      <c r="Z8" t="s">
        <v>29</v>
      </c>
      <c r="AA8" t="s">
        <v>29</v>
      </c>
      <c r="AB8" t="s">
        <v>29</v>
      </c>
      <c r="AC8" t="s">
        <v>29</v>
      </c>
      <c r="AD8" t="s">
        <v>29</v>
      </c>
      <c r="AE8" t="s">
        <v>29</v>
      </c>
      <c r="AF8" t="s">
        <v>29</v>
      </c>
      <c r="AG8" t="s">
        <v>29</v>
      </c>
      <c r="AH8" t="s">
        <v>29</v>
      </c>
    </row>
    <row r="9" spans="1:35" x14ac:dyDescent="0.2">
      <c r="A9" t="s">
        <v>34</v>
      </c>
      <c r="B9" t="s">
        <v>68</v>
      </c>
      <c r="C9" t="s">
        <v>68</v>
      </c>
      <c r="D9" t="s">
        <v>68</v>
      </c>
      <c r="E9" t="s">
        <v>68</v>
      </c>
      <c r="F9" t="s">
        <v>68</v>
      </c>
      <c r="G9" t="s">
        <v>68</v>
      </c>
      <c r="I9" t="s">
        <v>68</v>
      </c>
      <c r="J9" t="s">
        <v>68</v>
      </c>
      <c r="K9" t="s">
        <v>68</v>
      </c>
      <c r="L9" t="s">
        <v>29</v>
      </c>
      <c r="M9" t="s">
        <v>68</v>
      </c>
      <c r="N9" t="s">
        <v>29</v>
      </c>
      <c r="O9" t="s">
        <v>68</v>
      </c>
      <c r="P9" t="s">
        <v>68</v>
      </c>
      <c r="Q9" t="s">
        <v>29</v>
      </c>
      <c r="R9" t="s">
        <v>68</v>
      </c>
      <c r="S9" t="s">
        <v>68</v>
      </c>
      <c r="T9" t="s">
        <v>68</v>
      </c>
      <c r="U9" t="s">
        <v>68</v>
      </c>
      <c r="V9" t="s">
        <v>68</v>
      </c>
      <c r="X9" t="s">
        <v>68</v>
      </c>
      <c r="Y9" t="s">
        <v>68</v>
      </c>
      <c r="Z9" t="s">
        <v>68</v>
      </c>
      <c r="AA9" t="s">
        <v>68</v>
      </c>
      <c r="AB9" t="s">
        <v>68</v>
      </c>
      <c r="AC9" t="s">
        <v>68</v>
      </c>
      <c r="AD9" t="s">
        <v>29</v>
      </c>
      <c r="AE9" t="s">
        <v>68</v>
      </c>
      <c r="AF9" t="s">
        <v>68</v>
      </c>
      <c r="AG9" t="s">
        <v>68</v>
      </c>
      <c r="AH9" t="s">
        <v>68</v>
      </c>
    </row>
    <row r="10" spans="1:35"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X10" t="s">
        <v>29</v>
      </c>
      <c r="Y10" t="s">
        <v>29</v>
      </c>
      <c r="Z10" t="s">
        <v>29</v>
      </c>
      <c r="AA10" t="s">
        <v>29</v>
      </c>
      <c r="AB10" t="s">
        <v>29</v>
      </c>
      <c r="AC10" t="s">
        <v>29</v>
      </c>
      <c r="AD10" t="s">
        <v>29</v>
      </c>
      <c r="AE10" t="s">
        <v>29</v>
      </c>
      <c r="AF10" t="s">
        <v>29</v>
      </c>
      <c r="AG10" t="s">
        <v>29</v>
      </c>
      <c r="AH10"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2025-04-24T01:19:16Z</dcterms:modified>
</cp:coreProperties>
</file>