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cspears/dev/fhir/fsh/davinci/carin/carin-bb/input/fsh/scripts/"/>
    </mc:Choice>
  </mc:AlternateContent>
  <xr:revisionPtr revIDLastSave="0" documentId="13_ncr:1_{1208D910-C70F-3947-ACDE-20625D91DC07}" xr6:coauthVersionLast="47" xr6:coauthVersionMax="47" xr10:uidLastSave="{00000000-0000-0000-0000-000000000000}"/>
  <bookViews>
    <workbookView xWindow="-98520" yWindow="6320" windowWidth="51200" windowHeight="28300" activeTab="8"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sp_combos!$B$1:$B$76</definedName>
    <definedName name="_xlnm._FilterDatabase" localSheetId="8" hidden="1">sps!$A$1:$AB$21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4" i="7" l="1"/>
  <c r="AB24" i="7"/>
  <c r="J25" i="7"/>
  <c r="AB25" i="7"/>
  <c r="J26" i="7"/>
  <c r="AB26" i="7"/>
  <c r="J23" i="7"/>
  <c r="J22" i="7"/>
  <c r="J9" i="7"/>
  <c r="J21" i="7"/>
  <c r="AB23" i="7"/>
  <c r="J16" i="7"/>
  <c r="AB16" i="7"/>
  <c r="Y16" i="7"/>
  <c r="A16" i="7"/>
  <c r="AB15" i="7"/>
  <c r="Y15" i="7"/>
  <c r="J15" i="7"/>
  <c r="AB22" i="7"/>
  <c r="AB21" i="7"/>
  <c r="AB20" i="7"/>
  <c r="AB19" i="7"/>
  <c r="AB18" i="7"/>
  <c r="AB17" i="7"/>
  <c r="AB14" i="7"/>
  <c r="AB13" i="7"/>
  <c r="AB12" i="7"/>
  <c r="AB11" i="7"/>
  <c r="AB9" i="7"/>
  <c r="AB10" i="7"/>
  <c r="Y21" i="7" l="1"/>
  <c r="Y20" i="7"/>
  <c r="J20" i="7"/>
  <c r="Y19" i="7"/>
  <c r="J19" i="7"/>
  <c r="Y18" i="7"/>
  <c r="J18" i="7"/>
  <c r="Y17" i="7"/>
  <c r="J17" i="7"/>
  <c r="A10" i="7" l="1"/>
  <c r="A11" i="7" s="1"/>
  <c r="A12" i="7" s="1"/>
  <c r="A13" i="7" s="1"/>
  <c r="A14" i="7" s="1"/>
  <c r="J12" i="7"/>
  <c r="A17" i="7" l="1"/>
  <c r="A18" i="7" s="1"/>
  <c r="A19" i="7" s="1"/>
  <c r="A20" i="7" s="1"/>
  <c r="A21" i="7" s="1"/>
  <c r="A15" i="7"/>
  <c r="A22" i="7"/>
  <c r="Y13" i="7"/>
  <c r="J13" i="7"/>
  <c r="Y14" i="7" l="1"/>
  <c r="Y12" i="7"/>
  <c r="Y11" i="7"/>
  <c r="Y10" i="7"/>
  <c r="J14" i="7"/>
  <c r="J11" i="7"/>
  <c r="J10" i="7"/>
  <c r="F8" i="7"/>
  <c r="F7" i="7"/>
  <c r="F6" i="7"/>
  <c r="F5" i="7"/>
  <c r="F4" i="7"/>
  <c r="F3" i="7"/>
  <c r="F2" i="7"/>
  <c r="AB6" i="7"/>
  <c r="J6" i="7"/>
  <c r="J2" i="7"/>
  <c r="AB2" i="7"/>
  <c r="J3" i="7"/>
  <c r="AB3" i="7"/>
  <c r="J4" i="7"/>
  <c r="AB4" i="7"/>
  <c r="AB5" i="7"/>
  <c r="AA5" i="7"/>
  <c r="Y5" i="7"/>
  <c r="J5" i="7"/>
  <c r="AB8" i="7"/>
  <c r="AB7" i="7"/>
  <c r="J8"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<sst xmlns="http://schemas.openxmlformats.org/spreadsheetml/2006/main" count="499" uniqueCount="196">
  <si>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</si>
  <si>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</si>
  <si>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</si>
  <si>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</si>
  <si>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</si>
  <si>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</si>
  <si>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</si>
  <si>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</si>
  <si>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</si>
  <si>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</si>
  <si>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</si>
  <si>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</si>
  <si>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</si>
  <si>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</si>
  <si>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</si>
  <si>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</si>
  <si>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</si>
  <si>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</si>
  <si>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</si>
  <si>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</si>
  <si>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</si>
  <si>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</si>
  <si>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Patient</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</si>
  <si>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</si>
  <si>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</si>
  <si>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</si>
  <si>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</si>
  <si>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</si>
  <si>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</si>
  <si>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</si>
  <si>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</si>
  <si>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</si>
  <si>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</si>
  <si>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</si>
  <si>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</si>
  <si>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</si>
  <si>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</si>
  <si>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</si>
  <si>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</si>
  <si>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</si>
  <si>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</si>
  <si>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</si>
  <si>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</si>
  <si>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</si>
  <si>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</si>
  <si>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</si>
  <si>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</si>
  <si>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</si>
  <si>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</si>
  <si>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</si>
  <si>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</si>
  <si>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</si>
  <si>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</si>
  <si>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</si>
  <si>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</si>
  <si>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</si>
  <si>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</si>
  <si>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</si>
  <si>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</si>
  <si>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</si>
  <si>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</si>
  <si>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</si>
  <si>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</si>
  <si>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</si>
  <si>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</si>
  <si>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</si>
  <si>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</si>
  <si>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</si>
  <si>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</si>
  <si>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</si>
  <si>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</si>
  <si>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</si>
  <si>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</si>
  <si>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</si>
  <si>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</si>
  <si>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</si>
  <si>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</si>
  <si>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</si>
  <si>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</si>
  <si>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</si>
  <si>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</si>
  <si>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</si>
  <si>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</si>
  <si>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</si>
  <si>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Organization</t>
  </si>
  <si>
    <t>Practitioner</t>
  </si>
  <si>
    <t>fixed_kv</t>
  </si>
  <si>
    <t>shall_include</t>
  </si>
  <si>
    <t>should_include</t>
  </si>
  <si>
    <t>conf_Organization</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</si>
  <si>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</si>
  <si>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</si>
  <si>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</si>
  <si>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</si>
  <si>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</si>
  <si>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</si>
  <si>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</si>
  <si>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</si>
  <si>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</si>
  <si>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</si>
  <si>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</si>
  <si>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</si>
  <si>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</si>
  <si>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</si>
  <si>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</si>
  <si>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</si>
  <si>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doc</t>
  </si>
  <si>
    <t>transaction</t>
  </si>
  <si>
    <t>batch</t>
  </si>
  <si>
    <t>search-system</t>
  </si>
  <si>
    <t>history-system</t>
  </si>
  <si>
    <t>fhirVersion</t>
  </si>
  <si>
    <t>pre</t>
  </si>
  <si>
    <t>canon</t>
  </si>
  <si>
    <t>publisher</t>
  </si>
  <si>
    <t>publishersystem</t>
  </si>
  <si>
    <t>publishervalue</t>
  </si>
  <si>
    <t>url</t>
  </si>
  <si>
    <t>4.0.1</t>
  </si>
  <si>
    <t>HL7 Financial Management Working Group (FM WG)</t>
  </si>
  <si>
    <t>plannet</t>
  </si>
  <si>
    <t>http://www.hl7.org/Special/committees/fm/index.cfm</t>
  </si>
  <si>
    <t>ig_package_tar_path</t>
  </si>
  <si>
    <t>ig_source_path</t>
  </si>
  <si>
    <t>in_path</t>
  </si>
  <si>
    <t>in_file</t>
  </si>
  <si>
    <t>gork1</t>
  </si>
  <si>
    <t>gork2</t>
  </si>
  <si>
    <t>gork3</t>
  </si>
  <si>
    <t>gork4</t>
  </si>
  <si>
    <t>gork5</t>
  </si>
  <si>
    <t>definitions_file</t>
  </si>
  <si>
    <t>http://hl7.org/fhir/us/carin-bb/</t>
  </si>
  <si>
    <t>carin-bb</t>
  </si>
  <si>
    <t>Coverage</t>
  </si>
  <si>
    <t>ExplanationOfBenefit</t>
  </si>
  <si>
    <t>conf_ExplanationOfBenefit</t>
  </si>
  <si>
    <t>conf_Coverage</t>
  </si>
  <si>
    <t>conf_Patient</t>
  </si>
  <si>
    <t>_id</t>
  </si>
  <si>
    <t>identifier</t>
  </si>
  <si>
    <t>_lastUpdated</t>
  </si>
  <si>
    <t>service-date</t>
  </si>
  <si>
    <t>provider</t>
  </si>
  <si>
    <t>care-team</t>
  </si>
  <si>
    <t>insurer</t>
  </si>
  <si>
    <t>coverage</t>
  </si>
  <si>
    <t>!ExplanationOfBenefit</t>
  </si>
  <si>
    <t>doc_ExplanationOfBenefit</t>
  </si>
  <si>
    <t>doc_PractitionerRole</t>
  </si>
  <si>
    <t>_include:iterate SHALL be supported for PractitionerRole:practitioner and PractitionerRole:organization</t>
  </si>
  <si>
    <t>http://hl7.org/fhir/us/carin-bb/ImplementationGuide/hl7.fhir.us.carin-bb</t>
  </si>
  <si>
    <t>facility</t>
  </si>
  <si>
    <t>N</t>
  </si>
  <si>
    <t>Coverage:payor</t>
  </si>
  <si>
    <t>skip rest interaction section</t>
  </si>
  <si>
    <t>rest</t>
  </si>
  <si>
    <t>Support</t>
  </si>
  <si>
    <t>Abstract Profile, should go in profiles, not supporting_profiles</t>
  </si>
  <si>
    <t>C4BB-ExplanationOfBenefit</t>
  </si>
  <si>
    <t>C4BB-ExplanationOfBenefit-Pharmacy</t>
  </si>
  <si>
    <t>C4BB-ExplanationOfBenefit-Professional-NonClinician</t>
  </si>
  <si>
    <t>C4BB-Coverage</t>
  </si>
  <si>
    <t>C4BB-Organization</t>
  </si>
  <si>
    <t>C4BB-Practitioner</t>
  </si>
  <si>
    <t>C4BB-Patient</t>
  </si>
  <si>
    <t>C4BB-ExplanationOfBenefit-Inpatient-Institutional</t>
  </si>
  <si>
    <t>C4BB-ExplanationOfBenefit-Outpatient-Institutional</t>
  </si>
  <si>
    <t>http://hl7.org/fhir/us/carin-bb/StructureDefinition/C4BB-Coverage</t>
  </si>
  <si>
    <t>http://hl7.org/fhir/us/carin-bb/StructureDefinition/C4BB-ExplanationOfBenefit</t>
  </si>
  <si>
    <t>http://hl7.org/fhir/us/carin-bb/StructureDefinition/C4BB-ExplanationOfBenefit-Inpatient-Institutional</t>
  </si>
  <si>
    <t>http://hl7.org/fhir/us/carin-bb/StructureDefinition/C4BB-ExplanationOfBenefit-Outpatient-Institutional</t>
  </si>
  <si>
    <t>http://hl7.org/fhir/us/carin-bb/StructureDefinition/C4BB-ExplanationOfBenefit-Pharmacy</t>
  </si>
  <si>
    <t>http://hl7.org/fhir/us/carin-bb/StructureDefinition/C4BB-ExplanationOfBenefit-Professional-NonClinician</t>
  </si>
  <si>
    <t>http://hl7.org/fhir/us/carin-bb/StructureDefinition/C4BB-Organization</t>
  </si>
  <si>
    <t>http://hl7.org/fhir/us/carin-bb/StructureDefinition/C4BB-Practitioner</t>
  </si>
  <si>
    <t>http://hl7.org/fhir/us/carin-bb/StructureDefinition/C4BB-Patient</t>
  </si>
  <si>
    <t>title</t>
  </si>
  <si>
    <t>C4BB</t>
  </si>
  <si>
    <t xml:space="preserve">The C4BB  Server **SHALL**:
1. Support all profiles defined in this Implementation Guide..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CARIN-BB interactions.
1. Identify the CARIN-BB  profiles supported as part of the FHIR `meta.profile` attribute for each instance.
1. Support the searchParameters on each profile  individually and in combination.
The C4BB  Server **SHOULD**:
1. Support xml source formats for all C4BB interactions.
</t>
  </si>
  <si>
    <t>1. See the [General Security Considerations](7_Authorization_Authentication_and_Registration.html) section for requirements and recommendations.
1. A server **SHALL** reject any unauthorized requests by returning an `HTTP 401` unauthorized response code.</t>
  </si>
  <si>
    <t>This Section describes the expected capabilities of the C4BB Server actor which is responsible for providing responses to the queries submitted by the C4BB Requestors. 
The EOB Resource is the focal Consumer-Directed Payer Data Exchange (CDPDE) Resource. Several Reference Resources are defined directly/indirectly from the EOB: Coverage, Patient, Organization (Payer ID), Practioner, and Organization (Facility).
The Coverage Reference Resource SHALL be returned with data that was effective as of the date of service of the claim; for example, the data will reflect the employer name in effect at that time. However, for other reference resources, payers MAY decide to provide either the data that was in effect as of the date of service or the current data. All reference resources within the EOB will have meta.lastUpdated flagged as must support. Payers SHALL provide the last time the data was updated or the date of creation in the payers system of record, whichever comes last. Apps will use the meta.lastUpdated values to determine if the reference resources are as of the current date or date of service.</t>
  </si>
  <si>
    <t>http://hl7.org/fhir/us/carin-bb/StructureDefinition/C4BB-ExplanationOfBenefit-Oral</t>
  </si>
  <si>
    <t>C4BB-ExplanationOfBenefit-Oral</t>
  </si>
  <si>
    <t>http://hl7.org/fhir/us/carin-bb/StructureDefinition/C4BB-ExplanationOfBenefit,http://hl7.org/fhir/us/carin-bb/StructureDefinition/C4BB-ExplanationOfBenefit-Inpatient-Institutional,
http://hl7.org/fhir/us/carin-bb/StructureDefinition/C4BB-ExplanationOfBenefit-Outpatient-Institutional,
http://hl7.org/fhir/us/carin-bb/StructureDefinition/C4BB-ExplanationOfBenefit-Oral,
http://hl7.org/fhir/us/carin-bb/StructureDefinition/C4BB-ExplanationOfBenefit-Pharmacy,
http://hl7.org/fhir/us/carin-bb/StructureDefinition/C4BB-ExplanationOfBenefit-Professional-NonClinician</t>
  </si>
  <si>
    <t>../../../output/us-core-comparisons/spec.internals</t>
  </si>
  <si>
    <t>When an EOB references another resource (e.g., Patient or Practitioner), the reference may be versioned or versionless. Payers SHALL use versioned references whenever they maintain point-in-time data (data that was effective as of the date of service or date of admission on the claim), but MAY use versionless references when they do not maintain versioned data. Clients MAY request referenced resources as part of an EOB search (by supplying the _include parameter) or directly using read or vread. Payers SHALL support both approaches, and SHALL return the same content for referenced resources in either case. “:iterate" should be used if you request to include Coverage:payor in the EOB response bundle, e.g. GET [base]/ExplanationOfBenefit?_id[parameter=value]&amp;_include=ExplanationOfBenefit:coverage&amp;_include:iterate=Coverage:payor.</t>
  </si>
  <si>
    <t xml:space="preserve">Searches using service-date, _lastUpdated, or type require a patient search argument.
_include:* SHALL be supported.
Note: `_include=ExplanationOfBenefit:*` means, at minimum, the resources that are included as reference type search parameters for the ExplanationOfBenefit resource on the server. Servers claiming compliance to this guide will, at minimum, support the include of `patient`, `provider`, `care-team`, `coverage`, and `insurer`, and will support returning all of them in support `ExplanationOfBenefit:*`. Not all of these are defined as required search parameters, but are defined as part of the _include requirement. For example, the insurer search parameter is not required because in the context of the use case, it is anticipated there will ever be one insurer. It however must be returned in the `_include=ExplanationOfBenefit:*` results. The means in which this is done (including defining all of the _include as search parameters) is not defined.
</t>
  </si>
  <si>
    <t>service-start-date</t>
  </si>
  <si>
    <t>billable-period-start</t>
  </si>
  <si>
    <t>2.0.0</t>
  </si>
  <si>
    <t>http://hl7.org/fhir/us/carin-bb/StructureDefinition/C4BB-RelatedPerson</t>
  </si>
  <si>
    <t>C4BB-RelatedPerson</t>
  </si>
  <si>
    <t>RelatedPerson</t>
  </si>
  <si>
    <t>conf_RelatedPerson</t>
  </si>
  <si>
    <t>ExplanationOfBenefit:patient,ExplanationOfBenefit:provider,ExplanationOfBenefit:care-team,ExplanationOfBenefit:coverage,ExplanationOfBenefit:insurer,ExplanationOfBenefit:payee,ExplanationOfBenefit:*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</si>
</sst>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10"/>
      <color theme="1"/>
      <name val="Arial Unicode MS"/>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b/>
      <sz val="18"/>
      <color theme="1"/>
      <name val="Monaco"/>
      <family val="2"/>
    </font>
    <font>
      <b/>
      <sz val="18"/>
      <color theme="1"/>
      <name val="Calibri"/>
      <family val="2"/>
      <scheme val="minor"/>
    </font>
    <font>
      <sz val="15"/>
      <color rgb="FF201F1E"/>
      <name val="Helvetica Neue"/>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xf numFmtId="0" fontId="10" fillId="0" borderId="0" applyNumberFormat="0" applyFill="0" applyBorder="0" applyAlignment="0" applyProtection="0"/>
  </cellStyleXfs>
  <cellXfs count="35">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10"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5" fillId="0" borderId="0" xfId="0" applyFont="1"/>
    <xf numFmtId="0" fontId="16" fillId="0" borderId="0" xfId="0" applyFont="1"/>
    <xf numFmtId="0" fontId="17" fillId="0" borderId="0" xfId="0" applyFont="1"/>
    <xf numFmtId="0" fontId="9" fillId="0" borderId="0" xfId="0" applyFont="1" applyAlignment="1">
      <alignment wrapText="1"/>
    </xf>
    <xf numFmtId="0" fontId="4" fillId="0" borderId="0" xfId="0" applyFont="1" applyAlignment="1">
      <alignment wrapText="1"/>
    </xf>
    <xf numFmtId="0" fontId="18" fillId="0" borderId="0" xfId="0" applyFont="1" applyFill="1"/>
    <xf numFmtId="0" fontId="18" fillId="0" borderId="0" xfId="0" applyFont="1"/>
    <xf numFmtId="0" fontId="19" fillId="0" borderId="0" xfId="0" applyFont="1"/>
    <xf numFmtId="0" fontId="20" fillId="0" borderId="0" xfId="0" applyFont="1"/>
    <xf numFmtId="0" fontId="13" fillId="0" borderId="1" xfId="1" applyFont="1" applyAlignment="1">
      <alignment horizontal="left" vertical="center"/>
    </xf>
    <xf numFmtId="0" fontId="14" fillId="2"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21" fillId="0" borderId="0" xfId="0" applyFont="1"/>
    <xf numFmtId="0" fontId="0" fillId="0" borderId="0" xfId="0" applyAlignment="1">
      <alignment horizontal="center" vertical="center"/>
    </xf>
    <xf numFmtId="0" fontId="0" fillId="0" borderId="0" xfId="0" applyAlignment="1">
      <alignment vertical="top" wrapText="1"/>
    </xf>
    <xf numFmtId="0" fontId="14" fillId="0" borderId="0" xfId="0" applyFont="1" applyFill="1"/>
    <xf numFmtId="49" fontId="10" fillId="0" borderId="0" xfId="2" applyNumberFormat="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us/carin-b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hl7.org/fhir/us/carin-bb/ImplementationGuide/hl7.fhir.us.carin-bb"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arin-bb/StructureDefinition/C4BB-Patient" TargetMode="External"/><Relationship Id="rId1" Type="http://schemas.openxmlformats.org/officeDocument/2006/relationships/hyperlink" Target="http://hl7.org/fhir/us/carin-bb/StructureDefinition/C4BB-RelatedPerso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http://hl7.org/fhir/us/carin-bb/StructureDefinition/C4BB-Practitioner" TargetMode="External"/><Relationship Id="rId7" Type="http://schemas.openxmlformats.org/officeDocument/2006/relationships/comments" Target="../comments2.xml"/><Relationship Id="rId2" Type="http://schemas.openxmlformats.org/officeDocument/2006/relationships/hyperlink" Target="http://hl7.org/fhir/us/carin-bb/StructureDefinition/C4BB-Organization" TargetMode="External"/><Relationship Id="rId1" Type="http://schemas.openxmlformats.org/officeDocument/2006/relationships/hyperlink" Target="http://hl7.org/fhir/us/carin-bb/StructureDefinition/C4BB-Patient" TargetMode="External"/><Relationship Id="rId6" Type="http://schemas.openxmlformats.org/officeDocument/2006/relationships/vmlDrawing" Target="../drawings/vmlDrawing2.vml"/><Relationship Id="rId5" Type="http://schemas.openxmlformats.org/officeDocument/2006/relationships/printerSettings" Target="../printerSettings/printerSettings3.bin"/><Relationship Id="rId4" Type="http://schemas.openxmlformats.org/officeDocument/2006/relationships/hyperlink" Target="http://hl7.org/fhir/us/carin-bb/StructureDefinition/C4BB-RelatedPers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3"/>
  <sheetViews>
    <sheetView workbookViewId="0">
      <selection activeCell="B13" sqref="B13"/>
    </sheetView>
  </sheetViews>
  <sheetFormatPr baseColWidth="10" defaultColWidth="11.5" defaultRowHeight="15" x14ac:dyDescent="0.2"/>
  <cols>
    <col min="2" max="2" width="61.83203125" customWidth="1"/>
  </cols>
  <sheetData>
    <row r="1" spans="1:3" s="1" customFormat="1" x14ac:dyDescent="0.2">
      <c r="A1" s="1" t="s">
        <v>0</v>
      </c>
      <c r="B1" s="1" t="s">
        <v>1</v>
      </c>
    </row>
    <row r="2" spans="1:3" x14ac:dyDescent="0.2">
      <c r="A2" t="s">
        <v>156</v>
      </c>
      <c r="B2" t="b">
        <v>0</v>
      </c>
      <c r="C2" t="s">
        <v>155</v>
      </c>
    </row>
    <row r="3" spans="1:3" x14ac:dyDescent="0.2">
      <c r="A3" s="1" t="s">
        <v>112</v>
      </c>
      <c r="C3" s="1" t="s">
        <v>120</v>
      </c>
    </row>
    <row r="4" spans="1:3" x14ac:dyDescent="0.2">
      <c r="A4" s="1" t="s">
        <v>113</v>
      </c>
      <c r="B4" s="12" t="s">
        <v>132</v>
      </c>
    </row>
    <row r="5" spans="1:3" x14ac:dyDescent="0.2">
      <c r="A5" s="1" t="s">
        <v>114</v>
      </c>
      <c r="B5" t="s">
        <v>119</v>
      </c>
    </row>
    <row r="6" spans="1:3" x14ac:dyDescent="0.2">
      <c r="A6" s="1" t="s">
        <v>115</v>
      </c>
      <c r="B6" s="18" t="s">
        <v>117</v>
      </c>
    </row>
    <row r="7" spans="1:3" x14ac:dyDescent="0.2">
      <c r="A7" s="1" t="s">
        <v>116</v>
      </c>
      <c r="B7" s="18" t="s">
        <v>121</v>
      </c>
    </row>
    <row r="8" spans="1:3" x14ac:dyDescent="0.2">
      <c r="A8" s="1" t="s">
        <v>122</v>
      </c>
      <c r="B8" s="12" t="s">
        <v>126</v>
      </c>
    </row>
    <row r="9" spans="1:3" x14ac:dyDescent="0.2">
      <c r="A9" s="1" t="s">
        <v>122</v>
      </c>
      <c r="B9" s="1" t="s">
        <v>127</v>
      </c>
    </row>
    <row r="10" spans="1:3" x14ac:dyDescent="0.2">
      <c r="A10" t="s">
        <v>123</v>
      </c>
      <c r="B10" t="s">
        <v>128</v>
      </c>
    </row>
    <row r="11" spans="1:3" x14ac:dyDescent="0.2">
      <c r="A11" t="s">
        <v>124</v>
      </c>
      <c r="B11" t="s">
        <v>129</v>
      </c>
    </row>
    <row r="12" spans="1:3" x14ac:dyDescent="0.2">
      <c r="A12" t="s">
        <v>125</v>
      </c>
      <c r="B12" t="s">
        <v>130</v>
      </c>
    </row>
    <row r="13" spans="1:3" x14ac:dyDescent="0.2">
      <c r="A13" t="s">
        <v>131</v>
      </c>
      <c r="B13" s="19" t="s">
        <v>185</v>
      </c>
    </row>
  </sheetData>
  <hyperlinks>
    <hyperlink ref="B4" r:id="rId1" xr:uid="{F32193F9-BCC1-B84B-9F7E-EBC5551BAE4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zoomScale="90" zoomScaleNormal="90" workbookViewId="0">
      <selection activeCell="A2" sqref="A2:XFD21"/>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75</v>
      </c>
      <c r="B1" s="4" t="s">
        <v>37</v>
      </c>
      <c r="C1" s="4" t="s">
        <v>39</v>
      </c>
      <c r="D1" s="4" t="s">
        <v>70</v>
      </c>
      <c r="E1" s="4" t="s">
        <v>71</v>
      </c>
      <c r="F1" s="4" t="s">
        <v>72</v>
      </c>
      <c r="G1" s="4" t="s">
        <v>86</v>
      </c>
      <c r="H1" s="4" t="s">
        <v>3</v>
      </c>
      <c r="I1" s="4" t="s">
        <v>55</v>
      </c>
      <c r="J1" s="4" t="s">
        <v>56</v>
      </c>
    </row>
    <row r="2" spans="1:10" s="1" customFormat="1" ht="82" customHeight="1" thickTop="1" x14ac:dyDescent="0.2">
      <c r="C2" s="28"/>
      <c r="H2" s="5"/>
      <c r="I2" s="5"/>
      <c r="J2" s="5"/>
    </row>
    <row r="3" spans="1:10" x14ac:dyDescent="0.2">
      <c r="C3" s="28"/>
      <c r="E3"/>
      <c r="F3"/>
      <c r="J3" s="5"/>
    </row>
    <row r="4" spans="1:10" x14ac:dyDescent="0.2">
      <c r="C4" s="28"/>
      <c r="E4"/>
      <c r="F4"/>
      <c r="J4" s="5"/>
    </row>
    <row r="5" spans="1:10" x14ac:dyDescent="0.2">
      <c r="C5" s="28"/>
      <c r="E5"/>
      <c r="F5"/>
      <c r="J5" s="5"/>
    </row>
    <row r="6" spans="1:10" x14ac:dyDescent="0.2">
      <c r="C6" s="28"/>
      <c r="E6"/>
      <c r="F6"/>
      <c r="J6" s="5"/>
    </row>
    <row r="7" spans="1:10" x14ac:dyDescent="0.2">
      <c r="C7" s="28"/>
      <c r="E7"/>
      <c r="F7"/>
      <c r="J7" s="5"/>
    </row>
    <row r="8" spans="1:10" x14ac:dyDescent="0.2">
      <c r="C8" s="28"/>
      <c r="E8"/>
      <c r="F8"/>
      <c r="I8" s="5"/>
      <c r="J8" s="5"/>
    </row>
    <row r="9" spans="1:10" x14ac:dyDescent="0.2">
      <c r="C9" s="28"/>
      <c r="E9"/>
      <c r="F9"/>
      <c r="H9" s="5"/>
      <c r="I9" s="5"/>
      <c r="J9" s="5"/>
    </row>
    <row r="10" spans="1:10" x14ac:dyDescent="0.2">
      <c r="C10" s="28"/>
      <c r="E10"/>
      <c r="F10"/>
      <c r="H10" s="5"/>
      <c r="J10" s="5"/>
    </row>
    <row r="11" spans="1:10" x14ac:dyDescent="0.2">
      <c r="C11" s="28"/>
      <c r="E11"/>
      <c r="F11"/>
      <c r="J11" s="5"/>
    </row>
    <row r="12" spans="1:10" x14ac:dyDescent="0.2">
      <c r="C12" s="28"/>
      <c r="E12"/>
      <c r="F12"/>
      <c r="H12" s="5"/>
      <c r="J12" s="5"/>
    </row>
    <row r="13" spans="1:10" s="1" customFormat="1" x14ac:dyDescent="0.2">
      <c r="J13" s="5"/>
    </row>
    <row r="14" spans="1:10" s="1" customFormat="1" x14ac:dyDescent="0.2">
      <c r="J14" s="5"/>
    </row>
    <row r="15" spans="1:10" x14ac:dyDescent="0.2">
      <c r="J15" s="5"/>
    </row>
    <row r="16" spans="1:10" x14ac:dyDescent="0.2">
      <c r="I16" s="5"/>
      <c r="J16" s="5"/>
    </row>
    <row r="17" spans="8:10" x14ac:dyDescent="0.2">
      <c r="J17" s="5"/>
    </row>
    <row r="18" spans="8:10" s="1" customFormat="1" x14ac:dyDescent="0.2">
      <c r="H18" s="5"/>
      <c r="I18" s="5"/>
      <c r="J18" s="5"/>
    </row>
    <row r="19" spans="8:10" s="1" customFormat="1" x14ac:dyDescent="0.2">
      <c r="I19" s="5"/>
      <c r="J19" s="5"/>
    </row>
    <row r="20" spans="8:10" s="1" customFormat="1" x14ac:dyDescent="0.2">
      <c r="J20" s="5"/>
    </row>
    <row r="21" spans="8:10" x14ac:dyDescent="0.2">
      <c r="H21" s="5"/>
      <c r="J21" s="5"/>
    </row>
    <row r="22" spans="8:10" s="1" customFormat="1" x14ac:dyDescent="0.2">
      <c r="H22" s="5"/>
      <c r="I22" s="5"/>
      <c r="J22" s="5"/>
    </row>
    <row r="23" spans="8:10" s="1" customFormat="1" x14ac:dyDescent="0.2">
      <c r="H23" s="5"/>
      <c r="I23" s="5"/>
      <c r="J23" s="5"/>
    </row>
    <row r="24" spans="8:10" s="1" customFormat="1" x14ac:dyDescent="0.2">
      <c r="H24" s="5"/>
      <c r="I24" s="5"/>
      <c r="J24" s="5"/>
    </row>
    <row r="25" spans="8:10" s="1" customFormat="1" x14ac:dyDescent="0.2">
      <c r="J25" s="5"/>
    </row>
    <row r="26" spans="8:10" s="1" customFormat="1" x14ac:dyDescent="0.2">
      <c r="J26" s="5"/>
    </row>
    <row r="27" spans="8:10" s="1" customFormat="1" x14ac:dyDescent="0.2">
      <c r="J27" s="5"/>
    </row>
    <row r="28" spans="8:10" s="1" customFormat="1" x14ac:dyDescent="0.2">
      <c r="H28" s="5"/>
      <c r="I28" s="5"/>
      <c r="J28" s="5"/>
    </row>
    <row r="29" spans="8:10" s="1" customFormat="1" x14ac:dyDescent="0.2">
      <c r="H29" s="5"/>
      <c r="I29" s="5"/>
      <c r="J29" s="5"/>
    </row>
    <row r="30" spans="8:10" s="1" customFormat="1" x14ac:dyDescent="0.2">
      <c r="H30" s="5"/>
      <c r="I30" s="5"/>
      <c r="J30" s="5"/>
    </row>
    <row r="31" spans="8:10" s="1" customFormat="1" x14ac:dyDescent="0.2">
      <c r="H31" s="5"/>
      <c r="I31" s="5"/>
      <c r="J31" s="5"/>
    </row>
    <row r="32" spans="8:10" s="1" customFormat="1" x14ac:dyDescent="0.2">
      <c r="H32" s="5"/>
      <c r="I32" s="5"/>
      <c r="J32" s="5"/>
    </row>
    <row r="33" spans="3:10" s="1" customFormat="1" x14ac:dyDescent="0.2">
      <c r="H33" s="5"/>
      <c r="I33" s="5"/>
      <c r="J33" s="5"/>
    </row>
    <row r="34" spans="3:10" s="1" customFormat="1" x14ac:dyDescent="0.2">
      <c r="H34" s="5"/>
      <c r="I34" s="5"/>
      <c r="J34" s="5"/>
    </row>
    <row r="35" spans="3:10" s="1" customFormat="1" x14ac:dyDescent="0.2">
      <c r="H35" s="5"/>
      <c r="I35" s="5"/>
      <c r="J35" s="5"/>
    </row>
    <row r="36" spans="3:10" s="1" customFormat="1" x14ac:dyDescent="0.2">
      <c r="H36" s="5"/>
      <c r="I36" s="5"/>
      <c r="J36" s="5"/>
    </row>
    <row r="37" spans="3:10" s="1" customFormat="1" x14ac:dyDescent="0.2">
      <c r="H37" s="5"/>
      <c r="I37" s="5"/>
      <c r="J37" s="5"/>
    </row>
    <row r="38" spans="3:10" s="1" customFormat="1" x14ac:dyDescent="0.2">
      <c r="H38" s="5"/>
      <c r="I38" s="5"/>
      <c r="J38" s="5"/>
    </row>
    <row r="39" spans="3:10" s="1" customFormat="1" x14ac:dyDescent="0.2">
      <c r="H39" s="5"/>
      <c r="I39" s="5"/>
      <c r="J39" s="5"/>
    </row>
    <row r="40" spans="3:10" s="1" customFormat="1" ht="16" x14ac:dyDescent="0.2">
      <c r="H40" s="5"/>
      <c r="I40" s="7"/>
      <c r="J40" s="5"/>
    </row>
    <row r="41" spans="3:10" s="1" customFormat="1" ht="16" x14ac:dyDescent="0.2">
      <c r="H41" s="5"/>
      <c r="I41" s="7"/>
      <c r="J41" s="5"/>
    </row>
    <row r="42" spans="3:10" s="1" customFormat="1" ht="16" x14ac:dyDescent="0.2">
      <c r="H42" s="5"/>
      <c r="I42" s="7"/>
      <c r="J42" s="5"/>
    </row>
    <row r="43" spans="3:10" s="1" customFormat="1" x14ac:dyDescent="0.2">
      <c r="H43" s="5"/>
      <c r="I43" s="5"/>
      <c r="J43" s="5"/>
    </row>
    <row r="44" spans="3:10" s="1" customFormat="1" x14ac:dyDescent="0.2">
      <c r="C44" s="9"/>
      <c r="H44" s="5"/>
      <c r="I44" s="5"/>
      <c r="J44" s="5"/>
    </row>
    <row r="45" spans="3:10" s="1" customFormat="1" x14ac:dyDescent="0.2">
      <c r="C45" s="9"/>
      <c r="H45" s="5"/>
      <c r="I45" s="5"/>
      <c r="J45" s="5"/>
    </row>
    <row r="46" spans="3:10" s="1" customFormat="1" x14ac:dyDescent="0.2">
      <c r="C46" s="9"/>
      <c r="H46" s="5"/>
      <c r="I46" s="5"/>
      <c r="J46" s="5"/>
    </row>
    <row r="47" spans="3:10" s="1" customFormat="1" x14ac:dyDescent="0.2">
      <c r="C47" s="9"/>
      <c r="H47" s="5"/>
      <c r="I47" s="5"/>
      <c r="J47" s="5"/>
    </row>
    <row r="48" spans="3:10" s="1" customFormat="1" x14ac:dyDescent="0.2">
      <c r="C48" s="9"/>
      <c r="H48" s="5"/>
      <c r="I48" s="5"/>
      <c r="J48" s="5"/>
    </row>
    <row r="49" spans="3:10" s="1" customFormat="1" x14ac:dyDescent="0.2">
      <c r="H49" s="5"/>
      <c r="I49" s="5"/>
      <c r="J49" s="5"/>
    </row>
    <row r="50" spans="3:10" s="1" customFormat="1" x14ac:dyDescent="0.2">
      <c r="H50" s="5"/>
      <c r="I50" s="5"/>
      <c r="J50" s="5"/>
    </row>
    <row r="51" spans="3:10" s="1" customFormat="1" x14ac:dyDescent="0.2">
      <c r="H51" s="5"/>
      <c r="I51" s="5"/>
      <c r="J51" s="5"/>
    </row>
    <row r="52" spans="3:10" s="1" customFormat="1" x14ac:dyDescent="0.2">
      <c r="H52" s="5"/>
      <c r="I52" s="5"/>
      <c r="J52" s="5"/>
    </row>
    <row r="53" spans="3:10" s="1" customFormat="1" x14ac:dyDescent="0.2">
      <c r="H53" s="5"/>
      <c r="I53" s="5"/>
      <c r="J53" s="5"/>
    </row>
    <row r="54" spans="3:10" s="1" customFormat="1" x14ac:dyDescent="0.2">
      <c r="H54" s="5"/>
      <c r="I54" s="5"/>
      <c r="J54" s="5"/>
    </row>
    <row r="55" spans="3:10" s="1" customFormat="1" x14ac:dyDescent="0.2">
      <c r="H55" s="5"/>
      <c r="I55" s="5"/>
      <c r="J55" s="5"/>
    </row>
    <row r="56" spans="3:10" s="1" customFormat="1" x14ac:dyDescent="0.2">
      <c r="H56" s="5"/>
      <c r="I56" s="5"/>
      <c r="J56" s="5"/>
    </row>
    <row r="57" spans="3:10" s="1" customFormat="1" x14ac:dyDescent="0.2">
      <c r="H57" s="5"/>
      <c r="I57" s="5"/>
      <c r="J57" s="5"/>
    </row>
    <row r="58" spans="3:10" s="1" customFormat="1" x14ac:dyDescent="0.2">
      <c r="H58" s="5"/>
      <c r="I58" s="5"/>
      <c r="J58" s="5"/>
    </row>
    <row r="59" spans="3:10" s="1" customFormat="1" x14ac:dyDescent="0.2">
      <c r="H59" s="5"/>
      <c r="I59" s="5"/>
      <c r="J59" s="5"/>
    </row>
    <row r="60" spans="3:10" s="1" customFormat="1" x14ac:dyDescent="0.2">
      <c r="H60" s="5"/>
      <c r="I60" s="5"/>
      <c r="J60" s="5"/>
    </row>
    <row r="61" spans="3:10" s="1" customFormat="1" x14ac:dyDescent="0.2">
      <c r="H61" s="5"/>
      <c r="I61" s="5"/>
      <c r="J61" s="5"/>
    </row>
    <row r="62" spans="3:10" s="1" customFormat="1" x14ac:dyDescent="0.2">
      <c r="H62" s="5"/>
      <c r="I62" s="5"/>
      <c r="J62" s="5"/>
    </row>
    <row r="63" spans="3:10" s="1" customFormat="1" x14ac:dyDescent="0.2">
      <c r="C63" s="9"/>
      <c r="H63" s="5"/>
      <c r="I63" s="5"/>
      <c r="J63" s="5"/>
    </row>
    <row r="64" spans="3:10" s="1" customFormat="1" x14ac:dyDescent="0.2">
      <c r="C64" s="9"/>
      <c r="H64" s="5"/>
      <c r="I64" s="5"/>
      <c r="J64" s="5"/>
    </row>
    <row r="65" spans="3:16" s="1" customFormat="1" x14ac:dyDescent="0.2">
      <c r="H65" s="5"/>
      <c r="I65" s="5"/>
      <c r="J65" s="5"/>
    </row>
    <row r="66" spans="3:16" s="1" customFormat="1" x14ac:dyDescent="0.2">
      <c r="C66" s="9"/>
      <c r="H66" s="5"/>
      <c r="I66" s="5"/>
      <c r="J66" s="5"/>
    </row>
    <row r="67" spans="3:16" s="1" customFormat="1" x14ac:dyDescent="0.2">
      <c r="C67" s="9"/>
      <c r="H67" s="5"/>
      <c r="I67" s="5"/>
      <c r="J67" s="5"/>
    </row>
    <row r="68" spans="3:16" s="1" customFormat="1" x14ac:dyDescent="0.2">
      <c r="C68" s="9"/>
      <c r="H68" s="5"/>
      <c r="I68" s="5"/>
      <c r="J68" s="5"/>
    </row>
    <row r="69" spans="3:16" s="1" customFormat="1" x14ac:dyDescent="0.2">
      <c r="C69" s="9"/>
      <c r="H69" s="5"/>
      <c r="I69" s="5"/>
      <c r="J69" s="5"/>
    </row>
    <row r="70" spans="3:16" s="1" customFormat="1" x14ac:dyDescent="0.2">
      <c r="H70" s="5"/>
      <c r="I70" s="5"/>
      <c r="J70" s="5"/>
    </row>
    <row r="71" spans="3:16" s="1" customFormat="1" ht="16" x14ac:dyDescent="0.2">
      <c r="C71" s="8"/>
      <c r="H71" s="5"/>
      <c r="I71" s="5"/>
      <c r="J71" s="5"/>
    </row>
    <row r="72" spans="3:16" s="1" customFormat="1" x14ac:dyDescent="0.2">
      <c r="H72" s="5"/>
      <c r="I72" s="5"/>
      <c r="J72" s="5"/>
    </row>
    <row r="73" spans="3:16" s="1" customFormat="1" x14ac:dyDescent="0.2">
      <c r="H73" s="5"/>
      <c r="I73" s="5"/>
      <c r="J73" s="5"/>
    </row>
    <row r="74" spans="3:16" s="1" customFormat="1" x14ac:dyDescent="0.2">
      <c r="H74" s="5"/>
      <c r="I74" s="5"/>
      <c r="J74" s="5"/>
    </row>
    <row r="75" spans="3:16" s="1" customFormat="1" x14ac:dyDescent="0.2">
      <c r="H75" s="5"/>
      <c r="I75" s="5"/>
      <c r="J75" s="5"/>
    </row>
    <row r="76" spans="3:16" x14ac:dyDescent="0.2">
      <c r="H76" s="5"/>
      <c r="I76" s="5"/>
      <c r="J76" s="5"/>
      <c r="K76" s="1"/>
      <c r="L76" s="1"/>
      <c r="M76" s="1"/>
      <c r="N76" s="1"/>
      <c r="O76" s="1"/>
      <c r="P76" s="1"/>
    </row>
    <row r="77" spans="3:16" s="1" customFormat="1" x14ac:dyDescent="0.2">
      <c r="H77" s="5"/>
      <c r="I77" s="5"/>
      <c r="J77" s="5"/>
    </row>
    <row r="78" spans="3:16" s="1" customFormat="1" ht="20.25" customHeight="1" x14ac:dyDescent="0.2">
      <c r="H78" s="5"/>
      <c r="I78" s="5"/>
      <c r="J78" s="5"/>
    </row>
    <row r="79" spans="3:16" s="1" customFormat="1" x14ac:dyDescent="0.2">
      <c r="H79" s="5"/>
      <c r="I79" s="5"/>
      <c r="J79" s="5"/>
    </row>
    <row r="80" spans="3:16" s="1" customFormat="1" ht="20.25" customHeight="1" x14ac:dyDescent="0.2">
      <c r="H80" s="5"/>
      <c r="I80" s="7"/>
      <c r="J80" s="5"/>
    </row>
    <row r="81" spans="8:10" s="1" customFormat="1" x14ac:dyDescent="0.2">
      <c r="H81" s="5"/>
      <c r="I81" s="5"/>
      <c r="J81" s="5"/>
    </row>
    <row r="82" spans="8:10" s="1" customFormat="1" ht="20.25" customHeight="1" x14ac:dyDescent="0.2">
      <c r="H82" s="5"/>
      <c r="I82" s="5"/>
      <c r="J82" s="5"/>
    </row>
    <row r="83" spans="8:10" s="1" customFormat="1" x14ac:dyDescent="0.2">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opLeftCell="A6" workbookViewId="0">
      <selection activeCell="B9" sqref="B9"/>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ht="16" x14ac:dyDescent="0.2">
      <c r="A2" t="s">
        <v>2</v>
      </c>
      <c r="B2" s="8" t="s">
        <v>133</v>
      </c>
    </row>
    <row r="3" spans="1:2" s="1" customFormat="1" ht="16" x14ac:dyDescent="0.2">
      <c r="A3" s="1" t="s">
        <v>177</v>
      </c>
      <c r="B3" s="8" t="s">
        <v>178</v>
      </c>
    </row>
    <row r="4" spans="1:2" s="1" customFormat="1" x14ac:dyDescent="0.2">
      <c r="A4" s="1" t="s">
        <v>62</v>
      </c>
      <c r="B4" s="1" t="s">
        <v>190</v>
      </c>
    </row>
    <row r="5" spans="1:2" s="1" customFormat="1" x14ac:dyDescent="0.2">
      <c r="A5" s="1" t="s">
        <v>111</v>
      </c>
      <c r="B5" s="1" t="s">
        <v>118</v>
      </c>
    </row>
    <row r="6" spans="1:2" ht="257" customHeight="1" x14ac:dyDescent="0.2">
      <c r="A6" t="s">
        <v>3</v>
      </c>
      <c r="B6" s="32" t="s">
        <v>181</v>
      </c>
    </row>
    <row r="7" spans="1:2" x14ac:dyDescent="0.2">
      <c r="A7" t="s">
        <v>4</v>
      </c>
      <c r="B7" s="12" t="s">
        <v>151</v>
      </c>
    </row>
    <row r="8" spans="1:2" x14ac:dyDescent="0.2">
      <c r="A8" t="s">
        <v>5</v>
      </c>
      <c r="B8" t="s">
        <v>6</v>
      </c>
    </row>
    <row r="9" spans="1:2" ht="351.75" customHeight="1" x14ac:dyDescent="0.2">
      <c r="A9" t="s">
        <v>7</v>
      </c>
      <c r="B9" s="2" t="s">
        <v>179</v>
      </c>
    </row>
    <row r="10" spans="1:2" ht="103.5" customHeight="1" x14ac:dyDescent="0.2">
      <c r="A10" t="s">
        <v>8</v>
      </c>
      <c r="B10" s="3" t="s">
        <v>180</v>
      </c>
    </row>
  </sheetData>
  <hyperlinks>
    <hyperlink ref="B7" r:id="rId1" xr:uid="{C5262738-4197-384F-9F2F-68AAA3C885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D66" sqref="D66"/>
    </sheetView>
  </sheetViews>
  <sheetFormatPr baseColWidth="10" defaultColWidth="8.83203125" defaultRowHeight="15" x14ac:dyDescent="0.2"/>
  <sheetData>
    <row r="1" spans="1:2" x14ac:dyDescent="0.2">
      <c r="A1" t="s">
        <v>23</v>
      </c>
      <c r="B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
  <sheetViews>
    <sheetView zoomScale="105" workbookViewId="0">
      <selection activeCell="B23" sqref="B23"/>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31.1640625" style="1" customWidth="1"/>
  </cols>
  <sheetData>
    <row r="1" spans="1:6" s="25" customFormat="1" ht="26" x14ac:dyDescent="0.35">
      <c r="A1" s="24" t="s">
        <v>9</v>
      </c>
      <c r="B1" s="25" t="s">
        <v>10</v>
      </c>
      <c r="C1" s="25" t="s">
        <v>11</v>
      </c>
      <c r="D1" s="25" t="s">
        <v>12</v>
      </c>
      <c r="E1" s="25" t="s">
        <v>157</v>
      </c>
    </row>
    <row r="2" spans="1:6" s="1" customFormat="1" ht="19" x14ac:dyDescent="0.25">
      <c r="A2" s="22" t="s">
        <v>169</v>
      </c>
      <c r="B2" s="23" t="s">
        <v>159</v>
      </c>
      <c r="C2" s="23" t="s">
        <v>13</v>
      </c>
      <c r="D2" s="23" t="s">
        <v>135</v>
      </c>
      <c r="F2" s="23" t="s">
        <v>158</v>
      </c>
    </row>
    <row r="3" spans="1:6" ht="19" x14ac:dyDescent="0.25">
      <c r="A3" s="22" t="s">
        <v>170</v>
      </c>
      <c r="B3" s="23" t="s">
        <v>166</v>
      </c>
      <c r="C3" s="23" t="s">
        <v>13</v>
      </c>
      <c r="D3" s="23" t="s">
        <v>135</v>
      </c>
      <c r="E3" t="b">
        <v>1</v>
      </c>
      <c r="F3" s="1"/>
    </row>
    <row r="4" spans="1:6" ht="19" x14ac:dyDescent="0.25">
      <c r="A4" s="22" t="s">
        <v>171</v>
      </c>
      <c r="B4" s="23" t="s">
        <v>167</v>
      </c>
      <c r="C4" s="23" t="s">
        <v>13</v>
      </c>
      <c r="D4" s="23" t="s">
        <v>135</v>
      </c>
      <c r="E4" s="1" t="b">
        <v>1</v>
      </c>
      <c r="F4" s="1"/>
    </row>
    <row r="5" spans="1:6" s="1" customFormat="1" ht="19" x14ac:dyDescent="0.25">
      <c r="A5" s="22" t="s">
        <v>182</v>
      </c>
      <c r="B5" s="23" t="s">
        <v>183</v>
      </c>
      <c r="C5" s="23" t="s">
        <v>13</v>
      </c>
      <c r="D5" s="23" t="s">
        <v>135</v>
      </c>
      <c r="E5" s="1" t="b">
        <v>1</v>
      </c>
    </row>
    <row r="6" spans="1:6" ht="19" x14ac:dyDescent="0.25">
      <c r="A6" s="22" t="s">
        <v>172</v>
      </c>
      <c r="B6" s="23" t="s">
        <v>160</v>
      </c>
      <c r="C6" s="23" t="s">
        <v>13</v>
      </c>
      <c r="D6" s="23" t="s">
        <v>135</v>
      </c>
      <c r="E6" s="1" t="b">
        <v>1</v>
      </c>
      <c r="F6" s="1"/>
    </row>
    <row r="7" spans="1:6" ht="19" x14ac:dyDescent="0.25">
      <c r="A7" s="22" t="s">
        <v>173</v>
      </c>
      <c r="B7" s="23" t="s">
        <v>161</v>
      </c>
      <c r="C7" s="23" t="s">
        <v>13</v>
      </c>
      <c r="D7" s="23" t="s">
        <v>135</v>
      </c>
      <c r="E7" s="1" t="b">
        <v>1</v>
      </c>
      <c r="F7" s="1"/>
    </row>
    <row r="8" spans="1:6" ht="19" x14ac:dyDescent="0.25">
      <c r="A8" s="22" t="s">
        <v>168</v>
      </c>
      <c r="B8" s="23" t="s">
        <v>162</v>
      </c>
      <c r="C8" s="23" t="s">
        <v>13</v>
      </c>
      <c r="D8" s="23" t="s">
        <v>134</v>
      </c>
      <c r="E8" s="1" t="b">
        <v>1</v>
      </c>
      <c r="F8" s="1"/>
    </row>
    <row r="9" spans="1:6" ht="19" x14ac:dyDescent="0.25">
      <c r="A9" s="22" t="s">
        <v>174</v>
      </c>
      <c r="B9" s="23" t="s">
        <v>163</v>
      </c>
      <c r="C9" s="23" t="s">
        <v>63</v>
      </c>
      <c r="D9" s="23" t="s">
        <v>84</v>
      </c>
      <c r="E9" s="1" t="b">
        <v>1</v>
      </c>
      <c r="F9" s="1"/>
    </row>
    <row r="10" spans="1:6" ht="19" x14ac:dyDescent="0.25">
      <c r="A10" s="22" t="s">
        <v>175</v>
      </c>
      <c r="B10" s="23" t="s">
        <v>164</v>
      </c>
      <c r="C10" s="23" t="s">
        <v>63</v>
      </c>
      <c r="D10" s="23" t="s">
        <v>85</v>
      </c>
      <c r="E10" s="1" t="b">
        <v>1</v>
      </c>
      <c r="F10" s="1"/>
    </row>
    <row r="11" spans="1:6" ht="19" x14ac:dyDescent="0.25">
      <c r="A11" s="34" t="s">
        <v>176</v>
      </c>
      <c r="B11" s="23" t="s">
        <v>165</v>
      </c>
      <c r="C11" s="23" t="s">
        <v>13</v>
      </c>
      <c r="D11" s="23" t="s">
        <v>22</v>
      </c>
      <c r="E11" s="1" t="b">
        <v>1</v>
      </c>
    </row>
    <row r="12" spans="1:6" s="1" customFormat="1" ht="19" x14ac:dyDescent="0.25">
      <c r="A12" s="34" t="s">
        <v>191</v>
      </c>
      <c r="B12" s="23" t="s">
        <v>192</v>
      </c>
      <c r="C12" s="23" t="s">
        <v>63</v>
      </c>
      <c r="D12" s="23" t="s">
        <v>193</v>
      </c>
      <c r="E12" s="1" t="b">
        <v>1</v>
      </c>
    </row>
  </sheetData>
  <hyperlinks>
    <hyperlink ref="A12" r:id="rId1" xr:uid="{9B794999-77AF-994F-94B5-734419EC7E92}"/>
    <hyperlink ref="A11" r:id="rId2" xr:uid="{C9599929-5104-7841-AF03-EBA223AB5D12}"/>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2"/>
  <sheetViews>
    <sheetView zoomScale="125" zoomScaleNormal="125" workbookViewId="0">
      <pane xSplit="1" ySplit="1" topLeftCell="L2" activePane="bottomRight" state="frozen"/>
      <selection pane="topRight" activeCell="B1" sqref="B1"/>
      <selection pane="bottomLeft" activeCell="A2" sqref="A2"/>
      <selection pane="bottomRight" activeCell="T3" sqref="T3"/>
    </sheetView>
  </sheetViews>
  <sheetFormatPr baseColWidth="10" defaultColWidth="8.83203125" defaultRowHeight="25.5" customHeight="1" x14ac:dyDescent="0.2"/>
  <cols>
    <col min="1" max="1" width="36.5" style="1" customWidth="1"/>
    <col min="2" max="2" width="25.33203125" style="1" customWidth="1"/>
    <col min="3" max="3" width="40.5" style="2" customWidth="1"/>
    <col min="4" max="4" width="11.33203125" style="1" customWidth="1"/>
    <col min="5" max="12" width="17.5" style="1" customWidth="1"/>
    <col min="13" max="13" width="20.5" style="1" customWidth="1"/>
    <col min="14" max="17" width="17.5" style="1" customWidth="1"/>
    <col min="18" max="19" width="20.5" style="1" customWidth="1"/>
    <col min="20" max="20" width="36.6640625" style="2" customWidth="1"/>
    <col min="21" max="23" width="38.83203125" style="2" bestFit="1" customWidth="1"/>
    <col min="24" max="24" width="72.83203125" style="1" customWidth="1"/>
  </cols>
  <sheetData>
    <row r="1" spans="1:24" ht="25.5" customHeight="1" thickBot="1" x14ac:dyDescent="0.25">
      <c r="A1" t="s">
        <v>14</v>
      </c>
      <c r="B1" t="s">
        <v>15</v>
      </c>
      <c r="C1" s="2" t="s">
        <v>7</v>
      </c>
      <c r="D1" t="s">
        <v>16</v>
      </c>
      <c r="E1" s="1" t="s">
        <v>98</v>
      </c>
      <c r="F1" t="s">
        <v>17</v>
      </c>
      <c r="G1" s="1" t="s">
        <v>99</v>
      </c>
      <c r="H1" t="s">
        <v>18</v>
      </c>
      <c r="I1" s="1" t="s">
        <v>100</v>
      </c>
      <c r="J1" s="1" t="s">
        <v>92</v>
      </c>
      <c r="K1" s="1" t="s">
        <v>101</v>
      </c>
      <c r="L1" s="1" t="s">
        <v>93</v>
      </c>
      <c r="M1" s="1" t="s">
        <v>102</v>
      </c>
      <c r="N1" s="1" t="s">
        <v>96</v>
      </c>
      <c r="O1" s="1" t="s">
        <v>103</v>
      </c>
      <c r="P1" s="1" t="s">
        <v>97</v>
      </c>
      <c r="Q1" s="1" t="s">
        <v>104</v>
      </c>
      <c r="R1" t="s">
        <v>19</v>
      </c>
      <c r="S1" s="1" t="s">
        <v>105</v>
      </c>
      <c r="T1" s="11" t="s">
        <v>87</v>
      </c>
      <c r="U1" s="11" t="s">
        <v>88</v>
      </c>
      <c r="V1" s="11" t="s">
        <v>94</v>
      </c>
      <c r="W1" s="11" t="s">
        <v>95</v>
      </c>
      <c r="X1" t="s">
        <v>20</v>
      </c>
    </row>
    <row r="2" spans="1:24" ht="21" thickTop="1" x14ac:dyDescent="0.25">
      <c r="A2" s="1" t="s">
        <v>134</v>
      </c>
      <c r="B2" t="s">
        <v>13</v>
      </c>
      <c r="D2"/>
      <c r="F2"/>
      <c r="R2" t="s">
        <v>21</v>
      </c>
      <c r="S2" s="1" t="s">
        <v>13</v>
      </c>
      <c r="T2" s="30" t="s">
        <v>154</v>
      </c>
      <c r="V2" s="20"/>
      <c r="W2" s="20"/>
      <c r="X2"/>
    </row>
    <row r="3" spans="1:24" ht="305" x14ac:dyDescent="0.25">
      <c r="A3" s="31" t="s">
        <v>135</v>
      </c>
      <c r="B3" s="1" t="s">
        <v>13</v>
      </c>
      <c r="C3" s="2" t="s">
        <v>186</v>
      </c>
      <c r="R3" s="1" t="s">
        <v>21</v>
      </c>
      <c r="S3" s="1" t="s">
        <v>13</v>
      </c>
      <c r="T3" s="2" t="s">
        <v>195</v>
      </c>
      <c r="W3" s="20"/>
    </row>
    <row r="4" spans="1:24" ht="16" x14ac:dyDescent="0.25">
      <c r="A4" s="1" t="s">
        <v>85</v>
      </c>
      <c r="B4" s="1" t="s">
        <v>63</v>
      </c>
      <c r="R4" s="1" t="s">
        <v>21</v>
      </c>
      <c r="S4" s="1" t="s">
        <v>13</v>
      </c>
      <c r="V4" s="20"/>
      <c r="W4" s="20"/>
    </row>
    <row r="5" spans="1:24" ht="16" x14ac:dyDescent="0.25">
      <c r="A5" s="1" t="s">
        <v>84</v>
      </c>
      <c r="B5" s="1" t="s">
        <v>63</v>
      </c>
      <c r="R5" s="1" t="s">
        <v>21</v>
      </c>
      <c r="S5" s="1" t="s">
        <v>13</v>
      </c>
      <c r="V5" s="20"/>
      <c r="W5" s="20"/>
    </row>
    <row r="6" spans="1:24" ht="16" x14ac:dyDescent="0.25">
      <c r="A6" s="1" t="s">
        <v>22</v>
      </c>
      <c r="B6" s="1" t="s">
        <v>13</v>
      </c>
      <c r="R6" s="1" t="s">
        <v>21</v>
      </c>
      <c r="S6" s="1" t="s">
        <v>13</v>
      </c>
      <c r="W6" s="20"/>
    </row>
    <row r="7" spans="1:24" ht="25.5" customHeight="1" x14ac:dyDescent="0.2">
      <c r="A7" t="s">
        <v>193</v>
      </c>
      <c r="B7" s="1" t="s">
        <v>63</v>
      </c>
      <c r="R7" s="1" t="s">
        <v>21</v>
      </c>
      <c r="S7" s="1" t="s">
        <v>13</v>
      </c>
    </row>
    <row r="8" spans="1:24" ht="25.5" customHeight="1" x14ac:dyDescent="0.2">
      <c r="A8"/>
    </row>
    <row r="39" spans="20:23" ht="25.5" customHeight="1" x14ac:dyDescent="0.2">
      <c r="T39" s="21"/>
      <c r="V39" s="21"/>
      <c r="W39" s="21"/>
    </row>
    <row r="42" spans="20:23" ht="25.5" customHeight="1" x14ac:dyDescent="0.2">
      <c r="W42" s="21"/>
    </row>
  </sheetData>
  <sortState xmlns:xlrd2="http://schemas.microsoft.com/office/spreadsheetml/2017/richdata2" ref="A2:A6">
    <sortCondition ref="A2:A6"/>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23</v>
      </c>
      <c r="B1" t="s">
        <v>24</v>
      </c>
      <c r="C1" t="s">
        <v>14</v>
      </c>
      <c r="D1" t="s">
        <v>25</v>
      </c>
      <c r="E1" t="s">
        <v>7</v>
      </c>
    </row>
    <row r="2" spans="1:5" x14ac:dyDescent="0.2">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2"/>
  <sheetViews>
    <sheetView workbookViewId="0">
      <pane xSplit="1" ySplit="1" topLeftCell="B2" activePane="bottomRight" state="frozen"/>
      <selection pane="topRight" activeCell="B1" sqref="B1"/>
      <selection pane="bottomLeft" activeCell="A2" sqref="A2"/>
      <selection pane="bottomRight" activeCell="G4" sqref="G4"/>
    </sheetView>
  </sheetViews>
  <sheetFormatPr baseColWidth="10" defaultColWidth="8.83203125" defaultRowHeight="15" x14ac:dyDescent="0.2"/>
  <cols>
    <col min="1" max="1" width="10.6640625" style="1" customWidth="1"/>
    <col min="2" max="2" width="15" style="1" customWidth="1"/>
    <col min="3" max="3" width="42.5" style="1" customWidth="1"/>
    <col min="4" max="4" width="14.5" customWidth="1"/>
    <col min="5" max="5" width="14.5" style="1" customWidth="1"/>
    <col min="6" max="6" width="14.33203125" customWidth="1"/>
    <col min="7" max="7" width="81.33203125" style="1" customWidth="1"/>
    <col min="8" max="8" width="17.5" bestFit="1" customWidth="1"/>
    <col min="9" max="9" width="21.6640625" bestFit="1" customWidth="1"/>
    <col min="10" max="10" width="20.5" customWidth="1"/>
  </cols>
  <sheetData>
    <row r="1" spans="1:10" x14ac:dyDescent="0.2">
      <c r="A1" t="s">
        <v>26</v>
      </c>
      <c r="B1" s="1" t="s">
        <v>136</v>
      </c>
      <c r="C1" s="1" t="s">
        <v>148</v>
      </c>
      <c r="D1" s="1" t="s">
        <v>137</v>
      </c>
      <c r="E1" s="1" t="s">
        <v>90</v>
      </c>
      <c r="F1" s="1" t="s">
        <v>91</v>
      </c>
      <c r="G1" s="1" t="s">
        <v>149</v>
      </c>
      <c r="H1" s="1" t="s">
        <v>138</v>
      </c>
      <c r="I1" s="1" t="s">
        <v>89</v>
      </c>
      <c r="J1" t="s">
        <v>194</v>
      </c>
    </row>
    <row r="2" spans="1:10" x14ac:dyDescent="0.2">
      <c r="A2" t="s">
        <v>27</v>
      </c>
      <c r="D2" s="1"/>
      <c r="F2" s="1"/>
      <c r="H2" s="1"/>
      <c r="I2" s="1"/>
    </row>
    <row r="3" spans="1:10" ht="380" x14ac:dyDescent="0.2">
      <c r="A3" t="s">
        <v>28</v>
      </c>
      <c r="B3" s="1" t="s">
        <v>13</v>
      </c>
      <c r="C3" s="2" t="s">
        <v>187</v>
      </c>
      <c r="D3" s="1" t="s">
        <v>13</v>
      </c>
      <c r="E3" s="1" t="s">
        <v>30</v>
      </c>
      <c r="F3" s="1" t="s">
        <v>30</v>
      </c>
      <c r="H3" s="1" t="s">
        <v>30</v>
      </c>
      <c r="I3" s="1" t="s">
        <v>30</v>
      </c>
      <c r="J3" t="s">
        <v>30</v>
      </c>
    </row>
    <row r="4" spans="1:10" x14ac:dyDescent="0.2">
      <c r="A4" t="s">
        <v>29</v>
      </c>
      <c r="B4" s="1" t="s">
        <v>13</v>
      </c>
      <c r="D4" s="1" t="s">
        <v>13</v>
      </c>
      <c r="E4" s="1" t="s">
        <v>13</v>
      </c>
      <c r="F4" s="1" t="s">
        <v>13</v>
      </c>
      <c r="G4" s="1" t="s">
        <v>150</v>
      </c>
      <c r="H4" s="1" t="s">
        <v>13</v>
      </c>
      <c r="I4" s="1" t="s">
        <v>13</v>
      </c>
      <c r="J4" t="s">
        <v>13</v>
      </c>
    </row>
    <row r="5" spans="1:10" x14ac:dyDescent="0.2">
      <c r="A5" t="s">
        <v>31</v>
      </c>
      <c r="B5" s="1" t="s">
        <v>63</v>
      </c>
      <c r="D5" s="1" t="s">
        <v>63</v>
      </c>
      <c r="E5" s="1" t="s">
        <v>63</v>
      </c>
      <c r="F5" s="1" t="s">
        <v>63</v>
      </c>
      <c r="H5" s="1" t="s">
        <v>63</v>
      </c>
      <c r="I5" s="1" t="s">
        <v>63</v>
      </c>
      <c r="J5" s="1" t="s">
        <v>63</v>
      </c>
    </row>
    <row r="6" spans="1:10" x14ac:dyDescent="0.2">
      <c r="A6" t="s">
        <v>32</v>
      </c>
      <c r="D6" s="1"/>
      <c r="F6" s="1"/>
      <c r="H6" s="1"/>
      <c r="I6" s="1"/>
    </row>
    <row r="7" spans="1:10" x14ac:dyDescent="0.2">
      <c r="A7" t="s">
        <v>33</v>
      </c>
      <c r="D7" s="1"/>
      <c r="F7" s="1"/>
      <c r="H7" s="1"/>
      <c r="I7" s="1"/>
    </row>
    <row r="8" spans="1:10" x14ac:dyDescent="0.2">
      <c r="A8" t="s">
        <v>34</v>
      </c>
      <c r="D8" s="1"/>
      <c r="F8" s="1"/>
      <c r="H8" s="1"/>
      <c r="I8" s="1"/>
    </row>
    <row r="9" spans="1:10" x14ac:dyDescent="0.2">
      <c r="A9" t="s">
        <v>35</v>
      </c>
      <c r="D9" s="1"/>
      <c r="F9" s="1"/>
      <c r="H9" s="1"/>
      <c r="I9" s="1"/>
    </row>
    <row r="10" spans="1:10" x14ac:dyDescent="0.2">
      <c r="A10" t="s">
        <v>36</v>
      </c>
      <c r="D10" s="1"/>
      <c r="F10" s="1"/>
      <c r="H10" s="1"/>
      <c r="I10" s="1"/>
    </row>
    <row r="12" spans="1:10" x14ac:dyDescent="0.2">
      <c r="D12" s="1"/>
      <c r="F12" s="1"/>
      <c r="H12" s="1"/>
      <c r="I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B4" sqref="B4"/>
    </sheetView>
  </sheetViews>
  <sheetFormatPr baseColWidth="10" defaultColWidth="8.83203125" defaultRowHeight="15" x14ac:dyDescent="0.2"/>
  <cols>
    <col min="1" max="1" width="24.1640625" customWidth="1"/>
    <col min="3" max="3" width="51.1640625" customWidth="1"/>
  </cols>
  <sheetData>
    <row r="1" spans="1:3" ht="16" x14ac:dyDescent="0.2">
      <c r="A1" s="1" t="s">
        <v>26</v>
      </c>
      <c r="B1" s="1" t="s">
        <v>25</v>
      </c>
      <c r="C1" s="2" t="s">
        <v>106</v>
      </c>
    </row>
    <row r="2" spans="1:3" ht="59.25" customHeight="1" x14ac:dyDescent="0.2">
      <c r="A2" s="1" t="s">
        <v>107</v>
      </c>
      <c r="B2" s="1"/>
      <c r="C2" s="2"/>
    </row>
    <row r="3" spans="1:3" x14ac:dyDescent="0.2">
      <c r="A3" s="1" t="s">
        <v>108</v>
      </c>
      <c r="B3" s="1"/>
      <c r="C3" s="2"/>
    </row>
    <row r="4" spans="1:3" x14ac:dyDescent="0.2">
      <c r="A4" s="1" t="s">
        <v>109</v>
      </c>
      <c r="B4" s="1" t="s">
        <v>13</v>
      </c>
      <c r="C4" s="2"/>
    </row>
    <row r="5" spans="1:3" x14ac:dyDescent="0.2">
      <c r="A5" s="1" t="s">
        <v>110</v>
      </c>
      <c r="B5" s="1"/>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32"/>
  <sheetViews>
    <sheetView tabSelected="1" zoomScaleNormal="100" workbookViewId="0">
      <pane xSplit="6" ySplit="1" topLeftCell="O12" activePane="bottomRight" state="frozen"/>
      <selection pane="topRight" activeCell="F1" sqref="F1"/>
      <selection pane="bottomLeft" activeCell="A2" sqref="A2"/>
      <selection pane="bottomRight" activeCell="D23" sqref="D23"/>
    </sheetView>
  </sheetViews>
  <sheetFormatPr baseColWidth="10" defaultColWidth="8.83203125" defaultRowHeight="19" customHeight="1" x14ac:dyDescent="0.2"/>
  <cols>
    <col min="1" max="1" width="8.83203125" style="1"/>
    <col min="2" max="2" width="43" style="1" customWidth="1"/>
    <col min="3" max="3" width="33.5" style="1" customWidth="1"/>
    <col min="4" max="4" width="13.6640625" style="1" customWidth="1"/>
    <col min="5" max="5" width="9" style="1" customWidth="1"/>
    <col min="6" max="6" width="75.5" style="29" customWidth="1"/>
    <col min="8" max="8" width="14.33203125" customWidth="1"/>
    <col min="9" max="9" width="23.5" customWidth="1"/>
    <col min="10" max="10" width="36.1640625" style="1" bestFit="1" customWidth="1"/>
    <col min="11" max="11" width="17.6640625" style="1" customWidth="1"/>
    <col min="12" max="12" width="22.5" style="1" customWidth="1"/>
    <col min="13" max="13" width="12.6640625" style="1" customWidth="1"/>
    <col min="14" max="14" width="15" style="1" customWidth="1"/>
    <col min="15" max="15" width="16.33203125" style="1" customWidth="1"/>
    <col min="16" max="16" width="18" style="1" bestFit="1" customWidth="1"/>
    <col min="17" max="17" width="19" style="1" bestFit="1" customWidth="1"/>
    <col min="18" max="18" width="21.1640625" style="1" bestFit="1" customWidth="1"/>
    <col min="19" max="19" width="17.6640625" style="1" customWidth="1"/>
    <col min="20" max="20" width="15" style="1" customWidth="1"/>
    <col min="21" max="21" width="13.6640625" style="1" customWidth="1"/>
    <col min="22" max="22" width="14.83203125" style="1" customWidth="1"/>
    <col min="23" max="23" width="16" style="1" customWidth="1"/>
    <col min="24" max="24" width="50.83203125" style="1" customWidth="1"/>
    <col min="25" max="25" width="68.6640625" style="1" bestFit="1" customWidth="1"/>
    <col min="26" max="26" width="38.33203125" style="1" customWidth="1"/>
    <col min="27" max="27" width="24.33203125" style="2" customWidth="1"/>
    <col min="28" max="28" width="38.1640625" customWidth="1"/>
  </cols>
  <sheetData>
    <row r="1" spans="1:28" thickBot="1" x14ac:dyDescent="0.25">
      <c r="A1" s="1" t="s">
        <v>74</v>
      </c>
      <c r="B1" s="4" t="s">
        <v>37</v>
      </c>
      <c r="C1" s="4" t="s">
        <v>26</v>
      </c>
      <c r="D1" s="4" t="s">
        <v>38</v>
      </c>
      <c r="E1" s="4" t="s">
        <v>40</v>
      </c>
      <c r="F1" s="26" t="s">
        <v>39</v>
      </c>
      <c r="G1" s="4" t="s">
        <v>41</v>
      </c>
      <c r="H1" s="4" t="s">
        <v>32</v>
      </c>
      <c r="I1" s="4" t="s">
        <v>14</v>
      </c>
      <c r="J1" s="4" t="s">
        <v>42</v>
      </c>
      <c r="K1" s="4" t="s">
        <v>43</v>
      </c>
      <c r="L1" s="4" t="s">
        <v>44</v>
      </c>
      <c r="M1" s="4" t="s">
        <v>45</v>
      </c>
      <c r="N1" s="4" t="s">
        <v>46</v>
      </c>
      <c r="O1" s="4" t="s">
        <v>47</v>
      </c>
      <c r="P1" s="4" t="s">
        <v>48</v>
      </c>
      <c r="Q1" s="4" t="s">
        <v>49</v>
      </c>
      <c r="R1" s="4" t="s">
        <v>50</v>
      </c>
      <c r="S1" s="4" t="s">
        <v>51</v>
      </c>
      <c r="T1" s="4" t="s">
        <v>52</v>
      </c>
      <c r="U1" s="4" t="s">
        <v>87</v>
      </c>
      <c r="V1" s="4" t="s">
        <v>88</v>
      </c>
      <c r="W1" s="4" t="s">
        <v>53</v>
      </c>
      <c r="X1" s="4" t="s">
        <v>54</v>
      </c>
      <c r="Y1" s="4" t="s">
        <v>3</v>
      </c>
      <c r="Z1" s="4" t="s">
        <v>55</v>
      </c>
      <c r="AA1" s="11" t="s">
        <v>56</v>
      </c>
      <c r="AB1" s="6" t="s">
        <v>76</v>
      </c>
    </row>
    <row r="2" spans="1:28" s="13" customFormat="1" ht="16" thickTop="1" x14ac:dyDescent="0.2">
      <c r="A2" s="13">
        <v>1</v>
      </c>
      <c r="B2" s="13" t="s">
        <v>78</v>
      </c>
      <c r="C2" s="13" t="s">
        <v>73</v>
      </c>
      <c r="D2" s="13" t="s">
        <v>30</v>
      </c>
      <c r="E2" s="13" t="b">
        <v>0</v>
      </c>
      <c r="F2" s="27" t="str">
        <f>"http://hl7.org/fhir/us/core/StructureDefinition/us-core-"&amp;LOWER(B2)</f>
        <v>http://hl7.org/fhir/us/core/StructureDefinition/us-core-!example category search</v>
      </c>
      <c r="G2" s="13" t="s">
        <v>57</v>
      </c>
      <c r="H2" s="13" t="s">
        <v>57</v>
      </c>
      <c r="I2" s="13" t="s">
        <v>58</v>
      </c>
      <c r="J2" s="13" t="str">
        <f>B2&amp;"."&amp;C2</f>
        <v>!EXAMPLE CATEGORY SEARCH.category</v>
      </c>
      <c r="K2" s="13" t="s">
        <v>57</v>
      </c>
      <c r="M2" s="13" t="s">
        <v>57</v>
      </c>
      <c r="Y2" s="14"/>
      <c r="Z2" s="14"/>
      <c r="AA2" s="15"/>
      <c r="AB2" s="13" t="str">
        <f t="shared" ref="AB2:AB4" si="0">"SearchParameter-us-core-"&amp;LOWER((B2)&amp;"-"&amp;C2&amp;".html")</f>
        <v>SearchParameter-us-core-!example category search-category.html</v>
      </c>
    </row>
    <row r="3" spans="1:28" s="13" customFormat="1" ht="15" x14ac:dyDescent="0.2">
      <c r="A3" s="13">
        <v>2</v>
      </c>
      <c r="B3" s="13" t="s">
        <v>79</v>
      </c>
      <c r="C3" s="13" t="s">
        <v>26</v>
      </c>
      <c r="D3" s="13" t="s">
        <v>13</v>
      </c>
      <c r="E3" s="13" t="b">
        <v>0</v>
      </c>
      <c r="F3" s="27" t="str">
        <f t="shared" ref="F3:F8" si="1">"http://hl7.org/fhir/us/core/StructureDefinition/us-core-"&amp;LOWER(B3)</f>
        <v>http://hl7.org/fhir/us/core/StructureDefinition/us-core-!example code search</v>
      </c>
      <c r="G3" s="13" t="s">
        <v>57</v>
      </c>
      <c r="H3" s="13" t="s">
        <v>57</v>
      </c>
      <c r="I3" s="13" t="s">
        <v>58</v>
      </c>
      <c r="J3" s="13" t="str">
        <f>B3&amp;"."&amp;C3</f>
        <v>!EXAMPLE CODE SEARCH.code</v>
      </c>
      <c r="K3" s="13" t="s">
        <v>57</v>
      </c>
      <c r="M3" s="13" t="s">
        <v>57</v>
      </c>
      <c r="Y3" s="14"/>
      <c r="Z3" s="14"/>
      <c r="AA3" s="15"/>
      <c r="AB3" s="13" t="str">
        <f t="shared" si="0"/>
        <v>SearchParameter-us-core-!example code search-code.html</v>
      </c>
    </row>
    <row r="4" spans="1:28" s="13" customFormat="1" ht="15" x14ac:dyDescent="0.2">
      <c r="A4" s="13">
        <v>3</v>
      </c>
      <c r="B4" s="13" t="s">
        <v>80</v>
      </c>
      <c r="C4" s="13" t="s">
        <v>64</v>
      </c>
      <c r="D4" s="13" t="s">
        <v>13</v>
      </c>
      <c r="E4" s="13" t="b">
        <v>0</v>
      </c>
      <c r="F4" s="27" t="str">
        <f t="shared" si="1"/>
        <v>http://hl7.org/fhir/us/core/StructureDefinition/us-core-!example date search</v>
      </c>
      <c r="G4" s="13" t="s">
        <v>57</v>
      </c>
      <c r="H4" s="13" t="s">
        <v>57</v>
      </c>
      <c r="I4" s="13" t="s">
        <v>64</v>
      </c>
      <c r="J4" s="13" t="str">
        <f>B4&amp;"."&amp;C4</f>
        <v>!EXAMPLE DATE SEARCH.date</v>
      </c>
      <c r="K4" s="13" t="s">
        <v>57</v>
      </c>
      <c r="M4" s="13" t="s">
        <v>57</v>
      </c>
      <c r="N4" s="13" t="s">
        <v>63</v>
      </c>
      <c r="AA4" s="15"/>
      <c r="AB4" s="13" t="str">
        <f t="shared" si="0"/>
        <v>SearchParameter-us-core-!example date search-date.html</v>
      </c>
    </row>
    <row r="5" spans="1:28" s="13" customFormat="1" ht="61" x14ac:dyDescent="0.2">
      <c r="A5" s="13">
        <v>4</v>
      </c>
      <c r="B5" s="13" t="s">
        <v>77</v>
      </c>
      <c r="C5" s="13" t="s">
        <v>68</v>
      </c>
      <c r="D5" s="13" t="s">
        <v>13</v>
      </c>
      <c r="E5" s="13" t="b">
        <v>0</v>
      </c>
      <c r="F5" s="27" t="str">
        <f t="shared" si="1"/>
        <v>http://hl7.org/fhir/us/core/StructureDefinition/us-core-!example patient search</v>
      </c>
      <c r="G5" s="13" t="s">
        <v>57</v>
      </c>
      <c r="H5" s="13" t="s">
        <v>57</v>
      </c>
      <c r="I5" s="13" t="s">
        <v>69</v>
      </c>
      <c r="J5" s="13" t="str">
        <f>B5&amp;"."&amp;C5</f>
        <v>!EXAMPLE PATIENT SEARCH.patient</v>
      </c>
      <c r="K5" s="13" t="s">
        <v>57</v>
      </c>
      <c r="M5" s="13" t="s">
        <v>57</v>
      </c>
      <c r="Y5" s="13" t="str">
        <f>"support searching for all "&amp;LOWER(B5)&amp;"s for a patient"</f>
        <v>support searching for all !example patient searchs for a patient</v>
      </c>
      <c r="Z5" s="14"/>
      <c r="AA5" s="15" t="str">
        <f>"Fetches a bundle of all "&amp;B5&amp; " resources for the specified patient"</f>
        <v>Fetches a bundle of all !EXAMPLE PATIENT SEARCH resources for the specified patient</v>
      </c>
      <c r="AB5" s="13" t="str">
        <f>"SearchParameter-us-core-"&amp;LOWER((B5)&amp;"-"&amp;C5&amp;".html")</f>
        <v>SearchParameter-us-core-!example patient search-patient.html</v>
      </c>
    </row>
    <row r="6" spans="1:28" s="13" customFormat="1" ht="15" x14ac:dyDescent="0.2">
      <c r="A6" s="13">
        <v>5</v>
      </c>
      <c r="B6" s="13" t="s">
        <v>83</v>
      </c>
      <c r="C6" s="13" t="s">
        <v>60</v>
      </c>
      <c r="D6" s="13" t="s">
        <v>13</v>
      </c>
      <c r="E6" s="13" t="b">
        <v>0</v>
      </c>
      <c r="F6" s="27" t="str">
        <f t="shared" si="1"/>
        <v>http://hl7.org/fhir/us/core/StructureDefinition/us-core-!example status search</v>
      </c>
      <c r="G6" s="13" t="s">
        <v>57</v>
      </c>
      <c r="H6" s="13" t="s">
        <v>57</v>
      </c>
      <c r="I6" s="13" t="s">
        <v>58</v>
      </c>
      <c r="J6" s="13" t="str">
        <f t="shared" ref="J6" si="2">B6&amp;"."&amp;C6</f>
        <v>!EXAMPLE STATUS SEARCH.status</v>
      </c>
      <c r="K6" s="13" t="s">
        <v>57</v>
      </c>
      <c r="M6" s="13" t="s">
        <v>57</v>
      </c>
      <c r="Y6" s="14"/>
      <c r="Z6" s="14"/>
      <c r="AA6" s="15"/>
      <c r="AB6" s="13" t="str">
        <f t="shared" ref="AB6" si="3">"SearchParameter-us-core-"&amp;LOWER((B6)&amp;"-"&amp;C6&amp;".html")</f>
        <v>SearchParameter-us-core-!example status search-status.html</v>
      </c>
    </row>
    <row r="7" spans="1:28" s="13" customFormat="1" ht="15" x14ac:dyDescent="0.2">
      <c r="A7" s="13">
        <v>6</v>
      </c>
      <c r="B7" s="13" t="s">
        <v>65</v>
      </c>
      <c r="C7" s="16" t="s">
        <v>66</v>
      </c>
      <c r="D7" s="13" t="s">
        <v>13</v>
      </c>
      <c r="E7" s="13" t="b">
        <v>0</v>
      </c>
      <c r="F7" s="27" t="str">
        <f t="shared" si="1"/>
        <v>http://hl7.org/fhir/us/core/StructureDefinition/us-core-!patient</v>
      </c>
      <c r="G7" s="13" t="s">
        <v>57</v>
      </c>
      <c r="H7" s="13" t="s">
        <v>57</v>
      </c>
      <c r="I7" s="13" t="s">
        <v>61</v>
      </c>
      <c r="J7" s="13" t="str">
        <f t="shared" ref="J7:J8" si="4">B7&amp;"."&amp;C7</f>
        <v>!Patient.address</v>
      </c>
      <c r="K7" s="13" t="s">
        <v>57</v>
      </c>
      <c r="M7" s="13" t="s">
        <v>57</v>
      </c>
      <c r="Y7" s="13" t="s">
        <v>81</v>
      </c>
      <c r="Z7" s="14"/>
      <c r="AA7" s="15"/>
      <c r="AB7" s="13" t="str">
        <f>"SearchParameter-us-core-"&amp;LOWER((B7)&amp;"-"&amp;C7&amp;".html")</f>
        <v>SearchParameter-us-core-!patient-address.html</v>
      </c>
    </row>
    <row r="8" spans="1:28" s="13" customFormat="1" ht="15" x14ac:dyDescent="0.2">
      <c r="A8" s="13">
        <v>7</v>
      </c>
      <c r="B8" s="13" t="s">
        <v>65</v>
      </c>
      <c r="C8" s="13" t="s">
        <v>67</v>
      </c>
      <c r="D8" s="13" t="s">
        <v>13</v>
      </c>
      <c r="E8" s="13" t="b">
        <v>0</v>
      </c>
      <c r="F8" s="27" t="str">
        <f t="shared" si="1"/>
        <v>http://hl7.org/fhir/us/core/StructureDefinition/us-core-!patient</v>
      </c>
      <c r="G8" s="13" t="s">
        <v>57</v>
      </c>
      <c r="H8" s="13" t="s">
        <v>57</v>
      </c>
      <c r="I8" s="13" t="s">
        <v>61</v>
      </c>
      <c r="J8" s="13" t="str">
        <f t="shared" si="4"/>
        <v>!Patient.telecom</v>
      </c>
      <c r="K8" s="13" t="s">
        <v>57</v>
      </c>
      <c r="M8" s="13" t="s">
        <v>57</v>
      </c>
      <c r="Y8" s="13" t="s">
        <v>82</v>
      </c>
      <c r="AA8" s="15"/>
      <c r="AB8" s="13" t="str">
        <f t="shared" ref="AB8" si="5">"SearchParameter-us-core-"&amp;LOWER((B8)&amp;"-"&amp;C8&amp;".html")</f>
        <v>SearchParameter-us-core-!patient-telecom.html</v>
      </c>
    </row>
    <row r="9" spans="1:28" ht="78" x14ac:dyDescent="0.2">
      <c r="A9" s="1">
        <v>1</v>
      </c>
      <c r="B9" t="s">
        <v>135</v>
      </c>
      <c r="C9" s="9" t="s">
        <v>139</v>
      </c>
      <c r="D9" s="1" t="s">
        <v>13</v>
      </c>
      <c r="E9" s="1" t="b">
        <v>1</v>
      </c>
      <c r="F9" s="28" t="s">
        <v>184</v>
      </c>
      <c r="G9" t="s">
        <v>57</v>
      </c>
      <c r="H9" t="s">
        <v>153</v>
      </c>
      <c r="I9" t="s">
        <v>58</v>
      </c>
      <c r="J9" t="str">
        <f>B9&amp;"."&amp;"id"</f>
        <v>ExplanationOfBenefit.id</v>
      </c>
      <c r="K9" s="1" t="s">
        <v>57</v>
      </c>
      <c r="M9" s="1" t="s">
        <v>57</v>
      </c>
      <c r="S9" s="1" t="s">
        <v>13</v>
      </c>
      <c r="U9" s="1" t="s">
        <v>13</v>
      </c>
      <c r="X9"/>
      <c r="Y9" s="17"/>
      <c r="Z9" s="5"/>
      <c r="AA9" s="10"/>
      <c r="AB9" s="1" t="str">
        <f t="shared" ref="AB9" si="6">"SearchParameter-carin-bb-"&amp;LOWER((B9)&amp;"-"&amp;C9&amp;".html")</f>
        <v>SearchParameter-carin-bb-explanationofbenefit-_id.html</v>
      </c>
    </row>
    <row r="10" spans="1:28" ht="78" x14ac:dyDescent="0.2">
      <c r="A10" s="1">
        <f>A9+1</f>
        <v>2</v>
      </c>
      <c r="B10" s="1" t="s">
        <v>135</v>
      </c>
      <c r="C10" s="9" t="s">
        <v>68</v>
      </c>
      <c r="D10" s="1" t="s">
        <v>13</v>
      </c>
      <c r="E10" s="1" t="b">
        <v>1</v>
      </c>
      <c r="F10" s="28" t="s">
        <v>184</v>
      </c>
      <c r="G10" t="s">
        <v>57</v>
      </c>
      <c r="H10" t="s">
        <v>57</v>
      </c>
      <c r="I10" s="1" t="s">
        <v>69</v>
      </c>
      <c r="J10" s="1" t="str">
        <f t="shared" ref="J10:J14" si="7">B10&amp;"."&amp;C10</f>
        <v>ExplanationOfBenefit.patient</v>
      </c>
      <c r="K10" s="1" t="s">
        <v>57</v>
      </c>
      <c r="M10" s="1" t="s">
        <v>57</v>
      </c>
      <c r="P10"/>
      <c r="Q10"/>
      <c r="S10" s="1" t="s">
        <v>13</v>
      </c>
      <c r="T10"/>
      <c r="U10" s="1" t="s">
        <v>13</v>
      </c>
      <c r="X10"/>
      <c r="Y10" s="17" t="str">
        <f t="shared" ref="Y10:Y12" si="8">"Support searching for a "&amp; B9 &amp;" by its " &amp; C10</f>
        <v>Support searching for a ExplanationOfBenefit by its patient</v>
      </c>
      <c r="Z10" s="5"/>
      <c r="AA10" s="10"/>
      <c r="AB10" s="1" t="str">
        <f>"SearchParameter-carin-bb-"&amp;LOWER((B10)&amp;"-"&amp;C10&amp;".html")</f>
        <v>SearchParameter-carin-bb-explanationofbenefit-patient.html</v>
      </c>
    </row>
    <row r="11" spans="1:28" ht="78" x14ac:dyDescent="0.2">
      <c r="A11" s="1">
        <f t="shared" ref="A11:A21" si="9">A10+1</f>
        <v>3</v>
      </c>
      <c r="B11" s="1" t="s">
        <v>135</v>
      </c>
      <c r="C11" s="9" t="s">
        <v>141</v>
      </c>
      <c r="D11" s="1" t="s">
        <v>13</v>
      </c>
      <c r="E11" s="1" t="b">
        <v>1</v>
      </c>
      <c r="F11" s="28" t="s">
        <v>184</v>
      </c>
      <c r="G11" t="s">
        <v>57</v>
      </c>
      <c r="H11" t="s">
        <v>153</v>
      </c>
      <c r="I11" s="1" t="s">
        <v>64</v>
      </c>
      <c r="J11" s="1" t="str">
        <f t="shared" si="7"/>
        <v>ExplanationOfBenefit._lastUpdated</v>
      </c>
      <c r="K11" s="1" t="s">
        <v>57</v>
      </c>
      <c r="M11" s="1" t="s">
        <v>57</v>
      </c>
      <c r="O11"/>
      <c r="S11" s="1" t="s">
        <v>13</v>
      </c>
      <c r="U11" s="1" t="s">
        <v>13</v>
      </c>
      <c r="X11"/>
      <c r="Y11" s="17" t="str">
        <f t="shared" si="8"/>
        <v>Support searching for a ExplanationOfBenefit by its _lastUpdated</v>
      </c>
      <c r="Z11" s="5"/>
      <c r="AA11" s="10"/>
      <c r="AB11" s="1" t="str">
        <f t="shared" ref="AB11:AB21" si="10">"SearchParameter-carin-bb-"&amp;LOWER((B11)&amp;"-"&amp;C11&amp;".html")</f>
        <v>SearchParameter-carin-bb-explanationofbenefit-_lastupdated.html</v>
      </c>
    </row>
    <row r="12" spans="1:28" ht="78" x14ac:dyDescent="0.2">
      <c r="A12" s="1">
        <f t="shared" si="9"/>
        <v>4</v>
      </c>
      <c r="B12" s="1" t="s">
        <v>135</v>
      </c>
      <c r="C12" s="9" t="s">
        <v>14</v>
      </c>
      <c r="D12" s="1" t="s">
        <v>13</v>
      </c>
      <c r="E12" s="1" t="b">
        <v>1</v>
      </c>
      <c r="F12" s="28" t="s">
        <v>184</v>
      </c>
      <c r="G12" t="s">
        <v>57</v>
      </c>
      <c r="H12" t="s">
        <v>57</v>
      </c>
      <c r="I12" s="1" t="s">
        <v>58</v>
      </c>
      <c r="J12" s="1" t="str">
        <f>B12&amp;"."&amp;"provided_by"</f>
        <v>ExplanationOfBenefit.provided_by</v>
      </c>
      <c r="K12" s="1" t="s">
        <v>57</v>
      </c>
      <c r="M12" s="1" t="s">
        <v>57</v>
      </c>
      <c r="S12" s="1" t="s">
        <v>13</v>
      </c>
      <c r="U12" s="1" t="s">
        <v>13</v>
      </c>
      <c r="Y12" s="17" t="str">
        <f t="shared" si="8"/>
        <v>Support searching for a ExplanationOfBenefit by its type</v>
      </c>
      <c r="AA12" s="10"/>
      <c r="AB12" s="1" t="str">
        <f t="shared" si="10"/>
        <v>SearchParameter-carin-bb-explanationofbenefit-type.html</v>
      </c>
    </row>
    <row r="13" spans="1:28" s="1" customFormat="1" ht="78" x14ac:dyDescent="0.2">
      <c r="A13" s="1">
        <f t="shared" si="9"/>
        <v>5</v>
      </c>
      <c r="B13" s="1" t="s">
        <v>135</v>
      </c>
      <c r="C13" s="9" t="s">
        <v>140</v>
      </c>
      <c r="D13" s="1" t="s">
        <v>13</v>
      </c>
      <c r="E13" s="1" t="b">
        <v>1</v>
      </c>
      <c r="F13" s="28" t="s">
        <v>184</v>
      </c>
      <c r="G13" s="1" t="s">
        <v>57</v>
      </c>
      <c r="H13" s="1" t="s">
        <v>57</v>
      </c>
      <c r="I13" s="1" t="s">
        <v>58</v>
      </c>
      <c r="J13" s="1" t="str">
        <f t="shared" ref="J13" si="11">B13&amp;"."&amp;C13</f>
        <v>ExplanationOfBenefit.identifier</v>
      </c>
      <c r="K13" s="1" t="s">
        <v>57</v>
      </c>
      <c r="M13" s="1" t="s">
        <v>57</v>
      </c>
      <c r="S13" s="1" t="s">
        <v>13</v>
      </c>
      <c r="U13" s="1" t="s">
        <v>13</v>
      </c>
      <c r="Y13" s="17" t="str">
        <f t="shared" ref="Y13" si="12">"Support searching for a "&amp; B12 &amp;" by its " &amp; C13</f>
        <v>Support searching for a ExplanationOfBenefit by its identifier</v>
      </c>
      <c r="AA13" s="10"/>
      <c r="AB13" s="1" t="str">
        <f t="shared" si="10"/>
        <v>SearchParameter-carin-bb-explanationofbenefit-identifier.html</v>
      </c>
    </row>
    <row r="14" spans="1:28" ht="78" x14ac:dyDescent="0.2">
      <c r="A14" s="1">
        <f t="shared" si="9"/>
        <v>6</v>
      </c>
      <c r="B14" s="1" t="s">
        <v>135</v>
      </c>
      <c r="C14" s="9" t="s">
        <v>142</v>
      </c>
      <c r="D14" s="1" t="s">
        <v>13</v>
      </c>
      <c r="E14" s="1" t="b">
        <v>1</v>
      </c>
      <c r="F14" s="28" t="s">
        <v>184</v>
      </c>
      <c r="G14" t="s">
        <v>57</v>
      </c>
      <c r="H14" t="s">
        <v>57</v>
      </c>
      <c r="I14" s="1" t="s">
        <v>64</v>
      </c>
      <c r="J14" s="1" t="str">
        <f t="shared" si="7"/>
        <v>ExplanationOfBenefit.service-date</v>
      </c>
      <c r="K14" s="1" t="s">
        <v>57</v>
      </c>
      <c r="M14" s="1" t="s">
        <v>57</v>
      </c>
      <c r="S14" s="1" t="s">
        <v>30</v>
      </c>
      <c r="U14" s="1" t="s">
        <v>30</v>
      </c>
      <c r="Y14" s="17" t="str">
        <f>"Support searching for a "&amp; B12 &amp;" by its " &amp; C14</f>
        <v>Support searching for a ExplanationOfBenefit by its service-date</v>
      </c>
      <c r="Z14" s="5"/>
      <c r="AB14" s="1" t="str">
        <f t="shared" si="10"/>
        <v>SearchParameter-carin-bb-explanationofbenefit-service-date.html</v>
      </c>
    </row>
    <row r="15" spans="1:28" s="1" customFormat="1" ht="78" x14ac:dyDescent="0.2">
      <c r="A15" s="1">
        <f t="shared" si="9"/>
        <v>7</v>
      </c>
      <c r="B15" s="1" t="s">
        <v>135</v>
      </c>
      <c r="C15" s="9" t="s">
        <v>188</v>
      </c>
      <c r="D15" s="1" t="s">
        <v>13</v>
      </c>
      <c r="E15" s="1" t="b">
        <v>1</v>
      </c>
      <c r="F15" s="28" t="s">
        <v>184</v>
      </c>
      <c r="G15" s="1" t="s">
        <v>57</v>
      </c>
      <c r="H15" s="1" t="s">
        <v>57</v>
      </c>
      <c r="I15" s="1" t="s">
        <v>64</v>
      </c>
      <c r="J15" s="1" t="str">
        <f t="shared" ref="J15" si="13">B15&amp;"."&amp;C15</f>
        <v>ExplanationOfBenefit.service-start-date</v>
      </c>
      <c r="K15" s="1" t="s">
        <v>57</v>
      </c>
      <c r="M15" s="1" t="s">
        <v>57</v>
      </c>
      <c r="S15" s="1" t="s">
        <v>13</v>
      </c>
      <c r="U15" s="1" t="s">
        <v>13</v>
      </c>
      <c r="Y15" s="17" t="str">
        <f>"Support searching for a "&amp; B13 &amp;" by its " &amp; C15</f>
        <v>Support searching for a ExplanationOfBenefit by its service-start-date</v>
      </c>
      <c r="Z15" s="5"/>
      <c r="AA15" s="2"/>
      <c r="AB15" s="1" t="str">
        <f t="shared" ref="AB15" si="14">"SearchParameter-carin-bb-"&amp;LOWER((B15)&amp;"-"&amp;C15&amp;".html")</f>
        <v>SearchParameter-carin-bb-explanationofbenefit-service-start-date.html</v>
      </c>
    </row>
    <row r="16" spans="1:28" s="1" customFormat="1" ht="78" x14ac:dyDescent="0.2">
      <c r="A16" s="1">
        <f t="shared" si="9"/>
        <v>8</v>
      </c>
      <c r="B16" s="1" t="s">
        <v>135</v>
      </c>
      <c r="C16" s="9" t="s">
        <v>189</v>
      </c>
      <c r="D16" s="1" t="s">
        <v>13</v>
      </c>
      <c r="E16" s="1" t="b">
        <v>1</v>
      </c>
      <c r="F16" s="28" t="s">
        <v>184</v>
      </c>
      <c r="G16" s="1" t="s">
        <v>57</v>
      </c>
      <c r="H16" s="1" t="s">
        <v>57</v>
      </c>
      <c r="I16" s="1" t="s">
        <v>64</v>
      </c>
      <c r="J16" s="1" t="str">
        <f>B16&amp;"."&amp;C16</f>
        <v>ExplanationOfBenefit.billable-period-start</v>
      </c>
      <c r="K16" s="1" t="s">
        <v>57</v>
      </c>
      <c r="M16" s="1" t="s">
        <v>57</v>
      </c>
      <c r="S16" s="1" t="s">
        <v>30</v>
      </c>
      <c r="U16" s="1" t="s">
        <v>30</v>
      </c>
      <c r="Y16" s="17" t="str">
        <f>"Support searching for a "&amp; B14 &amp;" by its " &amp; C16</f>
        <v>Support searching for a ExplanationOfBenefit by its billable-period-start</v>
      </c>
      <c r="Z16" s="5"/>
      <c r="AA16" s="2"/>
      <c r="AB16" s="1" t="str">
        <f t="shared" ref="AB16" si="15">"SearchParameter-carin-bb-"&amp;LOWER((B16)&amp;"-"&amp;C16&amp;".html")</f>
        <v>SearchParameter-carin-bb-explanationofbenefit-billable-period-start.html</v>
      </c>
    </row>
    <row r="17" spans="1:28" s="1" customFormat="1" ht="78" x14ac:dyDescent="0.2">
      <c r="A17" s="1">
        <f>A14+1</f>
        <v>7</v>
      </c>
      <c r="B17" s="1" t="s">
        <v>147</v>
      </c>
      <c r="C17" s="9" t="s">
        <v>143</v>
      </c>
      <c r="D17" s="1" t="s">
        <v>13</v>
      </c>
      <c r="E17" s="1" t="b">
        <v>1</v>
      </c>
      <c r="F17" s="28" t="s">
        <v>184</v>
      </c>
      <c r="G17" s="1" t="s">
        <v>57</v>
      </c>
      <c r="H17" s="1" t="s">
        <v>57</v>
      </c>
      <c r="I17" s="1" t="s">
        <v>69</v>
      </c>
      <c r="J17" s="1" t="str">
        <f t="shared" ref="J17:J21" si="16">B17&amp;"."&amp;C17</f>
        <v>!ExplanationOfBenefit.provider</v>
      </c>
      <c r="K17" s="1" t="s">
        <v>57</v>
      </c>
      <c r="M17" s="1" t="s">
        <v>57</v>
      </c>
      <c r="S17" s="1" t="s">
        <v>13</v>
      </c>
      <c r="U17" s="1" t="s">
        <v>13</v>
      </c>
      <c r="Y17" s="17" t="str">
        <f>"Support searching for a "&amp; B13 &amp;" by its " &amp; C17</f>
        <v>Support searching for a ExplanationOfBenefit by its provider</v>
      </c>
      <c r="Z17" s="5"/>
      <c r="AA17" s="2"/>
      <c r="AB17" s="1" t="str">
        <f t="shared" si="10"/>
        <v>SearchParameter-carin-bb-!explanationofbenefit-provider.html</v>
      </c>
    </row>
    <row r="18" spans="1:28" s="1" customFormat="1" ht="78" x14ac:dyDescent="0.2">
      <c r="A18" s="1">
        <f t="shared" si="9"/>
        <v>8</v>
      </c>
      <c r="B18" s="1" t="s">
        <v>147</v>
      </c>
      <c r="C18" s="9" t="s">
        <v>144</v>
      </c>
      <c r="D18" s="1" t="s">
        <v>13</v>
      </c>
      <c r="E18" s="1" t="b">
        <v>1</v>
      </c>
      <c r="F18" s="28" t="s">
        <v>184</v>
      </c>
      <c r="G18" s="1" t="s">
        <v>57</v>
      </c>
      <c r="H18" s="1" t="s">
        <v>57</v>
      </c>
      <c r="I18" s="1" t="s">
        <v>69</v>
      </c>
      <c r="J18" s="1" t="str">
        <f t="shared" si="16"/>
        <v>!ExplanationOfBenefit.care-team</v>
      </c>
      <c r="K18" s="1" t="s">
        <v>57</v>
      </c>
      <c r="M18" s="1" t="s">
        <v>57</v>
      </c>
      <c r="S18" s="1" t="s">
        <v>13</v>
      </c>
      <c r="U18" s="1" t="s">
        <v>13</v>
      </c>
      <c r="Y18" s="17" t="str">
        <f>"Support searching for a "&amp; B14 &amp;" by its " &amp; C18</f>
        <v>Support searching for a ExplanationOfBenefit by its care-team</v>
      </c>
      <c r="Z18" s="5"/>
      <c r="AA18" s="2"/>
      <c r="AB18" s="1" t="str">
        <f t="shared" si="10"/>
        <v>SearchParameter-carin-bb-!explanationofbenefit-care-team.html</v>
      </c>
    </row>
    <row r="19" spans="1:28" s="1" customFormat="1" ht="78" x14ac:dyDescent="0.2">
      <c r="A19" s="1">
        <f t="shared" si="9"/>
        <v>9</v>
      </c>
      <c r="B19" s="1" t="s">
        <v>147</v>
      </c>
      <c r="C19" s="9" t="s">
        <v>145</v>
      </c>
      <c r="D19" s="1" t="s">
        <v>13</v>
      </c>
      <c r="E19" s="1" t="b">
        <v>1</v>
      </c>
      <c r="F19" s="28" t="s">
        <v>184</v>
      </c>
      <c r="G19" s="1" t="s">
        <v>57</v>
      </c>
      <c r="H19" s="1" t="s">
        <v>57</v>
      </c>
      <c r="I19" s="1" t="s">
        <v>69</v>
      </c>
      <c r="J19" s="1" t="str">
        <f t="shared" si="16"/>
        <v>!ExplanationOfBenefit.insurer</v>
      </c>
      <c r="K19" s="1" t="s">
        <v>57</v>
      </c>
      <c r="M19" s="1" t="s">
        <v>57</v>
      </c>
      <c r="S19" s="1" t="s">
        <v>13</v>
      </c>
      <c r="U19" s="1" t="s">
        <v>13</v>
      </c>
      <c r="Y19" s="17" t="str">
        <f t="shared" ref="Y19:Y21" si="17">"Support searching for a "&amp; B17 &amp;" by its " &amp; C19</f>
        <v>Support searching for a !ExplanationOfBenefit by its insurer</v>
      </c>
      <c r="Z19" s="5"/>
      <c r="AA19" s="2"/>
      <c r="AB19" s="1" t="str">
        <f t="shared" si="10"/>
        <v>SearchParameter-carin-bb-!explanationofbenefit-insurer.html</v>
      </c>
    </row>
    <row r="20" spans="1:28" s="1" customFormat="1" ht="78" x14ac:dyDescent="0.2">
      <c r="A20" s="1">
        <f t="shared" si="9"/>
        <v>10</v>
      </c>
      <c r="B20" s="1" t="s">
        <v>147</v>
      </c>
      <c r="C20" s="9" t="s">
        <v>152</v>
      </c>
      <c r="D20" s="1" t="s">
        <v>13</v>
      </c>
      <c r="E20" s="1" t="b">
        <v>1</v>
      </c>
      <c r="F20" s="28" t="s">
        <v>184</v>
      </c>
      <c r="G20" s="1" t="s">
        <v>57</v>
      </c>
      <c r="H20" s="1" t="s">
        <v>57</v>
      </c>
      <c r="I20" s="1" t="s">
        <v>69</v>
      </c>
      <c r="J20" s="1" t="str">
        <f t="shared" si="16"/>
        <v>!ExplanationOfBenefit.facility</v>
      </c>
      <c r="K20" s="1" t="s">
        <v>57</v>
      </c>
      <c r="M20" s="1" t="s">
        <v>57</v>
      </c>
      <c r="S20" s="1" t="s">
        <v>13</v>
      </c>
      <c r="U20" s="1" t="s">
        <v>13</v>
      </c>
      <c r="Y20" s="17" t="str">
        <f t="shared" si="17"/>
        <v>Support searching for a !ExplanationOfBenefit by its facility</v>
      </c>
      <c r="Z20" s="5"/>
      <c r="AA20" s="2"/>
      <c r="AB20" s="1" t="str">
        <f t="shared" si="10"/>
        <v>SearchParameter-carin-bb-!explanationofbenefit-facility.html</v>
      </c>
    </row>
    <row r="21" spans="1:28" s="1" customFormat="1" ht="78" x14ac:dyDescent="0.2">
      <c r="A21" s="1">
        <f t="shared" si="9"/>
        <v>11</v>
      </c>
      <c r="B21" s="1" t="s">
        <v>147</v>
      </c>
      <c r="C21" s="9" t="s">
        <v>146</v>
      </c>
      <c r="D21" s="1" t="s">
        <v>13</v>
      </c>
      <c r="E21" s="1" t="b">
        <v>1</v>
      </c>
      <c r="F21" s="28" t="s">
        <v>184</v>
      </c>
      <c r="G21" s="1" t="s">
        <v>57</v>
      </c>
      <c r="H21" s="1" t="s">
        <v>57</v>
      </c>
      <c r="I21" s="1" t="s">
        <v>69</v>
      </c>
      <c r="J21" s="1" t="str">
        <f>B21&amp;"."&amp;C21</f>
        <v>!ExplanationOfBenefit.coverage</v>
      </c>
      <c r="K21" s="1" t="s">
        <v>57</v>
      </c>
      <c r="M21" s="1" t="s">
        <v>57</v>
      </c>
      <c r="S21" s="1" t="s">
        <v>13</v>
      </c>
      <c r="U21" s="1" t="s">
        <v>13</v>
      </c>
      <c r="Y21" s="17" t="str">
        <f t="shared" si="17"/>
        <v>Support searching for a !ExplanationOfBenefit by its coverage</v>
      </c>
      <c r="Z21" s="5"/>
      <c r="AA21" s="2"/>
      <c r="AB21" s="1" t="str">
        <f t="shared" si="10"/>
        <v>SearchParameter-carin-bb-!explanationofbenefit-coverage.html</v>
      </c>
    </row>
    <row r="22" spans="1:28" ht="19" customHeight="1" x14ac:dyDescent="0.2">
      <c r="A22" s="1">
        <f>A21+1</f>
        <v>12</v>
      </c>
      <c r="B22" s="1" t="s">
        <v>134</v>
      </c>
      <c r="C22" s="9" t="s">
        <v>139</v>
      </c>
      <c r="D22" s="1" t="s">
        <v>13</v>
      </c>
      <c r="E22" s="1" t="b">
        <v>1</v>
      </c>
      <c r="F22" s="33" t="s">
        <v>168</v>
      </c>
      <c r="G22" s="1" t="s">
        <v>57</v>
      </c>
      <c r="H22" s="1" t="s">
        <v>153</v>
      </c>
      <c r="I22" s="1" t="s">
        <v>58</v>
      </c>
      <c r="J22" s="1" t="str">
        <f>B22&amp;"."&amp;"id"</f>
        <v>Coverage.id</v>
      </c>
      <c r="K22" s="1" t="s">
        <v>57</v>
      </c>
      <c r="M22" s="1" t="s">
        <v>57</v>
      </c>
      <c r="S22" s="1" t="s">
        <v>13</v>
      </c>
      <c r="U22" s="1" t="s">
        <v>13</v>
      </c>
      <c r="Y22" s="17"/>
      <c r="AB22" s="1" t="str">
        <f>"SearchParameter-carin-bb-"&amp;LOWER((B22)&amp;"-"&amp;C22&amp;".html")</f>
        <v>SearchParameter-carin-bb-coverage-_id.html</v>
      </c>
    </row>
    <row r="23" spans="1:28" s="1" customFormat="1" ht="19" customHeight="1" x14ac:dyDescent="0.2">
      <c r="A23" s="1">
        <v>13</v>
      </c>
      <c r="B23" s="1" t="s">
        <v>22</v>
      </c>
      <c r="C23" s="9" t="s">
        <v>139</v>
      </c>
      <c r="D23" s="1" t="s">
        <v>63</v>
      </c>
      <c r="E23" s="1" t="b">
        <v>1</v>
      </c>
      <c r="F23" s="12" t="s">
        <v>176</v>
      </c>
      <c r="G23" s="1" t="s">
        <v>57</v>
      </c>
      <c r="H23" s="1" t="s">
        <v>153</v>
      </c>
      <c r="I23" s="1" t="s">
        <v>58</v>
      </c>
      <c r="J23" s="1" t="str">
        <f>B23&amp;"."&amp;"id"</f>
        <v>Patient.id</v>
      </c>
      <c r="K23" s="1" t="s">
        <v>57</v>
      </c>
      <c r="M23" s="1" t="s">
        <v>57</v>
      </c>
      <c r="S23" s="1" t="s">
        <v>13</v>
      </c>
      <c r="U23" s="1" t="s">
        <v>13</v>
      </c>
      <c r="Y23" s="17"/>
      <c r="AA23" s="2"/>
      <c r="AB23" s="1" t="str">
        <f>"SearchParameter-carin-bb-"&amp;LOWER((B23)&amp;"-"&amp;C23&amp;".html")</f>
        <v>SearchParameter-carin-bb-patient-_id.html</v>
      </c>
    </row>
    <row r="24" spans="1:28" ht="19" customHeight="1" x14ac:dyDescent="0.2">
      <c r="A24" s="1">
        <v>14</v>
      </c>
      <c r="B24" s="1" t="s">
        <v>84</v>
      </c>
      <c r="C24" s="9" t="s">
        <v>139</v>
      </c>
      <c r="D24" s="1" t="s">
        <v>63</v>
      </c>
      <c r="E24" s="1" t="b">
        <v>1</v>
      </c>
      <c r="F24" s="12" t="s">
        <v>174</v>
      </c>
      <c r="G24" s="1" t="s">
        <v>57</v>
      </c>
      <c r="H24" s="1" t="s">
        <v>153</v>
      </c>
      <c r="I24" s="1" t="s">
        <v>58</v>
      </c>
      <c r="J24" s="1" t="str">
        <f t="shared" ref="J24:J26" si="18">B24&amp;"."&amp;"id"</f>
        <v>Organization.id</v>
      </c>
      <c r="K24" s="1" t="s">
        <v>57</v>
      </c>
      <c r="M24" s="1" t="s">
        <v>57</v>
      </c>
      <c r="S24" s="1" t="s">
        <v>63</v>
      </c>
      <c r="U24" s="1" t="s">
        <v>63</v>
      </c>
      <c r="Y24" s="17"/>
      <c r="AB24" s="1" t="str">
        <f t="shared" ref="AB24:AB26" si="19">"SearchParameter-carin-bb-"&amp;LOWER((B24)&amp;"-"&amp;C24&amp;".html")</f>
        <v>SearchParameter-carin-bb-organization-_id.html</v>
      </c>
    </row>
    <row r="25" spans="1:28" ht="19" customHeight="1" x14ac:dyDescent="0.2">
      <c r="A25" s="1">
        <v>15</v>
      </c>
      <c r="B25" s="1" t="s">
        <v>85</v>
      </c>
      <c r="C25" s="9" t="s">
        <v>139</v>
      </c>
      <c r="D25" s="1" t="s">
        <v>63</v>
      </c>
      <c r="E25" s="1" t="b">
        <v>1</v>
      </c>
      <c r="F25" s="12" t="s">
        <v>175</v>
      </c>
      <c r="G25" s="1" t="s">
        <v>57</v>
      </c>
      <c r="H25" s="1" t="s">
        <v>153</v>
      </c>
      <c r="I25" s="1" t="s">
        <v>58</v>
      </c>
      <c r="J25" s="1" t="str">
        <f t="shared" si="18"/>
        <v>Practitioner.id</v>
      </c>
      <c r="K25" s="1" t="s">
        <v>57</v>
      </c>
      <c r="M25" s="1" t="s">
        <v>57</v>
      </c>
      <c r="S25" s="1" t="s">
        <v>63</v>
      </c>
      <c r="U25" s="1" t="s">
        <v>63</v>
      </c>
      <c r="Y25" s="17"/>
      <c r="AB25" s="1" t="str">
        <f t="shared" si="19"/>
        <v>SearchParameter-carin-bb-practitioner-_id.html</v>
      </c>
    </row>
    <row r="26" spans="1:28" ht="19" customHeight="1" x14ac:dyDescent="0.2">
      <c r="A26" s="1">
        <v>16</v>
      </c>
      <c r="B26" s="1" t="s">
        <v>193</v>
      </c>
      <c r="C26" s="9" t="s">
        <v>139</v>
      </c>
      <c r="D26" s="1" t="s">
        <v>63</v>
      </c>
      <c r="E26" s="1" t="b">
        <v>1</v>
      </c>
      <c r="F26" s="12" t="s">
        <v>191</v>
      </c>
      <c r="G26" s="1" t="s">
        <v>57</v>
      </c>
      <c r="H26" s="1" t="s">
        <v>153</v>
      </c>
      <c r="I26" s="1" t="s">
        <v>58</v>
      </c>
      <c r="J26" s="1" t="str">
        <f t="shared" si="18"/>
        <v>RelatedPerson.id</v>
      </c>
      <c r="K26" s="1" t="s">
        <v>57</v>
      </c>
      <c r="M26" s="1" t="s">
        <v>57</v>
      </c>
      <c r="S26" s="1" t="s">
        <v>63</v>
      </c>
      <c r="U26" s="1" t="s">
        <v>63</v>
      </c>
      <c r="Y26" s="17"/>
      <c r="AB26" s="1" t="str">
        <f t="shared" si="19"/>
        <v>SearchParameter-carin-bb-relatedperson-_id.html</v>
      </c>
    </row>
    <row r="27" spans="1:28" ht="19" customHeight="1" x14ac:dyDescent="0.2">
      <c r="G27" s="1"/>
      <c r="H27" s="1"/>
      <c r="I27" s="1"/>
      <c r="Y27" s="17"/>
      <c r="AB27" s="1"/>
    </row>
    <row r="28" spans="1:28" ht="19" customHeight="1" x14ac:dyDescent="0.2">
      <c r="G28" s="1"/>
      <c r="H28" s="1"/>
      <c r="I28" s="1"/>
      <c r="Y28" s="17"/>
      <c r="AB28" s="1"/>
    </row>
    <row r="29" spans="1:28" ht="19" customHeight="1" x14ac:dyDescent="0.2">
      <c r="G29" s="1"/>
      <c r="H29" s="1"/>
      <c r="I29" s="1"/>
      <c r="Y29" s="17"/>
      <c r="AB29" s="1"/>
    </row>
    <row r="30" spans="1:28" ht="19" customHeight="1" x14ac:dyDescent="0.2">
      <c r="G30" s="1"/>
      <c r="H30" s="1"/>
      <c r="I30" s="1"/>
      <c r="Y30" s="17"/>
      <c r="AB30" s="1"/>
    </row>
    <row r="31" spans="1:28" ht="19" customHeight="1" x14ac:dyDescent="0.2">
      <c r="G31" s="1"/>
      <c r="H31" s="1"/>
      <c r="I31" s="1"/>
      <c r="Y31" s="17"/>
      <c r="AB31" s="1"/>
    </row>
    <row r="32" spans="1:28" ht="19" customHeight="1" x14ac:dyDescent="0.2">
      <c r="G32" s="1"/>
      <c r="H32" s="1"/>
      <c r="I32" s="1"/>
      <c r="Y32" s="17"/>
      <c r="AB32" s="1"/>
    </row>
  </sheetData>
  <autoFilter ref="A1:AB21" xr:uid="{1CF5B17E-E72E-48B2-A597-9C21C12723F0}"/>
  <sortState xmlns:xlrd2="http://schemas.microsoft.com/office/spreadsheetml/2017/richdata2" ref="A7:AA21">
    <sortCondition ref="B1"/>
  </sortState>
  <hyperlinks>
    <hyperlink ref="F23" r:id="rId1" xr:uid="{09DF94F6-1859-A448-B8B7-418ADFDB5F8E}"/>
    <hyperlink ref="F24" r:id="rId2" xr:uid="{EDAF2690-88C3-BE4C-9D86-79B381B3F853}"/>
    <hyperlink ref="F25" r:id="rId3" xr:uid="{0E9F2CCC-4F02-B845-BB59-D7E8A5B322C3}"/>
    <hyperlink ref="F26" r:id="rId4" xr:uid="{0608EEB9-9273-034B-A2D6-21B9EE8550EE}"/>
  </hyperlinks>
  <pageMargins left="0.7" right="0.7" top="0.75" bottom="0.75" header="0.3" footer="0.3"/>
  <pageSetup orientation="portrait" horizontalDpi="0" verticalDpi="0" r:id="rId5"/>
  <legacy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Corey A Spears</cp:lastModifiedBy>
  <dcterms:created xsi:type="dcterms:W3CDTF">2019-02-19T18:23:22Z</dcterms:created>
  <dcterms:modified xsi:type="dcterms:W3CDTF">2022-09-04T02:34:59Z</dcterms:modified>
</cp:coreProperties>
</file>